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activeTab="9"/>
  </bookViews>
  <sheets>
    <sheet name="c 01.01.2025" sheetId="1" r:id="rId1"/>
    <sheet name="с 01.03.2025" sheetId="2" r:id="rId2"/>
    <sheet name="пер. Дзержинского 48 с 01.03.25" sheetId="3" r:id="rId3"/>
    <sheet name="с 18.03.2025" sheetId="4" r:id="rId4"/>
    <sheet name="с 01.04.2025" sheetId="5" r:id="rId5"/>
    <sheet name="с 14.05.2025" sheetId="6" r:id="rId6"/>
    <sheet name="с 01.06.2025" sheetId="7" r:id="rId7"/>
    <sheet name="с10 .06.2025" sheetId="8" r:id="rId8"/>
    <sheet name="с 27.06.2025" sheetId="9" r:id="rId9"/>
    <sheet name="с 23.07.2025г." sheetId="10" r:id="rId10"/>
  </sheets>
  <definedNames>
    <definedName name="_xlnm.Print_Area" localSheetId="1">'с 01.03.2025'!$A$1:$P$332</definedName>
    <definedName name="_xlnm.Print_Area" localSheetId="4">'с 01.04.2025'!$A$1:$P$79</definedName>
    <definedName name="_xlnm.Print_Area" localSheetId="6">'с 01.06.2025'!$A$1:$M$90</definedName>
    <definedName name="_xlnm.Print_Area" localSheetId="5">'с 14.05.2025'!$A$1:$M$483</definedName>
    <definedName name="_xlnm.Print_Area" localSheetId="3">'с 18.03.2025'!$A$1:$M$85</definedName>
    <definedName name="_xlnm.Print_Area" localSheetId="9">'с 23.07.2025г.'!$A$1:$M$169</definedName>
    <definedName name="_xlnm.Print_Area" localSheetId="8">'с 27.06.2025'!$A$1:$M$3347</definedName>
    <definedName name="_xlnm.Print_Area" localSheetId="7">'с10 .06.2025'!$A$1:$M$168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0"/>
  <c r="M9" s="1"/>
  <c r="M12"/>
  <c r="M15"/>
  <c r="K19"/>
  <c r="M19"/>
  <c r="M21"/>
  <c r="M26"/>
  <c r="M29"/>
  <c r="K36"/>
  <c r="M36" s="1"/>
  <c r="M37"/>
  <c r="M38"/>
  <c r="M39"/>
  <c r="M41"/>
  <c r="M42"/>
  <c r="K43"/>
  <c r="M43" s="1"/>
  <c r="M44"/>
  <c r="M45"/>
  <c r="M47"/>
  <c r="M48"/>
  <c r="M49"/>
  <c r="M50"/>
  <c r="K51"/>
  <c r="M51" s="1"/>
  <c r="M52"/>
  <c r="M53"/>
  <c r="M54"/>
  <c r="M55"/>
  <c r="M56"/>
  <c r="M60"/>
  <c r="M63"/>
  <c r="M77"/>
  <c r="M78"/>
  <c r="M79"/>
  <c r="M80"/>
  <c r="K91"/>
  <c r="M91" s="1"/>
  <c r="M94"/>
  <c r="M97"/>
  <c r="K101"/>
  <c r="M101" s="1"/>
  <c r="M103"/>
  <c r="M108"/>
  <c r="M111"/>
  <c r="K118"/>
  <c r="M118" s="1"/>
  <c r="M119"/>
  <c r="M120"/>
  <c r="M121"/>
  <c r="M123"/>
  <c r="M124"/>
  <c r="K125"/>
  <c r="M125"/>
  <c r="M126"/>
  <c r="M127"/>
  <c r="M129"/>
  <c r="M130"/>
  <c r="M133"/>
  <c r="M134"/>
  <c r="K135"/>
  <c r="M135" s="1"/>
  <c r="M136"/>
  <c r="M137"/>
  <c r="M139"/>
  <c r="M140"/>
  <c r="M141"/>
  <c r="M142"/>
  <c r="M146"/>
  <c r="M149"/>
  <c r="M163"/>
  <c r="M164"/>
  <c r="M165"/>
  <c r="M166"/>
  <c r="K8" i="9"/>
  <c r="M8"/>
  <c r="M11"/>
  <c r="M14"/>
  <c r="K18"/>
  <c r="M18" s="1"/>
  <c r="M20"/>
  <c r="M25"/>
  <c r="M27"/>
  <c r="K31"/>
  <c r="M31"/>
  <c r="K32"/>
  <c r="M32"/>
  <c r="M33"/>
  <c r="M34"/>
  <c r="M35"/>
  <c r="M37"/>
  <c r="M38"/>
  <c r="K39"/>
  <c r="M39"/>
  <c r="M40"/>
  <c r="M41"/>
  <c r="M43"/>
  <c r="M44"/>
  <c r="M45"/>
  <c r="M46"/>
  <c r="K47"/>
  <c r="M47"/>
  <c r="M48"/>
  <c r="M49"/>
  <c r="M50"/>
  <c r="M51"/>
  <c r="M52"/>
  <c r="M53"/>
  <c r="M55"/>
  <c r="M67"/>
  <c r="M70" s="1"/>
  <c r="M68"/>
  <c r="K70"/>
  <c r="K69" s="1"/>
  <c r="M69" s="1"/>
  <c r="K79"/>
  <c r="M79"/>
  <c r="M82"/>
  <c r="M85"/>
  <c r="K89"/>
  <c r="M89" s="1"/>
  <c r="M91"/>
  <c r="M96"/>
  <c r="M98"/>
  <c r="K103"/>
  <c r="M103" s="1"/>
  <c r="M102" s="1"/>
  <c r="M104"/>
  <c r="M105"/>
  <c r="M106"/>
  <c r="M108"/>
  <c r="M109"/>
  <c r="K110"/>
  <c r="M110" s="1"/>
  <c r="M111"/>
  <c r="M112"/>
  <c r="M114"/>
  <c r="M115"/>
  <c r="M116"/>
  <c r="M117"/>
  <c r="K118"/>
  <c r="M118" s="1"/>
  <c r="M119"/>
  <c r="M120"/>
  <c r="M121"/>
  <c r="M122"/>
  <c r="M123"/>
  <c r="M124"/>
  <c r="M126"/>
  <c r="M138"/>
  <c r="M139"/>
  <c r="K150"/>
  <c r="M150" s="1"/>
  <c r="M153"/>
  <c r="M156"/>
  <c r="K160"/>
  <c r="M160" s="1"/>
  <c r="M162"/>
  <c r="M167"/>
  <c r="M169"/>
  <c r="K174"/>
  <c r="M174"/>
  <c r="M175"/>
  <c r="M176"/>
  <c r="M177"/>
  <c r="M179"/>
  <c r="K181"/>
  <c r="K173" s="1"/>
  <c r="K214" s="1"/>
  <c r="K213" s="1"/>
  <c r="M213" s="1"/>
  <c r="M181"/>
  <c r="M173" s="1"/>
  <c r="M182"/>
  <c r="M183"/>
  <c r="M185"/>
  <c r="M186"/>
  <c r="M187"/>
  <c r="M188"/>
  <c r="K189"/>
  <c r="M189"/>
  <c r="M190"/>
  <c r="M191"/>
  <c r="M192"/>
  <c r="M193"/>
  <c r="M194"/>
  <c r="M195"/>
  <c r="M197"/>
  <c r="M209"/>
  <c r="M210"/>
  <c r="M214" s="1"/>
  <c r="M211"/>
  <c r="M212"/>
  <c r="K223"/>
  <c r="M223" s="1"/>
  <c r="M226"/>
  <c r="M229"/>
  <c r="K233"/>
  <c r="M233"/>
  <c r="M235"/>
  <c r="M240"/>
  <c r="M242"/>
  <c r="K247"/>
  <c r="M247" s="1"/>
  <c r="M246" s="1"/>
  <c r="M248"/>
  <c r="M249"/>
  <c r="M250"/>
  <c r="M252"/>
  <c r="M253"/>
  <c r="K254"/>
  <c r="M254"/>
  <c r="M255"/>
  <c r="M256"/>
  <c r="M258"/>
  <c r="M259"/>
  <c r="M260"/>
  <c r="M261"/>
  <c r="K262"/>
  <c r="M262"/>
  <c r="M263"/>
  <c r="M264"/>
  <c r="M265"/>
  <c r="M266"/>
  <c r="M267"/>
  <c r="M268"/>
  <c r="M270"/>
  <c r="M282"/>
  <c r="M283"/>
  <c r="M284"/>
  <c r="M285"/>
  <c r="K296"/>
  <c r="M296" s="1"/>
  <c r="M299"/>
  <c r="M302"/>
  <c r="K306"/>
  <c r="M306"/>
  <c r="M308"/>
  <c r="M313"/>
  <c r="M315"/>
  <c r="K319"/>
  <c r="K320"/>
  <c r="M320" s="1"/>
  <c r="M319" s="1"/>
  <c r="M360" s="1"/>
  <c r="M321"/>
  <c r="M322"/>
  <c r="M323"/>
  <c r="M325"/>
  <c r="M326"/>
  <c r="K327"/>
  <c r="M327" s="1"/>
  <c r="M328"/>
  <c r="M329"/>
  <c r="M331"/>
  <c r="M332"/>
  <c r="M333"/>
  <c r="M334"/>
  <c r="K335"/>
  <c r="M335"/>
  <c r="M336"/>
  <c r="M337"/>
  <c r="M338"/>
  <c r="M339"/>
  <c r="M340"/>
  <c r="M341"/>
  <c r="M343"/>
  <c r="M355"/>
  <c r="M356"/>
  <c r="M357"/>
  <c r="M358"/>
  <c r="K360"/>
  <c r="K359" s="1"/>
  <c r="M359" s="1"/>
  <c r="K369"/>
  <c r="M369" s="1"/>
  <c r="M372"/>
  <c r="M375"/>
  <c r="K379"/>
  <c r="M379"/>
  <c r="M381"/>
  <c r="M386"/>
  <c r="M388"/>
  <c r="K393"/>
  <c r="M393" s="1"/>
  <c r="M394"/>
  <c r="M395"/>
  <c r="M396"/>
  <c r="M398"/>
  <c r="M399"/>
  <c r="K400"/>
  <c r="K392" s="1"/>
  <c r="K433" s="1"/>
  <c r="K432" s="1"/>
  <c r="M432" s="1"/>
  <c r="M401"/>
  <c r="M402"/>
  <c r="M404"/>
  <c r="M405"/>
  <c r="M406"/>
  <c r="M407"/>
  <c r="K408"/>
  <c r="M408" s="1"/>
  <c r="M409"/>
  <c r="M410"/>
  <c r="M411"/>
  <c r="M412"/>
  <c r="M413"/>
  <c r="M414"/>
  <c r="M416"/>
  <c r="M428"/>
  <c r="M429"/>
  <c r="M431"/>
  <c r="K442"/>
  <c r="M442" s="1"/>
  <c r="M445"/>
  <c r="M448"/>
  <c r="K452"/>
  <c r="M452"/>
  <c r="M454"/>
  <c r="M459"/>
  <c r="M461"/>
  <c r="K466"/>
  <c r="M466" s="1"/>
  <c r="M465" s="1"/>
  <c r="M467"/>
  <c r="M468"/>
  <c r="M469"/>
  <c r="M471"/>
  <c r="M472"/>
  <c r="K473"/>
  <c r="M473"/>
  <c r="M474"/>
  <c r="M475"/>
  <c r="M477"/>
  <c r="M478"/>
  <c r="M479"/>
  <c r="M480"/>
  <c r="K481"/>
  <c r="M481"/>
  <c r="M482"/>
  <c r="M483"/>
  <c r="M484"/>
  <c r="M485"/>
  <c r="M486"/>
  <c r="M487"/>
  <c r="M489"/>
  <c r="M501"/>
  <c r="M502"/>
  <c r="M503"/>
  <c r="M504"/>
  <c r="K515"/>
  <c r="M515" s="1"/>
  <c r="M518"/>
  <c r="M521"/>
  <c r="K525"/>
  <c r="M525"/>
  <c r="M527"/>
  <c r="M532"/>
  <c r="M534"/>
  <c r="K538"/>
  <c r="K539"/>
  <c r="M539" s="1"/>
  <c r="M538" s="1"/>
  <c r="M579" s="1"/>
  <c r="M540"/>
  <c r="M541"/>
  <c r="M542"/>
  <c r="M544"/>
  <c r="M545"/>
  <c r="K546"/>
  <c r="M546" s="1"/>
  <c r="M547"/>
  <c r="M548"/>
  <c r="M550"/>
  <c r="M551"/>
  <c r="M552"/>
  <c r="M553"/>
  <c r="K554"/>
  <c r="M554"/>
  <c r="M555"/>
  <c r="M556"/>
  <c r="M557"/>
  <c r="M558"/>
  <c r="M559"/>
  <c r="M560"/>
  <c r="M562"/>
  <c r="M574"/>
  <c r="M575"/>
  <c r="M576"/>
  <c r="M577"/>
  <c r="K579"/>
  <c r="K578" s="1"/>
  <c r="M578" s="1"/>
  <c r="K588"/>
  <c r="M588" s="1"/>
  <c r="M591"/>
  <c r="M594"/>
  <c r="K598"/>
  <c r="M598"/>
  <c r="M600"/>
  <c r="M605"/>
  <c r="M607"/>
  <c r="K612"/>
  <c r="M612"/>
  <c r="M613"/>
  <c r="M614"/>
  <c r="M615"/>
  <c r="M617"/>
  <c r="M618"/>
  <c r="K619"/>
  <c r="K611" s="1"/>
  <c r="K652" s="1"/>
  <c r="K651" s="1"/>
  <c r="M651" s="1"/>
  <c r="M620"/>
  <c r="M621"/>
  <c r="M623"/>
  <c r="M624"/>
  <c r="M625"/>
  <c r="M626"/>
  <c r="K627"/>
  <c r="M627"/>
  <c r="M628"/>
  <c r="M629"/>
  <c r="M630"/>
  <c r="M631"/>
  <c r="M632"/>
  <c r="M633"/>
  <c r="M635"/>
  <c r="M647"/>
  <c r="M648"/>
  <c r="M649"/>
  <c r="M650"/>
  <c r="K661"/>
  <c r="M661"/>
  <c r="M664"/>
  <c r="M667"/>
  <c r="K671"/>
  <c r="M671"/>
  <c r="M673"/>
  <c r="M678"/>
  <c r="M680"/>
  <c r="K684"/>
  <c r="K725" s="1"/>
  <c r="K724" s="1"/>
  <c r="M724" s="1"/>
  <c r="K685"/>
  <c r="M685"/>
  <c r="M684" s="1"/>
  <c r="M686"/>
  <c r="M687"/>
  <c r="M688"/>
  <c r="M690"/>
  <c r="M691"/>
  <c r="K692"/>
  <c r="M692"/>
  <c r="M693"/>
  <c r="M694"/>
  <c r="M696"/>
  <c r="M697"/>
  <c r="M698"/>
  <c r="M699"/>
  <c r="K700"/>
  <c r="M700"/>
  <c r="M701"/>
  <c r="M702"/>
  <c r="M703"/>
  <c r="M704"/>
  <c r="M705"/>
  <c r="M706"/>
  <c r="M708"/>
  <c r="M720"/>
  <c r="M721"/>
  <c r="M722"/>
  <c r="M723"/>
  <c r="K735"/>
  <c r="M735"/>
  <c r="M738"/>
  <c r="M741"/>
  <c r="K745"/>
  <c r="M745"/>
  <c r="M747"/>
  <c r="M752"/>
  <c r="M754"/>
  <c r="K759"/>
  <c r="M759" s="1"/>
  <c r="M760"/>
  <c r="M761"/>
  <c r="M762"/>
  <c r="M764"/>
  <c r="M765"/>
  <c r="K766"/>
  <c r="M766" s="1"/>
  <c r="M767"/>
  <c r="M768"/>
  <c r="M770"/>
  <c r="M771"/>
  <c r="M772"/>
  <c r="M773"/>
  <c r="K774"/>
  <c r="K758" s="1"/>
  <c r="K799" s="1"/>
  <c r="K798" s="1"/>
  <c r="M798" s="1"/>
  <c r="M775"/>
  <c r="M776"/>
  <c r="M777"/>
  <c r="M778"/>
  <c r="M779"/>
  <c r="M780"/>
  <c r="M782"/>
  <c r="M794"/>
  <c r="M795"/>
  <c r="M796"/>
  <c r="M797"/>
  <c r="K808"/>
  <c r="M808"/>
  <c r="M811"/>
  <c r="M814"/>
  <c r="K818"/>
  <c r="M818"/>
  <c r="M820"/>
  <c r="M825"/>
  <c r="M827"/>
  <c r="K832"/>
  <c r="M832" s="1"/>
  <c r="M831" s="1"/>
  <c r="M833"/>
  <c r="M834"/>
  <c r="M835"/>
  <c r="M837"/>
  <c r="M838"/>
  <c r="K839"/>
  <c r="M839"/>
  <c r="M840"/>
  <c r="M841"/>
  <c r="M843"/>
  <c r="M844"/>
  <c r="M845"/>
  <c r="M846"/>
  <c r="K847"/>
  <c r="M847" s="1"/>
  <c r="M848"/>
  <c r="M849"/>
  <c r="M850"/>
  <c r="M851"/>
  <c r="M852"/>
  <c r="M853"/>
  <c r="M856"/>
  <c r="M868"/>
  <c r="M869"/>
  <c r="M870"/>
  <c r="M873" s="1"/>
  <c r="M871"/>
  <c r="K882"/>
  <c r="M882" s="1"/>
  <c r="M885"/>
  <c r="M888"/>
  <c r="K892"/>
  <c r="M892" s="1"/>
  <c r="M894"/>
  <c r="K906"/>
  <c r="M906" s="1"/>
  <c r="M907"/>
  <c r="M908"/>
  <c r="M909"/>
  <c r="M911"/>
  <c r="K913"/>
  <c r="M913" s="1"/>
  <c r="M914"/>
  <c r="M915"/>
  <c r="M917"/>
  <c r="M918"/>
  <c r="M919"/>
  <c r="M920"/>
  <c r="K921"/>
  <c r="M921" s="1"/>
  <c r="M922"/>
  <c r="M923"/>
  <c r="M924"/>
  <c r="M925"/>
  <c r="M926"/>
  <c r="M927"/>
  <c r="M930"/>
  <c r="M942"/>
  <c r="M943"/>
  <c r="K954"/>
  <c r="M954" s="1"/>
  <c r="M957"/>
  <c r="M960"/>
  <c r="K964"/>
  <c r="M964"/>
  <c r="M966"/>
  <c r="M971"/>
  <c r="M973"/>
  <c r="K977"/>
  <c r="K1017" s="1"/>
  <c r="K1016" s="1"/>
  <c r="M1016" s="1"/>
  <c r="K978"/>
  <c r="M978"/>
  <c r="M979"/>
  <c r="M980"/>
  <c r="M981"/>
  <c r="M983"/>
  <c r="M984"/>
  <c r="K985"/>
  <c r="M985" s="1"/>
  <c r="M986"/>
  <c r="M987"/>
  <c r="M989"/>
  <c r="M990"/>
  <c r="M991"/>
  <c r="M992"/>
  <c r="K993"/>
  <c r="M993" s="1"/>
  <c r="M994"/>
  <c r="M995"/>
  <c r="M996"/>
  <c r="M997"/>
  <c r="M998"/>
  <c r="M999"/>
  <c r="M1002"/>
  <c r="M1014"/>
  <c r="M1015"/>
  <c r="K1026"/>
  <c r="M1026" s="1"/>
  <c r="M1029"/>
  <c r="M1032"/>
  <c r="K1036"/>
  <c r="M1036"/>
  <c r="M1038"/>
  <c r="M1043"/>
  <c r="M1045"/>
  <c r="K1050"/>
  <c r="K1049" s="1"/>
  <c r="K1091" s="1"/>
  <c r="K1090" s="1"/>
  <c r="M1090" s="1"/>
  <c r="M1050"/>
  <c r="M1049" s="1"/>
  <c r="M1051"/>
  <c r="M1052"/>
  <c r="M1053"/>
  <c r="M1055"/>
  <c r="M1056"/>
  <c r="K1057"/>
  <c r="M1057"/>
  <c r="M1058"/>
  <c r="M1059"/>
  <c r="M1061"/>
  <c r="M1062"/>
  <c r="M1063"/>
  <c r="M1064"/>
  <c r="K1065"/>
  <c r="M1065" s="1"/>
  <c r="M1066"/>
  <c r="M1067"/>
  <c r="M1068"/>
  <c r="M1069"/>
  <c r="M1070"/>
  <c r="M1071"/>
  <c r="M1074"/>
  <c r="M1086"/>
  <c r="M1087"/>
  <c r="M1089"/>
  <c r="K1100"/>
  <c r="M1100"/>
  <c r="M1103"/>
  <c r="M1106"/>
  <c r="K1110"/>
  <c r="M1110"/>
  <c r="M1112"/>
  <c r="M1117"/>
  <c r="M1119"/>
  <c r="K1124"/>
  <c r="M1124" s="1"/>
  <c r="M1123" s="1"/>
  <c r="M1125"/>
  <c r="M1126"/>
  <c r="M1127"/>
  <c r="M1129"/>
  <c r="K1131"/>
  <c r="M1131"/>
  <c r="M1132"/>
  <c r="M1133"/>
  <c r="M1135"/>
  <c r="M1136"/>
  <c r="M1137"/>
  <c r="M1138"/>
  <c r="K1139"/>
  <c r="M1139" s="1"/>
  <c r="M1140"/>
  <c r="M1141"/>
  <c r="M1142"/>
  <c r="M1143"/>
  <c r="M1144"/>
  <c r="M1145"/>
  <c r="M1148"/>
  <c r="M1160"/>
  <c r="M1161"/>
  <c r="K1172"/>
  <c r="M1172"/>
  <c r="M1175"/>
  <c r="M1178"/>
  <c r="K1182"/>
  <c r="M1182"/>
  <c r="M1184"/>
  <c r="M1189"/>
  <c r="M1191"/>
  <c r="K1196"/>
  <c r="M1196" s="1"/>
  <c r="M1197"/>
  <c r="M1198"/>
  <c r="M1199"/>
  <c r="M1201"/>
  <c r="M1202"/>
  <c r="K1203"/>
  <c r="M1203"/>
  <c r="M1204"/>
  <c r="M1205"/>
  <c r="M1207"/>
  <c r="M1208"/>
  <c r="M1209"/>
  <c r="M1210"/>
  <c r="K1211"/>
  <c r="M1211" s="1"/>
  <c r="M1212"/>
  <c r="M1213"/>
  <c r="M1214"/>
  <c r="M1215"/>
  <c r="M1216"/>
  <c r="M1217"/>
  <c r="M1220"/>
  <c r="M1232"/>
  <c r="M1233"/>
  <c r="K1244"/>
  <c r="M1244"/>
  <c r="M1247"/>
  <c r="M1250"/>
  <c r="K1254"/>
  <c r="M1254" s="1"/>
  <c r="M1256"/>
  <c r="M1261"/>
  <c r="M1263"/>
  <c r="K1268"/>
  <c r="M1268"/>
  <c r="M1269"/>
  <c r="M1270"/>
  <c r="M1271"/>
  <c r="M1273"/>
  <c r="M1274"/>
  <c r="K1275"/>
  <c r="M1275" s="1"/>
  <c r="M1276"/>
  <c r="M1277"/>
  <c r="M1279"/>
  <c r="M1280"/>
  <c r="M1281"/>
  <c r="M1282"/>
  <c r="K1283"/>
  <c r="K1267" s="1"/>
  <c r="K1309" s="1"/>
  <c r="K1308" s="1"/>
  <c r="M1308" s="1"/>
  <c r="M1284"/>
  <c r="M1285"/>
  <c r="M1286"/>
  <c r="M1287"/>
  <c r="M1288"/>
  <c r="M1289"/>
  <c r="M1292"/>
  <c r="M1304"/>
  <c r="M1305"/>
  <c r="M1307"/>
  <c r="K1318"/>
  <c r="M1318" s="1"/>
  <c r="M1321"/>
  <c r="M1324"/>
  <c r="K1328"/>
  <c r="M1328" s="1"/>
  <c r="M1330"/>
  <c r="M1335"/>
  <c r="M1337"/>
  <c r="K1342"/>
  <c r="M1342"/>
  <c r="M1343"/>
  <c r="M1344"/>
  <c r="M1345"/>
  <c r="M1347"/>
  <c r="M1348"/>
  <c r="K1349"/>
  <c r="K1341" s="1"/>
  <c r="K1383" s="1"/>
  <c r="K1382" s="1"/>
  <c r="M1382" s="1"/>
  <c r="M1350"/>
  <c r="M1351"/>
  <c r="M1353"/>
  <c r="M1354"/>
  <c r="M1355"/>
  <c r="M1356"/>
  <c r="K1357"/>
  <c r="M1357" s="1"/>
  <c r="M1358"/>
  <c r="M1359"/>
  <c r="M1360"/>
  <c r="M1361"/>
  <c r="M1362"/>
  <c r="M1363"/>
  <c r="M1366"/>
  <c r="M1378"/>
  <c r="M1379"/>
  <c r="M1380"/>
  <c r="M1381"/>
  <c r="K1392"/>
  <c r="M1392"/>
  <c r="M1395"/>
  <c r="M1398"/>
  <c r="K1402"/>
  <c r="M1402"/>
  <c r="M1404"/>
  <c r="M1409"/>
  <c r="M1411"/>
  <c r="K1415"/>
  <c r="K1457" s="1"/>
  <c r="K1456" s="1"/>
  <c r="M1456" s="1"/>
  <c r="K1416"/>
  <c r="M1416"/>
  <c r="M1415" s="1"/>
  <c r="M1457" s="1"/>
  <c r="M1417"/>
  <c r="M1418"/>
  <c r="M1419"/>
  <c r="M1421"/>
  <c r="M1422"/>
  <c r="K1423"/>
  <c r="M1423"/>
  <c r="M1424"/>
  <c r="M1425"/>
  <c r="M1427"/>
  <c r="M1428"/>
  <c r="M1429"/>
  <c r="M1430"/>
  <c r="K1431"/>
  <c r="M1431"/>
  <c r="M1432"/>
  <c r="M1433"/>
  <c r="M1434"/>
  <c r="M1435"/>
  <c r="M1436"/>
  <c r="M1437"/>
  <c r="M1440"/>
  <c r="M1452"/>
  <c r="M1453"/>
  <c r="M1455"/>
  <c r="K1466"/>
  <c r="M1466" s="1"/>
  <c r="M1469"/>
  <c r="M1472"/>
  <c r="K1476"/>
  <c r="M1476"/>
  <c r="M1478"/>
  <c r="M1483"/>
  <c r="M1485"/>
  <c r="K1489"/>
  <c r="K1529" s="1"/>
  <c r="K1528" s="1"/>
  <c r="M1528" s="1"/>
  <c r="K1490"/>
  <c r="M1490" s="1"/>
  <c r="M1489" s="1"/>
  <c r="M1491"/>
  <c r="M1492"/>
  <c r="M1493"/>
  <c r="M1495"/>
  <c r="K1497"/>
  <c r="M1497"/>
  <c r="M1498"/>
  <c r="M1499"/>
  <c r="M1501"/>
  <c r="M1502"/>
  <c r="M1503"/>
  <c r="M1504"/>
  <c r="K1505"/>
  <c r="M1505"/>
  <c r="M1506"/>
  <c r="M1507"/>
  <c r="M1508"/>
  <c r="M1509"/>
  <c r="M1510"/>
  <c r="M1511"/>
  <c r="M1514"/>
  <c r="M1526"/>
  <c r="M1529" s="1"/>
  <c r="M1527"/>
  <c r="K1539"/>
  <c r="M1539"/>
  <c r="M1542"/>
  <c r="M1545"/>
  <c r="K1549"/>
  <c r="M1549"/>
  <c r="M1551"/>
  <c r="M1556"/>
  <c r="M1558"/>
  <c r="K1563"/>
  <c r="M1563" s="1"/>
  <c r="M1564"/>
  <c r="M1565"/>
  <c r="M1566"/>
  <c r="M1568"/>
  <c r="M1569"/>
  <c r="K1570"/>
  <c r="K1562" s="1"/>
  <c r="K1604" s="1"/>
  <c r="K1603" s="1"/>
  <c r="M1603" s="1"/>
  <c r="M1570"/>
  <c r="M1571"/>
  <c r="M1572"/>
  <c r="M1574"/>
  <c r="M1575"/>
  <c r="M1576"/>
  <c r="M1577"/>
  <c r="K1578"/>
  <c r="M1578" s="1"/>
  <c r="M1579"/>
  <c r="M1580"/>
  <c r="M1581"/>
  <c r="M1582"/>
  <c r="M1583"/>
  <c r="M1584"/>
  <c r="M1587"/>
  <c r="M1599"/>
  <c r="M1600"/>
  <c r="M1601"/>
  <c r="M1602"/>
  <c r="K1613"/>
  <c r="M1613" s="1"/>
  <c r="M1616"/>
  <c r="M1619"/>
  <c r="K1623"/>
  <c r="M1623" s="1"/>
  <c r="M1625"/>
  <c r="M1630"/>
  <c r="M1632"/>
  <c r="K1637"/>
  <c r="M1637"/>
  <c r="M1638"/>
  <c r="M1639"/>
  <c r="M1640"/>
  <c r="M1642"/>
  <c r="M1643"/>
  <c r="K1644"/>
  <c r="M1644" s="1"/>
  <c r="M1645"/>
  <c r="M1646"/>
  <c r="M1648"/>
  <c r="M1649"/>
  <c r="M1650"/>
  <c r="M1651"/>
  <c r="K1652"/>
  <c r="M1652" s="1"/>
  <c r="M1653"/>
  <c r="M1654"/>
  <c r="M1655"/>
  <c r="M1656"/>
  <c r="M1657"/>
  <c r="M1658"/>
  <c r="M1661"/>
  <c r="M1673"/>
  <c r="M1674"/>
  <c r="M1675"/>
  <c r="M1676"/>
  <c r="K1687"/>
  <c r="M1687"/>
  <c r="M1690"/>
  <c r="M1693"/>
  <c r="K1697"/>
  <c r="M1697" s="1"/>
  <c r="M1699"/>
  <c r="M1704"/>
  <c r="M1706"/>
  <c r="K1711"/>
  <c r="M1711" s="1"/>
  <c r="M1712"/>
  <c r="M1713"/>
  <c r="M1714"/>
  <c r="M1716"/>
  <c r="K1718"/>
  <c r="M1718" s="1"/>
  <c r="M1719"/>
  <c r="M1720"/>
  <c r="M1722"/>
  <c r="M1723"/>
  <c r="M1724"/>
  <c r="M1725"/>
  <c r="K1726"/>
  <c r="M1726" s="1"/>
  <c r="M1727"/>
  <c r="M1728"/>
  <c r="M1729"/>
  <c r="M1730"/>
  <c r="M1731"/>
  <c r="M1732"/>
  <c r="M1735"/>
  <c r="M1747"/>
  <c r="M1748"/>
  <c r="K1759"/>
  <c r="M1759" s="1"/>
  <c r="M1762"/>
  <c r="M1765"/>
  <c r="K1769"/>
  <c r="M1769"/>
  <c r="M1771"/>
  <c r="M1776"/>
  <c r="M1778"/>
  <c r="K1783"/>
  <c r="M1783"/>
  <c r="M1784"/>
  <c r="M1785"/>
  <c r="M1786"/>
  <c r="M1788"/>
  <c r="M1789"/>
  <c r="K1790"/>
  <c r="M1790"/>
  <c r="M1791"/>
  <c r="M1792"/>
  <c r="M1794"/>
  <c r="M1795"/>
  <c r="M1796"/>
  <c r="M1797"/>
  <c r="K1798"/>
  <c r="K1782" s="1"/>
  <c r="K1824" s="1"/>
  <c r="K1823" s="1"/>
  <c r="M1823" s="1"/>
  <c r="M1799"/>
  <c r="M1800"/>
  <c r="M1801"/>
  <c r="M1802"/>
  <c r="M1803"/>
  <c r="M1804"/>
  <c r="M1807"/>
  <c r="M1819"/>
  <c r="M1820"/>
  <c r="M1822"/>
  <c r="K1833"/>
  <c r="M1833"/>
  <c r="M1836"/>
  <c r="M1839"/>
  <c r="K1843"/>
  <c r="M1843"/>
  <c r="M1845"/>
  <c r="M1850"/>
  <c r="M1852"/>
  <c r="K1857"/>
  <c r="M1857" s="1"/>
  <c r="M1858"/>
  <c r="M1859"/>
  <c r="M1860"/>
  <c r="M1862"/>
  <c r="K1864"/>
  <c r="M1864"/>
  <c r="M1865"/>
  <c r="M1866"/>
  <c r="M1868"/>
  <c r="M1869"/>
  <c r="M1870"/>
  <c r="M1871"/>
  <c r="K1872"/>
  <c r="M1872" s="1"/>
  <c r="M1873"/>
  <c r="M1874"/>
  <c r="M1875"/>
  <c r="M1876"/>
  <c r="M1877"/>
  <c r="M1878"/>
  <c r="M1881"/>
  <c r="M1893"/>
  <c r="M1894"/>
  <c r="K1905"/>
  <c r="M1905"/>
  <c r="M1908"/>
  <c r="M1911"/>
  <c r="K1915"/>
  <c r="M1915"/>
  <c r="M1917"/>
  <c r="M1922"/>
  <c r="M1924"/>
  <c r="K1929"/>
  <c r="M1929" s="1"/>
  <c r="M1930"/>
  <c r="M1931"/>
  <c r="M1932"/>
  <c r="M1934"/>
  <c r="M1935"/>
  <c r="K1936"/>
  <c r="M1936"/>
  <c r="M1937"/>
  <c r="M1938"/>
  <c r="M1940"/>
  <c r="M1941"/>
  <c r="M1942"/>
  <c r="M1943"/>
  <c r="K1944"/>
  <c r="M1944" s="1"/>
  <c r="M1945"/>
  <c r="M1946"/>
  <c r="M1947"/>
  <c r="M1948"/>
  <c r="M1949"/>
  <c r="M1950"/>
  <c r="M1953"/>
  <c r="M1965"/>
  <c r="M1966"/>
  <c r="K1977"/>
  <c r="M1977"/>
  <c r="M1980"/>
  <c r="M1983"/>
  <c r="K1987"/>
  <c r="M1987" s="1"/>
  <c r="M1989"/>
  <c r="M1994"/>
  <c r="M1996"/>
  <c r="K2001"/>
  <c r="M2001"/>
  <c r="M2002"/>
  <c r="M2003"/>
  <c r="M2004"/>
  <c r="M2006"/>
  <c r="K2008"/>
  <c r="M2008" s="1"/>
  <c r="M2000" s="1"/>
  <c r="M2009"/>
  <c r="M2010"/>
  <c r="M2012"/>
  <c r="M2013"/>
  <c r="M2014"/>
  <c r="M2015"/>
  <c r="K2016"/>
  <c r="K2000" s="1"/>
  <c r="K2040" s="1"/>
  <c r="K2039" s="1"/>
  <c r="M2039" s="1"/>
  <c r="M2016"/>
  <c r="M2017"/>
  <c r="M2018"/>
  <c r="M2019"/>
  <c r="M2020"/>
  <c r="M2021"/>
  <c r="M2022"/>
  <c r="M2025"/>
  <c r="M2037"/>
  <c r="M2038"/>
  <c r="K2050"/>
  <c r="M2050" s="1"/>
  <c r="M2053"/>
  <c r="M2056"/>
  <c r="K2060"/>
  <c r="M2060" s="1"/>
  <c r="M2062"/>
  <c r="M2067"/>
  <c r="M2069"/>
  <c r="K2074"/>
  <c r="M2074"/>
  <c r="M2075"/>
  <c r="M2076"/>
  <c r="M2077"/>
  <c r="M2079"/>
  <c r="M2080"/>
  <c r="K2081"/>
  <c r="K2073" s="1"/>
  <c r="K2112" s="1"/>
  <c r="K2111" s="1"/>
  <c r="M2111" s="1"/>
  <c r="M2082"/>
  <c r="M2083"/>
  <c r="M2085"/>
  <c r="M2086"/>
  <c r="M2087"/>
  <c r="M2088"/>
  <c r="K2089"/>
  <c r="M2089" s="1"/>
  <c r="M2090"/>
  <c r="M2091"/>
  <c r="M2092"/>
  <c r="M2093"/>
  <c r="M2094"/>
  <c r="M2097"/>
  <c r="M2109"/>
  <c r="M2110"/>
  <c r="K2122"/>
  <c r="M2122"/>
  <c r="M2125"/>
  <c r="M2128"/>
  <c r="K2132"/>
  <c r="M2132" s="1"/>
  <c r="M2134"/>
  <c r="M2139"/>
  <c r="M2141"/>
  <c r="K2146"/>
  <c r="M2146"/>
  <c r="M2147"/>
  <c r="M2148"/>
  <c r="M2149"/>
  <c r="M2151"/>
  <c r="M2152"/>
  <c r="K2153"/>
  <c r="M2153" s="1"/>
  <c r="M2154"/>
  <c r="M2155"/>
  <c r="M2157"/>
  <c r="M2158"/>
  <c r="M2159"/>
  <c r="M2160"/>
  <c r="K2161"/>
  <c r="M2161" s="1"/>
  <c r="M2162"/>
  <c r="M2163"/>
  <c r="M2164"/>
  <c r="M2165"/>
  <c r="M2166"/>
  <c r="M2167"/>
  <c r="M2170"/>
  <c r="M2182"/>
  <c r="M2183"/>
  <c r="M2185"/>
  <c r="K2196"/>
  <c r="M2196" s="1"/>
  <c r="M2199"/>
  <c r="M2202"/>
  <c r="K2206"/>
  <c r="K2261" s="1"/>
  <c r="K2260" s="1"/>
  <c r="M2260" s="1"/>
  <c r="M2208"/>
  <c r="M2213"/>
  <c r="M2215"/>
  <c r="K2219"/>
  <c r="K2220"/>
  <c r="M2220" s="1"/>
  <c r="M2221"/>
  <c r="M2222"/>
  <c r="M2223"/>
  <c r="M2225"/>
  <c r="M2226"/>
  <c r="K2227"/>
  <c r="M2227" s="1"/>
  <c r="M2228"/>
  <c r="M2229"/>
  <c r="M2231"/>
  <c r="M2232"/>
  <c r="M2233"/>
  <c r="M2234"/>
  <c r="K2235"/>
  <c r="M2235" s="1"/>
  <c r="M2236"/>
  <c r="M2237"/>
  <c r="M2238"/>
  <c r="M2239"/>
  <c r="M2240"/>
  <c r="M2241"/>
  <c r="M2244"/>
  <c r="M2256"/>
  <c r="M2257"/>
  <c r="M2258"/>
  <c r="M2259"/>
  <c r="K2270"/>
  <c r="M2270" s="1"/>
  <c r="M2273"/>
  <c r="M2276"/>
  <c r="K2280"/>
  <c r="M2280"/>
  <c r="M2282"/>
  <c r="M2287"/>
  <c r="M2289"/>
  <c r="K2294"/>
  <c r="K2293" s="1"/>
  <c r="K2335" s="1"/>
  <c r="K2334" s="1"/>
  <c r="M2334" s="1"/>
  <c r="M2294"/>
  <c r="M2293" s="1"/>
  <c r="M2295"/>
  <c r="M2296"/>
  <c r="M2297"/>
  <c r="M2299"/>
  <c r="M2300"/>
  <c r="K2301"/>
  <c r="M2301"/>
  <c r="M2302"/>
  <c r="M2303"/>
  <c r="M2305"/>
  <c r="M2306"/>
  <c r="M2307"/>
  <c r="M2308"/>
  <c r="K2309"/>
  <c r="M2309" s="1"/>
  <c r="M2310"/>
  <c r="M2311"/>
  <c r="M2312"/>
  <c r="M2313"/>
  <c r="M2314"/>
  <c r="M2315"/>
  <c r="M2318"/>
  <c r="M2330"/>
  <c r="M2331"/>
  <c r="M2332"/>
  <c r="M2333"/>
  <c r="K2344"/>
  <c r="M2344"/>
  <c r="M2347"/>
  <c r="M2350"/>
  <c r="K2354"/>
  <c r="M2354" s="1"/>
  <c r="M2356"/>
  <c r="M2361"/>
  <c r="M2363"/>
  <c r="K2368"/>
  <c r="M2368"/>
  <c r="M2369"/>
  <c r="M2370"/>
  <c r="M2371"/>
  <c r="M2373"/>
  <c r="M2374"/>
  <c r="K2375"/>
  <c r="M2375" s="1"/>
  <c r="M2367" s="1"/>
  <c r="M2409" s="1"/>
  <c r="M2376"/>
  <c r="M2377"/>
  <c r="M2379"/>
  <c r="M2380"/>
  <c r="M2381"/>
  <c r="M2382"/>
  <c r="K2383"/>
  <c r="M2383" s="1"/>
  <c r="M2384"/>
  <c r="M2385"/>
  <c r="M2386"/>
  <c r="M2387"/>
  <c r="M2388"/>
  <c r="M2389"/>
  <c r="M2392"/>
  <c r="M2404"/>
  <c r="M2405"/>
  <c r="M2406"/>
  <c r="M2407"/>
  <c r="K2418"/>
  <c r="M2418"/>
  <c r="M2421"/>
  <c r="M2424"/>
  <c r="K2428"/>
  <c r="M2428" s="1"/>
  <c r="M2430"/>
  <c r="M2435"/>
  <c r="M2437"/>
  <c r="K2441"/>
  <c r="K2480" s="1"/>
  <c r="K2479" s="1"/>
  <c r="M2479" s="1"/>
  <c r="K2442"/>
  <c r="M2442"/>
  <c r="M2443"/>
  <c r="M2444"/>
  <c r="M2445"/>
  <c r="M2447"/>
  <c r="K2449"/>
  <c r="M2449" s="1"/>
  <c r="M2441" s="1"/>
  <c r="M2480" s="1"/>
  <c r="M2450"/>
  <c r="M2451"/>
  <c r="M2453"/>
  <c r="M2454"/>
  <c r="M2455"/>
  <c r="M2456"/>
  <c r="K2457"/>
  <c r="M2457" s="1"/>
  <c r="M2458"/>
  <c r="M2459"/>
  <c r="M2460"/>
  <c r="M2461"/>
  <c r="M2462"/>
  <c r="M2465"/>
  <c r="M2477"/>
  <c r="M2478"/>
  <c r="K2489"/>
  <c r="M2489" s="1"/>
  <c r="M2492"/>
  <c r="M2495"/>
  <c r="K2499"/>
  <c r="M2499"/>
  <c r="M2501"/>
  <c r="M2506"/>
  <c r="M2508"/>
  <c r="K2513"/>
  <c r="M2513"/>
  <c r="M2514"/>
  <c r="M2515"/>
  <c r="M2516"/>
  <c r="M2518"/>
  <c r="K2520"/>
  <c r="M2520"/>
  <c r="M2521"/>
  <c r="M2522"/>
  <c r="M2524"/>
  <c r="M2525"/>
  <c r="M2526"/>
  <c r="M2527"/>
  <c r="K2528"/>
  <c r="K2512" s="1"/>
  <c r="K2551" s="1"/>
  <c r="K2550" s="1"/>
  <c r="M2550" s="1"/>
  <c r="M2528"/>
  <c r="M2512" s="1"/>
  <c r="M2529"/>
  <c r="M2530"/>
  <c r="M2531"/>
  <c r="M2532"/>
  <c r="M2533"/>
  <c r="M2536"/>
  <c r="M2548"/>
  <c r="M2549"/>
  <c r="K2560"/>
  <c r="M2560"/>
  <c r="M2563"/>
  <c r="M2566"/>
  <c r="K2570"/>
  <c r="M2570"/>
  <c r="M2572"/>
  <c r="M2577"/>
  <c r="M2579"/>
  <c r="K2584"/>
  <c r="M2584" s="1"/>
  <c r="M2585"/>
  <c r="M2586"/>
  <c r="M2587"/>
  <c r="M2589"/>
  <c r="K2591"/>
  <c r="M2591" s="1"/>
  <c r="M2592"/>
  <c r="M2593"/>
  <c r="M2595"/>
  <c r="M2596"/>
  <c r="M2597"/>
  <c r="M2598"/>
  <c r="K2599"/>
  <c r="M2599" s="1"/>
  <c r="M2600"/>
  <c r="M2601"/>
  <c r="M2602"/>
  <c r="M2603"/>
  <c r="M2604"/>
  <c r="M2607"/>
  <c r="M2619"/>
  <c r="M2620"/>
  <c r="M2621"/>
  <c r="M2622"/>
  <c r="K2633"/>
  <c r="M2633" s="1"/>
  <c r="M2636"/>
  <c r="M2639"/>
  <c r="K2643"/>
  <c r="M2643" s="1"/>
  <c r="M2645"/>
  <c r="M2650"/>
  <c r="M2652"/>
  <c r="K2657"/>
  <c r="M2657"/>
  <c r="M2656" s="1"/>
  <c r="M2658"/>
  <c r="M2659"/>
  <c r="M2660"/>
  <c r="M2662"/>
  <c r="K2664"/>
  <c r="K2656" s="1"/>
  <c r="K2695" s="1"/>
  <c r="K2694" s="1"/>
  <c r="M2694" s="1"/>
  <c r="M2664"/>
  <c r="M2665"/>
  <c r="M2666"/>
  <c r="M2668"/>
  <c r="M2669"/>
  <c r="M2670"/>
  <c r="M2671"/>
  <c r="K2672"/>
  <c r="M2672"/>
  <c r="M2673"/>
  <c r="M2674"/>
  <c r="M2675"/>
  <c r="M2676"/>
  <c r="M2677"/>
  <c r="M2680"/>
  <c r="M2692"/>
  <c r="M2693"/>
  <c r="K2704"/>
  <c r="M2704"/>
  <c r="M2707"/>
  <c r="M2710"/>
  <c r="K2714"/>
  <c r="M2714"/>
  <c r="M2716"/>
  <c r="M2721"/>
  <c r="M2723"/>
  <c r="K2727"/>
  <c r="K2728"/>
  <c r="M2728" s="1"/>
  <c r="M2729"/>
  <c r="M2730"/>
  <c r="M2731"/>
  <c r="M2733"/>
  <c r="K2735"/>
  <c r="M2735" s="1"/>
  <c r="M2736"/>
  <c r="M2737"/>
  <c r="M2739"/>
  <c r="M2740"/>
  <c r="M2741"/>
  <c r="M2742"/>
  <c r="K2743"/>
  <c r="M2743" s="1"/>
  <c r="M2744"/>
  <c r="M2745"/>
  <c r="M2746"/>
  <c r="M2747"/>
  <c r="M2748"/>
  <c r="M2751"/>
  <c r="M2763"/>
  <c r="M2764"/>
  <c r="K2766"/>
  <c r="K2765" s="1"/>
  <c r="M2765" s="1"/>
  <c r="K2775"/>
  <c r="M2775"/>
  <c r="M2778"/>
  <c r="M2781"/>
  <c r="K2785"/>
  <c r="M2785" s="1"/>
  <c r="M2787"/>
  <c r="M2792"/>
  <c r="M2794"/>
  <c r="K2799"/>
  <c r="M2799"/>
  <c r="M2800"/>
  <c r="M2801"/>
  <c r="M2802"/>
  <c r="M2804"/>
  <c r="K2806"/>
  <c r="M2806" s="1"/>
  <c r="M2798" s="1"/>
  <c r="M2807"/>
  <c r="M2808"/>
  <c r="M2810"/>
  <c r="M2811"/>
  <c r="M2812"/>
  <c r="M2813"/>
  <c r="K2814"/>
  <c r="K2798" s="1"/>
  <c r="K2837" s="1"/>
  <c r="K2836" s="1"/>
  <c r="M2836" s="1"/>
  <c r="M2814"/>
  <c r="M2815"/>
  <c r="M2816"/>
  <c r="M2817"/>
  <c r="M2818"/>
  <c r="M2819"/>
  <c r="M2822"/>
  <c r="M2834"/>
  <c r="M2835"/>
  <c r="K2846"/>
  <c r="M2846"/>
  <c r="M2849"/>
  <c r="M2852"/>
  <c r="K2856"/>
  <c r="M2856"/>
  <c r="M2858"/>
  <c r="M2863"/>
  <c r="M2865"/>
  <c r="K2870"/>
  <c r="M2870" s="1"/>
  <c r="M2871"/>
  <c r="M2872"/>
  <c r="M2873"/>
  <c r="M2875"/>
  <c r="M2876"/>
  <c r="K2877"/>
  <c r="K2869" s="1"/>
  <c r="K2911" s="1"/>
  <c r="K2910" s="1"/>
  <c r="M2910" s="1"/>
  <c r="M2877"/>
  <c r="M2878"/>
  <c r="M2879"/>
  <c r="M2881"/>
  <c r="M2882"/>
  <c r="M2883"/>
  <c r="M2884"/>
  <c r="K2885"/>
  <c r="M2885" s="1"/>
  <c r="M2886"/>
  <c r="M2887"/>
  <c r="M2888"/>
  <c r="M2889"/>
  <c r="M2890"/>
  <c r="M2891"/>
  <c r="M2894"/>
  <c r="M2906"/>
  <c r="M2907"/>
  <c r="M2909"/>
  <c r="K2920"/>
  <c r="M2920" s="1"/>
  <c r="M2923"/>
  <c r="M2926"/>
  <c r="K2930"/>
  <c r="M2930"/>
  <c r="M2932"/>
  <c r="M2937"/>
  <c r="M2939"/>
  <c r="K2943"/>
  <c r="K2983" s="1"/>
  <c r="K2982" s="1"/>
  <c r="M2982" s="1"/>
  <c r="K2944"/>
  <c r="M2944" s="1"/>
  <c r="M2945"/>
  <c r="M2946"/>
  <c r="M2947"/>
  <c r="M2949"/>
  <c r="K2951"/>
  <c r="M2951" s="1"/>
  <c r="M2952"/>
  <c r="M2953"/>
  <c r="M2955"/>
  <c r="M2956"/>
  <c r="M2957"/>
  <c r="M2958"/>
  <c r="K2959"/>
  <c r="M2959" s="1"/>
  <c r="M2960"/>
  <c r="M2961"/>
  <c r="M2962"/>
  <c r="M2963"/>
  <c r="M2964"/>
  <c r="M2965"/>
  <c r="M2968"/>
  <c r="M2980"/>
  <c r="M2981"/>
  <c r="K2992"/>
  <c r="M2992"/>
  <c r="M2995"/>
  <c r="M2998"/>
  <c r="K3002"/>
  <c r="M3002"/>
  <c r="M3004"/>
  <c r="M3009"/>
  <c r="M3011"/>
  <c r="K3015"/>
  <c r="K3055" s="1"/>
  <c r="K3054" s="1"/>
  <c r="M3054" s="1"/>
  <c r="K3016"/>
  <c r="M3016" s="1"/>
  <c r="M3017"/>
  <c r="M3018"/>
  <c r="M3019"/>
  <c r="M3021"/>
  <c r="K3023"/>
  <c r="M3023" s="1"/>
  <c r="M3024"/>
  <c r="M3025"/>
  <c r="M3027"/>
  <c r="M3028"/>
  <c r="M3029"/>
  <c r="M3030"/>
  <c r="K3031"/>
  <c r="M3031" s="1"/>
  <c r="M3032"/>
  <c r="M3033"/>
  <c r="M3034"/>
  <c r="M3035"/>
  <c r="M3036"/>
  <c r="M3037"/>
  <c r="M3040"/>
  <c r="M3052"/>
  <c r="M3053"/>
  <c r="K3064"/>
  <c r="M3064" s="1"/>
  <c r="M3067"/>
  <c r="M3070"/>
  <c r="K3074"/>
  <c r="M3074" s="1"/>
  <c r="M3076"/>
  <c r="M3081"/>
  <c r="M3083"/>
  <c r="K3088"/>
  <c r="M3088" s="1"/>
  <c r="M3089"/>
  <c r="M3090"/>
  <c r="M3091"/>
  <c r="M3093"/>
  <c r="K3095"/>
  <c r="M3095" s="1"/>
  <c r="M3096"/>
  <c r="M3097"/>
  <c r="M3099"/>
  <c r="M3100"/>
  <c r="M3101"/>
  <c r="M3102"/>
  <c r="K3103"/>
  <c r="K3087" s="1"/>
  <c r="K3127" s="1"/>
  <c r="K3126" s="1"/>
  <c r="M3126" s="1"/>
  <c r="M3104"/>
  <c r="M3105"/>
  <c r="M3106"/>
  <c r="M3107"/>
  <c r="M3108"/>
  <c r="M3109"/>
  <c r="M3112"/>
  <c r="M3124"/>
  <c r="M3125"/>
  <c r="K3136"/>
  <c r="M3136"/>
  <c r="M3139"/>
  <c r="M3142"/>
  <c r="K3146"/>
  <c r="M3146"/>
  <c r="M3148"/>
  <c r="M3153"/>
  <c r="M3155"/>
  <c r="K3160"/>
  <c r="M3160" s="1"/>
  <c r="M3161"/>
  <c r="M3162"/>
  <c r="M3163"/>
  <c r="M3165"/>
  <c r="K3167"/>
  <c r="M3167" s="1"/>
  <c r="M3168"/>
  <c r="M3169"/>
  <c r="M3171"/>
  <c r="M3172"/>
  <c r="M3173"/>
  <c r="M3174"/>
  <c r="K3175"/>
  <c r="M3175" s="1"/>
  <c r="M3176"/>
  <c r="M3177"/>
  <c r="M3178"/>
  <c r="M3179"/>
  <c r="M3180"/>
  <c r="M3181"/>
  <c r="M3184"/>
  <c r="M3196"/>
  <c r="M3197"/>
  <c r="K3208"/>
  <c r="M3208" s="1"/>
  <c r="M3211"/>
  <c r="M3214"/>
  <c r="K3218"/>
  <c r="M3218"/>
  <c r="M3220"/>
  <c r="M3225"/>
  <c r="M3227"/>
  <c r="K3231"/>
  <c r="K3273" s="1"/>
  <c r="K3272" s="1"/>
  <c r="M3272" s="1"/>
  <c r="K3232"/>
  <c r="M3232" s="1"/>
  <c r="M3233"/>
  <c r="M3234"/>
  <c r="M3235"/>
  <c r="M3237"/>
  <c r="M3238"/>
  <c r="K3239"/>
  <c r="M3239"/>
  <c r="M3240"/>
  <c r="M3241"/>
  <c r="M3243"/>
  <c r="M3244"/>
  <c r="M3245"/>
  <c r="M3246"/>
  <c r="K3247"/>
  <c r="M3247" s="1"/>
  <c r="M3248"/>
  <c r="M3249"/>
  <c r="M3250"/>
  <c r="M3251"/>
  <c r="M3252"/>
  <c r="M3253"/>
  <c r="M3256"/>
  <c r="M3268"/>
  <c r="M3269"/>
  <c r="M3270"/>
  <c r="M3271"/>
  <c r="K3283"/>
  <c r="M3283" s="1"/>
  <c r="M3286"/>
  <c r="M3289"/>
  <c r="K3293"/>
  <c r="M3293"/>
  <c r="M3295"/>
  <c r="M3300"/>
  <c r="M3302"/>
  <c r="K3306"/>
  <c r="K3307"/>
  <c r="M3307"/>
  <c r="M3306" s="1"/>
  <c r="M3308"/>
  <c r="M3309"/>
  <c r="M3310"/>
  <c r="M3312"/>
  <c r="K3314"/>
  <c r="M3314"/>
  <c r="M3315"/>
  <c r="M3316"/>
  <c r="M3318"/>
  <c r="M3319"/>
  <c r="M3320"/>
  <c r="M3321"/>
  <c r="K3322"/>
  <c r="M3322"/>
  <c r="M3323"/>
  <c r="M3324"/>
  <c r="M3325"/>
  <c r="M3326"/>
  <c r="M3327"/>
  <c r="M3328"/>
  <c r="M3331"/>
  <c r="M3343"/>
  <c r="M3344"/>
  <c r="K3346"/>
  <c r="K3345" s="1"/>
  <c r="M3345" s="1"/>
  <c r="K9" i="8"/>
  <c r="M9"/>
  <c r="M12"/>
  <c r="M15"/>
  <c r="K19"/>
  <c r="M19"/>
  <c r="M21"/>
  <c r="M26"/>
  <c r="M29"/>
  <c r="K34"/>
  <c r="K82" s="1"/>
  <c r="K36"/>
  <c r="M36" s="1"/>
  <c r="M34" s="1"/>
  <c r="M37"/>
  <c r="M38"/>
  <c r="M39"/>
  <c r="M41"/>
  <c r="M42"/>
  <c r="K43"/>
  <c r="M43" s="1"/>
  <c r="M44"/>
  <c r="M45"/>
  <c r="M47"/>
  <c r="M48"/>
  <c r="M49"/>
  <c r="M50"/>
  <c r="K51"/>
  <c r="M51" s="1"/>
  <c r="M52"/>
  <c r="M53"/>
  <c r="M54"/>
  <c r="M55"/>
  <c r="M56"/>
  <c r="M60"/>
  <c r="M63"/>
  <c r="M77"/>
  <c r="M79"/>
  <c r="M80"/>
  <c r="M81"/>
  <c r="K94"/>
  <c r="K165" s="1"/>
  <c r="M97"/>
  <c r="M100"/>
  <c r="K104"/>
  <c r="M104" s="1"/>
  <c r="M106"/>
  <c r="M111"/>
  <c r="M114"/>
  <c r="K121"/>
  <c r="M121" s="1"/>
  <c r="M122"/>
  <c r="M123"/>
  <c r="M124"/>
  <c r="M126"/>
  <c r="M127"/>
  <c r="K128"/>
  <c r="M128" s="1"/>
  <c r="M129"/>
  <c r="M130"/>
  <c r="M132"/>
  <c r="M133"/>
  <c r="M134"/>
  <c r="M135"/>
  <c r="K136"/>
  <c r="K119" s="1"/>
  <c r="M137"/>
  <c r="M138"/>
  <c r="M139"/>
  <c r="M140"/>
  <c r="M141"/>
  <c r="M145"/>
  <c r="M148"/>
  <c r="M160"/>
  <c r="M162"/>
  <c r="M163"/>
  <c r="M164"/>
  <c r="M166"/>
  <c r="K167"/>
  <c r="M167" s="1"/>
  <c r="K15" i="7"/>
  <c r="K88" s="1"/>
  <c r="M18"/>
  <c r="M21"/>
  <c r="K25"/>
  <c r="M25" s="1"/>
  <c r="M27"/>
  <c r="M32"/>
  <c r="M35"/>
  <c r="K40"/>
  <c r="K42"/>
  <c r="M42" s="1"/>
  <c r="M40" s="1"/>
  <c r="M43"/>
  <c r="M44"/>
  <c r="M45"/>
  <c r="M47"/>
  <c r="M48"/>
  <c r="K49"/>
  <c r="M49" s="1"/>
  <c r="M50"/>
  <c r="M51"/>
  <c r="M53"/>
  <c r="M54"/>
  <c r="M55"/>
  <c r="M56"/>
  <c r="K57"/>
  <c r="M57" s="1"/>
  <c r="M58"/>
  <c r="M59"/>
  <c r="M60"/>
  <c r="M61"/>
  <c r="M62"/>
  <c r="M66"/>
  <c r="M69"/>
  <c r="M83"/>
  <c r="M84"/>
  <c r="M85"/>
  <c r="M86"/>
  <c r="M87"/>
  <c r="K9" i="6"/>
  <c r="M9" s="1"/>
  <c r="M12"/>
  <c r="M15"/>
  <c r="K19"/>
  <c r="M19"/>
  <c r="M21"/>
  <c r="M26"/>
  <c r="M29"/>
  <c r="M34"/>
  <c r="K36"/>
  <c r="K34" s="1"/>
  <c r="K69" s="1"/>
  <c r="M36"/>
  <c r="M37"/>
  <c r="M38"/>
  <c r="M39"/>
  <c r="M41"/>
  <c r="M42"/>
  <c r="M43"/>
  <c r="M44"/>
  <c r="M48"/>
  <c r="M51"/>
  <c r="M65"/>
  <c r="M67"/>
  <c r="M68"/>
  <c r="K78"/>
  <c r="M78" s="1"/>
  <c r="M81"/>
  <c r="M84"/>
  <c r="K88"/>
  <c r="M88"/>
  <c r="M90"/>
  <c r="M95"/>
  <c r="M98"/>
  <c r="K105"/>
  <c r="M105" s="1"/>
  <c r="M103" s="1"/>
  <c r="M106"/>
  <c r="M107"/>
  <c r="M108"/>
  <c r="M110"/>
  <c r="M111"/>
  <c r="M112"/>
  <c r="M113"/>
  <c r="M117"/>
  <c r="M120"/>
  <c r="M134"/>
  <c r="M136"/>
  <c r="M137"/>
  <c r="K147"/>
  <c r="M147" s="1"/>
  <c r="M150"/>
  <c r="M153"/>
  <c r="K157"/>
  <c r="M157" s="1"/>
  <c r="M159"/>
  <c r="M164"/>
  <c r="M167"/>
  <c r="K174"/>
  <c r="K172" s="1"/>
  <c r="K207" s="1"/>
  <c r="K206" s="1"/>
  <c r="M206" s="1"/>
  <c r="M175"/>
  <c r="M176"/>
  <c r="M177"/>
  <c r="M179"/>
  <c r="M180"/>
  <c r="M181"/>
  <c r="M182"/>
  <c r="M186"/>
  <c r="M189"/>
  <c r="M203"/>
  <c r="M205"/>
  <c r="K216"/>
  <c r="M216" s="1"/>
  <c r="M219"/>
  <c r="M222"/>
  <c r="K226"/>
  <c r="M226" s="1"/>
  <c r="M228"/>
  <c r="M233"/>
  <c r="M236"/>
  <c r="K241"/>
  <c r="K243"/>
  <c r="M243" s="1"/>
  <c r="M241" s="1"/>
  <c r="M244"/>
  <c r="M245"/>
  <c r="M246"/>
  <c r="M248"/>
  <c r="M249"/>
  <c r="M250"/>
  <c r="M251"/>
  <c r="M255"/>
  <c r="M258"/>
  <c r="M272"/>
  <c r="M274"/>
  <c r="K285"/>
  <c r="M285"/>
  <c r="M288"/>
  <c r="M291"/>
  <c r="K295"/>
  <c r="M295" s="1"/>
  <c r="M297"/>
  <c r="M302"/>
  <c r="M305"/>
  <c r="K310"/>
  <c r="K312"/>
  <c r="M312" s="1"/>
  <c r="M310" s="1"/>
  <c r="M313"/>
  <c r="M314"/>
  <c r="M315"/>
  <c r="M317"/>
  <c r="M318"/>
  <c r="M319"/>
  <c r="M320"/>
  <c r="M324"/>
  <c r="M327"/>
  <c r="M341"/>
  <c r="M345" s="1"/>
  <c r="M343"/>
  <c r="M344"/>
  <c r="K345"/>
  <c r="K354"/>
  <c r="K414" s="1"/>
  <c r="K413" s="1"/>
  <c r="M413" s="1"/>
  <c r="M354"/>
  <c r="M357"/>
  <c r="M360"/>
  <c r="K364"/>
  <c r="M364" s="1"/>
  <c r="M366"/>
  <c r="M371"/>
  <c r="M374"/>
  <c r="K379"/>
  <c r="K381"/>
  <c r="M381" s="1"/>
  <c r="M379" s="1"/>
  <c r="M382"/>
  <c r="M383"/>
  <c r="M384"/>
  <c r="M386"/>
  <c r="M387"/>
  <c r="M388"/>
  <c r="M389"/>
  <c r="M393"/>
  <c r="M396"/>
  <c r="M410"/>
  <c r="M412"/>
  <c r="K423"/>
  <c r="M423" s="1"/>
  <c r="M426"/>
  <c r="M429"/>
  <c r="K433"/>
  <c r="M433" s="1"/>
  <c r="M435"/>
  <c r="M440"/>
  <c r="M443"/>
  <c r="K450"/>
  <c r="M450" s="1"/>
  <c r="M448" s="1"/>
  <c r="M451"/>
  <c r="M452"/>
  <c r="M453"/>
  <c r="M455"/>
  <c r="M456"/>
  <c r="M457"/>
  <c r="M458"/>
  <c r="M462"/>
  <c r="M465"/>
  <c r="M479"/>
  <c r="M481"/>
  <c r="M482"/>
  <c r="M168" i="10" l="1"/>
  <c r="M116"/>
  <c r="M34"/>
  <c r="M82" s="1"/>
  <c r="K34"/>
  <c r="K82" s="1"/>
  <c r="K81" s="1"/>
  <c r="M81" s="1"/>
  <c r="K116"/>
  <c r="K168" s="1"/>
  <c r="K167" s="1"/>
  <c r="M167" s="1"/>
  <c r="M1309" i="9"/>
  <c r="M141"/>
  <c r="M977"/>
  <c r="M1017" s="1"/>
  <c r="M905"/>
  <c r="M945" s="1"/>
  <c r="M1750"/>
  <c r="M2551"/>
  <c r="M1195"/>
  <c r="M1235" s="1"/>
  <c r="M1604"/>
  <c r="M2040"/>
  <c r="M287"/>
  <c r="M2837"/>
  <c r="M2335"/>
  <c r="M3346"/>
  <c r="M1267"/>
  <c r="M1562"/>
  <c r="M2219"/>
  <c r="M1710"/>
  <c r="M506"/>
  <c r="M392"/>
  <c r="M433" s="1"/>
  <c r="M1782"/>
  <c r="M1824" s="1"/>
  <c r="M1636"/>
  <c r="M1678" s="1"/>
  <c r="M3231"/>
  <c r="M3273" s="1"/>
  <c r="M2073"/>
  <c r="M2112" s="1"/>
  <c r="M1928"/>
  <c r="M1968" s="1"/>
  <c r="M1856"/>
  <c r="M1896" s="1"/>
  <c r="M3087"/>
  <c r="M3127" s="1"/>
  <c r="M2869"/>
  <c r="M2911" s="1"/>
  <c r="M3159"/>
  <c r="M3199" s="1"/>
  <c r="M2695"/>
  <c r="M3015"/>
  <c r="M3055" s="1"/>
  <c r="M2145"/>
  <c r="M2187" s="1"/>
  <c r="M725"/>
  <c r="M2943"/>
  <c r="M2983" s="1"/>
  <c r="M2727"/>
  <c r="M2766" s="1"/>
  <c r="M2583"/>
  <c r="M2624" s="1"/>
  <c r="M1163"/>
  <c r="M1091"/>
  <c r="K1856"/>
  <c r="K1896" s="1"/>
  <c r="K1895" s="1"/>
  <c r="M1895" s="1"/>
  <c r="K1123"/>
  <c r="K1163" s="1"/>
  <c r="K1162" s="1"/>
  <c r="M1162" s="1"/>
  <c r="K2367"/>
  <c r="K2409" s="1"/>
  <c r="K2408" s="1"/>
  <c r="M2408" s="1"/>
  <c r="K2145"/>
  <c r="K2187" s="1"/>
  <c r="K2186" s="1"/>
  <c r="M2186" s="1"/>
  <c r="M3103"/>
  <c r="M2081"/>
  <c r="K1636"/>
  <c r="K1678" s="1"/>
  <c r="K1677" s="1"/>
  <c r="M1677" s="1"/>
  <c r="M1283"/>
  <c r="M774"/>
  <c r="M758" s="1"/>
  <c r="M799" s="1"/>
  <c r="M1349"/>
  <c r="M1341" s="1"/>
  <c r="M1383" s="1"/>
  <c r="K905"/>
  <c r="K945" s="1"/>
  <c r="K944" s="1"/>
  <c r="M944" s="1"/>
  <c r="M619"/>
  <c r="M611" s="1"/>
  <c r="M652" s="1"/>
  <c r="K465"/>
  <c r="K506" s="1"/>
  <c r="K505" s="1"/>
  <c r="M505" s="1"/>
  <c r="M400"/>
  <c r="K246"/>
  <c r="K287" s="1"/>
  <c r="K286" s="1"/>
  <c r="M286" s="1"/>
  <c r="M2206"/>
  <c r="M2261" s="1"/>
  <c r="K1928"/>
  <c r="K1968" s="1"/>
  <c r="K1967" s="1"/>
  <c r="M1967" s="1"/>
  <c r="M1798"/>
  <c r="K1195"/>
  <c r="K1235" s="1"/>
  <c r="K1234" s="1"/>
  <c r="M1234" s="1"/>
  <c r="K1710"/>
  <c r="K1750" s="1"/>
  <c r="K1749" s="1"/>
  <c r="M1749" s="1"/>
  <c r="K102"/>
  <c r="K141" s="1"/>
  <c r="K140" s="1"/>
  <c r="M140" s="1"/>
  <c r="K3159"/>
  <c r="K3199" s="1"/>
  <c r="K3198" s="1"/>
  <c r="M3198" s="1"/>
  <c r="K2583"/>
  <c r="K2624" s="1"/>
  <c r="K2623" s="1"/>
  <c r="M2623" s="1"/>
  <c r="K831"/>
  <c r="K873" s="1"/>
  <c r="K872" s="1"/>
  <c r="M872" s="1"/>
  <c r="M119" i="8"/>
  <c r="M168"/>
  <c r="M82"/>
  <c r="M136"/>
  <c r="M94"/>
  <c r="M15" i="7"/>
  <c r="M88" s="1"/>
  <c r="M138" i="6"/>
  <c r="M414"/>
  <c r="M276"/>
  <c r="M483"/>
  <c r="M69"/>
  <c r="M174"/>
  <c r="M172" s="1"/>
  <c r="M207" s="1"/>
  <c r="K103"/>
  <c r="K138" s="1"/>
  <c r="K276"/>
  <c r="K275" s="1"/>
  <c r="M275" s="1"/>
  <c r="K448"/>
  <c r="K483" s="1"/>
  <c r="K9" i="5"/>
  <c r="M9" s="1"/>
  <c r="N9"/>
  <c r="P9" s="1"/>
  <c r="M12"/>
  <c r="P12"/>
  <c r="M15"/>
  <c r="P15"/>
  <c r="K19"/>
  <c r="M19"/>
  <c r="N19"/>
  <c r="P19" s="1"/>
  <c r="M21"/>
  <c r="P21"/>
  <c r="M26"/>
  <c r="P26"/>
  <c r="M28"/>
  <c r="P28"/>
  <c r="K33"/>
  <c r="M33" s="1"/>
  <c r="M32" s="1"/>
  <c r="N33"/>
  <c r="P33" s="1"/>
  <c r="P32" s="1"/>
  <c r="M34"/>
  <c r="P34"/>
  <c r="M35"/>
  <c r="P35"/>
  <c r="M36"/>
  <c r="P36"/>
  <c r="M38"/>
  <c r="P38"/>
  <c r="M39"/>
  <c r="P39"/>
  <c r="K40"/>
  <c r="K32" s="1"/>
  <c r="M40"/>
  <c r="N40"/>
  <c r="P40" s="1"/>
  <c r="M41"/>
  <c r="P41"/>
  <c r="M42"/>
  <c r="P42"/>
  <c r="M44"/>
  <c r="P44"/>
  <c r="M45"/>
  <c r="P45"/>
  <c r="M48"/>
  <c r="P48"/>
  <c r="M49"/>
  <c r="P49"/>
  <c r="K50"/>
  <c r="M50"/>
  <c r="N50"/>
  <c r="P50"/>
  <c r="M51"/>
  <c r="P51"/>
  <c r="M52"/>
  <c r="P52"/>
  <c r="M54"/>
  <c r="P54"/>
  <c r="M55"/>
  <c r="P55"/>
  <c r="M56"/>
  <c r="P56"/>
  <c r="M57"/>
  <c r="P57"/>
  <c r="M58"/>
  <c r="P58"/>
  <c r="M61"/>
  <c r="P61"/>
  <c r="M73"/>
  <c r="P73"/>
  <c r="M74"/>
  <c r="P74"/>
  <c r="K76"/>
  <c r="M76"/>
  <c r="P76"/>
  <c r="P78" s="1"/>
  <c r="P77"/>
  <c r="K78"/>
  <c r="M78" s="1"/>
  <c r="K9" i="4"/>
  <c r="M9" s="1"/>
  <c r="M12"/>
  <c r="M15"/>
  <c r="K19"/>
  <c r="K82" s="1"/>
  <c r="M21"/>
  <c r="M26"/>
  <c r="M29"/>
  <c r="K34"/>
  <c r="K36"/>
  <c r="M36" s="1"/>
  <c r="M34" s="1"/>
  <c r="M37"/>
  <c r="M38"/>
  <c r="M39"/>
  <c r="M41"/>
  <c r="M42"/>
  <c r="K43"/>
  <c r="M43" s="1"/>
  <c r="M44"/>
  <c r="M45"/>
  <c r="M47"/>
  <c r="M48"/>
  <c r="M49"/>
  <c r="M50"/>
  <c r="K51"/>
  <c r="M51" s="1"/>
  <c r="M52"/>
  <c r="M53"/>
  <c r="M54"/>
  <c r="M55"/>
  <c r="M56"/>
  <c r="M60"/>
  <c r="M63"/>
  <c r="M77"/>
  <c r="M78"/>
  <c r="M79"/>
  <c r="K9" i="3"/>
  <c r="M9" s="1"/>
  <c r="M12"/>
  <c r="M15"/>
  <c r="K19"/>
  <c r="M19" s="1"/>
  <c r="M21"/>
  <c r="M26"/>
  <c r="M29"/>
  <c r="K34"/>
  <c r="K36"/>
  <c r="M36" s="1"/>
  <c r="M34" s="1"/>
  <c r="M37"/>
  <c r="M38"/>
  <c r="M39"/>
  <c r="M41"/>
  <c r="M42"/>
  <c r="K43"/>
  <c r="M43" s="1"/>
  <c r="M44"/>
  <c r="M45"/>
  <c r="M47"/>
  <c r="M48"/>
  <c r="M49"/>
  <c r="M50"/>
  <c r="K51"/>
  <c r="M51" s="1"/>
  <c r="M52"/>
  <c r="M53"/>
  <c r="M54"/>
  <c r="M55"/>
  <c r="M56"/>
  <c r="M60"/>
  <c r="M63"/>
  <c r="M77"/>
  <c r="M78"/>
  <c r="M79"/>
  <c r="M80"/>
  <c r="M82" s="1"/>
  <c r="M81"/>
  <c r="K9" i="2"/>
  <c r="M9" s="1"/>
  <c r="N9"/>
  <c r="P9" s="1"/>
  <c r="M12"/>
  <c r="P12"/>
  <c r="M15"/>
  <c r="P15"/>
  <c r="K19"/>
  <c r="M19" s="1"/>
  <c r="N19"/>
  <c r="P19" s="1"/>
  <c r="M21"/>
  <c r="P21"/>
  <c r="M26"/>
  <c r="P26"/>
  <c r="M29"/>
  <c r="P29"/>
  <c r="K36"/>
  <c r="M36" s="1"/>
  <c r="N36"/>
  <c r="P36" s="1"/>
  <c r="M37"/>
  <c r="P37"/>
  <c r="M38"/>
  <c r="P38"/>
  <c r="M39"/>
  <c r="P39"/>
  <c r="M41"/>
  <c r="P41"/>
  <c r="M42"/>
  <c r="P42"/>
  <c r="K43"/>
  <c r="M43" s="1"/>
  <c r="N43"/>
  <c r="M44"/>
  <c r="P44"/>
  <c r="M45"/>
  <c r="P45"/>
  <c r="M47"/>
  <c r="P47"/>
  <c r="M48"/>
  <c r="P48"/>
  <c r="M49"/>
  <c r="P49"/>
  <c r="M50"/>
  <c r="P50"/>
  <c r="K51"/>
  <c r="M51" s="1"/>
  <c r="N51"/>
  <c r="P51" s="1"/>
  <c r="M52"/>
  <c r="P52"/>
  <c r="M53"/>
  <c r="P53"/>
  <c r="M54"/>
  <c r="P54"/>
  <c r="M55"/>
  <c r="P55"/>
  <c r="M56"/>
  <c r="P56"/>
  <c r="M60"/>
  <c r="P60"/>
  <c r="M63"/>
  <c r="P63"/>
  <c r="M77"/>
  <c r="P77"/>
  <c r="M78"/>
  <c r="P78"/>
  <c r="P79"/>
  <c r="P80"/>
  <c r="P81"/>
  <c r="K92"/>
  <c r="M92" s="1"/>
  <c r="N92"/>
  <c r="P92" s="1"/>
  <c r="M95"/>
  <c r="P95"/>
  <c r="M98"/>
  <c r="P98"/>
  <c r="K102"/>
  <c r="M102" s="1"/>
  <c r="N102"/>
  <c r="P102" s="1"/>
  <c r="M104"/>
  <c r="P104"/>
  <c r="M109"/>
  <c r="P109"/>
  <c r="M112"/>
  <c r="P112"/>
  <c r="K119"/>
  <c r="M119" s="1"/>
  <c r="N119"/>
  <c r="P119" s="1"/>
  <c r="M120"/>
  <c r="P120"/>
  <c r="M121"/>
  <c r="P121"/>
  <c r="M122"/>
  <c r="P122"/>
  <c r="M124"/>
  <c r="P124"/>
  <c r="K126"/>
  <c r="M126" s="1"/>
  <c r="N126"/>
  <c r="P126" s="1"/>
  <c r="M127"/>
  <c r="P127"/>
  <c r="M128"/>
  <c r="P128"/>
  <c r="M130"/>
  <c r="P130"/>
  <c r="M131"/>
  <c r="P131"/>
  <c r="M132"/>
  <c r="P132"/>
  <c r="M133"/>
  <c r="P133"/>
  <c r="K134"/>
  <c r="M134" s="1"/>
  <c r="N134"/>
  <c r="P134" s="1"/>
  <c r="M135"/>
  <c r="P135"/>
  <c r="M136"/>
  <c r="P136"/>
  <c r="M137"/>
  <c r="P137"/>
  <c r="M138"/>
  <c r="P138"/>
  <c r="M139"/>
  <c r="P139"/>
  <c r="M143"/>
  <c r="P143"/>
  <c r="M146"/>
  <c r="P146"/>
  <c r="M160"/>
  <c r="M161" s="1"/>
  <c r="P160"/>
  <c r="P161"/>
  <c r="P162"/>
  <c r="K163"/>
  <c r="K176"/>
  <c r="M176" s="1"/>
  <c r="N176"/>
  <c r="P176" s="1"/>
  <c r="M179"/>
  <c r="P179"/>
  <c r="M182"/>
  <c r="P182"/>
  <c r="K186"/>
  <c r="M186" s="1"/>
  <c r="N186"/>
  <c r="M188"/>
  <c r="P188"/>
  <c r="M193"/>
  <c r="P193"/>
  <c r="M196"/>
  <c r="P196"/>
  <c r="K203"/>
  <c r="M203" s="1"/>
  <c r="N203"/>
  <c r="P203" s="1"/>
  <c r="M204"/>
  <c r="P204"/>
  <c r="M205"/>
  <c r="P205"/>
  <c r="M206"/>
  <c r="P206"/>
  <c r="M208"/>
  <c r="P208"/>
  <c r="M209"/>
  <c r="P209"/>
  <c r="K210"/>
  <c r="N210"/>
  <c r="P210" s="1"/>
  <c r="M211"/>
  <c r="P211"/>
  <c r="M212"/>
  <c r="P212"/>
  <c r="M214"/>
  <c r="P214"/>
  <c r="M215"/>
  <c r="P215"/>
  <c r="M216"/>
  <c r="P216"/>
  <c r="M217"/>
  <c r="P217"/>
  <c r="K218"/>
  <c r="M218" s="1"/>
  <c r="N218"/>
  <c r="P218" s="1"/>
  <c r="M219"/>
  <c r="P219"/>
  <c r="M220"/>
  <c r="P220"/>
  <c r="M221"/>
  <c r="P221"/>
  <c r="M222"/>
  <c r="P222"/>
  <c r="M223"/>
  <c r="P223"/>
  <c r="M227"/>
  <c r="P227"/>
  <c r="M230"/>
  <c r="P230"/>
  <c r="M244"/>
  <c r="P244"/>
  <c r="M245"/>
  <c r="P245"/>
  <c r="M246"/>
  <c r="P246"/>
  <c r="P247"/>
  <c r="P248"/>
  <c r="K259"/>
  <c r="M259" s="1"/>
  <c r="N259"/>
  <c r="P259" s="1"/>
  <c r="M262"/>
  <c r="P262"/>
  <c r="M265"/>
  <c r="P265"/>
  <c r="K269"/>
  <c r="N269"/>
  <c r="P269" s="1"/>
  <c r="M271"/>
  <c r="P271"/>
  <c r="M276"/>
  <c r="P276"/>
  <c r="M279"/>
  <c r="P279"/>
  <c r="K286"/>
  <c r="M286" s="1"/>
  <c r="N286"/>
  <c r="P286" s="1"/>
  <c r="M287"/>
  <c r="P287"/>
  <c r="M288"/>
  <c r="P288"/>
  <c r="M289"/>
  <c r="P289"/>
  <c r="M291"/>
  <c r="P291"/>
  <c r="M292"/>
  <c r="P292"/>
  <c r="K293"/>
  <c r="M293" s="1"/>
  <c r="N293"/>
  <c r="M294"/>
  <c r="P294"/>
  <c r="M295"/>
  <c r="P295"/>
  <c r="M297"/>
  <c r="P297"/>
  <c r="M298"/>
  <c r="P298"/>
  <c r="M299"/>
  <c r="P299"/>
  <c r="M300"/>
  <c r="P300"/>
  <c r="K301"/>
  <c r="M301" s="1"/>
  <c r="N301"/>
  <c r="P301" s="1"/>
  <c r="M302"/>
  <c r="P302"/>
  <c r="M303"/>
  <c r="P303"/>
  <c r="M304"/>
  <c r="P304"/>
  <c r="M305"/>
  <c r="P305"/>
  <c r="M306"/>
  <c r="P306"/>
  <c r="M310"/>
  <c r="P310"/>
  <c r="M313"/>
  <c r="P313"/>
  <c r="M327"/>
  <c r="P327"/>
  <c r="M328"/>
  <c r="P328"/>
  <c r="M329"/>
  <c r="P329"/>
  <c r="P330"/>
  <c r="P331"/>
  <c r="N388"/>
  <c r="M165" i="8" l="1"/>
  <c r="K77" i="5"/>
  <c r="M77" s="1"/>
  <c r="N32"/>
  <c r="N78" s="1"/>
  <c r="M82" i="4"/>
  <c r="K81"/>
  <c r="M81" s="1"/>
  <c r="M19"/>
  <c r="K82" i="3"/>
  <c r="N284" i="2"/>
  <c r="N332" s="1"/>
  <c r="K201"/>
  <c r="K249" s="1"/>
  <c r="M249" s="1"/>
  <c r="P332"/>
  <c r="P163"/>
  <c r="P249"/>
  <c r="P82"/>
  <c r="N34"/>
  <c r="N82" s="1"/>
  <c r="K80"/>
  <c r="N249"/>
  <c r="P117"/>
  <c r="K34"/>
  <c r="K82" s="1"/>
  <c r="N117"/>
  <c r="M117"/>
  <c r="N201"/>
  <c r="K162"/>
  <c r="M162" s="1"/>
  <c r="P34"/>
  <c r="K330"/>
  <c r="M247"/>
  <c r="P201"/>
  <c r="M80"/>
  <c r="M330"/>
  <c r="M34"/>
  <c r="M201"/>
  <c r="M284"/>
  <c r="N163"/>
  <c r="M269"/>
  <c r="K117"/>
  <c r="K161" s="1"/>
  <c r="P43"/>
  <c r="M210"/>
  <c r="K284"/>
  <c r="K332" s="1"/>
  <c r="P293"/>
  <c r="P284" s="1"/>
  <c r="P186"/>
  <c r="M163"/>
  <c r="K88" i="1"/>
  <c r="M88"/>
  <c r="M91"/>
  <c r="M94"/>
  <c r="K98"/>
  <c r="M98" s="1"/>
  <c r="M100"/>
  <c r="M105"/>
  <c r="M107"/>
  <c r="K112"/>
  <c r="M112" s="1"/>
  <c r="M113"/>
  <c r="M114"/>
  <c r="M115"/>
  <c r="M117"/>
  <c r="M118"/>
  <c r="K119"/>
  <c r="M119" s="1"/>
  <c r="M120"/>
  <c r="M121"/>
  <c r="M123"/>
  <c r="M124"/>
  <c r="M127"/>
  <c r="M128"/>
  <c r="K129"/>
  <c r="M129" s="1"/>
  <c r="M130"/>
  <c r="M131"/>
  <c r="M133"/>
  <c r="M134"/>
  <c r="M135"/>
  <c r="M136"/>
  <c r="M137"/>
  <c r="M140"/>
  <c r="M152"/>
  <c r="M153"/>
  <c r="M154"/>
  <c r="K165"/>
  <c r="M165" s="1"/>
  <c r="M168"/>
  <c r="M171"/>
  <c r="K175"/>
  <c r="M175" s="1"/>
  <c r="M177"/>
  <c r="M182"/>
  <c r="M185"/>
  <c r="K190"/>
  <c r="K240" s="1"/>
  <c r="K192"/>
  <c r="M192" s="1"/>
  <c r="M193"/>
  <c r="M194"/>
  <c r="M195"/>
  <c r="M197"/>
  <c r="M198"/>
  <c r="K199"/>
  <c r="M199" s="1"/>
  <c r="M200"/>
  <c r="M201"/>
  <c r="M203"/>
  <c r="M204"/>
  <c r="M207"/>
  <c r="M208"/>
  <c r="K209"/>
  <c r="M209" s="1"/>
  <c r="M210"/>
  <c r="M211"/>
  <c r="M213"/>
  <c r="M214"/>
  <c r="M215"/>
  <c r="M216"/>
  <c r="M220"/>
  <c r="M223"/>
  <c r="M237"/>
  <c r="M238"/>
  <c r="K250"/>
  <c r="M250"/>
  <c r="M253"/>
  <c r="M256"/>
  <c r="K260"/>
  <c r="M260"/>
  <c r="M262"/>
  <c r="M267"/>
  <c r="M270"/>
  <c r="K277"/>
  <c r="M277" s="1"/>
  <c r="M278"/>
  <c r="M279"/>
  <c r="M280"/>
  <c r="M282"/>
  <c r="M283"/>
  <c r="K284"/>
  <c r="K275" s="1"/>
  <c r="M284"/>
  <c r="M285"/>
  <c r="M286"/>
  <c r="M288"/>
  <c r="M289"/>
  <c r="M292"/>
  <c r="M293"/>
  <c r="K294"/>
  <c r="M294" s="1"/>
  <c r="M295"/>
  <c r="M296"/>
  <c r="M298"/>
  <c r="M299"/>
  <c r="M300"/>
  <c r="M301"/>
  <c r="M305"/>
  <c r="M308"/>
  <c r="M322"/>
  <c r="M323"/>
  <c r="M324"/>
  <c r="K336"/>
  <c r="M336" s="1"/>
  <c r="M339"/>
  <c r="M342"/>
  <c r="K346"/>
  <c r="M346" s="1"/>
  <c r="M348"/>
  <c r="M353"/>
  <c r="M356"/>
  <c r="K363"/>
  <c r="M363" s="1"/>
  <c r="M364"/>
  <c r="M365"/>
  <c r="M366"/>
  <c r="M368"/>
  <c r="M369"/>
  <c r="K370"/>
  <c r="M370"/>
  <c r="M371"/>
  <c r="M372"/>
  <c r="M374"/>
  <c r="M375"/>
  <c r="M376"/>
  <c r="M377"/>
  <c r="K378"/>
  <c r="M378" s="1"/>
  <c r="M379"/>
  <c r="M380"/>
  <c r="M381"/>
  <c r="M382"/>
  <c r="M383"/>
  <c r="M387"/>
  <c r="M390"/>
  <c r="M404"/>
  <c r="M405"/>
  <c r="M406"/>
  <c r="K417"/>
  <c r="M420"/>
  <c r="M423"/>
  <c r="K427"/>
  <c r="M427" s="1"/>
  <c r="M429"/>
  <c r="M434"/>
  <c r="M437"/>
  <c r="K444"/>
  <c r="M444" s="1"/>
  <c r="M445"/>
  <c r="M446"/>
  <c r="M447"/>
  <c r="M449"/>
  <c r="K451"/>
  <c r="M451" s="1"/>
  <c r="M452"/>
  <c r="M453"/>
  <c r="M455"/>
  <c r="M456"/>
  <c r="M459"/>
  <c r="M460"/>
  <c r="K461"/>
  <c r="M461" s="1"/>
  <c r="M462"/>
  <c r="M463"/>
  <c r="M465"/>
  <c r="M466"/>
  <c r="M467"/>
  <c r="M468"/>
  <c r="M472"/>
  <c r="M475"/>
  <c r="M489"/>
  <c r="M490"/>
  <c r="K502"/>
  <c r="K573" s="1"/>
  <c r="M505"/>
  <c r="M508"/>
  <c r="K512"/>
  <c r="M512" s="1"/>
  <c r="M514"/>
  <c r="M519"/>
  <c r="M522"/>
  <c r="K529"/>
  <c r="M529" s="1"/>
  <c r="M530"/>
  <c r="M531"/>
  <c r="M532"/>
  <c r="M534"/>
  <c r="M535"/>
  <c r="K536"/>
  <c r="M536" s="1"/>
  <c r="M537"/>
  <c r="M538"/>
  <c r="M540"/>
  <c r="M541"/>
  <c r="M542"/>
  <c r="M543"/>
  <c r="K544"/>
  <c r="K527" s="1"/>
  <c r="M545"/>
  <c r="M546"/>
  <c r="M547"/>
  <c r="M548"/>
  <c r="M549"/>
  <c r="M553"/>
  <c r="M556"/>
  <c r="M570"/>
  <c r="M571"/>
  <c r="K582"/>
  <c r="M585"/>
  <c r="M588"/>
  <c r="K592"/>
  <c r="M592" s="1"/>
  <c r="M594"/>
  <c r="M599"/>
  <c r="M602"/>
  <c r="K609"/>
  <c r="M609" s="1"/>
  <c r="M610"/>
  <c r="M611"/>
  <c r="M612"/>
  <c r="M614"/>
  <c r="M615"/>
  <c r="K616"/>
  <c r="M616" s="1"/>
  <c r="M617"/>
  <c r="M618"/>
  <c r="M620"/>
  <c r="M621"/>
  <c r="M622"/>
  <c r="M623"/>
  <c r="K624"/>
  <c r="M624" s="1"/>
  <c r="M625"/>
  <c r="M626"/>
  <c r="M627"/>
  <c r="M628"/>
  <c r="M629"/>
  <c r="M633"/>
  <c r="M636"/>
  <c r="M650"/>
  <c r="M651"/>
  <c r="M652"/>
  <c r="K664"/>
  <c r="K735" s="1"/>
  <c r="M667"/>
  <c r="M670"/>
  <c r="K674"/>
  <c r="M674" s="1"/>
  <c r="M676"/>
  <c r="M681"/>
  <c r="M684"/>
  <c r="K689"/>
  <c r="K691"/>
  <c r="M691" s="1"/>
  <c r="M692"/>
  <c r="M693"/>
  <c r="M694"/>
  <c r="M696"/>
  <c r="M697"/>
  <c r="K698"/>
  <c r="M698" s="1"/>
  <c r="M699"/>
  <c r="M700"/>
  <c r="M702"/>
  <c r="M703"/>
  <c r="M704"/>
  <c r="M705"/>
  <c r="K706"/>
  <c r="M706" s="1"/>
  <c r="M707"/>
  <c r="M708"/>
  <c r="M709"/>
  <c r="M710"/>
  <c r="M711"/>
  <c r="M715"/>
  <c r="M718"/>
  <c r="M732"/>
  <c r="M733"/>
  <c r="M54"/>
  <c r="M33"/>
  <c r="M11"/>
  <c r="M14"/>
  <c r="M20"/>
  <c r="M25"/>
  <c r="M28"/>
  <c r="M41"/>
  <c r="M40"/>
  <c r="M38"/>
  <c r="M37"/>
  <c r="M36"/>
  <c r="M49"/>
  <c r="M48"/>
  <c r="M47"/>
  <c r="M46"/>
  <c r="M44"/>
  <c r="M43"/>
  <c r="M53"/>
  <c r="M52"/>
  <c r="M51"/>
  <c r="M55"/>
  <c r="M59"/>
  <c r="M62"/>
  <c r="M77"/>
  <c r="M76"/>
  <c r="M79"/>
  <c r="M78"/>
  <c r="M50"/>
  <c r="K50"/>
  <c r="M42"/>
  <c r="K42"/>
  <c r="K35"/>
  <c r="M35" s="1"/>
  <c r="K18"/>
  <c r="M18" s="1"/>
  <c r="M8"/>
  <c r="K8"/>
  <c r="K247" i="2" l="1"/>
  <c r="K248" s="1"/>
  <c r="M248" s="1"/>
  <c r="K81"/>
  <c r="M81" s="1"/>
  <c r="M82"/>
  <c r="M332"/>
  <c r="K331"/>
  <c r="M331" s="1"/>
  <c r="K653" i="1"/>
  <c r="K325"/>
  <c r="M155"/>
  <c r="M325"/>
  <c r="M407"/>
  <c r="M607"/>
  <c r="M190"/>
  <c r="M240" s="1"/>
  <c r="M275"/>
  <c r="K155"/>
  <c r="K492"/>
  <c r="M689"/>
  <c r="M111"/>
  <c r="M527"/>
  <c r="M442"/>
  <c r="M361"/>
  <c r="K361"/>
  <c r="K407" s="1"/>
  <c r="K111"/>
  <c r="M417"/>
  <c r="M502"/>
  <c r="K442"/>
  <c r="M582"/>
  <c r="M544"/>
  <c r="K607"/>
  <c r="M664"/>
  <c r="K33"/>
  <c r="K80"/>
  <c r="M80"/>
  <c r="M492" l="1"/>
  <c r="M573"/>
  <c r="M653"/>
  <c r="M735"/>
</calcChain>
</file>

<file path=xl/sharedStrings.xml><?xml version="1.0" encoding="utf-8"?>
<sst xmlns="http://schemas.openxmlformats.org/spreadsheetml/2006/main" count="8475" uniqueCount="244">
  <si>
    <t>работ и услуг по содержанию общего имущества многоквартирного дома</t>
  </si>
  <si>
    <t>г.Тогучин, ул. Лесная 30</t>
  </si>
  <si>
    <t>Наименование работ</t>
  </si>
  <si>
    <t xml:space="preserve">    Периодичность</t>
  </si>
  <si>
    <t>Стоимость на 1 кв.м</t>
  </si>
  <si>
    <t>общ.площади</t>
  </si>
  <si>
    <t>сумма</t>
  </si>
  <si>
    <t>м. кв. дома</t>
  </si>
  <si>
    <t xml:space="preserve"> ( руб. в месяц)</t>
  </si>
  <si>
    <t>в год</t>
  </si>
  <si>
    <t>1. Работы, необходимые для надлежащего содержания несущих конструкций</t>
  </si>
  <si>
    <t>(фундаментов, стен, перекрытий и покрытий,лестниц,крыш) и ненесущих</t>
  </si>
  <si>
    <t>(перегородок,внутренней отделки, полов) конструкций МКД</t>
  </si>
  <si>
    <t>проверка состояния, выявление повреждений,проведение сезонных осмотров</t>
  </si>
  <si>
    <t>2 раза в год</t>
  </si>
  <si>
    <t>при выявлении повреждений и нарушений разработка плана (при необходимости) ,</t>
  </si>
  <si>
    <t>по мере  необходимости</t>
  </si>
  <si>
    <t>проведение восстановительных работ</t>
  </si>
  <si>
    <t xml:space="preserve">плановые и частичные осмотры элементов и помещений </t>
  </si>
  <si>
    <t>1 раз в год</t>
  </si>
  <si>
    <t>проверка и при необходимости очистка кровли от скопления снега и наледи</t>
  </si>
  <si>
    <t xml:space="preserve">проверка и при необходимости очистка кровли и водоотводящих устройств </t>
  </si>
  <si>
    <t>от мусора, грязи и наледи, препятствующих стоку дождевых и талых вод</t>
  </si>
  <si>
    <t xml:space="preserve">2. Работы, необходимые для надлежащего содержания оборудования </t>
  </si>
  <si>
    <t>и инженерно-технического обеспечения, входящих в состав общего имущества</t>
  </si>
  <si>
    <t>проверка исправности, работоспособности,технического состояния, проведение</t>
  </si>
  <si>
    <t>сезонных осмотров</t>
  </si>
  <si>
    <t>плановые и частичные осмотры систем водоснабжения, канализации</t>
  </si>
  <si>
    <t>плановые и частичные осмотры системы отопления</t>
  </si>
  <si>
    <t>постоянный контроль параметров теплоносителя  (давления, температуры, расхода)</t>
  </si>
  <si>
    <t>в течении</t>
  </si>
  <si>
    <t>отопительного периода</t>
  </si>
  <si>
    <t xml:space="preserve">испытания на прочность и плотность (гидравлические испытания) узлов ввода и </t>
  </si>
  <si>
    <t>систем отопления, промывка и регулировка систем отопления</t>
  </si>
  <si>
    <t>удаление воздуха из системы отопления</t>
  </si>
  <si>
    <t xml:space="preserve">техническое обслуживание,регулировка, наладочные и ремонтные работы </t>
  </si>
  <si>
    <t xml:space="preserve">в соответствии с </t>
  </si>
  <si>
    <t>планом-графиком</t>
  </si>
  <si>
    <t>3. Работы и услуги по содержанию иного общего имущества</t>
  </si>
  <si>
    <t xml:space="preserve">3.1. Работы по содержанию помещений, входящих в состав общего имущества </t>
  </si>
  <si>
    <t xml:space="preserve">влажное подметание коридоров, лестничных площадок и маршей </t>
  </si>
  <si>
    <t>ежедневно</t>
  </si>
  <si>
    <t>влажная уборка тамбуров, коридоров, лестничных площадок и маршей</t>
  </si>
  <si>
    <t>2 раза в месяц</t>
  </si>
  <si>
    <t>влажная протирка подоконников,  перил лестниц, шкафов для электросчетчиков</t>
  </si>
  <si>
    <t>слаботочных устройств,почтовых ящиков, дверей</t>
  </si>
  <si>
    <t>мытье окон</t>
  </si>
  <si>
    <t>проведение дератизации, дезинсекции помещений, входящих в состав общего имущества</t>
  </si>
  <si>
    <t>3.2. Работы по содержанию земельного участка в холодный период года</t>
  </si>
  <si>
    <t>очистка крышек люков колодцев  от снега и льда толщиной слоя свыше 5 см</t>
  </si>
  <si>
    <t xml:space="preserve">сдвигание свежевыпавшего снега и очистка придомовой территории от снега и льда </t>
  </si>
  <si>
    <t xml:space="preserve">1 раз в сутки  в </t>
  </si>
  <si>
    <t>при наличии колейности свыше 5 см</t>
  </si>
  <si>
    <t>дни снегопада</t>
  </si>
  <si>
    <t xml:space="preserve">очистка придомовой территории от снега наносного происхождения </t>
  </si>
  <si>
    <t>1 раз в сутки</t>
  </si>
  <si>
    <t>очистка придомовой территории от наледи и льда</t>
  </si>
  <si>
    <t xml:space="preserve">1 раз в трое суток </t>
  </si>
  <si>
    <t>уборка крыльца и площадки перед входом в подъезд</t>
  </si>
  <si>
    <t>1 раз в неделю</t>
  </si>
  <si>
    <t>посыпка территории  в дни гололеда</t>
  </si>
  <si>
    <t xml:space="preserve">1 раз в сутки </t>
  </si>
  <si>
    <t>3.3. Работы по содержанию  придомовой территории в теплый период года</t>
  </si>
  <si>
    <t>подметание и уборка придомовой территории</t>
  </si>
  <si>
    <t>1 раз в 2  суток</t>
  </si>
  <si>
    <t>уборка и выкашивание газонов</t>
  </si>
  <si>
    <t>по мере неоходимости</t>
  </si>
  <si>
    <t>3.4. Работы по обеспечению вывоза, в том числе откачке, жидких бытовых отходов</t>
  </si>
  <si>
    <t>регулярно</t>
  </si>
  <si>
    <t>3.5. Аварийное - диспетчерское обслуживание</t>
  </si>
  <si>
    <t xml:space="preserve">обеспечение устранения аварий в соответствии с установленными предельными </t>
  </si>
  <si>
    <t>круглосуточно</t>
  </si>
  <si>
    <t>сроками на внутридомовых инженерных системах в многоквартирном доме,</t>
  </si>
  <si>
    <t>выполнения заявок населения</t>
  </si>
  <si>
    <t xml:space="preserve">3.6. Работы по обеспечению требований пожарной безопасности </t>
  </si>
  <si>
    <t>осмотры и обеспечение работоспособного состояния пожарных лестниц, лазов,</t>
  </si>
  <si>
    <t>проходов, выходов, систем аварийного освещения</t>
  </si>
  <si>
    <t>4. Расчетно-кассовое обслуживание</t>
  </si>
  <si>
    <t xml:space="preserve">прием,ведение и хранение технической документации на многоквартирный дом, </t>
  </si>
  <si>
    <t>непрерывно в</t>
  </si>
  <si>
    <t xml:space="preserve"> заключение договоров, контроль за выполнением обязательств по таким договорами,</t>
  </si>
  <si>
    <t>течении года</t>
  </si>
  <si>
    <t xml:space="preserve">подготовка предложений о выполнении плановых текущих работ по содержанию </t>
  </si>
  <si>
    <t xml:space="preserve">(на протяжении </t>
  </si>
  <si>
    <t>и ремонту, капитального ремонта, доведение до сведения  собственников ,</t>
  </si>
  <si>
    <t>срока действия</t>
  </si>
  <si>
    <t xml:space="preserve">организация работы по начислению и сбору платы за содержание и ремонт, </t>
  </si>
  <si>
    <t>договора)</t>
  </si>
  <si>
    <t>организация  работы по взысканию задолженности по оплате жилых помещений,</t>
  </si>
  <si>
    <t>предоставление информации, связанной с оказанием услуг и выполнением работ,</t>
  </si>
  <si>
    <t>ведение реестра собственников помещений в многоквартирном доме ,</t>
  </si>
  <si>
    <t xml:space="preserve">организация оказания услуг и выполнения работ, предусмотренных перечнем услуг, </t>
  </si>
  <si>
    <t>взаимодействие с органами государственной власти и органами местного</t>
  </si>
  <si>
    <t>самоуправления</t>
  </si>
  <si>
    <t xml:space="preserve">5. Проведение обязательных в отношении общего имущества мероприятий </t>
  </si>
  <si>
    <t>по мере необходимости</t>
  </si>
  <si>
    <t>по энергосбережению и повышению энергетической эффективности,</t>
  </si>
  <si>
    <t xml:space="preserve">6. Техническое обслуживание коллективных (общедомовых)  приборов учета </t>
  </si>
  <si>
    <t>1 раз в месяц</t>
  </si>
  <si>
    <t>7. Механизированная уборка придомовой территории</t>
  </si>
  <si>
    <t>8. Поверка приборов учета</t>
  </si>
  <si>
    <t>9. Проведение текущего ремонта</t>
  </si>
  <si>
    <t>Итого стоимость работ и услуг по управлению и содержанию</t>
  </si>
  <si>
    <t>с   01.01.2025г.</t>
  </si>
  <si>
    <t>П Е Р Е Ч Е Н Ь</t>
  </si>
  <si>
    <t>4. Управление многоквартирным домом</t>
  </si>
  <si>
    <t xml:space="preserve">3.5. Работы по обеспечению требований пожарной безопасности </t>
  </si>
  <si>
    <t>3.4. Аварийное - диспетчерское обслуживание</t>
  </si>
  <si>
    <t>3.3. Работы по обеспечению вывоза, в том числе откачке, жидких бытовых отходов</t>
  </si>
  <si>
    <t>3.2. Работы по содержанию  придомовой территории в теплый период года</t>
  </si>
  <si>
    <t>г.Тогучин, ул.Бригадная 28</t>
  </si>
  <si>
    <t>г.Тогучин, ул.Вокзальная 52</t>
  </si>
  <si>
    <t>г.Тогучин, ул.Вокзальная 31</t>
  </si>
  <si>
    <t>промывка урн 2 раза в месяц</t>
  </si>
  <si>
    <t>контейнерных площадок, расположенных на  территории, входящей в состав  ои  мкд</t>
  </si>
  <si>
    <t>5 раз в неделю</t>
  </si>
  <si>
    <t xml:space="preserve">очистка от мусора и промывка урн, установленных возле подъездов, уборка </t>
  </si>
  <si>
    <t>промывка урн 1 раз в месяц</t>
  </si>
  <si>
    <t>контейнерных площадок, расположенных на придомовой территории ои  мкд</t>
  </si>
  <si>
    <t>очистка от мусора и промывка урн, установленных возле подъездов , уборка</t>
  </si>
  <si>
    <t>г.Тогучин, ул.Набережная 1</t>
  </si>
  <si>
    <t>г.Тогучин, ул.Свердлова 68</t>
  </si>
  <si>
    <t>г.Тогучин, ул.Ленина 4/1</t>
  </si>
  <si>
    <t>г.Тогучин, ул.Коммунистическая 1/5</t>
  </si>
  <si>
    <t>взаимодействие с органами государственной власти и органами местного самоуправления</t>
  </si>
  <si>
    <t>и выполнением работ, ведение реестра собственников помещений в многоквартирном доме,</t>
  </si>
  <si>
    <t>по оплате жилых помещений, предоставление информации, связанной с оказанием услуг</t>
  </si>
  <si>
    <t xml:space="preserve"> и сбору платы за содержание и ремонт, организация  работы по взысканию задолженности</t>
  </si>
  <si>
    <t>ремонта, доведение до сведения  собственников , организация работы по начислению</t>
  </si>
  <si>
    <t>предложений о выполнении плановых текущих работ по содержанию и ремонту, капитального</t>
  </si>
  <si>
    <t>договоров, контроль за выполнением обязательств по таким договорами, подготовка</t>
  </si>
  <si>
    <t>прием,ведение и хранение технической документации на многоквартирный дом, заключение</t>
  </si>
  <si>
    <t>в соответствии с планом-графиком</t>
  </si>
  <si>
    <t>в течении отопительного сезона</t>
  </si>
  <si>
    <t>г.Тогучин, ул.Ленина 4/3</t>
  </si>
  <si>
    <t>Итого стоимость работ и услуг по управлению и содержанию с учетом НДС</t>
  </si>
  <si>
    <t>Итого сумма НДС</t>
  </si>
  <si>
    <t>Итого стоимость работ и услуг по управлению и содержанию без НДС</t>
  </si>
  <si>
    <t>7. Механическая уборка придомовой территории</t>
  </si>
  <si>
    <t>с 01.03.2025г.</t>
  </si>
  <si>
    <t>г.Тогучин, ул.Садовая 14</t>
  </si>
  <si>
    <t>работ и услуг по содержанию и ремонту общего имущества многоквартирного дома</t>
  </si>
  <si>
    <t>Приложение № 1                                                                                к протоколу № 17  от 20.02.2025г. общего собрания собственников помещений в многоквартирном доме, расположенном по адресу: Новосибирская область Тогучинский район г. Тогучин Садовая 14</t>
  </si>
  <si>
    <t>с 01.03.2025г</t>
  </si>
  <si>
    <t>г.Тогучин, ул.Садовая, 22</t>
  </si>
  <si>
    <t>к протоколу № 9  от 04.02.2025г. общего собрания собственников помещений в многоквартирном доме, расположенном по адресу: Новосибирская область Тогучинский район г. Тогучин ул. Садовая, 22</t>
  </si>
  <si>
    <t>Приложение № 1</t>
  </si>
  <si>
    <t>6. Механическая уборка придомовой территории</t>
  </si>
  <si>
    <t>г.Тогучин, пер.Дзержинского 38</t>
  </si>
  <si>
    <t>Приложение № 1                                                                         к протоколу № 10 от 18.02.2025г. общего собрания собственников помещений в многоквартирном доме, расположенном по адресу: Новосибирская область Тогучинский район г. Тогучин пер. Дзержинского 38</t>
  </si>
  <si>
    <t>в год с НДС</t>
  </si>
  <si>
    <t>г.Тогучин, пер.Дзержинского 36А</t>
  </si>
  <si>
    <t>Приложение № 1                                                                         к протоколу № 10  от 18.02.2025г. общего собрания собственников помещений в многоквартирном доме, расположенном по адресу: Новосибирская область Тогучинский район г. Тогучин пер. Дзержинского 36А</t>
  </si>
  <si>
    <t>г.Тогучин, пер.Дзержинского 48</t>
  </si>
  <si>
    <t>Приложение № 1                                                                                                  к протоколу № 1  от 28.02.2025г. общего собрания собственников помещений в многоквартирном доме, расположенном по адресу: Новосибирская область Тогучинский район г. Тогучин пер. Дзержинского 48</t>
  </si>
  <si>
    <t>с 18.03.2025г.</t>
  </si>
  <si>
    <t>Новосибирская область Тогучинский районг.Тогучин, ул.Гагарина 1</t>
  </si>
  <si>
    <t>c 01.04.2025</t>
  </si>
  <si>
    <t>г.Тогучин, ул.Крупской 21/2</t>
  </si>
  <si>
    <t>7. Поверка приборов учета</t>
  </si>
  <si>
    <t>6. Механизированная уборка придомовой территории</t>
  </si>
  <si>
    <t>с 14.05.2025г.</t>
  </si>
  <si>
    <t>п.Нечаевский, ул. Нечаевская, 15</t>
  </si>
  <si>
    <t>п.Нечаевский, ул. Нечаевская, 13</t>
  </si>
  <si>
    <t>п.Нечаевский, ул. Нечаевская, 11</t>
  </si>
  <si>
    <t xml:space="preserve">3.4. Работы по обеспечению требований пожарной безопасности </t>
  </si>
  <si>
    <t>3.3. Аварийное - диспетчерское обслуживание</t>
  </si>
  <si>
    <t>3.2. Работы по обеспечению вывоза, в том числе откачке, жидких бытовых отходов</t>
  </si>
  <si>
    <t>п.Нечаевский, ул. Нечаевская, 9</t>
  </si>
  <si>
    <t>п.Нечаевский, ул. Нечаевская, 7</t>
  </si>
  <si>
    <t>п.Нечаевский, ул. Нечаевская, 5</t>
  </si>
  <si>
    <t>п.Нечаевский, ул. Нечаевская, 3</t>
  </si>
  <si>
    <t>Итого стоимость работ и услуг по содержанию с учетом НДС</t>
  </si>
  <si>
    <t>Итого стоимость работ и услуг по  содержанию без НДС</t>
  </si>
  <si>
    <t>4. Расчетно кассовое обслуживание</t>
  </si>
  <si>
    <t>с 01.06.2025г.</t>
  </si>
  <si>
    <t>г.Тогучин, ул.Челюскинцев 17А</t>
  </si>
  <si>
    <t>г. Тогучин ул. Челюскинцев 17А</t>
  </si>
  <si>
    <t>Новосибирская область Тогучинский район</t>
  </si>
  <si>
    <t>многоквартирном доме расположенном по адресу:</t>
  </si>
  <si>
    <t>общего собрания собственников помещений в</t>
  </si>
  <si>
    <t>к протоколу № 4 от 08.04.2025Г.</t>
  </si>
  <si>
    <t>4. Услуги управления многоквартирным домом</t>
  </si>
  <si>
    <t>с 10.06.2025г.</t>
  </si>
  <si>
    <t>г.Тогучин, ул.Школьная 12/1</t>
  </si>
  <si>
    <t>8. Обслуживание сиситемы пожарной сигнализации</t>
  </si>
  <si>
    <t>г. Тогучин, ул. Бригадная 5</t>
  </si>
  <si>
    <t>с 27.06.2025г.</t>
  </si>
  <si>
    <t>г.Тогучин, ул.Комсомольская 72</t>
  </si>
  <si>
    <t>г.Тогучин, ул.Школьная 14</t>
  </si>
  <si>
    <t>г.Тогучин, ул.Челюскинцев 15В</t>
  </si>
  <si>
    <t>г.Тогучин, ул.Челюскинцев 15Б</t>
  </si>
  <si>
    <t>г.Тогучин, ул.Челюскинцев 15А</t>
  </si>
  <si>
    <t>г.Тогучин, ул.Челюскинцев 13</t>
  </si>
  <si>
    <t>г.Тогучин, ул.Челюскинцев 6А</t>
  </si>
  <si>
    <t>г.Тогучин, ул.Целинная 13</t>
  </si>
  <si>
    <t>г.Тогучин, ул.Целинная 8</t>
  </si>
  <si>
    <t>г.Тогучин, ул.Целинная 7</t>
  </si>
  <si>
    <t>г.Тогучин, ул.Целинная 6</t>
  </si>
  <si>
    <t>г.Тогучин, ул.Целинная 5А</t>
  </si>
  <si>
    <t>г.Тогучин, ул.Целинная 3А</t>
  </si>
  <si>
    <t>г.Тогучин, ул.Сосновая 10</t>
  </si>
  <si>
    <t>г.Тогучин, ул.Сосновая 8</t>
  </si>
  <si>
    <t>г.Тогучин, ул.Сосновая 6</t>
  </si>
  <si>
    <t>г.Тогучин, ул.Сосновая 4</t>
  </si>
  <si>
    <t>г.Тогучин, ул.Свердлова 21</t>
  </si>
  <si>
    <t>г.Тогучин, ул.Линейная 35</t>
  </si>
  <si>
    <t xml:space="preserve">испытания на прочность и плотность (гидравлические испытания) узлов ввода </t>
  </si>
  <si>
    <t>плановые и частичные осмотры системы электроснабжения</t>
  </si>
  <si>
    <t>г.Тогучин, ул.Линейная 25А</t>
  </si>
  <si>
    <t>г.Тогучин, ул.Лесная 26</t>
  </si>
  <si>
    <t>г.Тогучин, ул.Лапина 3А</t>
  </si>
  <si>
    <t xml:space="preserve">с 27.06.2025г. </t>
  </si>
  <si>
    <t>г.Тогучин, ул.Лапина 3</t>
  </si>
  <si>
    <t>г.Тогучин, ул.Лапина 1Б</t>
  </si>
  <si>
    <t>г.Тогучин, ул.Лапина 1А</t>
  </si>
  <si>
    <t>г.Тогучин, ул.Комсомольская 65</t>
  </si>
  <si>
    <t>г.Тогучин, ул.Коммунистическая 22</t>
  </si>
  <si>
    <t>г.Тогучин, ул.Заводская 142</t>
  </si>
  <si>
    <t>г.Тогучин, ул.Железнодорожная 2А</t>
  </si>
  <si>
    <t>г.Тогучин, ул.Железнодорожная 1а</t>
  </si>
  <si>
    <t>г.Тогучин, ул.Дзержинского 66</t>
  </si>
  <si>
    <t>7 Механизированная уборка придомовой территории</t>
  </si>
  <si>
    <t>г.Тогучин, пер. Дзержинского 50</t>
  </si>
  <si>
    <t>г.Тогучин, ул.Деповская 14</t>
  </si>
  <si>
    <t>г.Тогучин, ул.Вокзальная 87</t>
  </si>
  <si>
    <t>г.Тогучин, ул.Вокзальная 52Б</t>
  </si>
  <si>
    <t>осмотры и обеспечение работоспособного состояния пожарных лестниц, лазов, проходов</t>
  </si>
  <si>
    <t>г.Тогучин, ул.Вокзальная 52А</t>
  </si>
  <si>
    <t>г.Тогучин, ул.Вокзальная 44/1</t>
  </si>
  <si>
    <t>г.Тогучин, ул.Вокзальная 27</t>
  </si>
  <si>
    <t>г.Тогучин, ул.Вокзальная 25А</t>
  </si>
  <si>
    <t>г.Тогучин, ул.Вокзальная 25</t>
  </si>
  <si>
    <t>г.Тогучин, ул.Вокзальная 23</t>
  </si>
  <si>
    <t>г.Тогучин, ул.Вокзальная 21</t>
  </si>
  <si>
    <t>по энергосбережению и повышению энергетической эффективности</t>
  </si>
  <si>
    <t>г.Тогучин, ул.Бригадная 16/1</t>
  </si>
  <si>
    <t>г.Тогучин, ул.Бригадная 12</t>
  </si>
  <si>
    <t>г.Тогучин, пер. Банковский 9Д</t>
  </si>
  <si>
    <t>г.Тогучин, пер. Банковский 9Б</t>
  </si>
  <si>
    <t>с 23.07.2025г</t>
  </si>
  <si>
    <t>г.Тогучин, ул.Коммунистическая 1/2</t>
  </si>
  <si>
    <t>работ и услуг по содержанию  общего имущества многоквартирного дома</t>
  </si>
  <si>
    <t>г.Тогучин, ул.Вокзальная 50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</si>
</sst>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6" fillId="0" borderId="0"/>
    <xf numFmtId="0" fontId="5" fillId="0" borderId="0"/>
    <xf numFmtId="0" fontId="17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95">
    <xf numFmtId="0" fontId="0" fillId="0" borderId="0" xfId="0"/>
    <xf numFmtId="0" fontId="8" fillId="2" borderId="0" xfId="0" applyFont="1" applyFill="1"/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8" fillId="0" borderId="4" xfId="0" applyNumberFormat="1" applyFont="1" applyBorder="1"/>
    <xf numFmtId="0" fontId="8" fillId="0" borderId="5" xfId="0" applyFont="1" applyBorder="1"/>
    <xf numFmtId="0" fontId="8" fillId="0" borderId="0" xfId="0" applyFont="1" applyBorder="1"/>
    <xf numFmtId="0" fontId="8" fillId="0" borderId="6" xfId="0" applyFont="1" applyBorder="1"/>
    <xf numFmtId="2" fontId="8" fillId="0" borderId="7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7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8" fillId="0" borderId="13" xfId="0" applyFont="1" applyBorder="1"/>
    <xf numFmtId="0" fontId="8" fillId="0" borderId="14" xfId="0" applyFont="1" applyBorder="1"/>
    <xf numFmtId="2" fontId="8" fillId="0" borderId="16" xfId="0" applyNumberFormat="1" applyFont="1" applyBorder="1"/>
    <xf numFmtId="0" fontId="7" fillId="0" borderId="17" xfId="0" applyFont="1" applyBorder="1"/>
    <xf numFmtId="0" fontId="9" fillId="0" borderId="0" xfId="0" applyFont="1" applyBorder="1"/>
    <xf numFmtId="0" fontId="9" fillId="0" borderId="6" xfId="0" applyFont="1" applyBorder="1"/>
    <xf numFmtId="2" fontId="8" fillId="0" borderId="18" xfId="0" applyNumberFormat="1" applyFont="1" applyBorder="1"/>
    <xf numFmtId="0" fontId="7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8" fillId="0" borderId="20" xfId="0" applyFont="1" applyBorder="1"/>
    <xf numFmtId="0" fontId="8" fillId="0" borderId="21" xfId="0" applyFont="1" applyBorder="1"/>
    <xf numFmtId="2" fontId="8" fillId="0" borderId="22" xfId="0" applyNumberFormat="1" applyFont="1" applyBorder="1"/>
    <xf numFmtId="0" fontId="10" fillId="0" borderId="8" xfId="0" applyFont="1" applyBorder="1"/>
    <xf numFmtId="0" fontId="8" fillId="0" borderId="23" xfId="0" applyFont="1" applyBorder="1"/>
    <xf numFmtId="0" fontId="8" fillId="0" borderId="9" xfId="0" applyFont="1" applyBorder="1"/>
    <xf numFmtId="2" fontId="8" fillId="0" borderId="7" xfId="0" applyNumberFormat="1" applyFont="1" applyBorder="1"/>
    <xf numFmtId="0" fontId="10" fillId="0" borderId="5" xfId="0" applyFont="1" applyBorder="1"/>
    <xf numFmtId="0" fontId="10" fillId="0" borderId="24" xfId="0" applyFont="1" applyBorder="1"/>
    <xf numFmtId="0" fontId="8" fillId="0" borderId="26" xfId="0" applyFont="1" applyBorder="1"/>
    <xf numFmtId="0" fontId="8" fillId="0" borderId="25" xfId="0" applyFont="1" applyBorder="1"/>
    <xf numFmtId="0" fontId="10" fillId="0" borderId="1" xfId="0" applyFont="1" applyBorder="1"/>
    <xf numFmtId="0" fontId="10" fillId="0" borderId="23" xfId="0" applyFont="1" applyBorder="1"/>
    <xf numFmtId="0" fontId="10" fillId="0" borderId="9" xfId="0" applyFont="1" applyBorder="1"/>
    <xf numFmtId="0" fontId="7" fillId="0" borderId="13" xfId="0" applyFont="1" applyBorder="1"/>
    <xf numFmtId="0" fontId="7" fillId="0" borderId="14" xfId="0" applyFont="1" applyBorder="1"/>
    <xf numFmtId="0" fontId="8" fillId="0" borderId="27" xfId="0" applyFont="1" applyBorder="1"/>
    <xf numFmtId="0" fontId="7" fillId="0" borderId="20" xfId="0" applyFont="1" applyBorder="1"/>
    <xf numFmtId="0" fontId="7" fillId="0" borderId="21" xfId="0" applyFont="1" applyBorder="1"/>
    <xf numFmtId="0" fontId="8" fillId="0" borderId="28" xfId="0" applyFont="1" applyBorder="1"/>
    <xf numFmtId="0" fontId="10" fillId="0" borderId="0" xfId="0" applyFont="1" applyBorder="1"/>
    <xf numFmtId="0" fontId="10" fillId="0" borderId="6" xfId="0" applyFont="1" applyBorder="1"/>
    <xf numFmtId="0" fontId="10" fillId="0" borderId="2" xfId="0" applyFont="1" applyBorder="1"/>
    <xf numFmtId="0" fontId="10" fillId="0" borderId="3" xfId="0" applyFont="1" applyBorder="1"/>
    <xf numFmtId="2" fontId="8" fillId="0" borderId="30" xfId="0" applyNumberFormat="1" applyFont="1" applyBorder="1"/>
    <xf numFmtId="0" fontId="9" fillId="0" borderId="12" xfId="0" applyFont="1" applyBorder="1"/>
    <xf numFmtId="0" fontId="8" fillId="0" borderId="19" xfId="0" applyFont="1" applyBorder="1"/>
    <xf numFmtId="0" fontId="8" fillId="0" borderId="32" xfId="0" applyFont="1" applyBorder="1"/>
    <xf numFmtId="0" fontId="8" fillId="0" borderId="33" xfId="0" applyFont="1" applyBorder="1"/>
    <xf numFmtId="2" fontId="8" fillId="0" borderId="35" xfId="0" applyNumberFormat="1" applyFont="1" applyBorder="1"/>
    <xf numFmtId="0" fontId="10" fillId="2" borderId="8" xfId="0" applyFont="1" applyFill="1" applyBorder="1"/>
    <xf numFmtId="0" fontId="10" fillId="2" borderId="23" xfId="0" applyFont="1" applyFill="1" applyBorder="1"/>
    <xf numFmtId="0" fontId="10" fillId="2" borderId="9" xfId="0" applyFont="1" applyFill="1" applyBorder="1"/>
    <xf numFmtId="0" fontId="10" fillId="2" borderId="24" xfId="0" applyFont="1" applyFill="1" applyBorder="1"/>
    <xf numFmtId="0" fontId="10" fillId="2" borderId="26" xfId="0" applyFont="1" applyFill="1" applyBorder="1"/>
    <xf numFmtId="0" fontId="10" fillId="2" borderId="25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8" fillId="2" borderId="23" xfId="0" applyFont="1" applyFill="1" applyBorder="1"/>
    <xf numFmtId="2" fontId="8" fillId="2" borderId="7" xfId="0" applyNumberFormat="1" applyFont="1" applyFill="1" applyBorder="1"/>
    <xf numFmtId="0" fontId="8" fillId="2" borderId="8" xfId="0" applyFont="1" applyFill="1" applyBorder="1"/>
    <xf numFmtId="0" fontId="8" fillId="0" borderId="15" xfId="0" applyFont="1" applyBorder="1"/>
    <xf numFmtId="0" fontId="8" fillId="2" borderId="1" xfId="0" applyFont="1" applyFill="1" applyBorder="1"/>
    <xf numFmtId="0" fontId="8" fillId="2" borderId="2" xfId="0" applyFont="1" applyFill="1" applyBorder="1"/>
    <xf numFmtId="2" fontId="8" fillId="0" borderId="36" xfId="0" applyNumberFormat="1" applyFont="1" applyBorder="1"/>
    <xf numFmtId="0" fontId="8" fillId="0" borderId="34" xfId="0" applyFont="1" applyBorder="1"/>
    <xf numFmtId="0" fontId="8" fillId="0" borderId="37" xfId="0" applyFont="1" applyBorder="1"/>
    <xf numFmtId="0" fontId="7" fillId="2" borderId="31" xfId="0" applyFont="1" applyFill="1" applyBorder="1"/>
    <xf numFmtId="0" fontId="7" fillId="2" borderId="32" xfId="0" applyFont="1" applyFill="1" applyBorder="1"/>
    <xf numFmtId="0" fontId="7" fillId="2" borderId="33" xfId="0" applyFont="1" applyFill="1" applyBorder="1"/>
    <xf numFmtId="2" fontId="8" fillId="2" borderId="35" xfId="0" applyNumberFormat="1" applyFont="1" applyFill="1" applyBorder="1"/>
    <xf numFmtId="0" fontId="10" fillId="2" borderId="5" xfId="0" applyFont="1" applyFill="1" applyBorder="1"/>
    <xf numFmtId="0" fontId="10" fillId="2" borderId="0" xfId="0" applyFont="1" applyFill="1" applyBorder="1"/>
    <xf numFmtId="0" fontId="10" fillId="2" borderId="6" xfId="0" applyFont="1" applyFill="1" applyBorder="1"/>
    <xf numFmtId="2" fontId="8" fillId="0" borderId="0" xfId="0" applyNumberFormat="1" applyFont="1" applyBorder="1" applyAlignment="1">
      <alignment horizontal="center"/>
    </xf>
    <xf numFmtId="0" fontId="10" fillId="0" borderId="0" xfId="0" applyFont="1"/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8" fillId="0" borderId="29" xfId="0" applyFont="1" applyBorder="1"/>
    <xf numFmtId="2" fontId="8" fillId="0" borderId="37" xfId="0" applyNumberFormat="1" applyFont="1" applyBorder="1"/>
    <xf numFmtId="0" fontId="8" fillId="0" borderId="31" xfId="0" applyFont="1" applyBorder="1"/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8" fillId="0" borderId="31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0" xfId="0" applyFont="1"/>
    <xf numFmtId="0" fontId="10" fillId="0" borderId="26" xfId="0" applyFont="1" applyBorder="1"/>
    <xf numFmtId="0" fontId="10" fillId="0" borderId="25" xfId="0" applyFont="1" applyBorder="1"/>
    <xf numFmtId="0" fontId="10" fillId="0" borderId="8" xfId="0" applyFont="1" applyFill="1" applyBorder="1"/>
    <xf numFmtId="0" fontId="8" fillId="0" borderId="8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12" fillId="0" borderId="0" xfId="1" applyFont="1"/>
    <xf numFmtId="0" fontId="12" fillId="2" borderId="0" xfId="1" applyFont="1" applyFill="1"/>
    <xf numFmtId="2" fontId="13" fillId="0" borderId="0" xfId="1" applyNumberFormat="1" applyFont="1" applyBorder="1"/>
    <xf numFmtId="2" fontId="13" fillId="2" borderId="0" xfId="1" applyNumberFormat="1" applyFont="1" applyFill="1" applyBorder="1"/>
    <xf numFmtId="2" fontId="12" fillId="0" borderId="0" xfId="1" applyNumberFormat="1" applyFont="1"/>
    <xf numFmtId="2" fontId="13" fillId="2" borderId="0" xfId="1" applyNumberFormat="1" applyFont="1" applyFill="1" applyBorder="1" applyAlignment="1">
      <alignment horizontal="center"/>
    </xf>
    <xf numFmtId="2" fontId="13" fillId="0" borderId="0" xfId="1" applyNumberFormat="1" applyFont="1" applyBorder="1" applyAlignment="1">
      <alignment horizontal="center"/>
    </xf>
    <xf numFmtId="0" fontId="13" fillId="2" borderId="0" xfId="1" applyFont="1" applyFill="1"/>
    <xf numFmtId="0" fontId="13" fillId="0" borderId="0" xfId="1" applyFont="1"/>
    <xf numFmtId="2" fontId="13" fillId="0" borderId="37" xfId="1" applyNumberFormat="1" applyFont="1" applyBorder="1"/>
    <xf numFmtId="4" fontId="15" fillId="0" borderId="34" xfId="1" applyNumberFormat="1" applyFont="1" applyBorder="1" applyAlignment="1">
      <alignment horizontal="right" wrapText="1"/>
    </xf>
    <xf numFmtId="4" fontId="13" fillId="0" borderId="34" xfId="1" applyNumberFormat="1" applyFont="1" applyBorder="1" applyAlignment="1">
      <alignment horizontal="right" wrapText="1"/>
    </xf>
    <xf numFmtId="2" fontId="13" fillId="0" borderId="27" xfId="1" applyNumberFormat="1" applyFont="1" applyBorder="1"/>
    <xf numFmtId="0" fontId="13" fillId="0" borderId="12" xfId="1" applyFont="1" applyBorder="1"/>
    <xf numFmtId="0" fontId="13" fillId="0" borderId="37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14" fillId="0" borderId="32" xfId="1" applyFont="1" applyBorder="1" applyAlignment="1">
      <alignment horizontal="left"/>
    </xf>
    <xf numFmtId="0" fontId="14" fillId="0" borderId="31" xfId="1" applyFont="1" applyBorder="1" applyAlignment="1">
      <alignment horizontal="left"/>
    </xf>
    <xf numFmtId="2" fontId="13" fillId="0" borderId="22" xfId="1" applyNumberFormat="1" applyFont="1" applyBorder="1"/>
    <xf numFmtId="0" fontId="13" fillId="0" borderId="21" xfId="1" applyFont="1" applyBorder="1"/>
    <xf numFmtId="0" fontId="13" fillId="0" borderId="20" xfId="1" applyFont="1" applyBorder="1"/>
    <xf numFmtId="0" fontId="13" fillId="0" borderId="29" xfId="1" applyFont="1" applyBorder="1"/>
    <xf numFmtId="0" fontId="14" fillId="0" borderId="20" xfId="1" applyFont="1" applyBorder="1" applyAlignment="1">
      <alignment horizontal="left"/>
    </xf>
    <xf numFmtId="0" fontId="14" fillId="0" borderId="19" xfId="1" applyFont="1" applyBorder="1" applyAlignment="1">
      <alignment horizontal="left"/>
    </xf>
    <xf numFmtId="2" fontId="13" fillId="0" borderId="16" xfId="1" applyNumberFormat="1" applyFont="1" applyBorder="1"/>
    <xf numFmtId="0" fontId="13" fillId="0" borderId="14" xfId="1" applyFont="1" applyBorder="1"/>
    <xf numFmtId="0" fontId="13" fillId="0" borderId="13" xfId="1" applyFont="1" applyBorder="1"/>
    <xf numFmtId="0" fontId="14" fillId="0" borderId="13" xfId="1" applyFont="1" applyBorder="1" applyAlignment="1">
      <alignment horizontal="left"/>
    </xf>
    <xf numFmtId="0" fontId="14" fillId="0" borderId="12" xfId="1" applyFont="1" applyBorder="1" applyAlignment="1">
      <alignment horizontal="left"/>
    </xf>
    <xf numFmtId="2" fontId="13" fillId="0" borderId="7" xfId="1" applyNumberFormat="1" applyFont="1" applyBorder="1"/>
    <xf numFmtId="0" fontId="13" fillId="0" borderId="6" xfId="1" applyFont="1" applyBorder="1"/>
    <xf numFmtId="0" fontId="13" fillId="0" borderId="0" xfId="1" applyFont="1" applyBorder="1"/>
    <xf numFmtId="2" fontId="13" fillId="0" borderId="6" xfId="1" applyNumberFormat="1" applyFont="1" applyBorder="1" applyAlignment="1">
      <alignment horizontal="center"/>
    </xf>
    <xf numFmtId="0" fontId="16" fillId="0" borderId="6" xfId="1" applyFont="1" applyBorder="1"/>
    <xf numFmtId="0" fontId="16" fillId="0" borderId="0" xfId="1" applyFont="1"/>
    <xf numFmtId="0" fontId="16" fillId="0" borderId="0" xfId="1" applyFont="1" applyBorder="1"/>
    <xf numFmtId="0" fontId="16" fillId="0" borderId="5" xfId="1" applyFont="1" applyBorder="1"/>
    <xf numFmtId="2" fontId="13" fillId="2" borderId="7" xfId="1" applyNumberFormat="1" applyFont="1" applyFill="1" applyBorder="1"/>
    <xf numFmtId="2" fontId="13" fillId="2" borderId="6" xfId="1" applyNumberFormat="1" applyFont="1" applyFill="1" applyBorder="1" applyAlignment="1">
      <alignment horizontal="center"/>
    </xf>
    <xf numFmtId="0" fontId="16" fillId="2" borderId="6" xfId="1" applyFont="1" applyFill="1" applyBorder="1"/>
    <xf numFmtId="0" fontId="16" fillId="2" borderId="0" xfId="1" applyFont="1" applyFill="1"/>
    <xf numFmtId="0" fontId="16" fillId="2" borderId="0" xfId="1" applyFont="1" applyFill="1" applyBorder="1"/>
    <xf numFmtId="0" fontId="16" fillId="2" borderId="5" xfId="1" applyFont="1" applyFill="1" applyBorder="1"/>
    <xf numFmtId="2" fontId="13" fillId="2" borderId="35" xfId="1" applyNumberFormat="1" applyFont="1" applyFill="1" applyBorder="1"/>
    <xf numFmtId="0" fontId="13" fillId="2" borderId="33" xfId="1" applyFont="1" applyFill="1" applyBorder="1"/>
    <xf numFmtId="0" fontId="13" fillId="2" borderId="32" xfId="1" applyFont="1" applyFill="1" applyBorder="1"/>
    <xf numFmtId="2" fontId="13" fillId="2" borderId="5" xfId="1" applyNumberFormat="1" applyFont="1" applyFill="1" applyBorder="1" applyAlignment="1">
      <alignment horizontal="center"/>
    </xf>
    <xf numFmtId="0" fontId="13" fillId="2" borderId="6" xfId="1" applyFont="1" applyFill="1" applyBorder="1"/>
    <xf numFmtId="0" fontId="13" fillId="2" borderId="0" xfId="1" applyFont="1" applyFill="1" applyBorder="1"/>
    <xf numFmtId="0" fontId="14" fillId="2" borderId="33" xfId="1" applyFont="1" applyFill="1" applyBorder="1"/>
    <xf numFmtId="0" fontId="14" fillId="2" borderId="32" xfId="1" applyFont="1" applyFill="1" applyBorder="1"/>
    <xf numFmtId="0" fontId="14" fillId="2" borderId="31" xfId="1" applyFont="1" applyFill="1" applyBorder="1"/>
    <xf numFmtId="0" fontId="13" fillId="2" borderId="5" xfId="1" applyFont="1" applyFill="1" applyBorder="1"/>
    <xf numFmtId="0" fontId="16" fillId="2" borderId="3" xfId="1" applyFont="1" applyFill="1" applyBorder="1"/>
    <xf numFmtId="0" fontId="16" fillId="2" borderId="2" xfId="1" applyFont="1" applyFill="1" applyBorder="1"/>
    <xf numFmtId="0" fontId="16" fillId="2" borderId="1" xfId="1" applyFont="1" applyFill="1" applyBorder="1"/>
    <xf numFmtId="0" fontId="13" fillId="2" borderId="25" xfId="1" applyFont="1" applyFill="1" applyBorder="1"/>
    <xf numFmtId="0" fontId="13" fillId="2" borderId="26" xfId="1" applyFont="1" applyFill="1" applyBorder="1"/>
    <xf numFmtId="0" fontId="16" fillId="2" borderId="25" xfId="1" applyFont="1" applyFill="1" applyBorder="1"/>
    <xf numFmtId="0" fontId="16" fillId="2" borderId="26" xfId="1" applyFont="1" applyFill="1" applyBorder="1"/>
    <xf numFmtId="0" fontId="16" fillId="2" borderId="24" xfId="1" applyFont="1" applyFill="1" applyBorder="1"/>
    <xf numFmtId="0" fontId="16" fillId="2" borderId="9" xfId="1" applyFont="1" applyFill="1" applyBorder="1"/>
    <xf numFmtId="0" fontId="16" fillId="2" borderId="23" xfId="1" applyFont="1" applyFill="1" applyBorder="1"/>
    <xf numFmtId="0" fontId="16" fillId="2" borderId="8" xfId="1" applyFont="1" applyFill="1" applyBorder="1"/>
    <xf numFmtId="0" fontId="13" fillId="2" borderId="37" xfId="1" applyFont="1" applyFill="1" applyBorder="1"/>
    <xf numFmtId="0" fontId="13" fillId="2" borderId="34" xfId="1" applyFont="1" applyFill="1" applyBorder="1"/>
    <xf numFmtId="2" fontId="13" fillId="2" borderId="36" xfId="1" applyNumberFormat="1" applyFont="1" applyFill="1" applyBorder="1"/>
    <xf numFmtId="0" fontId="13" fillId="2" borderId="2" xfId="1" applyFont="1" applyFill="1" applyBorder="1"/>
    <xf numFmtId="0" fontId="13" fillId="2" borderId="1" xfId="1" applyFont="1" applyFill="1" applyBorder="1"/>
    <xf numFmtId="0" fontId="13" fillId="2" borderId="15" xfId="1" applyFont="1" applyFill="1" applyBorder="1"/>
    <xf numFmtId="0" fontId="13" fillId="2" borderId="23" xfId="1" applyFont="1" applyFill="1" applyBorder="1"/>
    <xf numFmtId="0" fontId="13" fillId="2" borderId="8" xfId="1" applyFont="1" applyFill="1" applyBorder="1"/>
    <xf numFmtId="0" fontId="13" fillId="2" borderId="9" xfId="1" applyFont="1" applyFill="1" applyBorder="1"/>
    <xf numFmtId="2" fontId="13" fillId="2" borderId="22" xfId="1" applyNumberFormat="1" applyFont="1" applyFill="1" applyBorder="1"/>
    <xf numFmtId="0" fontId="13" fillId="2" borderId="21" xfId="1" applyFont="1" applyFill="1" applyBorder="1"/>
    <xf numFmtId="0" fontId="13" fillId="2" borderId="20" xfId="1" applyFont="1" applyFill="1" applyBorder="1"/>
    <xf numFmtId="0" fontId="13" fillId="2" borderId="19" xfId="1" applyFont="1" applyFill="1" applyBorder="1"/>
    <xf numFmtId="2" fontId="13" fillId="2" borderId="16" xfId="1" applyNumberFormat="1" applyFont="1" applyFill="1" applyBorder="1"/>
    <xf numFmtId="0" fontId="13" fillId="2" borderId="14" xfId="1" applyFont="1" applyFill="1" applyBorder="1"/>
    <xf numFmtId="0" fontId="13" fillId="2" borderId="13" xfId="1" applyFont="1" applyFill="1" applyBorder="1"/>
    <xf numFmtId="0" fontId="15" fillId="2" borderId="13" xfId="1" applyFont="1" applyFill="1" applyBorder="1"/>
    <xf numFmtId="0" fontId="15" fillId="2" borderId="12" xfId="1" applyFont="1" applyFill="1" applyBorder="1"/>
    <xf numFmtId="2" fontId="13" fillId="2" borderId="30" xfId="1" applyNumberFormat="1" applyFont="1" applyFill="1" applyBorder="1"/>
    <xf numFmtId="2" fontId="13" fillId="2" borderId="4" xfId="1" applyNumberFormat="1" applyFont="1" applyFill="1" applyBorder="1"/>
    <xf numFmtId="0" fontId="13" fillId="2" borderId="3" xfId="1" applyFont="1" applyFill="1" applyBorder="1"/>
    <xf numFmtId="0" fontId="13" fillId="2" borderId="9" xfId="1" applyFont="1" applyFill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13" fillId="2" borderId="28" xfId="1" applyFont="1" applyFill="1" applyBorder="1"/>
    <xf numFmtId="0" fontId="14" fillId="2" borderId="21" xfId="1" applyFont="1" applyFill="1" applyBorder="1"/>
    <xf numFmtId="0" fontId="14" fillId="2" borderId="20" xfId="1" applyFont="1" applyFill="1" applyBorder="1"/>
    <xf numFmtId="0" fontId="14" fillId="2" borderId="19" xfId="1" applyFont="1" applyFill="1" applyBorder="1"/>
    <xf numFmtId="0" fontId="13" fillId="2" borderId="27" xfId="1" applyFont="1" applyFill="1" applyBorder="1"/>
    <xf numFmtId="0" fontId="14" fillId="2" borderId="14" xfId="1" applyFont="1" applyFill="1" applyBorder="1"/>
    <xf numFmtId="0" fontId="14" fillId="2" borderId="13" xfId="1" applyFont="1" applyFill="1" applyBorder="1"/>
    <xf numFmtId="0" fontId="14" fillId="2" borderId="12" xfId="1" applyFont="1" applyFill="1" applyBorder="1"/>
    <xf numFmtId="0" fontId="15" fillId="2" borderId="6" xfId="1" applyFont="1" applyFill="1" applyBorder="1"/>
    <xf numFmtId="0" fontId="15" fillId="2" borderId="0" xfId="1" applyFont="1" applyFill="1"/>
    <xf numFmtId="0" fontId="15" fillId="2" borderId="21" xfId="1" applyFont="1" applyFill="1" applyBorder="1"/>
    <xf numFmtId="0" fontId="15" fillId="2" borderId="20" xfId="1" applyFont="1" applyFill="1" applyBorder="1"/>
    <xf numFmtId="2" fontId="13" fillId="2" borderId="18" xfId="1" applyNumberFormat="1" applyFont="1" applyFill="1" applyBorder="1"/>
    <xf numFmtId="0" fontId="15" fillId="2" borderId="0" xfId="1" applyFont="1" applyFill="1" applyBorder="1"/>
    <xf numFmtId="0" fontId="14" fillId="2" borderId="17" xfId="1" applyFont="1" applyFill="1" applyBorder="1"/>
    <xf numFmtId="0" fontId="15" fillId="2" borderId="14" xfId="1" applyFont="1" applyFill="1" applyBorder="1"/>
    <xf numFmtId="2" fontId="13" fillId="2" borderId="4" xfId="1" applyNumberFormat="1" applyFont="1" applyFill="1" applyBorder="1" applyAlignment="1">
      <alignment horizontal="center"/>
    </xf>
    <xf numFmtId="2" fontId="13" fillId="2" borderId="7" xfId="1" applyNumberFormat="1" applyFont="1" applyFill="1" applyBorder="1" applyAlignment="1">
      <alignment horizontal="center"/>
    </xf>
    <xf numFmtId="2" fontId="14" fillId="2" borderId="0" xfId="1" applyNumberFormat="1" applyFont="1" applyFill="1" applyBorder="1" applyAlignment="1">
      <alignment horizontal="center"/>
    </xf>
    <xf numFmtId="4" fontId="15" fillId="0" borderId="0" xfId="1" applyNumberFormat="1" applyFont="1" applyBorder="1" applyAlignment="1">
      <alignment horizontal="right" wrapText="1"/>
    </xf>
    <xf numFmtId="4" fontId="15" fillId="0" borderId="0" xfId="1" applyNumberFormat="1" applyFont="1" applyBorder="1" applyAlignment="1">
      <alignment horizontal="center" wrapText="1"/>
    </xf>
    <xf numFmtId="0" fontId="15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/>
    </xf>
    <xf numFmtId="4" fontId="15" fillId="0" borderId="15" xfId="1" applyNumberFormat="1" applyFont="1" applyBorder="1" applyAlignment="1">
      <alignment horizontal="right" wrapText="1"/>
    </xf>
    <xf numFmtId="2" fontId="13" fillId="0" borderId="32" xfId="1" applyNumberFormat="1" applyFont="1" applyBorder="1"/>
    <xf numFmtId="0" fontId="13" fillId="0" borderId="31" xfId="1" applyFont="1" applyBorder="1"/>
    <xf numFmtId="2" fontId="13" fillId="0" borderId="35" xfId="1" applyNumberFormat="1" applyFont="1" applyBorder="1"/>
    <xf numFmtId="0" fontId="13" fillId="0" borderId="33" xfId="1" applyFont="1" applyBorder="1"/>
    <xf numFmtId="0" fontId="13" fillId="0" borderId="32" xfId="1" applyFont="1" applyBorder="1"/>
    <xf numFmtId="0" fontId="14" fillId="0" borderId="33" xfId="1" applyFont="1" applyBorder="1"/>
    <xf numFmtId="0" fontId="14" fillId="0" borderId="32" xfId="1" applyFont="1" applyBorder="1"/>
    <xf numFmtId="0" fontId="14" fillId="0" borderId="31" xfId="1" applyFont="1" applyBorder="1"/>
    <xf numFmtId="0" fontId="13" fillId="0" borderId="5" xfId="1" applyFont="1" applyBorder="1"/>
    <xf numFmtId="0" fontId="16" fillId="0" borderId="3" xfId="1" applyFont="1" applyBorder="1"/>
    <xf numFmtId="0" fontId="16" fillId="0" borderId="2" xfId="1" applyFont="1" applyBorder="1"/>
    <xf numFmtId="0" fontId="16" fillId="0" borderId="1" xfId="1" applyFont="1" applyBorder="1"/>
    <xf numFmtId="0" fontId="13" fillId="0" borderId="25" xfId="1" applyFont="1" applyBorder="1"/>
    <xf numFmtId="0" fontId="13" fillId="0" borderId="26" xfId="1" applyFont="1" applyBorder="1"/>
    <xf numFmtId="0" fontId="16" fillId="0" borderId="25" xfId="1" applyFont="1" applyBorder="1"/>
    <xf numFmtId="0" fontId="16" fillId="0" borderId="26" xfId="1" applyFont="1" applyBorder="1"/>
    <xf numFmtId="0" fontId="16" fillId="0" borderId="24" xfId="1" applyFont="1" applyBorder="1"/>
    <xf numFmtId="0" fontId="16" fillId="0" borderId="9" xfId="1" applyFont="1" applyBorder="1"/>
    <xf numFmtId="0" fontId="16" fillId="0" borderId="23" xfId="1" applyFont="1" applyBorder="1"/>
    <xf numFmtId="0" fontId="16" fillId="0" borderId="8" xfId="1" applyFont="1" applyBorder="1"/>
    <xf numFmtId="0" fontId="13" fillId="0" borderId="37" xfId="1" applyFont="1" applyBorder="1"/>
    <xf numFmtId="0" fontId="13" fillId="0" borderId="34" xfId="1" applyFont="1" applyBorder="1"/>
    <xf numFmtId="2" fontId="13" fillId="0" borderId="36" xfId="1" applyNumberFormat="1" applyFont="1" applyBorder="1"/>
    <xf numFmtId="0" fontId="13" fillId="0" borderId="2" xfId="1" applyFont="1" applyBorder="1"/>
    <xf numFmtId="0" fontId="13" fillId="0" borderId="1" xfId="1" applyFont="1" applyBorder="1"/>
    <xf numFmtId="0" fontId="13" fillId="0" borderId="15" xfId="1" applyFont="1" applyBorder="1"/>
    <xf numFmtId="0" fontId="13" fillId="0" borderId="23" xfId="1" applyFont="1" applyBorder="1"/>
    <xf numFmtId="0" fontId="13" fillId="0" borderId="8" xfId="1" applyFont="1" applyBorder="1"/>
    <xf numFmtId="0" fontId="13" fillId="0" borderId="9" xfId="1" applyFont="1" applyBorder="1"/>
    <xf numFmtId="0" fontId="16" fillId="0" borderId="8" xfId="1" applyFont="1" applyFill="1" applyBorder="1"/>
    <xf numFmtId="0" fontId="13" fillId="0" borderId="19" xfId="1" applyFont="1" applyBorder="1"/>
    <xf numFmtId="0" fontId="15" fillId="0" borderId="13" xfId="1" applyFont="1" applyBorder="1"/>
    <xf numFmtId="0" fontId="15" fillId="0" borderId="12" xfId="1" applyFont="1" applyBorder="1"/>
    <xf numFmtId="2" fontId="13" fillId="0" borderId="30" xfId="1" applyNumberFormat="1" applyFont="1" applyBorder="1"/>
    <xf numFmtId="2" fontId="13" fillId="0" borderId="4" xfId="1" applyNumberFormat="1" applyFont="1" applyBorder="1"/>
    <xf numFmtId="0" fontId="13" fillId="0" borderId="9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28" xfId="1" applyFont="1" applyBorder="1"/>
    <xf numFmtId="0" fontId="14" fillId="0" borderId="21" xfId="1" applyFont="1" applyBorder="1"/>
    <xf numFmtId="0" fontId="14" fillId="0" borderId="20" xfId="1" applyFont="1" applyBorder="1"/>
    <xf numFmtId="0" fontId="14" fillId="0" borderId="19" xfId="1" applyFont="1" applyBorder="1"/>
    <xf numFmtId="0" fontId="13" fillId="0" borderId="27" xfId="1" applyFont="1" applyBorder="1"/>
    <xf numFmtId="0" fontId="14" fillId="0" borderId="14" xfId="1" applyFont="1" applyBorder="1"/>
    <xf numFmtId="0" fontId="14" fillId="0" borderId="13" xfId="1" applyFont="1" applyBorder="1"/>
    <xf numFmtId="0" fontId="14" fillId="0" borderId="12" xfId="1" applyFont="1" applyBorder="1"/>
    <xf numFmtId="0" fontId="13" fillId="0" borderId="3" xfId="1" applyFont="1" applyBorder="1"/>
    <xf numFmtId="0" fontId="15" fillId="0" borderId="21" xfId="1" applyFont="1" applyBorder="1"/>
    <xf numFmtId="0" fontId="15" fillId="0" borderId="20" xfId="1" applyFont="1" applyBorder="1"/>
    <xf numFmtId="2" fontId="13" fillId="0" borderId="18" xfId="1" applyNumberFormat="1" applyFont="1" applyBorder="1"/>
    <xf numFmtId="0" fontId="15" fillId="0" borderId="6" xfId="1" applyFont="1" applyBorder="1"/>
    <xf numFmtId="0" fontId="15" fillId="0" borderId="0" xfId="1" applyFont="1" applyBorder="1"/>
    <xf numFmtId="0" fontId="14" fillId="0" borderId="17" xfId="1" applyFont="1" applyBorder="1"/>
    <xf numFmtId="0" fontId="15" fillId="0" borderId="14" xfId="1" applyFont="1" applyBorder="1"/>
    <xf numFmtId="2" fontId="13" fillId="0" borderId="4" xfId="1" applyNumberFormat="1" applyFont="1" applyBorder="1" applyAlignment="1">
      <alignment horizontal="center"/>
    </xf>
    <xf numFmtId="2" fontId="13" fillId="0" borderId="7" xfId="1" applyNumberFormat="1" applyFont="1" applyBorder="1" applyAlignment="1">
      <alignment horizontal="center"/>
    </xf>
    <xf numFmtId="0" fontId="15" fillId="0" borderId="0" xfId="1" applyFont="1"/>
    <xf numFmtId="2" fontId="13" fillId="0" borderId="13" xfId="1" applyNumberFormat="1" applyFont="1" applyBorder="1"/>
    <xf numFmtId="0" fontId="5" fillId="0" borderId="0" xfId="2"/>
    <xf numFmtId="2" fontId="13" fillId="0" borderId="44" xfId="2" applyNumberFormat="1" applyFont="1" applyBorder="1"/>
    <xf numFmtId="0" fontId="13" fillId="0" borderId="44" xfId="2" applyFont="1" applyBorder="1"/>
    <xf numFmtId="0" fontId="13" fillId="0" borderId="44" xfId="2" applyFont="1" applyBorder="1" applyAlignment="1">
      <alignment horizontal="center"/>
    </xf>
    <xf numFmtId="0" fontId="14" fillId="0" borderId="44" xfId="2" applyFont="1" applyBorder="1" applyAlignment="1">
      <alignment horizontal="left"/>
    </xf>
    <xf numFmtId="2" fontId="13" fillId="0" borderId="7" xfId="2" applyNumberFormat="1" applyFont="1" applyBorder="1"/>
    <xf numFmtId="0" fontId="13" fillId="2" borderId="6" xfId="2" applyFont="1" applyFill="1" applyBorder="1"/>
    <xf numFmtId="0" fontId="13" fillId="2" borderId="0" xfId="2" applyFont="1" applyFill="1" applyBorder="1"/>
    <xf numFmtId="0" fontId="13" fillId="0" borderId="6" xfId="2" applyFont="1" applyBorder="1"/>
    <xf numFmtId="0" fontId="13" fillId="0" borderId="0" xfId="2" applyFont="1" applyBorder="1"/>
    <xf numFmtId="2" fontId="13" fillId="2" borderId="6" xfId="2" applyNumberFormat="1" applyFont="1" applyFill="1" applyBorder="1" applyAlignment="1">
      <alignment horizontal="center"/>
    </xf>
    <xf numFmtId="2" fontId="13" fillId="2" borderId="0" xfId="2" applyNumberFormat="1" applyFont="1" applyFill="1" applyBorder="1" applyAlignment="1">
      <alignment horizontal="center"/>
    </xf>
    <xf numFmtId="0" fontId="16" fillId="0" borderId="6" xfId="2" applyFont="1" applyBorder="1"/>
    <xf numFmtId="0" fontId="16" fillId="0" borderId="0" xfId="2" applyFont="1"/>
    <xf numFmtId="0" fontId="16" fillId="0" borderId="0" xfId="2" applyFont="1" applyBorder="1"/>
    <xf numFmtId="0" fontId="16" fillId="0" borderId="5" xfId="2" applyFont="1" applyBorder="1"/>
    <xf numFmtId="2" fontId="13" fillId="0" borderId="35" xfId="2" applyNumberFormat="1" applyFont="1" applyBorder="1"/>
    <xf numFmtId="0" fontId="13" fillId="0" borderId="33" xfId="2" applyFont="1" applyBorder="1"/>
    <xf numFmtId="0" fontId="13" fillId="0" borderId="32" xfId="2" applyFont="1" applyBorder="1"/>
    <xf numFmtId="2" fontId="13" fillId="2" borderId="5" xfId="2" applyNumberFormat="1" applyFont="1" applyFill="1" applyBorder="1" applyAlignment="1">
      <alignment horizontal="center"/>
    </xf>
    <xf numFmtId="0" fontId="14" fillId="0" borderId="33" xfId="2" applyFont="1" applyBorder="1"/>
    <xf numFmtId="0" fontId="14" fillId="0" borderId="32" xfId="2" applyFont="1" applyBorder="1"/>
    <xf numFmtId="0" fontId="14" fillId="0" borderId="31" xfId="2" applyFont="1" applyBorder="1"/>
    <xf numFmtId="0" fontId="13" fillId="0" borderId="5" xfId="2" applyFont="1" applyBorder="1"/>
    <xf numFmtId="0" fontId="16" fillId="0" borderId="3" xfId="2" applyFont="1" applyBorder="1"/>
    <xf numFmtId="0" fontId="16" fillId="0" borderId="2" xfId="2" applyFont="1" applyBorder="1"/>
    <xf numFmtId="0" fontId="16" fillId="0" borderId="1" xfId="2" applyFont="1" applyBorder="1"/>
    <xf numFmtId="0" fontId="13" fillId="0" borderId="25" xfId="2" applyFont="1" applyBorder="1"/>
    <xf numFmtId="0" fontId="13" fillId="0" borderId="26" xfId="2" applyFont="1" applyBorder="1"/>
    <xf numFmtId="0" fontId="16" fillId="0" borderId="25" xfId="2" applyFont="1" applyBorder="1"/>
    <xf numFmtId="0" fontId="16" fillId="0" borderId="26" xfId="2" applyFont="1" applyBorder="1"/>
    <xf numFmtId="0" fontId="16" fillId="0" borderId="24" xfId="2" applyFont="1" applyBorder="1"/>
    <xf numFmtId="0" fontId="16" fillId="0" borderId="9" xfId="2" applyFont="1" applyBorder="1"/>
    <xf numFmtId="0" fontId="16" fillId="0" borderId="23" xfId="2" applyFont="1" applyBorder="1"/>
    <xf numFmtId="0" fontId="16" fillId="0" borderId="8" xfId="2" applyFont="1" applyBorder="1"/>
    <xf numFmtId="0" fontId="13" fillId="0" borderId="37" xfId="2" applyFont="1" applyBorder="1"/>
    <xf numFmtId="0" fontId="13" fillId="0" borderId="34" xfId="2" applyFont="1" applyBorder="1"/>
    <xf numFmtId="2" fontId="13" fillId="0" borderId="36" xfId="2" applyNumberFormat="1" applyFont="1" applyBorder="1"/>
    <xf numFmtId="0" fontId="13" fillId="2" borderId="0" xfId="2" applyFont="1" applyFill="1"/>
    <xf numFmtId="0" fontId="13" fillId="0" borderId="2" xfId="2" applyFont="1" applyBorder="1"/>
    <xf numFmtId="0" fontId="13" fillId="0" borderId="1" xfId="2" applyFont="1" applyBorder="1"/>
    <xf numFmtId="0" fontId="13" fillId="0" borderId="15" xfId="2" applyFont="1" applyBorder="1"/>
    <xf numFmtId="0" fontId="13" fillId="0" borderId="23" xfId="2" applyFont="1" applyBorder="1"/>
    <xf numFmtId="0" fontId="13" fillId="0" borderId="8" xfId="2" applyFont="1" applyBorder="1"/>
    <xf numFmtId="0" fontId="13" fillId="0" borderId="9" xfId="2" applyFont="1" applyBorder="1"/>
    <xf numFmtId="0" fontId="16" fillId="0" borderId="8" xfId="2" applyFont="1" applyFill="1" applyBorder="1"/>
    <xf numFmtId="2" fontId="13" fillId="0" borderId="22" xfId="2" applyNumberFormat="1" applyFont="1" applyBorder="1"/>
    <xf numFmtId="0" fontId="13" fillId="2" borderId="21" xfId="2" applyFont="1" applyFill="1" applyBorder="1"/>
    <xf numFmtId="0" fontId="13" fillId="2" borderId="20" xfId="2" applyFont="1" applyFill="1" applyBorder="1"/>
    <xf numFmtId="0" fontId="13" fillId="0" borderId="21" xfId="2" applyFont="1" applyBorder="1"/>
    <xf numFmtId="0" fontId="13" fillId="0" borderId="20" xfId="2" applyFont="1" applyBorder="1"/>
    <xf numFmtId="0" fontId="13" fillId="0" borderId="19" xfId="2" applyFont="1" applyBorder="1"/>
    <xf numFmtId="2" fontId="13" fillId="0" borderId="16" xfId="2" applyNumberFormat="1" applyFont="1" applyBorder="1"/>
    <xf numFmtId="0" fontId="13" fillId="0" borderId="14" xfId="2" applyFont="1" applyBorder="1"/>
    <xf numFmtId="0" fontId="13" fillId="0" borderId="13" xfId="2" applyFont="1" applyBorder="1"/>
    <xf numFmtId="0" fontId="15" fillId="0" borderId="13" xfId="2" applyFont="1" applyBorder="1"/>
    <xf numFmtId="0" fontId="15" fillId="0" borderId="12" xfId="2" applyFont="1" applyBorder="1"/>
    <xf numFmtId="2" fontId="13" fillId="0" borderId="30" xfId="2" applyNumberFormat="1" applyFont="1" applyBorder="1"/>
    <xf numFmtId="0" fontId="13" fillId="2" borderId="9" xfId="2" applyFont="1" applyFill="1" applyBorder="1"/>
    <xf numFmtId="0" fontId="13" fillId="2" borderId="23" xfId="2" applyFont="1" applyFill="1" applyBorder="1"/>
    <xf numFmtId="2" fontId="13" fillId="0" borderId="4" xfId="2" applyNumberFormat="1" applyFont="1" applyBorder="1"/>
    <xf numFmtId="0" fontId="13" fillId="2" borderId="3" xfId="2" applyFont="1" applyFill="1" applyBorder="1"/>
    <xf numFmtId="0" fontId="13" fillId="2" borderId="2" xfId="2" applyFont="1" applyFill="1" applyBorder="1"/>
    <xf numFmtId="0" fontId="13" fillId="0" borderId="9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28" xfId="2" applyFont="1" applyBorder="1"/>
    <xf numFmtId="0" fontId="14" fillId="0" borderId="21" xfId="2" applyFont="1" applyBorder="1"/>
    <xf numFmtId="0" fontId="14" fillId="0" borderId="20" xfId="2" applyFont="1" applyBorder="1"/>
    <xf numFmtId="0" fontId="14" fillId="0" borderId="19" xfId="2" applyFont="1" applyBorder="1"/>
    <xf numFmtId="0" fontId="13" fillId="0" borderId="27" xfId="2" applyFont="1" applyBorder="1"/>
    <xf numFmtId="0" fontId="14" fillId="0" borderId="14" xfId="2" applyFont="1" applyBorder="1"/>
    <xf numFmtId="0" fontId="14" fillId="0" borderId="13" xfId="2" applyFont="1" applyBorder="1"/>
    <xf numFmtId="0" fontId="14" fillId="0" borderId="12" xfId="2" applyFont="1" applyBorder="1"/>
    <xf numFmtId="0" fontId="13" fillId="0" borderId="3" xfId="2" applyFont="1" applyBorder="1"/>
    <xf numFmtId="0" fontId="15" fillId="2" borderId="6" xfId="2" applyFont="1" applyFill="1" applyBorder="1"/>
    <xf numFmtId="0" fontId="15" fillId="2" borderId="0" xfId="2" applyFont="1" applyFill="1"/>
    <xf numFmtId="0" fontId="15" fillId="0" borderId="21" xfId="2" applyFont="1" applyBorder="1"/>
    <xf numFmtId="0" fontId="15" fillId="0" borderId="20" xfId="2" applyFont="1" applyBorder="1"/>
    <xf numFmtId="2" fontId="13" fillId="0" borderId="18" xfId="2" applyNumberFormat="1" applyFont="1" applyBorder="1"/>
    <xf numFmtId="0" fontId="15" fillId="0" borderId="6" xfId="2" applyFont="1" applyBorder="1"/>
    <xf numFmtId="0" fontId="15" fillId="0" borderId="0" xfId="2" applyFont="1" applyBorder="1"/>
    <xf numFmtId="0" fontId="14" fillId="0" borderId="17" xfId="2" applyFont="1" applyBorder="1"/>
    <xf numFmtId="0" fontId="15" fillId="0" borderId="14" xfId="2" applyFont="1" applyBorder="1"/>
    <xf numFmtId="2" fontId="13" fillId="0" borderId="4" xfId="2" applyNumberFormat="1" applyFont="1" applyBorder="1" applyAlignment="1">
      <alignment horizontal="center"/>
    </xf>
    <xf numFmtId="2" fontId="13" fillId="0" borderId="7" xfId="2" applyNumberFormat="1" applyFont="1" applyBorder="1" applyAlignment="1">
      <alignment horizontal="center"/>
    </xf>
    <xf numFmtId="0" fontId="13" fillId="0" borderId="0" xfId="2" applyFont="1"/>
    <xf numFmtId="0" fontId="15" fillId="0" borderId="0" xfId="2" applyFont="1"/>
    <xf numFmtId="0" fontId="14" fillId="0" borderId="0" xfId="2" applyFont="1" applyBorder="1" applyAlignment="1">
      <alignment horizontal="left"/>
    </xf>
    <xf numFmtId="0" fontId="13" fillId="0" borderId="0" xfId="3" applyFont="1"/>
    <xf numFmtId="4" fontId="15" fillId="0" borderId="44" xfId="3" applyNumberFormat="1" applyFont="1" applyBorder="1" applyAlignment="1">
      <alignment horizontal="right" wrapText="1"/>
    </xf>
    <xf numFmtId="4" fontId="13" fillId="0" borderId="44" xfId="3" applyNumberFormat="1" applyFont="1" applyBorder="1" applyAlignment="1">
      <alignment horizontal="right" wrapText="1"/>
    </xf>
    <xf numFmtId="2" fontId="13" fillId="0" borderId="42" xfId="3" applyNumberFormat="1" applyFont="1" applyBorder="1"/>
    <xf numFmtId="2" fontId="13" fillId="0" borderId="27" xfId="3" applyNumberFormat="1" applyFont="1" applyBorder="1"/>
    <xf numFmtId="0" fontId="13" fillId="0" borderId="12" xfId="3" applyFont="1" applyBorder="1"/>
    <xf numFmtId="2" fontId="13" fillId="0" borderId="40" xfId="3" applyNumberFormat="1" applyFont="1" applyBorder="1"/>
    <xf numFmtId="0" fontId="13" fillId="0" borderId="37" xfId="3" applyFont="1" applyBorder="1" applyAlignment="1">
      <alignment horizontal="center"/>
    </xf>
    <xf numFmtId="0" fontId="13" fillId="0" borderId="31" xfId="3" applyFont="1" applyBorder="1" applyAlignment="1">
      <alignment horizontal="center"/>
    </xf>
    <xf numFmtId="0" fontId="14" fillId="0" borderId="32" xfId="3" applyFont="1" applyBorder="1" applyAlignment="1">
      <alignment horizontal="left"/>
    </xf>
    <xf numFmtId="0" fontId="14" fillId="0" borderId="31" xfId="3" applyFont="1" applyBorder="1" applyAlignment="1">
      <alignment horizontal="left"/>
    </xf>
    <xf numFmtId="2" fontId="13" fillId="0" borderId="36" xfId="3" applyNumberFormat="1" applyFont="1" applyBorder="1"/>
    <xf numFmtId="0" fontId="13" fillId="0" borderId="20" xfId="3" applyFont="1" applyBorder="1"/>
    <xf numFmtId="0" fontId="13" fillId="0" borderId="21" xfId="3" applyFont="1" applyBorder="1"/>
    <xf numFmtId="0" fontId="13" fillId="0" borderId="29" xfId="3" applyFont="1" applyBorder="1"/>
    <xf numFmtId="0" fontId="14" fillId="0" borderId="20" xfId="3" applyFont="1" applyBorder="1" applyAlignment="1">
      <alignment horizontal="left"/>
    </xf>
    <xf numFmtId="0" fontId="14" fillId="0" borderId="19" xfId="3" applyFont="1" applyBorder="1" applyAlignment="1">
      <alignment horizontal="left"/>
    </xf>
    <xf numFmtId="0" fontId="13" fillId="0" borderId="13" xfId="3" applyFont="1" applyBorder="1"/>
    <xf numFmtId="0" fontId="14" fillId="0" borderId="13" xfId="3" applyFont="1" applyBorder="1" applyAlignment="1">
      <alignment horizontal="left"/>
    </xf>
    <xf numFmtId="0" fontId="14" fillId="0" borderId="12" xfId="3" applyFont="1" applyBorder="1" applyAlignment="1">
      <alignment horizontal="left"/>
    </xf>
    <xf numFmtId="2" fontId="13" fillId="0" borderId="7" xfId="3" applyNumberFormat="1" applyFont="1" applyBorder="1"/>
    <xf numFmtId="0" fontId="13" fillId="0" borderId="0" xfId="3" applyFont="1" applyBorder="1"/>
    <xf numFmtId="0" fontId="13" fillId="0" borderId="6" xfId="3" applyFont="1" applyBorder="1"/>
    <xf numFmtId="2" fontId="13" fillId="0" borderId="0" xfId="3" applyNumberFormat="1" applyFont="1" applyBorder="1" applyAlignment="1">
      <alignment horizontal="center"/>
    </xf>
    <xf numFmtId="0" fontId="16" fillId="0" borderId="6" xfId="3" applyFont="1" applyBorder="1"/>
    <xf numFmtId="0" fontId="16" fillId="0" borderId="0" xfId="3" applyFont="1"/>
    <xf numFmtId="0" fontId="16" fillId="0" borderId="0" xfId="3" applyFont="1" applyBorder="1"/>
    <xf numFmtId="0" fontId="16" fillId="0" borderId="5" xfId="3" applyFont="1" applyBorder="1"/>
    <xf numFmtId="0" fontId="13" fillId="0" borderId="33" xfId="3" applyFont="1" applyBorder="1"/>
    <xf numFmtId="0" fontId="13" fillId="0" borderId="32" xfId="3" applyFont="1" applyBorder="1"/>
    <xf numFmtId="2" fontId="13" fillId="0" borderId="5" xfId="3" applyNumberFormat="1" applyFont="1" applyBorder="1" applyAlignment="1">
      <alignment horizontal="center"/>
    </xf>
    <xf numFmtId="0" fontId="14" fillId="0" borderId="33" xfId="3" applyFont="1" applyBorder="1"/>
    <xf numFmtId="0" fontId="14" fillId="0" borderId="32" xfId="3" applyFont="1" applyBorder="1"/>
    <xf numFmtId="0" fontId="14" fillId="0" borderId="31" xfId="3" applyFont="1" applyBorder="1"/>
    <xf numFmtId="0" fontId="13" fillId="0" borderId="5" xfId="3" applyFont="1" applyBorder="1"/>
    <xf numFmtId="0" fontId="16" fillId="0" borderId="3" xfId="3" applyFont="1" applyBorder="1"/>
    <xf numFmtId="0" fontId="16" fillId="0" borderId="2" xfId="3" applyFont="1" applyBorder="1"/>
    <xf numFmtId="0" fontId="16" fillId="0" borderId="1" xfId="3" applyFont="1" applyBorder="1"/>
    <xf numFmtId="0" fontId="13" fillId="0" borderId="25" xfId="3" applyFont="1" applyBorder="1"/>
    <xf numFmtId="0" fontId="13" fillId="0" borderId="26" xfId="3" applyFont="1" applyBorder="1"/>
    <xf numFmtId="0" fontId="16" fillId="0" borderId="25" xfId="3" applyFont="1" applyBorder="1"/>
    <xf numFmtId="0" fontId="16" fillId="0" borderId="26" xfId="3" applyFont="1" applyBorder="1"/>
    <xf numFmtId="0" fontId="16" fillId="0" borderId="24" xfId="3" applyFont="1" applyBorder="1"/>
    <xf numFmtId="0" fontId="16" fillId="0" borderId="9" xfId="3" applyFont="1" applyBorder="1"/>
    <xf numFmtId="0" fontId="16" fillId="0" borderId="23" xfId="3" applyFont="1" applyBorder="1"/>
    <xf numFmtId="0" fontId="16" fillId="0" borderId="8" xfId="3" applyFont="1" applyBorder="1"/>
    <xf numFmtId="0" fontId="13" fillId="0" borderId="37" xfId="3" applyFont="1" applyBorder="1"/>
    <xf numFmtId="0" fontId="13" fillId="0" borderId="34" xfId="3" applyFont="1" applyBorder="1"/>
    <xf numFmtId="0" fontId="13" fillId="0" borderId="2" xfId="3" applyFont="1" applyBorder="1"/>
    <xf numFmtId="0" fontId="13" fillId="0" borderId="1" xfId="3" applyFont="1" applyBorder="1"/>
    <xf numFmtId="0" fontId="13" fillId="0" borderId="15" xfId="3" applyFont="1" applyBorder="1"/>
    <xf numFmtId="0" fontId="13" fillId="0" borderId="23" xfId="3" applyFont="1" applyBorder="1"/>
    <xf numFmtId="0" fontId="13" fillId="0" borderId="8" xfId="3" applyFont="1" applyBorder="1"/>
    <xf numFmtId="0" fontId="13" fillId="0" borderId="9" xfId="3" applyFont="1" applyBorder="1"/>
    <xf numFmtId="0" fontId="16" fillId="0" borderId="8" xfId="3" applyFont="1" applyFill="1" applyBorder="1"/>
    <xf numFmtId="0" fontId="13" fillId="0" borderId="19" xfId="3" applyFont="1" applyBorder="1"/>
    <xf numFmtId="0" fontId="13" fillId="0" borderId="14" xfId="3" applyFont="1" applyBorder="1"/>
    <xf numFmtId="0" fontId="15" fillId="0" borderId="13" xfId="3" applyFont="1" applyBorder="1"/>
    <xf numFmtId="0" fontId="15" fillId="0" borderId="12" xfId="3" applyFont="1" applyBorder="1"/>
    <xf numFmtId="2" fontId="13" fillId="0" borderId="30" xfId="3" applyNumberFormat="1" applyFont="1" applyBorder="1"/>
    <xf numFmtId="2" fontId="13" fillId="0" borderId="4" xfId="3" applyNumberFormat="1" applyFont="1" applyBorder="1"/>
    <xf numFmtId="0" fontId="13" fillId="0" borderId="9" xfId="3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3" fillId="0" borderId="28" xfId="3" applyFont="1" applyBorder="1"/>
    <xf numFmtId="0" fontId="14" fillId="0" borderId="21" xfId="3" applyFont="1" applyBorder="1"/>
    <xf numFmtId="0" fontId="14" fillId="0" borderId="20" xfId="3" applyFont="1" applyBorder="1"/>
    <xf numFmtId="0" fontId="14" fillId="0" borderId="19" xfId="3" applyFont="1" applyBorder="1"/>
    <xf numFmtId="0" fontId="13" fillId="0" borderId="27" xfId="3" applyFont="1" applyBorder="1"/>
    <xf numFmtId="0" fontId="14" fillId="0" borderId="14" xfId="3" applyFont="1" applyBorder="1"/>
    <xf numFmtId="0" fontId="14" fillId="0" borderId="13" xfId="3" applyFont="1" applyBorder="1"/>
    <xf numFmtId="0" fontId="14" fillId="0" borderId="12" xfId="3" applyFont="1" applyBorder="1"/>
    <xf numFmtId="0" fontId="13" fillId="0" borderId="3" xfId="3" applyFont="1" applyBorder="1"/>
    <xf numFmtId="0" fontId="15" fillId="0" borderId="0" xfId="3" applyFont="1" applyBorder="1"/>
    <xf numFmtId="0" fontId="15" fillId="0" borderId="0" xfId="3" applyFont="1"/>
    <xf numFmtId="0" fontId="15" fillId="0" borderId="21" xfId="3" applyFont="1" applyBorder="1"/>
    <xf numFmtId="0" fontId="15" fillId="0" borderId="20" xfId="3" applyFont="1" applyBorder="1"/>
    <xf numFmtId="0" fontId="15" fillId="0" borderId="6" xfId="3" applyFont="1" applyBorder="1"/>
    <xf numFmtId="0" fontId="14" fillId="0" borderId="17" xfId="3" applyFont="1" applyBorder="1"/>
    <xf numFmtId="0" fontId="15" fillId="0" borderId="14" xfId="3" applyFont="1" applyBorder="1"/>
    <xf numFmtId="2" fontId="13" fillId="0" borderId="4" xfId="3" applyNumberFormat="1" applyFont="1" applyBorder="1" applyAlignment="1">
      <alignment horizontal="center"/>
    </xf>
    <xf numFmtId="2" fontId="13" fillId="0" borderId="7" xfId="3" applyNumberFormat="1" applyFont="1" applyBorder="1" applyAlignment="1">
      <alignment horizontal="center"/>
    </xf>
    <xf numFmtId="0" fontId="12" fillId="0" borderId="0" xfId="4" applyFont="1"/>
    <xf numFmtId="0" fontId="12" fillId="2" borderId="0" xfId="4" applyFont="1" applyFill="1"/>
    <xf numFmtId="2" fontId="13" fillId="0" borderId="0" xfId="4" applyNumberFormat="1" applyFont="1" applyBorder="1"/>
    <xf numFmtId="2" fontId="13" fillId="0" borderId="37" xfId="4" applyNumberFormat="1" applyFont="1" applyBorder="1"/>
    <xf numFmtId="4" fontId="15" fillId="0" borderId="34" xfId="4" applyNumberFormat="1" applyFont="1" applyBorder="1" applyAlignment="1">
      <alignment horizontal="right" wrapText="1"/>
    </xf>
    <xf numFmtId="4" fontId="13" fillId="0" borderId="34" xfId="4" applyNumberFormat="1" applyFont="1" applyBorder="1" applyAlignment="1">
      <alignment horizontal="right" wrapText="1"/>
    </xf>
    <xf numFmtId="2" fontId="13" fillId="0" borderId="32" xfId="4" applyNumberFormat="1" applyFont="1" applyBorder="1"/>
    <xf numFmtId="0" fontId="13" fillId="0" borderId="31" xfId="4" applyFont="1" applyBorder="1"/>
    <xf numFmtId="0" fontId="13" fillId="0" borderId="37" xfId="4" applyFont="1" applyBorder="1" applyAlignment="1">
      <alignment horizontal="center"/>
    </xf>
    <xf numFmtId="0" fontId="13" fillId="0" borderId="31" xfId="4" applyFont="1" applyBorder="1" applyAlignment="1">
      <alignment horizontal="center"/>
    </xf>
    <xf numFmtId="0" fontId="14" fillId="0" borderId="32" xfId="4" applyFont="1" applyBorder="1" applyAlignment="1">
      <alignment horizontal="left"/>
    </xf>
    <xf numFmtId="0" fontId="14" fillId="0" borderId="31" xfId="4" applyFont="1" applyBorder="1" applyAlignment="1">
      <alignment horizontal="left"/>
    </xf>
    <xf numFmtId="2" fontId="13" fillId="0" borderId="7" xfId="4" applyNumberFormat="1" applyFont="1" applyBorder="1"/>
    <xf numFmtId="2" fontId="13" fillId="0" borderId="22" xfId="4" applyNumberFormat="1" applyFont="1" applyBorder="1"/>
    <xf numFmtId="0" fontId="13" fillId="0" borderId="21" xfId="4" applyFont="1" applyBorder="1"/>
    <xf numFmtId="0" fontId="13" fillId="0" borderId="20" xfId="4" applyFont="1" applyBorder="1"/>
    <xf numFmtId="0" fontId="13" fillId="0" borderId="29" xfId="4" applyFont="1" applyBorder="1"/>
    <xf numFmtId="0" fontId="14" fillId="0" borderId="20" xfId="4" applyFont="1" applyBorder="1" applyAlignment="1">
      <alignment horizontal="left"/>
    </xf>
    <xf numFmtId="0" fontId="14" fillId="0" borderId="19" xfId="4" applyFont="1" applyBorder="1" applyAlignment="1">
      <alignment horizontal="left"/>
    </xf>
    <xf numFmtId="2" fontId="13" fillId="0" borderId="16" xfId="4" applyNumberFormat="1" applyFont="1" applyBorder="1"/>
    <xf numFmtId="0" fontId="13" fillId="0" borderId="14" xfId="4" applyFont="1" applyBorder="1"/>
    <xf numFmtId="0" fontId="13" fillId="0" borderId="13" xfId="4" applyFont="1" applyBorder="1"/>
    <xf numFmtId="0" fontId="14" fillId="0" borderId="13" xfId="4" applyFont="1" applyBorder="1" applyAlignment="1">
      <alignment horizontal="left"/>
    </xf>
    <xf numFmtId="0" fontId="14" fillId="0" borderId="12" xfId="4" applyFont="1" applyBorder="1" applyAlignment="1">
      <alignment horizontal="left"/>
    </xf>
    <xf numFmtId="2" fontId="13" fillId="0" borderId="6" xfId="4" applyNumberFormat="1" applyFont="1" applyBorder="1" applyAlignment="1">
      <alignment horizontal="center"/>
    </xf>
    <xf numFmtId="2" fontId="13" fillId="0" borderId="0" xfId="4" applyNumberFormat="1" applyFont="1" applyBorder="1" applyAlignment="1">
      <alignment horizontal="center"/>
    </xf>
    <xf numFmtId="0" fontId="13" fillId="0" borderId="6" xfId="4" applyFont="1" applyBorder="1"/>
    <xf numFmtId="0" fontId="13" fillId="0" borderId="0" xfId="4" applyFont="1" applyBorder="1"/>
    <xf numFmtId="0" fontId="16" fillId="0" borderId="6" xfId="4" applyFont="1" applyBorder="1"/>
    <xf numFmtId="0" fontId="16" fillId="0" borderId="0" xfId="4" applyFont="1"/>
    <xf numFmtId="0" fontId="16" fillId="0" borderId="0" xfId="4" applyFont="1" applyBorder="1"/>
    <xf numFmtId="0" fontId="16" fillId="0" borderId="5" xfId="4" applyFont="1" applyBorder="1"/>
    <xf numFmtId="2" fontId="13" fillId="0" borderId="35" xfId="4" applyNumberFormat="1" applyFont="1" applyBorder="1"/>
    <xf numFmtId="0" fontId="13" fillId="0" borderId="33" xfId="4" applyFont="1" applyBorder="1"/>
    <xf numFmtId="0" fontId="13" fillId="0" borderId="32" xfId="4" applyFont="1" applyBorder="1"/>
    <xf numFmtId="2" fontId="13" fillId="0" borderId="5" xfId="4" applyNumberFormat="1" applyFont="1" applyBorder="1" applyAlignment="1">
      <alignment horizontal="center"/>
    </xf>
    <xf numFmtId="0" fontId="14" fillId="0" borderId="33" xfId="4" applyFont="1" applyBorder="1"/>
    <xf numFmtId="0" fontId="14" fillId="0" borderId="32" xfId="4" applyFont="1" applyBorder="1"/>
    <xf numFmtId="0" fontId="14" fillId="0" borderId="31" xfId="4" applyFont="1" applyBorder="1"/>
    <xf numFmtId="2" fontId="12" fillId="0" borderId="0" xfId="4" applyNumberFormat="1" applyFont="1"/>
    <xf numFmtId="0" fontId="16" fillId="0" borderId="3" xfId="4" applyFont="1" applyBorder="1"/>
    <xf numFmtId="0" fontId="16" fillId="0" borderId="2" xfId="4" applyFont="1" applyBorder="1"/>
    <xf numFmtId="0" fontId="16" fillId="0" borderId="1" xfId="4" applyFont="1" applyBorder="1"/>
    <xf numFmtId="0" fontId="13" fillId="0" borderId="25" xfId="4" applyFont="1" applyBorder="1"/>
    <xf numFmtId="0" fontId="13" fillId="0" borderId="26" xfId="4" applyFont="1" applyBorder="1"/>
    <xf numFmtId="0" fontId="16" fillId="0" borderId="25" xfId="4" applyFont="1" applyBorder="1"/>
    <xf numFmtId="0" fontId="16" fillId="0" borderId="26" xfId="4" applyFont="1" applyBorder="1"/>
    <xf numFmtId="0" fontId="16" fillId="0" borderId="24" xfId="4" applyFont="1" applyBorder="1"/>
    <xf numFmtId="0" fontId="16" fillId="0" borderId="9" xfId="4" applyFont="1" applyBorder="1"/>
    <xf numFmtId="0" fontId="16" fillId="0" borderId="23" xfId="4" applyFont="1" applyBorder="1"/>
    <xf numFmtId="0" fontId="16" fillId="0" borderId="8" xfId="4" applyFont="1" applyBorder="1"/>
    <xf numFmtId="0" fontId="13" fillId="0" borderId="37" xfId="4" applyFont="1" applyBorder="1"/>
    <xf numFmtId="0" fontId="13" fillId="0" borderId="34" xfId="4" applyFont="1" applyBorder="1"/>
    <xf numFmtId="2" fontId="13" fillId="0" borderId="36" xfId="4" applyNumberFormat="1" applyFont="1" applyBorder="1"/>
    <xf numFmtId="0" fontId="13" fillId="0" borderId="0" xfId="4" applyFont="1"/>
    <xf numFmtId="0" fontId="13" fillId="0" borderId="2" xfId="4" applyFont="1" applyBorder="1"/>
    <xf numFmtId="0" fontId="13" fillId="0" borderId="1" xfId="4" applyFont="1" applyBorder="1"/>
    <xf numFmtId="0" fontId="13" fillId="0" borderId="15" xfId="4" applyFont="1" applyBorder="1"/>
    <xf numFmtId="0" fontId="13" fillId="0" borderId="23" xfId="4" applyFont="1" applyBorder="1"/>
    <xf numFmtId="0" fontId="13" fillId="0" borderId="8" xfId="4" applyFont="1" applyBorder="1"/>
    <xf numFmtId="0" fontId="13" fillId="0" borderId="9" xfId="4" applyFont="1" applyBorder="1"/>
    <xf numFmtId="0" fontId="16" fillId="0" borderId="8" xfId="4" applyFont="1" applyFill="1" applyBorder="1"/>
    <xf numFmtId="0" fontId="15" fillId="0" borderId="13" xfId="4" applyFont="1" applyBorder="1"/>
    <xf numFmtId="0" fontId="15" fillId="0" borderId="12" xfId="4" applyFont="1" applyBorder="1"/>
    <xf numFmtId="2" fontId="13" fillId="0" borderId="4" xfId="4" applyNumberFormat="1" applyFont="1" applyBorder="1"/>
    <xf numFmtId="0" fontId="13" fillId="0" borderId="3" xfId="4" applyFont="1" applyBorder="1"/>
    <xf numFmtId="0" fontId="13" fillId="0" borderId="9" xfId="4" applyFont="1" applyBorder="1" applyAlignment="1">
      <alignment horizontal="center"/>
    </xf>
    <xf numFmtId="0" fontId="13" fillId="0" borderId="8" xfId="4" applyFont="1" applyBorder="1" applyAlignment="1">
      <alignment horizontal="center"/>
    </xf>
    <xf numFmtId="0" fontId="13" fillId="0" borderId="28" xfId="4" applyFont="1" applyBorder="1"/>
    <xf numFmtId="0" fontId="14" fillId="0" borderId="21" xfId="4" applyFont="1" applyBorder="1"/>
    <xf numFmtId="0" fontId="14" fillId="0" borderId="20" xfId="4" applyFont="1" applyBorder="1"/>
    <xf numFmtId="0" fontId="14" fillId="0" borderId="19" xfId="4" applyFont="1" applyBorder="1"/>
    <xf numFmtId="0" fontId="13" fillId="0" borderId="27" xfId="4" applyFont="1" applyBorder="1"/>
    <xf numFmtId="0" fontId="14" fillId="0" borderId="14" xfId="4" applyFont="1" applyBorder="1"/>
    <xf numFmtId="0" fontId="14" fillId="0" borderId="13" xfId="4" applyFont="1" applyBorder="1"/>
    <xf numFmtId="0" fontId="14" fillId="0" borderId="12" xfId="4" applyFont="1" applyBorder="1"/>
    <xf numFmtId="0" fontId="15" fillId="0" borderId="6" xfId="4" applyFont="1" applyBorder="1"/>
    <xf numFmtId="0" fontId="15" fillId="0" borderId="0" xfId="4" applyFont="1"/>
    <xf numFmtId="0" fontId="15" fillId="0" borderId="21" xfId="4" applyFont="1" applyBorder="1"/>
    <xf numFmtId="0" fontId="15" fillId="0" borderId="20" xfId="4" applyFont="1" applyBorder="1"/>
    <xf numFmtId="2" fontId="13" fillId="0" borderId="18" xfId="4" applyNumberFormat="1" applyFont="1" applyBorder="1"/>
    <xf numFmtId="0" fontId="15" fillId="0" borderId="0" xfId="4" applyFont="1" applyBorder="1"/>
    <xf numFmtId="0" fontId="14" fillId="0" borderId="17" xfId="4" applyFont="1" applyBorder="1"/>
    <xf numFmtId="0" fontId="15" fillId="0" borderId="14" xfId="4" applyFont="1" applyBorder="1"/>
    <xf numFmtId="2" fontId="13" fillId="0" borderId="4" xfId="4" applyNumberFormat="1" applyFont="1" applyBorder="1" applyAlignment="1">
      <alignment horizontal="center"/>
    </xf>
    <xf numFmtId="2" fontId="13" fillId="0" borderId="7" xfId="4" applyNumberFormat="1" applyFont="1" applyBorder="1" applyAlignment="1">
      <alignment horizontal="center"/>
    </xf>
    <xf numFmtId="0" fontId="13" fillId="0" borderId="5" xfId="4" applyFont="1" applyBorder="1"/>
    <xf numFmtId="2" fontId="14" fillId="0" borderId="0" xfId="4" applyNumberFormat="1" applyFont="1" applyBorder="1" applyAlignment="1">
      <alignment horizontal="center"/>
    </xf>
    <xf numFmtId="0" fontId="14" fillId="0" borderId="0" xfId="4" applyFont="1" applyBorder="1" applyAlignment="1">
      <alignment horizontal="left"/>
    </xf>
    <xf numFmtId="0" fontId="3" fillId="0" borderId="0" xfId="5"/>
    <xf numFmtId="2" fontId="18" fillId="0" borderId="37" xfId="5" applyNumberFormat="1" applyFont="1" applyBorder="1"/>
    <xf numFmtId="2" fontId="20" fillId="0" borderId="37" xfId="5" applyNumberFormat="1" applyFont="1" applyBorder="1"/>
    <xf numFmtId="0" fontId="20" fillId="0" borderId="31" xfId="5" applyFont="1" applyBorder="1"/>
    <xf numFmtId="0" fontId="20" fillId="0" borderId="37" xfId="5" applyFont="1" applyBorder="1" applyAlignment="1">
      <alignment horizontal="center"/>
    </xf>
    <xf numFmtId="0" fontId="20" fillId="0" borderId="31" xfId="5" applyFont="1" applyBorder="1" applyAlignment="1">
      <alignment horizontal="center"/>
    </xf>
    <xf numFmtId="0" fontId="22" fillId="0" borderId="32" xfId="5" applyFont="1" applyBorder="1" applyAlignment="1">
      <alignment horizontal="left"/>
    </xf>
    <xf numFmtId="0" fontId="22" fillId="0" borderId="31" xfId="5" applyFont="1" applyBorder="1" applyAlignment="1">
      <alignment horizontal="left"/>
    </xf>
    <xf numFmtId="0" fontId="20" fillId="0" borderId="32" xfId="5" applyFont="1" applyBorder="1" applyAlignment="1">
      <alignment horizontal="center"/>
    </xf>
    <xf numFmtId="2" fontId="18" fillId="0" borderId="22" xfId="5" applyNumberFormat="1" applyFont="1" applyBorder="1"/>
    <xf numFmtId="0" fontId="18" fillId="0" borderId="21" xfId="5" applyFont="1" applyBorder="1"/>
    <xf numFmtId="0" fontId="18" fillId="0" borderId="20" xfId="5" applyFont="1" applyBorder="1"/>
    <xf numFmtId="0" fontId="20" fillId="0" borderId="21" xfId="5" applyFont="1" applyBorder="1"/>
    <xf numFmtId="0" fontId="20" fillId="0" borderId="29" xfId="5" applyFont="1" applyBorder="1"/>
    <xf numFmtId="0" fontId="22" fillId="0" borderId="20" xfId="5" applyFont="1" applyBorder="1" applyAlignment="1">
      <alignment horizontal="left"/>
    </xf>
    <xf numFmtId="0" fontId="22" fillId="0" borderId="19" xfId="5" applyFont="1" applyBorder="1" applyAlignment="1">
      <alignment horizontal="left"/>
    </xf>
    <xf numFmtId="2" fontId="18" fillId="0" borderId="16" xfId="5" applyNumberFormat="1" applyFont="1" applyBorder="1"/>
    <xf numFmtId="0" fontId="18" fillId="0" borderId="14" xfId="5" applyFont="1" applyBorder="1"/>
    <xf numFmtId="0" fontId="18" fillId="0" borderId="13" xfId="5" applyFont="1" applyBorder="1"/>
    <xf numFmtId="0" fontId="22" fillId="0" borderId="13" xfId="5" applyFont="1" applyBorder="1" applyAlignment="1">
      <alignment horizontal="left"/>
    </xf>
    <xf numFmtId="0" fontId="22" fillId="0" borderId="12" xfId="5" applyFont="1" applyBorder="1" applyAlignment="1">
      <alignment horizontal="left"/>
    </xf>
    <xf numFmtId="2" fontId="18" fillId="0" borderId="7" xfId="5" applyNumberFormat="1" applyFont="1" applyBorder="1"/>
    <xf numFmtId="0" fontId="18" fillId="0" borderId="6" xfId="5" applyFont="1" applyBorder="1"/>
    <xf numFmtId="0" fontId="18" fillId="0" borderId="0" xfId="5" applyFont="1" applyBorder="1"/>
    <xf numFmtId="0" fontId="20" fillId="0" borderId="6" xfId="5" applyFont="1" applyBorder="1"/>
    <xf numFmtId="0" fontId="20" fillId="0" borderId="0" xfId="5" applyFont="1" applyBorder="1"/>
    <xf numFmtId="2" fontId="18" fillId="0" borderId="6" xfId="5" applyNumberFormat="1" applyFont="1" applyBorder="1" applyAlignment="1">
      <alignment horizontal="center"/>
    </xf>
    <xf numFmtId="2" fontId="18" fillId="0" borderId="0" xfId="5" applyNumberFormat="1" applyFont="1" applyBorder="1" applyAlignment="1">
      <alignment horizontal="center"/>
    </xf>
    <xf numFmtId="0" fontId="23" fillId="0" borderId="6" xfId="5" applyFont="1" applyBorder="1"/>
    <xf numFmtId="0" fontId="23" fillId="0" borderId="0" xfId="5" applyFont="1"/>
    <xf numFmtId="0" fontId="23" fillId="0" borderId="0" xfId="5" applyFont="1" applyBorder="1"/>
    <xf numFmtId="0" fontId="23" fillId="0" borderId="5" xfId="5" applyFont="1" applyBorder="1"/>
    <xf numFmtId="2" fontId="20" fillId="0" borderId="6" xfId="5" applyNumberFormat="1" applyFont="1" applyBorder="1" applyAlignment="1">
      <alignment horizontal="center"/>
    </xf>
    <xf numFmtId="2" fontId="18" fillId="0" borderId="35" xfId="5" applyNumberFormat="1" applyFont="1" applyBorder="1"/>
    <xf numFmtId="0" fontId="20" fillId="0" borderId="33" xfId="5" applyFont="1" applyBorder="1"/>
    <xf numFmtId="0" fontId="20" fillId="0" borderId="32" xfId="5" applyFont="1" applyBorder="1"/>
    <xf numFmtId="2" fontId="18" fillId="0" borderId="5" xfId="5" applyNumberFormat="1" applyFont="1" applyBorder="1" applyAlignment="1">
      <alignment horizontal="center"/>
    </xf>
    <xf numFmtId="0" fontId="22" fillId="0" borderId="33" xfId="5" applyFont="1" applyBorder="1"/>
    <xf numFmtId="0" fontId="22" fillId="0" borderId="32" xfId="5" applyFont="1" applyBorder="1"/>
    <xf numFmtId="0" fontId="22" fillId="0" borderId="31" xfId="5" applyFont="1" applyBorder="1"/>
    <xf numFmtId="0" fontId="20" fillId="0" borderId="5" xfId="5" applyFont="1" applyBorder="1"/>
    <xf numFmtId="0" fontId="23" fillId="0" borderId="3" xfId="5" applyFont="1" applyBorder="1"/>
    <xf numFmtId="0" fontId="23" fillId="0" borderId="2" xfId="5" applyFont="1" applyBorder="1"/>
    <xf numFmtId="0" fontId="23" fillId="0" borderId="1" xfId="5" applyFont="1" applyBorder="1"/>
    <xf numFmtId="0" fontId="23" fillId="0" borderId="25" xfId="5" applyFont="1" applyBorder="1"/>
    <xf numFmtId="0" fontId="23" fillId="0" borderId="26" xfId="5" applyFont="1" applyBorder="1"/>
    <xf numFmtId="0" fontId="23" fillId="0" borderId="24" xfId="5" applyFont="1" applyBorder="1"/>
    <xf numFmtId="0" fontId="20" fillId="0" borderId="9" xfId="5" applyFont="1" applyBorder="1"/>
    <xf numFmtId="0" fontId="20" fillId="0" borderId="23" xfId="5" applyFont="1" applyBorder="1"/>
    <xf numFmtId="0" fontId="23" fillId="0" borderId="9" xfId="5" applyFont="1" applyBorder="1"/>
    <xf numFmtId="0" fontId="23" fillId="0" borderId="23" xfId="5" applyFont="1" applyBorder="1"/>
    <xf numFmtId="0" fontId="24" fillId="0" borderId="23" xfId="5" applyFont="1" applyBorder="1"/>
    <xf numFmtId="0" fontId="23" fillId="0" borderId="8" xfId="5" applyFont="1" applyFill="1" applyBorder="1"/>
    <xf numFmtId="0" fontId="23" fillId="0" borderId="8" xfId="5" applyFont="1" applyBorder="1"/>
    <xf numFmtId="0" fontId="20" fillId="0" borderId="20" xfId="5" applyFont="1" applyBorder="1"/>
    <xf numFmtId="0" fontId="24" fillId="0" borderId="21" xfId="5" applyFont="1" applyBorder="1"/>
    <xf numFmtId="0" fontId="24" fillId="0" borderId="20" xfId="5" applyFont="1" applyBorder="1"/>
    <xf numFmtId="0" fontId="24" fillId="0" borderId="19" xfId="5" applyFont="1" applyBorder="1"/>
    <xf numFmtId="0" fontId="20" fillId="0" borderId="14" xfId="5" applyFont="1" applyBorder="1"/>
    <xf numFmtId="0" fontId="20" fillId="0" borderId="13" xfId="5" applyFont="1" applyBorder="1"/>
    <xf numFmtId="0" fontId="24" fillId="0" borderId="14" xfId="5" applyFont="1" applyBorder="1"/>
    <xf numFmtId="0" fontId="24" fillId="0" borderId="13" xfId="5" applyFont="1" applyBorder="1"/>
    <xf numFmtId="0" fontId="25" fillId="0" borderId="13" xfId="5" applyFont="1" applyBorder="1"/>
    <xf numFmtId="0" fontId="25" fillId="0" borderId="12" xfId="5" applyFont="1" applyBorder="1"/>
    <xf numFmtId="2" fontId="18" fillId="0" borderId="30" xfId="5" applyNumberFormat="1" applyFont="1" applyBorder="1"/>
    <xf numFmtId="0" fontId="18" fillId="0" borderId="9" xfId="5" applyFont="1" applyBorder="1"/>
    <xf numFmtId="0" fontId="18" fillId="0" borderId="23" xfId="5" applyFont="1" applyBorder="1"/>
    <xf numFmtId="2" fontId="18" fillId="0" borderId="4" xfId="5" applyNumberFormat="1" applyFont="1" applyBorder="1"/>
    <xf numFmtId="0" fontId="18" fillId="0" borderId="3" xfId="5" applyFont="1" applyBorder="1"/>
    <xf numFmtId="0" fontId="18" fillId="0" borderId="2" xfId="5" applyFont="1" applyBorder="1"/>
    <xf numFmtId="0" fontId="18" fillId="0" borderId="0" xfId="5" applyFont="1"/>
    <xf numFmtId="0" fontId="24" fillId="0" borderId="0" xfId="5" applyFont="1"/>
    <xf numFmtId="0" fontId="24" fillId="0" borderId="25" xfId="5" applyFont="1" applyBorder="1"/>
    <xf numFmtId="0" fontId="24" fillId="0" borderId="26" xfId="5" applyFont="1" applyBorder="1"/>
    <xf numFmtId="0" fontId="24" fillId="0" borderId="0" xfId="5" applyFont="1" applyBorder="1"/>
    <xf numFmtId="0" fontId="24" fillId="0" borderId="6" xfId="5" applyFont="1" applyBorder="1"/>
    <xf numFmtId="0" fontId="24" fillId="0" borderId="9" xfId="5" applyFont="1" applyBorder="1"/>
    <xf numFmtId="0" fontId="20" fillId="0" borderId="9" xfId="5" applyFont="1" applyBorder="1" applyAlignment="1">
      <alignment horizontal="center"/>
    </xf>
    <xf numFmtId="0" fontId="20" fillId="0" borderId="8" xfId="5" applyFont="1" applyBorder="1" applyAlignment="1">
      <alignment horizontal="center"/>
    </xf>
    <xf numFmtId="0" fontId="20" fillId="0" borderId="28" xfId="5" applyFont="1" applyBorder="1"/>
    <xf numFmtId="0" fontId="22" fillId="0" borderId="21" xfId="5" applyFont="1" applyBorder="1"/>
    <xf numFmtId="0" fontId="22" fillId="0" borderId="20" xfId="5" applyFont="1" applyBorder="1"/>
    <xf numFmtId="0" fontId="22" fillId="0" borderId="19" xfId="5" applyFont="1" applyBorder="1"/>
    <xf numFmtId="0" fontId="20" fillId="0" borderId="27" xfId="5" applyFont="1" applyBorder="1"/>
    <xf numFmtId="0" fontId="22" fillId="0" borderId="14" xfId="5" applyFont="1" applyBorder="1"/>
    <xf numFmtId="0" fontId="22" fillId="0" borderId="13" xfId="5" applyFont="1" applyBorder="1"/>
    <xf numFmtId="0" fontId="22" fillId="0" borderId="12" xfId="5" applyFont="1" applyBorder="1"/>
    <xf numFmtId="0" fontId="24" fillId="0" borderId="3" xfId="5" applyFont="1" applyBorder="1"/>
    <xf numFmtId="0" fontId="24" fillId="0" borderId="2" xfId="5" applyFont="1" applyBorder="1"/>
    <xf numFmtId="0" fontId="15" fillId="0" borderId="6" xfId="5" applyFont="1" applyBorder="1"/>
    <xf numFmtId="0" fontId="15" fillId="0" borderId="0" xfId="5" applyFont="1"/>
    <xf numFmtId="0" fontId="25" fillId="0" borderId="21" xfId="5" applyFont="1" applyBorder="1"/>
    <xf numFmtId="0" fontId="25" fillId="0" borderId="20" xfId="5" applyFont="1" applyBorder="1"/>
    <xf numFmtId="2" fontId="18" fillId="0" borderId="18" xfId="5" applyNumberFormat="1" applyFont="1" applyBorder="1"/>
    <xf numFmtId="0" fontId="25" fillId="0" borderId="6" xfId="5" applyFont="1" applyBorder="1"/>
    <xf numFmtId="0" fontId="25" fillId="0" borderId="0" xfId="5" applyFont="1" applyBorder="1"/>
    <xf numFmtId="0" fontId="22" fillId="0" borderId="17" xfId="5" applyFont="1" applyBorder="1"/>
    <xf numFmtId="0" fontId="25" fillId="0" borderId="14" xfId="5" applyFont="1" applyBorder="1"/>
    <xf numFmtId="2" fontId="18" fillId="0" borderId="4" xfId="5" applyNumberFormat="1" applyFont="1" applyBorder="1" applyAlignment="1">
      <alignment horizontal="center"/>
    </xf>
    <xf numFmtId="0" fontId="18" fillId="0" borderId="1" xfId="5" applyFont="1" applyBorder="1"/>
    <xf numFmtId="2" fontId="24" fillId="0" borderId="7" xfId="5" applyNumberFormat="1" applyFont="1" applyBorder="1" applyAlignment="1">
      <alignment horizontal="center"/>
    </xf>
    <xf numFmtId="0" fontId="24" fillId="0" borderId="5" xfId="5" applyFont="1" applyBorder="1"/>
    <xf numFmtId="2" fontId="24" fillId="0" borderId="4" xfId="5" applyNumberFormat="1" applyFont="1" applyBorder="1"/>
    <xf numFmtId="0" fontId="24" fillId="0" borderId="1" xfId="5" applyFont="1" applyBorder="1"/>
    <xf numFmtId="0" fontId="2" fillId="0" borderId="0" xfId="6"/>
    <xf numFmtId="2" fontId="18" fillId="0" borderId="37" xfId="6" applyNumberFormat="1" applyFont="1" applyBorder="1"/>
    <xf numFmtId="2" fontId="20" fillId="0" borderId="37" xfId="6" applyNumberFormat="1" applyFont="1" applyBorder="1"/>
    <xf numFmtId="0" fontId="20" fillId="0" borderId="31" xfId="6" applyFont="1" applyBorder="1"/>
    <xf numFmtId="0" fontId="20" fillId="0" borderId="37" xfId="6" applyFont="1" applyBorder="1" applyAlignment="1">
      <alignment horizontal="center"/>
    </xf>
    <xf numFmtId="0" fontId="20" fillId="0" borderId="31" xfId="6" applyFont="1" applyBorder="1" applyAlignment="1">
      <alignment horizontal="center"/>
    </xf>
    <xf numFmtId="0" fontId="22" fillId="0" borderId="32" xfId="6" applyFont="1" applyBorder="1" applyAlignment="1">
      <alignment horizontal="left"/>
    </xf>
    <xf numFmtId="0" fontId="22" fillId="0" borderId="31" xfId="6" applyFont="1" applyBorder="1" applyAlignment="1">
      <alignment horizontal="left"/>
    </xf>
    <xf numFmtId="2" fontId="18" fillId="0" borderId="22" xfId="6" applyNumberFormat="1" applyFont="1" applyBorder="1"/>
    <xf numFmtId="0" fontId="18" fillId="0" borderId="21" xfId="6" applyFont="1" applyBorder="1"/>
    <xf numFmtId="0" fontId="18" fillId="0" borderId="20" xfId="6" applyFont="1" applyBorder="1"/>
    <xf numFmtId="0" fontId="20" fillId="0" borderId="21" xfId="6" applyFont="1" applyBorder="1"/>
    <xf numFmtId="0" fontId="20" fillId="0" borderId="29" xfId="6" applyFont="1" applyBorder="1"/>
    <xf numFmtId="0" fontId="22" fillId="0" borderId="20" xfId="6" applyFont="1" applyBorder="1" applyAlignment="1">
      <alignment horizontal="left"/>
    </xf>
    <xf numFmtId="0" fontId="22" fillId="0" borderId="19" xfId="6" applyFont="1" applyBorder="1" applyAlignment="1">
      <alignment horizontal="left"/>
    </xf>
    <xf numFmtId="2" fontId="18" fillId="0" borderId="16" xfId="6" applyNumberFormat="1" applyFont="1" applyBorder="1"/>
    <xf numFmtId="0" fontId="18" fillId="0" borderId="14" xfId="6" applyFont="1" applyBorder="1"/>
    <xf numFmtId="0" fontId="18" fillId="0" borderId="13" xfId="6" applyFont="1" applyBorder="1"/>
    <xf numFmtId="0" fontId="22" fillId="0" borderId="13" xfId="6" applyFont="1" applyBorder="1" applyAlignment="1">
      <alignment horizontal="left"/>
    </xf>
    <xf numFmtId="0" fontId="22" fillId="0" borderId="12" xfId="6" applyFont="1" applyBorder="1" applyAlignment="1">
      <alignment horizontal="left"/>
    </xf>
    <xf numFmtId="2" fontId="18" fillId="0" borderId="7" xfId="6" applyNumberFormat="1" applyFont="1" applyBorder="1"/>
    <xf numFmtId="0" fontId="18" fillId="0" borderId="6" xfId="6" applyFont="1" applyBorder="1"/>
    <xf numFmtId="0" fontId="18" fillId="0" borderId="0" xfId="6" applyFont="1" applyBorder="1"/>
    <xf numFmtId="0" fontId="20" fillId="0" borderId="6" xfId="6" applyFont="1" applyBorder="1"/>
    <xf numFmtId="0" fontId="20" fillId="0" borderId="0" xfId="6" applyFont="1" applyBorder="1"/>
    <xf numFmtId="2" fontId="18" fillId="0" borderId="6" xfId="6" applyNumberFormat="1" applyFont="1" applyBorder="1" applyAlignment="1">
      <alignment horizontal="center"/>
    </xf>
    <xf numFmtId="2" fontId="18" fillId="0" borderId="0" xfId="6" applyNumberFormat="1" applyFont="1" applyBorder="1" applyAlignment="1">
      <alignment horizontal="center"/>
    </xf>
    <xf numFmtId="0" fontId="23" fillId="0" borderId="6" xfId="6" applyFont="1" applyBorder="1"/>
    <xf numFmtId="0" fontId="23" fillId="0" borderId="0" xfId="6" applyFont="1"/>
    <xf numFmtId="0" fontId="23" fillId="0" borderId="0" xfId="6" applyFont="1" applyBorder="1"/>
    <xf numFmtId="0" fontId="23" fillId="0" borderId="5" xfId="6" applyFont="1" applyBorder="1"/>
    <xf numFmtId="2" fontId="20" fillId="0" borderId="6" xfId="6" applyNumberFormat="1" applyFont="1" applyBorder="1" applyAlignment="1">
      <alignment horizontal="center"/>
    </xf>
    <xf numFmtId="2" fontId="18" fillId="0" borderId="35" xfId="6" applyNumberFormat="1" applyFont="1" applyBorder="1"/>
    <xf numFmtId="0" fontId="20" fillId="0" borderId="33" xfId="6" applyFont="1" applyBorder="1"/>
    <xf numFmtId="0" fontId="20" fillId="0" borderId="32" xfId="6" applyFont="1" applyBorder="1"/>
    <xf numFmtId="2" fontId="18" fillId="0" borderId="5" xfId="6" applyNumberFormat="1" applyFont="1" applyBorder="1" applyAlignment="1">
      <alignment horizontal="center"/>
    </xf>
    <xf numFmtId="0" fontId="22" fillId="0" borderId="33" xfId="6" applyFont="1" applyBorder="1"/>
    <xf numFmtId="0" fontId="22" fillId="0" borderId="32" xfId="6" applyFont="1" applyBorder="1"/>
    <xf numFmtId="0" fontId="22" fillId="0" borderId="31" xfId="6" applyFont="1" applyBorder="1"/>
    <xf numFmtId="0" fontId="20" fillId="0" borderId="5" xfId="6" applyFont="1" applyBorder="1"/>
    <xf numFmtId="0" fontId="23" fillId="0" borderId="3" xfId="6" applyFont="1" applyBorder="1"/>
    <xf numFmtId="0" fontId="23" fillId="0" borderId="2" xfId="6" applyFont="1" applyBorder="1"/>
    <xf numFmtId="0" fontId="23" fillId="0" borderId="1" xfId="6" applyFont="1" applyBorder="1"/>
    <xf numFmtId="0" fontId="20" fillId="0" borderId="25" xfId="6" applyFont="1" applyBorder="1"/>
    <xf numFmtId="0" fontId="20" fillId="0" borderId="26" xfId="6" applyFont="1" applyBorder="1"/>
    <xf numFmtId="0" fontId="23" fillId="0" borderId="25" xfId="6" applyFont="1" applyBorder="1"/>
    <xf numFmtId="0" fontId="23" fillId="0" borderId="26" xfId="6" applyFont="1" applyBorder="1"/>
    <xf numFmtId="0" fontId="23" fillId="0" borderId="24" xfId="6" applyFont="1" applyBorder="1"/>
    <xf numFmtId="0" fontId="23" fillId="0" borderId="9" xfId="6" applyFont="1" applyBorder="1"/>
    <xf numFmtId="0" fontId="23" fillId="0" borderId="23" xfId="6" applyFont="1" applyBorder="1"/>
    <xf numFmtId="0" fontId="23" fillId="0" borderId="8" xfId="6" applyFont="1" applyBorder="1"/>
    <xf numFmtId="0" fontId="20" fillId="0" borderId="37" xfId="6" applyFont="1" applyBorder="1"/>
    <xf numFmtId="0" fontId="20" fillId="0" borderId="34" xfId="6" applyFont="1" applyBorder="1"/>
    <xf numFmtId="2" fontId="18" fillId="0" borderId="36" xfId="6" applyNumberFormat="1" applyFont="1" applyBorder="1"/>
    <xf numFmtId="0" fontId="18" fillId="0" borderId="0" xfId="6" applyFont="1"/>
    <xf numFmtId="0" fontId="24" fillId="0" borderId="2" xfId="6" applyFont="1" applyBorder="1"/>
    <xf numFmtId="0" fontId="24" fillId="0" borderId="1" xfId="6" applyFont="1" applyBorder="1"/>
    <xf numFmtId="0" fontId="20" fillId="0" borderId="15" xfId="6" applyFont="1" applyBorder="1"/>
    <xf numFmtId="0" fontId="24" fillId="0" borderId="23" xfId="6" applyFont="1" applyBorder="1"/>
    <xf numFmtId="0" fontId="24" fillId="0" borderId="8" xfId="6" applyFont="1" applyBorder="1"/>
    <xf numFmtId="0" fontId="20" fillId="0" borderId="9" xfId="6" applyFont="1" applyBorder="1"/>
    <xf numFmtId="0" fontId="20" fillId="0" borderId="23" xfId="6" applyFont="1" applyBorder="1"/>
    <xf numFmtId="0" fontId="23" fillId="0" borderId="8" xfId="6" applyFont="1" applyFill="1" applyBorder="1"/>
    <xf numFmtId="0" fontId="20" fillId="0" borderId="20" xfId="6" applyFont="1" applyBorder="1"/>
    <xf numFmtId="0" fontId="24" fillId="0" borderId="21" xfId="6" applyFont="1" applyBorder="1"/>
    <xf numFmtId="0" fontId="24" fillId="0" borderId="20" xfId="6" applyFont="1" applyBorder="1"/>
    <xf numFmtId="0" fontId="24" fillId="0" borderId="19" xfId="6" applyFont="1" applyBorder="1"/>
    <xf numFmtId="0" fontId="20" fillId="0" borderId="14" xfId="6" applyFont="1" applyBorder="1"/>
    <xf numFmtId="0" fontId="20" fillId="0" borderId="13" xfId="6" applyFont="1" applyBorder="1"/>
    <xf numFmtId="0" fontId="24" fillId="0" borderId="14" xfId="6" applyFont="1" applyBorder="1"/>
    <xf numFmtId="0" fontId="24" fillId="0" borderId="13" xfId="6" applyFont="1" applyBorder="1"/>
    <xf numFmtId="0" fontId="25" fillId="0" borderId="13" xfId="6" applyFont="1" applyBorder="1"/>
    <xf numFmtId="0" fontId="25" fillId="0" borderId="12" xfId="6" applyFont="1" applyBorder="1"/>
    <xf numFmtId="2" fontId="18" fillId="0" borderId="30" xfId="6" applyNumberFormat="1" applyFont="1" applyBorder="1"/>
    <xf numFmtId="0" fontId="18" fillId="0" borderId="9" xfId="6" applyFont="1" applyBorder="1"/>
    <xf numFmtId="0" fontId="18" fillId="0" borderId="23" xfId="6" applyFont="1" applyBorder="1"/>
    <xf numFmtId="2" fontId="18" fillId="0" borderId="4" xfId="6" applyNumberFormat="1" applyFont="1" applyBorder="1"/>
    <xf numFmtId="0" fontId="18" fillId="0" borderId="3" xfId="6" applyFont="1" applyBorder="1"/>
    <xf numFmtId="0" fontId="18" fillId="0" borderId="2" xfId="6" applyFont="1" applyBorder="1"/>
    <xf numFmtId="0" fontId="24" fillId="0" borderId="0" xfId="6" applyFont="1"/>
    <xf numFmtId="0" fontId="24" fillId="0" borderId="25" xfId="6" applyFont="1" applyBorder="1"/>
    <xf numFmtId="0" fontId="24" fillId="0" borderId="26" xfId="6" applyFont="1" applyBorder="1"/>
    <xf numFmtId="0" fontId="24" fillId="0" borderId="0" xfId="6" applyFont="1" applyBorder="1"/>
    <xf numFmtId="0" fontId="24" fillId="0" borderId="6" xfId="6" applyFont="1" applyBorder="1"/>
    <xf numFmtId="0" fontId="24" fillId="0" borderId="9" xfId="6" applyFont="1" applyBorder="1"/>
    <xf numFmtId="0" fontId="20" fillId="0" borderId="9" xfId="6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0" fontId="20" fillId="0" borderId="28" xfId="6" applyFont="1" applyBorder="1"/>
    <xf numFmtId="0" fontId="22" fillId="0" borderId="21" xfId="6" applyFont="1" applyBorder="1"/>
    <xf numFmtId="0" fontId="22" fillId="0" borderId="20" xfId="6" applyFont="1" applyBorder="1"/>
    <xf numFmtId="0" fontId="22" fillId="0" borderId="19" xfId="6" applyFont="1" applyBorder="1"/>
    <xf numFmtId="0" fontId="20" fillId="0" borderId="27" xfId="6" applyFont="1" applyBorder="1"/>
    <xf numFmtId="0" fontId="22" fillId="0" borderId="14" xfId="6" applyFont="1" applyBorder="1"/>
    <xf numFmtId="0" fontId="22" fillId="0" borderId="13" xfId="6" applyFont="1" applyBorder="1"/>
    <xf numFmtId="0" fontId="22" fillId="0" borderId="12" xfId="6" applyFont="1" applyBorder="1"/>
    <xf numFmtId="0" fontId="24" fillId="0" borderId="3" xfId="6" applyFont="1" applyBorder="1"/>
    <xf numFmtId="0" fontId="15" fillId="0" borderId="6" xfId="6" applyFont="1" applyBorder="1"/>
    <xf numFmtId="0" fontId="15" fillId="0" borderId="0" xfId="6" applyFont="1"/>
    <xf numFmtId="0" fontId="25" fillId="0" borderId="21" xfId="6" applyFont="1" applyBorder="1"/>
    <xf numFmtId="0" fontId="25" fillId="0" borderId="20" xfId="6" applyFont="1" applyBorder="1"/>
    <xf numFmtId="2" fontId="18" fillId="0" borderId="18" xfId="6" applyNumberFormat="1" applyFont="1" applyBorder="1"/>
    <xf numFmtId="0" fontId="25" fillId="0" borderId="6" xfId="6" applyFont="1" applyBorder="1"/>
    <xf numFmtId="0" fontId="25" fillId="0" borderId="0" xfId="6" applyFont="1" applyBorder="1"/>
    <xf numFmtId="0" fontId="22" fillId="0" borderId="17" xfId="6" applyFont="1" applyBorder="1"/>
    <xf numFmtId="0" fontId="25" fillId="0" borderId="14" xfId="6" applyFont="1" applyBorder="1"/>
    <xf numFmtId="2" fontId="18" fillId="0" borderId="4" xfId="6" applyNumberFormat="1" applyFont="1" applyBorder="1" applyAlignment="1">
      <alignment horizontal="center"/>
    </xf>
    <xf numFmtId="0" fontId="18" fillId="0" borderId="1" xfId="6" applyFont="1" applyBorder="1"/>
    <xf numFmtId="2" fontId="24" fillId="0" borderId="7" xfId="6" applyNumberFormat="1" applyFont="1" applyBorder="1" applyAlignment="1">
      <alignment horizontal="center"/>
    </xf>
    <xf numFmtId="0" fontId="24" fillId="0" borderId="5" xfId="6" applyFont="1" applyBorder="1"/>
    <xf numFmtId="2" fontId="24" fillId="0" borderId="4" xfId="6" applyNumberFormat="1" applyFont="1" applyBorder="1"/>
    <xf numFmtId="4" fontId="15" fillId="0" borderId="46" xfId="6" applyNumberFormat="1" applyFont="1" applyBorder="1" applyAlignment="1">
      <alignment horizontal="right" wrapText="1"/>
    </xf>
    <xf numFmtId="4" fontId="13" fillId="0" borderId="46" xfId="6" applyNumberFormat="1" applyFont="1" applyBorder="1" applyAlignment="1">
      <alignment horizontal="right" wrapText="1"/>
    </xf>
    <xf numFmtId="2" fontId="13" fillId="0" borderId="47" xfId="6" applyNumberFormat="1" applyFont="1" applyBorder="1"/>
    <xf numFmtId="2" fontId="13" fillId="0" borderId="27" xfId="6" applyNumberFormat="1" applyFont="1" applyBorder="1"/>
    <xf numFmtId="0" fontId="13" fillId="0" borderId="12" xfId="6" applyFont="1" applyBorder="1"/>
    <xf numFmtId="0" fontId="18" fillId="2" borderId="21" xfId="6" applyFont="1" applyFill="1" applyBorder="1"/>
    <xf numFmtId="0" fontId="18" fillId="2" borderId="20" xfId="6" applyFont="1" applyFill="1" applyBorder="1"/>
    <xf numFmtId="0" fontId="18" fillId="2" borderId="6" xfId="6" applyFont="1" applyFill="1" applyBorder="1"/>
    <xf numFmtId="0" fontId="18" fillId="2" borderId="0" xfId="6" applyFont="1" applyFill="1" applyBorder="1"/>
    <xf numFmtId="2" fontId="18" fillId="2" borderId="6" xfId="6" applyNumberFormat="1" applyFont="1" applyFill="1" applyBorder="1" applyAlignment="1">
      <alignment horizontal="center"/>
    </xf>
    <xf numFmtId="2" fontId="18" fillId="2" borderId="0" xfId="6" applyNumberFormat="1" applyFont="1" applyFill="1" applyBorder="1" applyAlignment="1">
      <alignment horizontal="center"/>
    </xf>
    <xf numFmtId="2" fontId="20" fillId="2" borderId="6" xfId="6" applyNumberFormat="1" applyFont="1" applyFill="1" applyBorder="1" applyAlignment="1">
      <alignment horizontal="center"/>
    </xf>
    <xf numFmtId="2" fontId="18" fillId="2" borderId="5" xfId="6" applyNumberFormat="1" applyFont="1" applyFill="1" applyBorder="1" applyAlignment="1">
      <alignment horizontal="center"/>
    </xf>
    <xf numFmtId="0" fontId="18" fillId="2" borderId="0" xfId="6" applyFont="1" applyFill="1"/>
    <xf numFmtId="0" fontId="18" fillId="2" borderId="9" xfId="6" applyFont="1" applyFill="1" applyBorder="1"/>
    <xf numFmtId="0" fontId="18" fillId="2" borderId="23" xfId="6" applyFont="1" applyFill="1" applyBorder="1"/>
    <xf numFmtId="0" fontId="18" fillId="2" borderId="3" xfId="6" applyFont="1" applyFill="1" applyBorder="1"/>
    <xf numFmtId="0" fontId="18" fillId="2" borderId="2" xfId="6" applyFont="1" applyFill="1" applyBorder="1"/>
    <xf numFmtId="0" fontId="24" fillId="2" borderId="0" xfId="6" applyFont="1" applyFill="1"/>
    <xf numFmtId="0" fontId="15" fillId="2" borderId="6" xfId="6" applyFont="1" applyFill="1" applyBorder="1"/>
    <xf numFmtId="0" fontId="15" fillId="2" borderId="0" xfId="6" applyFont="1" applyFill="1"/>
    <xf numFmtId="0" fontId="20" fillId="0" borderId="32" xfId="6" applyFont="1" applyBorder="1" applyAlignment="1">
      <alignment horizontal="center"/>
    </xf>
    <xf numFmtId="2" fontId="24" fillId="0" borderId="7" xfId="6" applyNumberFormat="1" applyFont="1" applyBorder="1"/>
    <xf numFmtId="2" fontId="24" fillId="0" borderId="6" xfId="6" applyNumberFormat="1" applyFont="1" applyBorder="1" applyAlignment="1">
      <alignment horizontal="center"/>
    </xf>
    <xf numFmtId="2" fontId="24" fillId="0" borderId="0" xfId="6" applyNumberFormat="1" applyFont="1" applyBorder="1" applyAlignment="1">
      <alignment horizontal="center"/>
    </xf>
    <xf numFmtId="2" fontId="24" fillId="0" borderId="35" xfId="6" applyNumberFormat="1" applyFont="1" applyBorder="1"/>
    <xf numFmtId="0" fontId="24" fillId="0" borderId="33" xfId="6" applyFont="1" applyBorder="1"/>
    <xf numFmtId="0" fontId="24" fillId="0" borderId="32" xfId="6" applyFont="1" applyBorder="1"/>
    <xf numFmtId="2" fontId="24" fillId="0" borderId="5" xfId="6" applyNumberFormat="1" applyFont="1" applyBorder="1" applyAlignment="1">
      <alignment horizontal="center"/>
    </xf>
    <xf numFmtId="2" fontId="24" fillId="0" borderId="40" xfId="6" applyNumberFormat="1" applyFont="1" applyBorder="1"/>
    <xf numFmtId="0" fontId="24" fillId="0" borderId="37" xfId="6" applyFont="1" applyBorder="1"/>
    <xf numFmtId="0" fontId="24" fillId="0" borderId="34" xfId="6" applyFont="1" applyBorder="1"/>
    <xf numFmtId="2" fontId="24" fillId="0" borderId="36" xfId="6" applyNumberFormat="1" applyFont="1" applyBorder="1"/>
    <xf numFmtId="0" fontId="24" fillId="0" borderId="15" xfId="6" applyFont="1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9" fontId="7" fillId="2" borderId="31" xfId="0" applyNumberFormat="1" applyFont="1" applyFill="1" applyBorder="1" applyAlignment="1">
      <alignment horizontal="left"/>
    </xf>
    <xf numFmtId="49" fontId="7" fillId="2" borderId="32" xfId="0" applyNumberFormat="1" applyFont="1" applyFill="1" applyBorder="1" applyAlignment="1">
      <alignment horizontal="left"/>
    </xf>
    <xf numFmtId="49" fontId="7" fillId="2" borderId="33" xfId="0" applyNumberFormat="1" applyFont="1" applyFill="1" applyBorder="1" applyAlignment="1">
      <alignment horizontal="left"/>
    </xf>
    <xf numFmtId="2" fontId="9" fillId="0" borderId="34" xfId="0" applyNumberFormat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7" fillId="2" borderId="31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left"/>
    </xf>
    <xf numFmtId="0" fontId="9" fillId="0" borderId="34" xfId="0" applyFont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2" fontId="8" fillId="0" borderId="21" xfId="0" applyNumberFormat="1" applyFont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2" fontId="7" fillId="2" borderId="34" xfId="0" applyNumberFormat="1" applyFont="1" applyFill="1" applyBorder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2" fontId="7" fillId="0" borderId="31" xfId="0" applyNumberFormat="1" applyFont="1" applyBorder="1" applyAlignment="1">
      <alignment horizontal="center"/>
    </xf>
    <xf numFmtId="2" fontId="7" fillId="0" borderId="37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4" fontId="9" fillId="0" borderId="23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9" fontId="7" fillId="0" borderId="31" xfId="0" applyNumberFormat="1" applyFont="1" applyBorder="1" applyAlignment="1">
      <alignment horizontal="left"/>
    </xf>
    <xf numFmtId="49" fontId="7" fillId="0" borderId="32" xfId="0" applyNumberFormat="1" applyFont="1" applyBorder="1" applyAlignment="1">
      <alignment horizontal="left"/>
    </xf>
    <xf numFmtId="49" fontId="7" fillId="0" borderId="33" xfId="0" applyNumberFormat="1" applyFont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2" fontId="9" fillId="0" borderId="34" xfId="0" applyNumberFormat="1" applyFont="1" applyFill="1" applyBorder="1" applyAlignment="1">
      <alignment horizontal="center"/>
    </xf>
    <xf numFmtId="2" fontId="9" fillId="0" borderId="33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14" fontId="9" fillId="0" borderId="23" xfId="0" applyNumberFormat="1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6" fillId="0" borderId="5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3" fillId="0" borderId="15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4" fillId="0" borderId="31" xfId="1" applyFont="1" applyBorder="1" applyAlignment="1">
      <alignment horizontal="left"/>
    </xf>
    <xf numFmtId="0" fontId="14" fillId="0" borderId="32" xfId="1" applyFont="1" applyBorder="1" applyAlignment="1">
      <alignment horizontal="left"/>
    </xf>
    <xf numFmtId="0" fontId="14" fillId="0" borderId="37" xfId="1" applyFont="1" applyBorder="1" applyAlignment="1">
      <alignment horizontal="left"/>
    </xf>
    <xf numFmtId="2" fontId="13" fillId="2" borderId="29" xfId="1" applyNumberFormat="1" applyFont="1" applyFill="1" applyBorder="1" applyAlignment="1">
      <alignment horizontal="center"/>
    </xf>
    <xf numFmtId="2" fontId="13" fillId="2" borderId="21" xfId="1" applyNumberFormat="1" applyFont="1" applyFill="1" applyBorder="1" applyAlignment="1">
      <alignment horizontal="center"/>
    </xf>
    <xf numFmtId="2" fontId="15" fillId="2" borderId="31" xfId="1" applyNumberFormat="1" applyFont="1" applyFill="1" applyBorder="1" applyAlignment="1">
      <alignment horizontal="center"/>
    </xf>
    <xf numFmtId="2" fontId="15" fillId="2" borderId="33" xfId="1" applyNumberFormat="1" applyFont="1" applyFill="1" applyBorder="1" applyAlignment="1">
      <alignment horizontal="center"/>
    </xf>
    <xf numFmtId="2" fontId="13" fillId="2" borderId="15" xfId="1" applyNumberFormat="1" applyFont="1" applyFill="1" applyBorder="1" applyAlignment="1">
      <alignment horizontal="center"/>
    </xf>
    <xf numFmtId="2" fontId="13" fillId="2" borderId="14" xfId="1" applyNumberFormat="1" applyFont="1" applyFill="1" applyBorder="1" applyAlignment="1">
      <alignment horizontal="center"/>
    </xf>
    <xf numFmtId="2" fontId="13" fillId="2" borderId="5" xfId="1" applyNumberFormat="1" applyFont="1" applyFill="1" applyBorder="1" applyAlignment="1">
      <alignment horizontal="center"/>
    </xf>
    <xf numFmtId="2" fontId="13" fillId="2" borderId="6" xfId="1" applyNumberFormat="1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49" fontId="14" fillId="2" borderId="31" xfId="1" applyNumberFormat="1" applyFont="1" applyFill="1" applyBorder="1" applyAlignment="1">
      <alignment horizontal="left"/>
    </xf>
    <xf numFmtId="49" fontId="14" fillId="2" borderId="32" xfId="1" applyNumberFormat="1" applyFont="1" applyFill="1" applyBorder="1" applyAlignment="1">
      <alignment horizontal="left"/>
    </xf>
    <xf numFmtId="49" fontId="14" fillId="2" borderId="33" xfId="1" applyNumberFormat="1" applyFont="1" applyFill="1" applyBorder="1" applyAlignment="1">
      <alignment horizontal="left"/>
    </xf>
    <xf numFmtId="0" fontId="13" fillId="2" borderId="38" xfId="1" applyFont="1" applyFill="1" applyBorder="1" applyAlignment="1">
      <alignment horizontal="center"/>
    </xf>
    <xf numFmtId="0" fontId="13" fillId="2" borderId="39" xfId="1" applyFont="1" applyFill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/>
    </xf>
    <xf numFmtId="0" fontId="13" fillId="2" borderId="15" xfId="1" applyFont="1" applyFill="1" applyBorder="1" applyAlignment="1">
      <alignment horizontal="center"/>
    </xf>
    <xf numFmtId="0" fontId="13" fillId="2" borderId="14" xfId="1" applyFont="1" applyFill="1" applyBorder="1" applyAlignment="1">
      <alignment horizontal="center"/>
    </xf>
    <xf numFmtId="2" fontId="14" fillId="2" borderId="31" xfId="1" applyNumberFormat="1" applyFont="1" applyFill="1" applyBorder="1" applyAlignment="1">
      <alignment horizontal="center"/>
    </xf>
    <xf numFmtId="2" fontId="14" fillId="2" borderId="37" xfId="1" applyNumberFormat="1" applyFont="1" applyFill="1" applyBorder="1" applyAlignment="1">
      <alignment horizontal="center"/>
    </xf>
    <xf numFmtId="0" fontId="15" fillId="0" borderId="31" xfId="1" applyFont="1" applyBorder="1" applyAlignment="1">
      <alignment horizontal="center"/>
    </xf>
    <xf numFmtId="0" fontId="15" fillId="0" borderId="37" xfId="1" applyFont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3" fillId="2" borderId="3" xfId="1" applyFont="1" applyFill="1" applyBorder="1" applyAlignment="1">
      <alignment horizontal="center"/>
    </xf>
    <xf numFmtId="0" fontId="13" fillId="2" borderId="5" xfId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/>
    </xf>
    <xf numFmtId="0" fontId="15" fillId="2" borderId="12" xfId="1" applyFont="1" applyFill="1" applyBorder="1" applyAlignment="1">
      <alignment horizontal="center"/>
    </xf>
    <xf numFmtId="0" fontId="15" fillId="2" borderId="14" xfId="1" applyFont="1" applyFill="1" applyBorder="1" applyAlignment="1">
      <alignment horizontal="center"/>
    </xf>
    <xf numFmtId="2" fontId="15" fillId="2" borderId="34" xfId="1" applyNumberFormat="1" applyFont="1" applyFill="1" applyBorder="1" applyAlignment="1">
      <alignment horizontal="center"/>
    </xf>
    <xf numFmtId="2" fontId="15" fillId="2" borderId="15" xfId="1" applyNumberFormat="1" applyFont="1" applyFill="1" applyBorder="1" applyAlignment="1">
      <alignment horizontal="center"/>
    </xf>
    <xf numFmtId="0" fontId="15" fillId="2" borderId="34" xfId="1" applyFont="1" applyFill="1" applyBorder="1" applyAlignment="1">
      <alignment horizontal="center"/>
    </xf>
    <xf numFmtId="0" fontId="15" fillId="2" borderId="33" xfId="1" applyFont="1" applyFill="1" applyBorder="1" applyAlignment="1">
      <alignment horizontal="center"/>
    </xf>
    <xf numFmtId="0" fontId="15" fillId="2" borderId="15" xfId="1" applyFont="1" applyFill="1" applyBorder="1" applyAlignment="1">
      <alignment horizontal="center"/>
    </xf>
    <xf numFmtId="4" fontId="15" fillId="0" borderId="40" xfId="1" applyNumberFormat="1" applyFont="1" applyBorder="1" applyAlignment="1">
      <alignment horizontal="center" wrapText="1"/>
    </xf>
    <xf numFmtId="4" fontId="15" fillId="0" borderId="34" xfId="1" applyNumberFormat="1" applyFont="1" applyBorder="1" applyAlignment="1">
      <alignment horizontal="center" wrapText="1"/>
    </xf>
    <xf numFmtId="0" fontId="14" fillId="0" borderId="41" xfId="1" applyFont="1" applyBorder="1" applyAlignment="1">
      <alignment horizontal="left"/>
    </xf>
    <xf numFmtId="0" fontId="14" fillId="0" borderId="40" xfId="1" applyFont="1" applyBorder="1" applyAlignment="1">
      <alignment horizontal="left"/>
    </xf>
    <xf numFmtId="2" fontId="14" fillId="2" borderId="12" xfId="1" applyNumberFormat="1" applyFont="1" applyFill="1" applyBorder="1" applyAlignment="1">
      <alignment horizontal="center"/>
    </xf>
    <xf numFmtId="2" fontId="14" fillId="2" borderId="27" xfId="1" applyNumberFormat="1" applyFont="1" applyFill="1" applyBorder="1" applyAlignment="1">
      <alignment horizontal="center"/>
    </xf>
    <xf numFmtId="0" fontId="13" fillId="0" borderId="41" xfId="1" applyFont="1" applyBorder="1" applyAlignment="1">
      <alignment horizontal="left"/>
    </xf>
    <xf numFmtId="0" fontId="13" fillId="0" borderId="40" xfId="1" applyFont="1" applyBorder="1" applyAlignment="1">
      <alignment horizontal="left"/>
    </xf>
    <xf numFmtId="0" fontId="12" fillId="0" borderId="0" xfId="1" applyFont="1" applyAlignment="1">
      <alignment wrapText="1"/>
    </xf>
    <xf numFmtId="0" fontId="6" fillId="0" borderId="0" xfId="1" applyAlignment="1">
      <alignment wrapText="1"/>
    </xf>
    <xf numFmtId="0" fontId="13" fillId="0" borderId="13" xfId="1" applyFont="1" applyBorder="1" applyAlignment="1">
      <alignment horizontal="left" wrapText="1"/>
    </xf>
    <xf numFmtId="0" fontId="6" fillId="0" borderId="13" xfId="1" applyBorder="1" applyAlignment="1">
      <alignment wrapText="1"/>
    </xf>
    <xf numFmtId="0" fontId="13" fillId="0" borderId="0" xfId="1" applyFont="1" applyBorder="1" applyAlignment="1">
      <alignment horizontal="left" wrapText="1"/>
    </xf>
    <xf numFmtId="4" fontId="13" fillId="0" borderId="40" xfId="1" applyNumberFormat="1" applyFont="1" applyBorder="1" applyAlignment="1">
      <alignment horizontal="center" wrapText="1"/>
    </xf>
    <xf numFmtId="4" fontId="13" fillId="0" borderId="34" xfId="1" applyNumberFormat="1" applyFont="1" applyBorder="1" applyAlignment="1">
      <alignment horizontal="center" wrapText="1"/>
    </xf>
    <xf numFmtId="0" fontId="14" fillId="0" borderId="12" xfId="1" applyFont="1" applyBorder="1" applyAlignment="1">
      <alignment horizontal="left"/>
    </xf>
    <xf numFmtId="0" fontId="14" fillId="0" borderId="13" xfId="1" applyFont="1" applyBorder="1" applyAlignment="1">
      <alignment horizontal="left"/>
    </xf>
    <xf numFmtId="0" fontId="15" fillId="0" borderId="40" xfId="1" applyFont="1" applyBorder="1" applyAlignment="1">
      <alignment horizontal="left"/>
    </xf>
    <xf numFmtId="0" fontId="14" fillId="2" borderId="31" xfId="1" applyFont="1" applyFill="1" applyBorder="1" applyAlignment="1">
      <alignment horizontal="left"/>
    </xf>
    <xf numFmtId="0" fontId="14" fillId="2" borderId="32" xfId="1" applyFont="1" applyFill="1" applyBorder="1" applyAlignment="1">
      <alignment horizontal="left"/>
    </xf>
    <xf numFmtId="0" fontId="14" fillId="2" borderId="33" xfId="1" applyFont="1" applyFill="1" applyBorder="1" applyAlignment="1">
      <alignment horizontal="left"/>
    </xf>
    <xf numFmtId="0" fontId="13" fillId="2" borderId="34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4" fillId="0" borderId="33" xfId="1" applyFont="1" applyBorder="1" applyAlignment="1">
      <alignment horizontal="left"/>
    </xf>
    <xf numFmtId="0" fontId="13" fillId="0" borderId="31" xfId="1" applyFont="1" applyBorder="1" applyAlignment="1">
      <alignment horizontal="center"/>
    </xf>
    <xf numFmtId="0" fontId="13" fillId="0" borderId="37" xfId="1" applyFont="1" applyBorder="1" applyAlignment="1">
      <alignment horizontal="center"/>
    </xf>
    <xf numFmtId="0" fontId="13" fillId="2" borderId="8" xfId="1" applyFont="1" applyFill="1" applyBorder="1" applyAlignment="1">
      <alignment horizontal="center"/>
    </xf>
    <xf numFmtId="0" fontId="13" fillId="2" borderId="9" xfId="1" applyFont="1" applyFill="1" applyBorder="1" applyAlignment="1">
      <alignment horizontal="center"/>
    </xf>
    <xf numFmtId="0" fontId="13" fillId="2" borderId="24" xfId="1" applyFont="1" applyFill="1" applyBorder="1" applyAlignment="1">
      <alignment horizontal="center"/>
    </xf>
    <xf numFmtId="0" fontId="13" fillId="2" borderId="25" xfId="1" applyFont="1" applyFill="1" applyBorder="1" applyAlignment="1">
      <alignment horizontal="center"/>
    </xf>
    <xf numFmtId="0" fontId="13" fillId="0" borderId="32" xfId="1" applyFont="1" applyBorder="1" applyAlignment="1">
      <alignment horizontal="center"/>
    </xf>
    <xf numFmtId="0" fontId="15" fillId="2" borderId="31" xfId="1" applyFont="1" applyFill="1" applyBorder="1" applyAlignment="1">
      <alignment horizontal="center"/>
    </xf>
    <xf numFmtId="0" fontId="15" fillId="2" borderId="37" xfId="1" applyFont="1" applyFill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0" fontId="13" fillId="2" borderId="29" xfId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49" fontId="14" fillId="0" borderId="31" xfId="1" applyNumberFormat="1" applyFont="1" applyBorder="1" applyAlignment="1">
      <alignment horizontal="left"/>
    </xf>
    <xf numFmtId="49" fontId="14" fillId="0" borderId="32" xfId="1" applyNumberFormat="1" applyFont="1" applyBorder="1" applyAlignment="1">
      <alignment horizontal="left"/>
    </xf>
    <xf numFmtId="49" fontId="14" fillId="0" borderId="33" xfId="1" applyNumberFormat="1" applyFont="1" applyBorder="1" applyAlignment="1">
      <alignment horizontal="left"/>
    </xf>
    <xf numFmtId="0" fontId="13" fillId="0" borderId="38" xfId="1" applyFont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3" fillId="0" borderId="34" xfId="1" applyFont="1" applyBorder="1" applyAlignment="1">
      <alignment horizontal="center"/>
    </xf>
    <xf numFmtId="0" fontId="13" fillId="0" borderId="33" xfId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0" fontId="14" fillId="0" borderId="43" xfId="1" applyFont="1" applyBorder="1" applyAlignment="1">
      <alignment horizontal="left"/>
    </xf>
    <xf numFmtId="0" fontId="14" fillId="0" borderId="42" xfId="1" applyFont="1" applyBorder="1" applyAlignment="1">
      <alignment horizontal="left"/>
    </xf>
    <xf numFmtId="2" fontId="16" fillId="2" borderId="0" xfId="1" applyNumberFormat="1" applyFont="1" applyFill="1" applyBorder="1" applyAlignment="1">
      <alignment horizontal="left" wrapText="1"/>
    </xf>
    <xf numFmtId="0" fontId="6" fillId="0" borderId="0" xfId="1" applyBorder="1" applyAlignment="1">
      <alignment horizontal="left" wrapText="1"/>
    </xf>
    <xf numFmtId="0" fontId="14" fillId="2" borderId="0" xfId="1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3" fillId="2" borderId="2" xfId="1" applyFont="1" applyFill="1" applyBorder="1" applyAlignment="1">
      <alignment horizontal="center"/>
    </xf>
    <xf numFmtId="0" fontId="15" fillId="0" borderId="42" xfId="1" applyFont="1" applyBorder="1" applyAlignment="1">
      <alignment horizontal="left"/>
    </xf>
    <xf numFmtId="4" fontId="15" fillId="0" borderId="42" xfId="1" applyNumberFormat="1" applyFont="1" applyBorder="1" applyAlignment="1">
      <alignment horizontal="center" wrapText="1"/>
    </xf>
    <xf numFmtId="4" fontId="15" fillId="0" borderId="15" xfId="1" applyNumberFormat="1" applyFont="1" applyBorder="1" applyAlignment="1">
      <alignment horizontal="center" wrapText="1"/>
    </xf>
    <xf numFmtId="0" fontId="15" fillId="2" borderId="10" xfId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13" fillId="0" borderId="6" xfId="2" applyFont="1" applyBorder="1" applyAlignment="1">
      <alignment horizontal="center"/>
    </xf>
    <xf numFmtId="0" fontId="13" fillId="0" borderId="8" xfId="2" applyFont="1" applyBorder="1" applyAlignment="1">
      <alignment horizontal="center"/>
    </xf>
    <xf numFmtId="0" fontId="13" fillId="0" borderId="9" xfId="2" applyFont="1" applyBorder="1" applyAlignment="1">
      <alignment horizontal="center"/>
    </xf>
    <xf numFmtId="0" fontId="13" fillId="2" borderId="15" xfId="2" applyFont="1" applyFill="1" applyBorder="1" applyAlignment="1">
      <alignment horizontal="center"/>
    </xf>
    <xf numFmtId="0" fontId="13" fillId="2" borderId="14" xfId="2" applyFont="1" applyFill="1" applyBorder="1" applyAlignment="1">
      <alignment horizontal="center"/>
    </xf>
    <xf numFmtId="0" fontId="13" fillId="2" borderId="5" xfId="2" applyFont="1" applyFill="1" applyBorder="1" applyAlignment="1">
      <alignment horizontal="center"/>
    </xf>
    <xf numFmtId="0" fontId="13" fillId="2" borderId="6" xfId="2" applyFont="1" applyFill="1" applyBorder="1" applyAlignment="1">
      <alignment horizontal="center"/>
    </xf>
    <xf numFmtId="0" fontId="13" fillId="2" borderId="8" xfId="2" applyFont="1" applyFill="1" applyBorder="1" applyAlignment="1">
      <alignment horizontal="center"/>
    </xf>
    <xf numFmtId="0" fontId="13" fillId="2" borderId="9" xfId="2" applyFont="1" applyFill="1" applyBorder="1" applyAlignment="1">
      <alignment horizontal="center"/>
    </xf>
    <xf numFmtId="0" fontId="15" fillId="0" borderId="10" xfId="2" applyFont="1" applyBorder="1" applyAlignment="1">
      <alignment horizontal="center"/>
    </xf>
    <xf numFmtId="0" fontId="15" fillId="0" borderId="11" xfId="2" applyFont="1" applyBorder="1" applyAlignment="1">
      <alignment horizontal="center"/>
    </xf>
    <xf numFmtId="0" fontId="13" fillId="2" borderId="10" xfId="2" applyFont="1" applyFill="1" applyBorder="1" applyAlignment="1">
      <alignment horizontal="center"/>
    </xf>
    <xf numFmtId="0" fontId="13" fillId="2" borderId="11" xfId="2" applyFont="1" applyFill="1" applyBorder="1" applyAlignment="1">
      <alignment horizontal="center"/>
    </xf>
    <xf numFmtId="0" fontId="13" fillId="0" borderId="13" xfId="2" applyFont="1" applyBorder="1" applyAlignment="1">
      <alignment horizontal="left" wrapText="1"/>
    </xf>
    <xf numFmtId="0" fontId="5" fillId="0" borderId="13" xfId="2" applyBorder="1" applyAlignment="1">
      <alignment wrapText="1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3" fillId="0" borderId="2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13" fillId="2" borderId="1" xfId="2" applyFont="1" applyFill="1" applyBorder="1" applyAlignment="1">
      <alignment horizontal="center"/>
    </xf>
    <xf numFmtId="0" fontId="13" fillId="2" borderId="3" xfId="2" applyFont="1" applyFill="1" applyBorder="1" applyAlignment="1">
      <alignment horizontal="center"/>
    </xf>
    <xf numFmtId="0" fontId="15" fillId="2" borderId="15" xfId="2" applyFont="1" applyFill="1" applyBorder="1" applyAlignment="1">
      <alignment horizontal="center"/>
    </xf>
    <xf numFmtId="0" fontId="15" fillId="2" borderId="14" xfId="2" applyFont="1" applyFill="1" applyBorder="1" applyAlignment="1">
      <alignment horizontal="center"/>
    </xf>
    <xf numFmtId="0" fontId="13" fillId="0" borderId="24" xfId="2" applyFont="1" applyBorder="1" applyAlignment="1">
      <alignment horizontal="center"/>
    </xf>
    <xf numFmtId="0" fontId="13" fillId="0" borderId="25" xfId="2" applyFont="1" applyBorder="1" applyAlignment="1">
      <alignment horizontal="center"/>
    </xf>
    <xf numFmtId="2" fontId="13" fillId="2" borderId="5" xfId="2" applyNumberFormat="1" applyFont="1" applyFill="1" applyBorder="1" applyAlignment="1">
      <alignment horizontal="center"/>
    </xf>
    <xf numFmtId="2" fontId="13" fillId="2" borderId="6" xfId="2" applyNumberFormat="1" applyFont="1" applyFill="1" applyBorder="1" applyAlignment="1">
      <alignment horizontal="center"/>
    </xf>
    <xf numFmtId="0" fontId="15" fillId="2" borderId="12" xfId="2" applyFont="1" applyFill="1" applyBorder="1" applyAlignment="1">
      <alignment horizontal="center"/>
    </xf>
    <xf numFmtId="2" fontId="13" fillId="0" borderId="4" xfId="2" applyNumberFormat="1" applyFont="1" applyBorder="1" applyAlignment="1">
      <alignment horizontal="center"/>
    </xf>
    <xf numFmtId="2" fontId="13" fillId="0" borderId="30" xfId="2" applyNumberFormat="1" applyFont="1" applyBorder="1" applyAlignment="1">
      <alignment horizontal="center"/>
    </xf>
    <xf numFmtId="0" fontId="14" fillId="0" borderId="24" xfId="2" applyFont="1" applyBorder="1" applyAlignment="1">
      <alignment horizontal="left"/>
    </xf>
    <xf numFmtId="0" fontId="14" fillId="0" borderId="26" xfId="2" applyFont="1" applyBorder="1" applyAlignment="1">
      <alignment horizontal="left"/>
    </xf>
    <xf numFmtId="0" fontId="14" fillId="0" borderId="25" xfId="2" applyFont="1" applyBorder="1" applyAlignment="1">
      <alignment horizontal="left"/>
    </xf>
    <xf numFmtId="0" fontId="14" fillId="0" borderId="31" xfId="2" applyFont="1" applyBorder="1" applyAlignment="1">
      <alignment horizontal="left"/>
    </xf>
    <xf numFmtId="0" fontId="14" fillId="0" borderId="32" xfId="2" applyFont="1" applyBorder="1" applyAlignment="1">
      <alignment horizontal="left"/>
    </xf>
    <xf numFmtId="0" fontId="14" fillId="0" borderId="33" xfId="2" applyFont="1" applyBorder="1" applyAlignment="1">
      <alignment horizontal="left"/>
    </xf>
    <xf numFmtId="0" fontId="13" fillId="0" borderId="29" xfId="2" applyFont="1" applyBorder="1" applyAlignment="1">
      <alignment horizontal="center"/>
    </xf>
    <xf numFmtId="0" fontId="13" fillId="0" borderId="21" xfId="2" applyFont="1" applyBorder="1" applyAlignment="1">
      <alignment horizontal="center"/>
    </xf>
    <xf numFmtId="2" fontId="15" fillId="2" borderId="15" xfId="2" applyNumberFormat="1" applyFont="1" applyFill="1" applyBorder="1" applyAlignment="1">
      <alignment horizontal="center"/>
    </xf>
    <xf numFmtId="0" fontId="15" fillId="2" borderId="34" xfId="2" applyFont="1" applyFill="1" applyBorder="1" applyAlignment="1">
      <alignment horizontal="center"/>
    </xf>
    <xf numFmtId="0" fontId="15" fillId="2" borderId="33" xfId="2" applyFont="1" applyFill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13" fillId="2" borderId="29" xfId="2" applyFont="1" applyFill="1" applyBorder="1" applyAlignment="1">
      <alignment horizontal="center"/>
    </xf>
    <xf numFmtId="0" fontId="13" fillId="2" borderId="21" xfId="2" applyFont="1" applyFill="1" applyBorder="1" applyAlignment="1">
      <alignment horizontal="center"/>
    </xf>
    <xf numFmtId="49" fontId="14" fillId="0" borderId="31" xfId="2" applyNumberFormat="1" applyFont="1" applyBorder="1" applyAlignment="1">
      <alignment horizontal="left"/>
    </xf>
    <xf numFmtId="49" fontId="14" fillId="0" borderId="32" xfId="2" applyNumberFormat="1" applyFont="1" applyBorder="1" applyAlignment="1">
      <alignment horizontal="left"/>
    </xf>
    <xf numFmtId="49" fontId="14" fillId="0" borderId="33" xfId="2" applyNumberFormat="1" applyFont="1" applyBorder="1" applyAlignment="1">
      <alignment horizontal="left"/>
    </xf>
    <xf numFmtId="2" fontId="15" fillId="2" borderId="34" xfId="2" applyNumberFormat="1" applyFont="1" applyFill="1" applyBorder="1" applyAlignment="1">
      <alignment horizontal="center"/>
    </xf>
    <xf numFmtId="2" fontId="15" fillId="2" borderId="31" xfId="2" applyNumberFormat="1" applyFont="1" applyFill="1" applyBorder="1" applyAlignment="1">
      <alignment horizontal="center"/>
    </xf>
    <xf numFmtId="2" fontId="15" fillId="2" borderId="33" xfId="2" applyNumberFormat="1" applyFont="1" applyFill="1" applyBorder="1" applyAlignment="1">
      <alignment horizontal="center"/>
    </xf>
    <xf numFmtId="0" fontId="13" fillId="0" borderId="38" xfId="2" applyFont="1" applyBorder="1" applyAlignment="1">
      <alignment horizontal="center"/>
    </xf>
    <xf numFmtId="0" fontId="13" fillId="0" borderId="39" xfId="2" applyFont="1" applyBorder="1" applyAlignment="1">
      <alignment horizontal="center"/>
    </xf>
    <xf numFmtId="2" fontId="13" fillId="2" borderId="15" xfId="2" applyNumberFormat="1" applyFont="1" applyFill="1" applyBorder="1" applyAlignment="1">
      <alignment horizontal="center"/>
    </xf>
    <xf numFmtId="2" fontId="13" fillId="2" borderId="14" xfId="2" applyNumberFormat="1" applyFont="1" applyFill="1" applyBorder="1" applyAlignment="1">
      <alignment horizontal="center"/>
    </xf>
    <xf numFmtId="2" fontId="13" fillId="2" borderId="29" xfId="2" applyNumberFormat="1" applyFont="1" applyFill="1" applyBorder="1" applyAlignment="1">
      <alignment horizontal="center"/>
    </xf>
    <xf numFmtId="2" fontId="13" fillId="2" borderId="21" xfId="2" applyNumberFormat="1" applyFont="1" applyFill="1" applyBorder="1" applyAlignment="1">
      <alignment horizontal="center"/>
    </xf>
    <xf numFmtId="0" fontId="13" fillId="0" borderId="15" xfId="2" applyFont="1" applyBorder="1" applyAlignment="1">
      <alignment horizontal="center"/>
    </xf>
    <xf numFmtId="0" fontId="13" fillId="0" borderId="14" xfId="2" applyFont="1" applyBorder="1" applyAlignment="1">
      <alignment horizontal="center"/>
    </xf>
    <xf numFmtId="0" fontId="13" fillId="0" borderId="34" xfId="2" applyFont="1" applyBorder="1" applyAlignment="1">
      <alignment horizontal="center"/>
    </xf>
    <xf numFmtId="0" fontId="13" fillId="0" borderId="33" xfId="2" applyFont="1" applyBorder="1" applyAlignment="1">
      <alignment horizontal="center"/>
    </xf>
    <xf numFmtId="0" fontId="16" fillId="0" borderId="5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3" fillId="0" borderId="44" xfId="2" applyFont="1" applyBorder="1" applyAlignment="1">
      <alignment horizontal="center"/>
    </xf>
    <xf numFmtId="0" fontId="14" fillId="0" borderId="44" xfId="2" applyFont="1" applyBorder="1" applyAlignment="1">
      <alignment horizontal="left"/>
    </xf>
    <xf numFmtId="0" fontId="15" fillId="0" borderId="44" xfId="2" applyFont="1" applyBorder="1" applyAlignment="1">
      <alignment horizontal="left"/>
    </xf>
    <xf numFmtId="2" fontId="14" fillId="2" borderId="44" xfId="2" applyNumberFormat="1" applyFont="1" applyFill="1" applyBorder="1" applyAlignment="1">
      <alignment horizontal="center"/>
    </xf>
    <xf numFmtId="0" fontId="13" fillId="0" borderId="44" xfId="2" applyFont="1" applyBorder="1" applyAlignment="1">
      <alignment horizontal="left"/>
    </xf>
    <xf numFmtId="0" fontId="15" fillId="2" borderId="44" xfId="2" applyFont="1" applyFill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3" fillId="0" borderId="9" xfId="3" applyFont="1" applyBorder="1" applyAlignment="1">
      <alignment horizontal="center"/>
    </xf>
    <xf numFmtId="0" fontId="13" fillId="0" borderId="15" xfId="3" applyFont="1" applyBorder="1" applyAlignment="1">
      <alignment horizontal="center"/>
    </xf>
    <xf numFmtId="0" fontId="13" fillId="0" borderId="13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3" fillId="0" borderId="5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13" fillId="0" borderId="6" xfId="3" applyFont="1" applyBorder="1" applyAlignment="1">
      <alignment horizontal="center"/>
    </xf>
    <xf numFmtId="0" fontId="13" fillId="0" borderId="23" xfId="3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0" fontId="15" fillId="0" borderId="11" xfId="3" applyFont="1" applyBorder="1" applyAlignment="1">
      <alignment horizontal="center"/>
    </xf>
    <xf numFmtId="0" fontId="13" fillId="0" borderId="10" xfId="3" applyFont="1" applyBorder="1" applyAlignment="1">
      <alignment horizontal="center"/>
    </xf>
    <xf numFmtId="0" fontId="13" fillId="0" borderId="45" xfId="3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3" fillId="0" borderId="24" xfId="3" applyFont="1" applyBorder="1" applyAlignment="1">
      <alignment horizontal="center"/>
    </xf>
    <xf numFmtId="0" fontId="13" fillId="0" borderId="25" xfId="3" applyFont="1" applyBorder="1" applyAlignment="1">
      <alignment horizontal="center"/>
    </xf>
    <xf numFmtId="2" fontId="13" fillId="0" borderId="5" xfId="3" applyNumberFormat="1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0" fontId="15" fillId="0" borderId="12" xfId="3" applyFont="1" applyBorder="1" applyAlignment="1">
      <alignment horizontal="center"/>
    </xf>
    <xf numFmtId="0" fontId="13" fillId="0" borderId="29" xfId="3" applyFont="1" applyBorder="1" applyAlignment="1">
      <alignment horizontal="center"/>
    </xf>
    <xf numFmtId="0" fontId="13" fillId="0" borderId="21" xfId="3" applyFont="1" applyBorder="1" applyAlignment="1">
      <alignment horizontal="center"/>
    </xf>
    <xf numFmtId="2" fontId="15" fillId="0" borderId="15" xfId="3" applyNumberFormat="1" applyFont="1" applyBorder="1" applyAlignment="1">
      <alignment horizontal="center"/>
    </xf>
    <xf numFmtId="0" fontId="14" fillId="0" borderId="31" xfId="3" applyFont="1" applyBorder="1" applyAlignment="1">
      <alignment horizontal="left"/>
    </xf>
    <xf numFmtId="0" fontId="14" fillId="0" borderId="32" xfId="3" applyFont="1" applyBorder="1" applyAlignment="1">
      <alignment horizontal="left"/>
    </xf>
    <xf numFmtId="0" fontId="14" fillId="0" borderId="33" xfId="3" applyFont="1" applyBorder="1" applyAlignment="1">
      <alignment horizontal="left"/>
    </xf>
    <xf numFmtId="0" fontId="15" fillId="0" borderId="34" xfId="3" applyFont="1" applyBorder="1" applyAlignment="1">
      <alignment horizontal="center"/>
    </xf>
    <xf numFmtId="0" fontId="15" fillId="0" borderId="32" xfId="3" applyFont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13" fillId="0" borderId="20" xfId="3" applyFont="1" applyBorder="1" applyAlignment="1">
      <alignment horizontal="center"/>
    </xf>
    <xf numFmtId="49" fontId="14" fillId="0" borderId="31" xfId="3" applyNumberFormat="1" applyFont="1" applyBorder="1" applyAlignment="1">
      <alignment horizontal="left"/>
    </xf>
    <xf numFmtId="49" fontId="14" fillId="0" borderId="32" xfId="3" applyNumberFormat="1" applyFont="1" applyBorder="1" applyAlignment="1">
      <alignment horizontal="left"/>
    </xf>
    <xf numFmtId="49" fontId="14" fillId="0" borderId="33" xfId="3" applyNumberFormat="1" applyFont="1" applyBorder="1" applyAlignment="1">
      <alignment horizontal="left"/>
    </xf>
    <xf numFmtId="2" fontId="15" fillId="0" borderId="34" xfId="3" applyNumberFormat="1" applyFont="1" applyBorder="1" applyAlignment="1">
      <alignment horizontal="center"/>
    </xf>
    <xf numFmtId="2" fontId="13" fillId="0" borderId="29" xfId="3" applyNumberFormat="1" applyFont="1" applyBorder="1" applyAlignment="1">
      <alignment horizontal="center"/>
    </xf>
    <xf numFmtId="2" fontId="13" fillId="0" borderId="20" xfId="3" applyNumberFormat="1" applyFont="1" applyBorder="1" applyAlignment="1">
      <alignment horizontal="center"/>
    </xf>
    <xf numFmtId="2" fontId="15" fillId="0" borderId="31" xfId="3" applyNumberFormat="1" applyFont="1" applyBorder="1" applyAlignment="1">
      <alignment horizontal="center"/>
    </xf>
    <xf numFmtId="2" fontId="15" fillId="0" borderId="32" xfId="3" applyNumberFormat="1" applyFont="1" applyBorder="1" applyAlignment="1">
      <alignment horizontal="center"/>
    </xf>
    <xf numFmtId="0" fontId="13" fillId="0" borderId="38" xfId="3" applyFont="1" applyBorder="1" applyAlignment="1">
      <alignment horizontal="center"/>
    </xf>
    <xf numFmtId="0" fontId="13" fillId="0" borderId="39" xfId="3" applyFont="1" applyBorder="1" applyAlignment="1">
      <alignment horizontal="center"/>
    </xf>
    <xf numFmtId="2" fontId="13" fillId="0" borderId="15" xfId="3" applyNumberFormat="1" applyFont="1" applyBorder="1" applyAlignment="1">
      <alignment horizontal="center"/>
    </xf>
    <xf numFmtId="2" fontId="13" fillId="0" borderId="13" xfId="3" applyNumberFormat="1" applyFont="1" applyBorder="1" applyAlignment="1">
      <alignment horizontal="center"/>
    </xf>
    <xf numFmtId="0" fontId="13" fillId="0" borderId="34" xfId="3" applyFont="1" applyBorder="1" applyAlignment="1">
      <alignment horizontal="center"/>
    </xf>
    <xf numFmtId="0" fontId="13" fillId="0" borderId="33" xfId="3" applyFont="1" applyBorder="1" applyAlignment="1">
      <alignment horizontal="center"/>
    </xf>
    <xf numFmtId="2" fontId="15" fillId="2" borderId="34" xfId="3" applyNumberFormat="1" applyFont="1" applyFill="1" applyBorder="1" applyAlignment="1">
      <alignment horizontal="center"/>
    </xf>
    <xf numFmtId="2" fontId="15" fillId="2" borderId="32" xfId="3" applyNumberFormat="1" applyFont="1" applyFill="1" applyBorder="1" applyAlignment="1">
      <alignment horizontal="center"/>
    </xf>
    <xf numFmtId="0" fontId="13" fillId="0" borderId="14" xfId="3" applyFont="1" applyBorder="1" applyAlignment="1">
      <alignment horizontal="center"/>
    </xf>
    <xf numFmtId="0" fontId="16" fillId="0" borderId="5" xfId="3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6" fillId="0" borderId="6" xfId="3" applyFont="1" applyBorder="1" applyAlignment="1">
      <alignment horizontal="left"/>
    </xf>
    <xf numFmtId="0" fontId="14" fillId="0" borderId="37" xfId="3" applyFont="1" applyBorder="1" applyAlignment="1">
      <alignment horizontal="left"/>
    </xf>
    <xf numFmtId="0" fontId="13" fillId="0" borderId="31" xfId="3" applyFont="1" applyBorder="1" applyAlignment="1">
      <alignment horizontal="center"/>
    </xf>
    <xf numFmtId="0" fontId="13" fillId="0" borderId="32" xfId="3" applyFont="1" applyBorder="1" applyAlignment="1">
      <alignment horizontal="center"/>
    </xf>
    <xf numFmtId="0" fontId="15" fillId="0" borderId="31" xfId="3" applyFont="1" applyBorder="1" applyAlignment="1">
      <alignment horizontal="center"/>
    </xf>
    <xf numFmtId="0" fontId="13" fillId="0" borderId="37" xfId="3" applyFont="1" applyBorder="1" applyAlignment="1">
      <alignment horizontal="center"/>
    </xf>
    <xf numFmtId="0" fontId="15" fillId="2" borderId="31" xfId="3" applyFont="1" applyFill="1" applyBorder="1" applyAlignment="1">
      <alignment horizontal="center"/>
    </xf>
    <xf numFmtId="0" fontId="15" fillId="2" borderId="32" xfId="3" applyFont="1" applyFill="1" applyBorder="1" applyAlignment="1">
      <alignment horizontal="center"/>
    </xf>
    <xf numFmtId="0" fontId="14" fillId="0" borderId="12" xfId="3" applyFont="1" applyBorder="1" applyAlignment="1">
      <alignment horizontal="left"/>
    </xf>
    <xf numFmtId="0" fontId="14" fillId="0" borderId="13" xfId="3" applyFont="1" applyBorder="1" applyAlignment="1">
      <alignment horizontal="left"/>
    </xf>
    <xf numFmtId="2" fontId="14" fillId="0" borderId="12" xfId="3" applyNumberFormat="1" applyFont="1" applyBorder="1" applyAlignment="1">
      <alignment horizontal="center"/>
    </xf>
    <xf numFmtId="2" fontId="14" fillId="0" borderId="13" xfId="3" applyNumberFormat="1" applyFont="1" applyBorder="1" applyAlignment="1">
      <alignment horizontal="center"/>
    </xf>
    <xf numFmtId="4" fontId="13" fillId="0" borderId="44" xfId="3" applyNumberFormat="1" applyFont="1" applyBorder="1" applyAlignment="1">
      <alignment horizontal="center" wrapText="1"/>
    </xf>
    <xf numFmtId="4" fontId="13" fillId="0" borderId="24" xfId="3" applyNumberFormat="1" applyFont="1" applyBorder="1" applyAlignment="1">
      <alignment horizontal="center" wrapText="1"/>
    </xf>
    <xf numFmtId="0" fontId="13" fillId="0" borderId="44" xfId="3" applyFont="1" applyBorder="1" applyAlignment="1">
      <alignment horizontal="left"/>
    </xf>
    <xf numFmtId="0" fontId="14" fillId="0" borderId="44" xfId="3" applyFont="1" applyBorder="1" applyAlignment="1">
      <alignment horizontal="left"/>
    </xf>
    <xf numFmtId="0" fontId="15" fillId="0" borderId="44" xfId="3" applyFont="1" applyBorder="1" applyAlignment="1">
      <alignment horizontal="left"/>
    </xf>
    <xf numFmtId="4" fontId="15" fillId="0" borderId="44" xfId="3" applyNumberFormat="1" applyFont="1" applyBorder="1" applyAlignment="1">
      <alignment horizontal="center" wrapText="1"/>
    </xf>
    <xf numFmtId="4" fontId="15" fillId="0" borderId="24" xfId="3" applyNumberFormat="1" applyFont="1" applyBorder="1" applyAlignment="1">
      <alignment horizontal="center" wrapText="1"/>
    </xf>
    <xf numFmtId="0" fontId="15" fillId="0" borderId="10" xfId="4" applyFont="1" applyBorder="1" applyAlignment="1">
      <alignment horizontal="center"/>
    </xf>
    <xf numFmtId="0" fontId="15" fillId="0" borderId="11" xfId="4" applyFont="1" applyBorder="1" applyAlignment="1">
      <alignment horizontal="center"/>
    </xf>
    <xf numFmtId="0" fontId="13" fillId="0" borderId="10" xfId="4" applyFont="1" applyBorder="1" applyAlignment="1">
      <alignment horizontal="center"/>
    </xf>
    <xf numFmtId="0" fontId="13" fillId="0" borderId="11" xfId="4" applyFont="1" applyBorder="1" applyAlignment="1">
      <alignment horizontal="center"/>
    </xf>
    <xf numFmtId="0" fontId="15" fillId="0" borderId="15" xfId="4" applyFont="1" applyBorder="1" applyAlignment="1">
      <alignment horizontal="center"/>
    </xf>
    <xf numFmtId="0" fontId="15" fillId="0" borderId="14" xfId="4" applyFont="1" applyBorder="1" applyAlignment="1">
      <alignment horizontal="center"/>
    </xf>
    <xf numFmtId="0" fontId="13" fillId="0" borderId="8" xfId="4" applyFont="1" applyBorder="1" applyAlignment="1">
      <alignment horizontal="center"/>
    </xf>
    <xf numFmtId="0" fontId="13" fillId="0" borderId="9" xfId="4" applyFont="1" applyBorder="1" applyAlignment="1">
      <alignment horizontal="center"/>
    </xf>
    <xf numFmtId="0" fontId="13" fillId="0" borderId="15" xfId="4" applyFont="1" applyBorder="1" applyAlignment="1">
      <alignment horizontal="center"/>
    </xf>
    <xf numFmtId="0" fontId="13" fillId="0" borderId="14" xfId="4" applyFont="1" applyBorder="1" applyAlignment="1">
      <alignment horizontal="center"/>
    </xf>
    <xf numFmtId="0" fontId="13" fillId="0" borderId="5" xfId="4" applyFont="1" applyBorder="1" applyAlignment="1">
      <alignment horizontal="center"/>
    </xf>
    <xf numFmtId="0" fontId="13" fillId="0" borderId="6" xfId="4" applyFont="1" applyBorder="1" applyAlignment="1">
      <alignment horizontal="center"/>
    </xf>
    <xf numFmtId="14" fontId="15" fillId="0" borderId="23" xfId="4" applyNumberFormat="1" applyFont="1" applyBorder="1" applyAlignment="1">
      <alignment horizontal="center"/>
    </xf>
    <xf numFmtId="0" fontId="13" fillId="0" borderId="1" xfId="4" applyFont="1" applyBorder="1" applyAlignment="1">
      <alignment horizontal="center"/>
    </xf>
    <xf numFmtId="0" fontId="13" fillId="0" borderId="3" xfId="4" applyFont="1" applyBorder="1" applyAlignment="1">
      <alignment horizontal="center"/>
    </xf>
    <xf numFmtId="0" fontId="14" fillId="0" borderId="0" xfId="4" applyFont="1" applyAlignment="1">
      <alignment horizontal="center"/>
    </xf>
    <xf numFmtId="0" fontId="15" fillId="0" borderId="0" xfId="4" applyFont="1" applyAlignment="1">
      <alignment horizontal="center"/>
    </xf>
    <xf numFmtId="0" fontId="13" fillId="0" borderId="2" xfId="4" applyFont="1" applyBorder="1" applyAlignment="1">
      <alignment horizontal="center"/>
    </xf>
    <xf numFmtId="2" fontId="13" fillId="0" borderId="5" xfId="4" applyNumberFormat="1" applyFont="1" applyBorder="1" applyAlignment="1">
      <alignment horizontal="center"/>
    </xf>
    <xf numFmtId="2" fontId="13" fillId="0" borderId="6" xfId="4" applyNumberFormat="1" applyFont="1" applyBorder="1" applyAlignment="1">
      <alignment horizontal="center"/>
    </xf>
    <xf numFmtId="0" fontId="13" fillId="0" borderId="24" xfId="4" applyFont="1" applyBorder="1" applyAlignment="1">
      <alignment horizontal="center"/>
    </xf>
    <xf numFmtId="0" fontId="13" fillId="0" borderId="25" xfId="4" applyFont="1" applyBorder="1" applyAlignment="1">
      <alignment horizontal="center"/>
    </xf>
    <xf numFmtId="0" fontId="15" fillId="0" borderId="12" xfId="4" applyFont="1" applyBorder="1" applyAlignment="1">
      <alignment horizontal="center"/>
    </xf>
    <xf numFmtId="2" fontId="15" fillId="0" borderId="15" xfId="4" applyNumberFormat="1" applyFont="1" applyBorder="1" applyAlignment="1">
      <alignment horizontal="center"/>
    </xf>
    <xf numFmtId="0" fontId="15" fillId="0" borderId="34" xfId="4" applyFont="1" applyBorder="1" applyAlignment="1">
      <alignment horizontal="center"/>
    </xf>
    <xf numFmtId="0" fontId="15" fillId="0" borderId="33" xfId="4" applyFont="1" applyBorder="1" applyAlignment="1">
      <alignment horizontal="center"/>
    </xf>
    <xf numFmtId="0" fontId="14" fillId="0" borderId="31" xfId="4" applyFont="1" applyBorder="1" applyAlignment="1">
      <alignment horizontal="left"/>
    </xf>
    <xf numFmtId="0" fontId="14" fillId="0" borderId="32" xfId="4" applyFont="1" applyBorder="1" applyAlignment="1">
      <alignment horizontal="left"/>
    </xf>
    <xf numFmtId="0" fontId="14" fillId="0" borderId="33" xfId="4" applyFont="1" applyBorder="1" applyAlignment="1">
      <alignment horizontal="left"/>
    </xf>
    <xf numFmtId="0" fontId="13" fillId="0" borderId="29" xfId="4" applyFont="1" applyBorder="1" applyAlignment="1">
      <alignment horizontal="center"/>
    </xf>
    <xf numFmtId="0" fontId="13" fillId="0" borderId="21" xfId="4" applyFont="1" applyBorder="1" applyAlignment="1">
      <alignment horizontal="center"/>
    </xf>
    <xf numFmtId="49" fontId="14" fillId="0" borderId="31" xfId="4" applyNumberFormat="1" applyFont="1" applyBorder="1" applyAlignment="1">
      <alignment horizontal="left"/>
    </xf>
    <xf numFmtId="49" fontId="14" fillId="0" borderId="32" xfId="4" applyNumberFormat="1" applyFont="1" applyBorder="1" applyAlignment="1">
      <alignment horizontal="left"/>
    </xf>
    <xf numFmtId="49" fontId="14" fillId="0" borderId="33" xfId="4" applyNumberFormat="1" applyFont="1" applyBorder="1" applyAlignment="1">
      <alignment horizontal="left"/>
    </xf>
    <xf numFmtId="2" fontId="15" fillId="0" borderId="34" xfId="4" applyNumberFormat="1" applyFont="1" applyBorder="1" applyAlignment="1">
      <alignment horizontal="center"/>
    </xf>
    <xf numFmtId="2" fontId="15" fillId="0" borderId="31" xfId="4" applyNumberFormat="1" applyFont="1" applyBorder="1" applyAlignment="1">
      <alignment horizontal="center"/>
    </xf>
    <xf numFmtId="2" fontId="15" fillId="0" borderId="33" xfId="4" applyNumberFormat="1" applyFont="1" applyBorder="1" applyAlignment="1">
      <alignment horizontal="center"/>
    </xf>
    <xf numFmtId="2" fontId="13" fillId="0" borderId="29" xfId="4" applyNumberFormat="1" applyFont="1" applyBorder="1" applyAlignment="1">
      <alignment horizontal="center"/>
    </xf>
    <xf numFmtId="2" fontId="13" fillId="0" borderId="21" xfId="4" applyNumberFormat="1" applyFont="1" applyBorder="1" applyAlignment="1">
      <alignment horizontal="center"/>
    </xf>
    <xf numFmtId="0" fontId="13" fillId="0" borderId="1" xfId="4" applyFont="1" applyFill="1" applyBorder="1" applyAlignment="1">
      <alignment horizontal="center"/>
    </xf>
    <xf numFmtId="0" fontId="13" fillId="0" borderId="3" xfId="4" applyFont="1" applyFill="1" applyBorder="1" applyAlignment="1">
      <alignment horizontal="center"/>
    </xf>
    <xf numFmtId="0" fontId="13" fillId="0" borderId="38" xfId="4" applyFont="1" applyBorder="1" applyAlignment="1">
      <alignment horizontal="center"/>
    </xf>
    <xf numFmtId="0" fontId="13" fillId="0" borderId="39" xfId="4" applyFont="1" applyBorder="1" applyAlignment="1">
      <alignment horizontal="center"/>
    </xf>
    <xf numFmtId="0" fontId="13" fillId="0" borderId="34" xfId="4" applyFont="1" applyBorder="1" applyAlignment="1">
      <alignment horizontal="center"/>
    </xf>
    <xf numFmtId="0" fontId="13" fillId="0" borderId="33" xfId="4" applyFont="1" applyBorder="1" applyAlignment="1">
      <alignment horizontal="center"/>
    </xf>
    <xf numFmtId="2" fontId="15" fillId="0" borderId="34" xfId="4" applyNumberFormat="1" applyFont="1" applyFill="1" applyBorder="1" applyAlignment="1">
      <alignment horizontal="center"/>
    </xf>
    <xf numFmtId="2" fontId="15" fillId="0" borderId="33" xfId="4" applyNumberFormat="1" applyFont="1" applyFill="1" applyBorder="1" applyAlignment="1">
      <alignment horizontal="center"/>
    </xf>
    <xf numFmtId="2" fontId="13" fillId="0" borderId="15" xfId="4" applyNumberFormat="1" applyFont="1" applyBorder="1" applyAlignment="1">
      <alignment horizontal="center"/>
    </xf>
    <xf numFmtId="2" fontId="13" fillId="0" borderId="14" xfId="4" applyNumberFormat="1" applyFont="1" applyBorder="1" applyAlignment="1">
      <alignment horizontal="center"/>
    </xf>
    <xf numFmtId="0" fontId="14" fillId="0" borderId="7" xfId="4" applyFont="1" applyBorder="1" applyAlignment="1">
      <alignment horizontal="left"/>
    </xf>
    <xf numFmtId="0" fontId="15" fillId="0" borderId="7" xfId="4" applyFont="1" applyBorder="1" applyAlignment="1">
      <alignment horizontal="center"/>
    </xf>
    <xf numFmtId="0" fontId="15" fillId="0" borderId="31" xfId="4" applyFont="1" applyBorder="1" applyAlignment="1">
      <alignment horizontal="center"/>
    </xf>
    <xf numFmtId="0" fontId="15" fillId="0" borderId="37" xfId="4" applyFont="1" applyBorder="1" applyAlignment="1">
      <alignment horizontal="center"/>
    </xf>
    <xf numFmtId="0" fontId="13" fillId="0" borderId="31" xfId="4" applyFont="1" applyBorder="1" applyAlignment="1">
      <alignment horizontal="center"/>
    </xf>
    <xf numFmtId="0" fontId="13" fillId="0" borderId="37" xfId="4" applyFont="1" applyBorder="1" applyAlignment="1">
      <alignment horizontal="center"/>
    </xf>
    <xf numFmtId="0" fontId="14" fillId="0" borderId="41" xfId="4" applyFont="1" applyBorder="1" applyAlignment="1">
      <alignment horizontal="left"/>
    </xf>
    <xf numFmtId="0" fontId="14" fillId="0" borderId="40" xfId="4" applyFont="1" applyBorder="1" applyAlignment="1">
      <alignment horizontal="left"/>
    </xf>
    <xf numFmtId="2" fontId="14" fillId="2" borderId="31" xfId="4" applyNumberFormat="1" applyFont="1" applyFill="1" applyBorder="1" applyAlignment="1">
      <alignment horizontal="center"/>
    </xf>
    <xf numFmtId="2" fontId="14" fillId="2" borderId="37" xfId="4" applyNumberFormat="1" applyFont="1" applyFill="1" applyBorder="1" applyAlignment="1">
      <alignment horizontal="center"/>
    </xf>
    <xf numFmtId="4" fontId="15" fillId="0" borderId="40" xfId="4" applyNumberFormat="1" applyFont="1" applyBorder="1" applyAlignment="1">
      <alignment horizontal="center" wrapText="1"/>
    </xf>
    <xf numFmtId="4" fontId="15" fillId="0" borderId="34" xfId="4" applyNumberFormat="1" applyFont="1" applyBorder="1" applyAlignment="1">
      <alignment horizontal="center" wrapText="1"/>
    </xf>
    <xf numFmtId="0" fontId="13" fillId="0" borderId="41" xfId="4" applyFont="1" applyBorder="1" applyAlignment="1">
      <alignment horizontal="left"/>
    </xf>
    <xf numFmtId="0" fontId="13" fillId="0" borderId="40" xfId="4" applyFont="1" applyBorder="1" applyAlignment="1">
      <alignment horizontal="left"/>
    </xf>
    <xf numFmtId="4" fontId="13" fillId="0" borderId="40" xfId="4" applyNumberFormat="1" applyFont="1" applyBorder="1" applyAlignment="1">
      <alignment horizontal="center" wrapText="1"/>
    </xf>
    <xf numFmtId="4" fontId="13" fillId="0" borderId="34" xfId="4" applyNumberFormat="1" applyFont="1" applyBorder="1" applyAlignment="1">
      <alignment horizontal="center" wrapText="1"/>
    </xf>
    <xf numFmtId="0" fontId="15" fillId="0" borderId="40" xfId="4" applyFont="1" applyBorder="1" applyAlignment="1">
      <alignment horizontal="left"/>
    </xf>
    <xf numFmtId="0" fontId="14" fillId="0" borderId="37" xfId="4" applyFont="1" applyBorder="1" applyAlignment="1">
      <alignment horizontal="left"/>
    </xf>
    <xf numFmtId="0" fontId="13" fillId="0" borderId="32" xfId="4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24" fillId="0" borderId="2" xfId="5" applyFont="1" applyBorder="1" applyAlignment="1">
      <alignment horizontal="center"/>
    </xf>
    <xf numFmtId="0" fontId="20" fillId="0" borderId="1" xfId="5" applyFont="1" applyBorder="1" applyAlignment="1">
      <alignment horizontal="center"/>
    </xf>
    <xf numFmtId="0" fontId="20" fillId="0" borderId="3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3" xfId="5" applyFont="1" applyBorder="1" applyAlignment="1">
      <alignment horizontal="center"/>
    </xf>
    <xf numFmtId="0" fontId="21" fillId="0" borderId="12" xfId="5" applyFont="1" applyBorder="1" applyAlignment="1">
      <alignment horizontal="center"/>
    </xf>
    <xf numFmtId="0" fontId="21" fillId="0" borderId="14" xfId="5" applyFont="1" applyBorder="1" applyAlignment="1">
      <alignment horizontal="center"/>
    </xf>
    <xf numFmtId="0" fontId="20" fillId="0" borderId="8" xfId="5" applyFont="1" applyBorder="1" applyAlignment="1">
      <alignment horizontal="center"/>
    </xf>
    <xf numFmtId="0" fontId="20" fillId="0" borderId="9" xfId="5" applyFont="1" applyBorder="1" applyAlignment="1">
      <alignment horizontal="center"/>
    </xf>
    <xf numFmtId="0" fontId="24" fillId="0" borderId="5" xfId="5" applyFont="1" applyBorder="1" applyAlignment="1">
      <alignment horizontal="center"/>
    </xf>
    <xf numFmtId="0" fontId="24" fillId="0" borderId="6" xfId="5" applyFont="1" applyBorder="1" applyAlignment="1">
      <alignment horizontal="center"/>
    </xf>
    <xf numFmtId="0" fontId="20" fillId="0" borderId="5" xfId="5" applyFont="1" applyBorder="1" applyAlignment="1">
      <alignment horizontal="center"/>
    </xf>
    <xf numFmtId="0" fontId="20" fillId="0" borderId="6" xfId="5" applyFont="1" applyBorder="1" applyAlignment="1">
      <alignment horizontal="center"/>
    </xf>
    <xf numFmtId="0" fontId="20" fillId="0" borderId="24" xfId="5" applyFont="1" applyBorder="1" applyAlignment="1">
      <alignment horizontal="center"/>
    </xf>
    <xf numFmtId="0" fontId="20" fillId="0" borderId="25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6" xfId="5" applyFont="1" applyBorder="1" applyAlignment="1">
      <alignment horizontal="center"/>
    </xf>
    <xf numFmtId="2" fontId="18" fillId="0" borderId="5" xfId="5" applyNumberFormat="1" applyFont="1" applyBorder="1" applyAlignment="1">
      <alignment horizontal="center"/>
    </xf>
    <xf numFmtId="2" fontId="18" fillId="0" borderId="6" xfId="5" applyNumberFormat="1" applyFont="1" applyBorder="1" applyAlignment="1">
      <alignment horizontal="center"/>
    </xf>
    <xf numFmtId="0" fontId="15" fillId="0" borderId="23" xfId="5" applyFont="1" applyBorder="1" applyAlignment="1">
      <alignment wrapText="1"/>
    </xf>
    <xf numFmtId="0" fontId="3" fillId="0" borderId="23" xfId="5" applyBorder="1" applyAlignment="1">
      <alignment wrapText="1"/>
    </xf>
    <xf numFmtId="0" fontId="21" fillId="0" borderId="34" xfId="5" applyFont="1" applyBorder="1" applyAlignment="1">
      <alignment horizontal="center"/>
    </xf>
    <xf numFmtId="0" fontId="21" fillId="0" borderId="33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0" fontId="24" fillId="0" borderId="8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15" fillId="0" borderId="10" xfId="5" applyFont="1" applyBorder="1" applyAlignment="1">
      <alignment horizontal="center"/>
    </xf>
    <xf numFmtId="0" fontId="15" fillId="0" borderId="11" xfId="5" applyFont="1" applyBorder="1" applyAlignment="1">
      <alignment horizontal="center"/>
    </xf>
    <xf numFmtId="0" fontId="18" fillId="0" borderId="10" xfId="5" applyFont="1" applyBorder="1" applyAlignment="1">
      <alignment horizontal="center"/>
    </xf>
    <xf numFmtId="0" fontId="18" fillId="0" borderId="11" xfId="5" applyFont="1" applyBorder="1" applyAlignment="1">
      <alignment horizontal="center"/>
    </xf>
    <xf numFmtId="0" fontId="21" fillId="0" borderId="15" xfId="5" applyFont="1" applyBorder="1" applyAlignment="1">
      <alignment horizontal="center"/>
    </xf>
    <xf numFmtId="2" fontId="21" fillId="0" borderId="15" xfId="5" applyNumberFormat="1" applyFont="1" applyBorder="1" applyAlignment="1">
      <alignment horizontal="center"/>
    </xf>
    <xf numFmtId="0" fontId="20" fillId="0" borderId="29" xfId="5" applyFont="1" applyBorder="1" applyAlignment="1">
      <alignment horizontal="center"/>
    </xf>
    <xf numFmtId="0" fontId="20" fillId="0" borderId="21" xfId="5" applyFont="1" applyBorder="1" applyAlignment="1">
      <alignment horizontal="center"/>
    </xf>
    <xf numFmtId="0" fontId="22" fillId="0" borderId="31" xfId="5" applyFont="1" applyBorder="1" applyAlignment="1">
      <alignment horizontal="left"/>
    </xf>
    <xf numFmtId="0" fontId="22" fillId="0" borderId="32" xfId="5" applyFont="1" applyBorder="1" applyAlignment="1">
      <alignment horizontal="left"/>
    </xf>
    <xf numFmtId="0" fontId="22" fillId="0" borderId="33" xfId="5" applyFont="1" applyBorder="1" applyAlignment="1">
      <alignment horizontal="left"/>
    </xf>
    <xf numFmtId="2" fontId="21" fillId="0" borderId="34" xfId="5" applyNumberFormat="1" applyFont="1" applyBorder="1" applyAlignment="1">
      <alignment horizontal="center"/>
    </xf>
    <xf numFmtId="2" fontId="21" fillId="0" borderId="33" xfId="5" applyNumberFormat="1" applyFont="1" applyBorder="1" applyAlignment="1">
      <alignment horizontal="center"/>
    </xf>
    <xf numFmtId="0" fontId="20" fillId="0" borderId="34" xfId="5" applyFont="1" applyBorder="1" applyAlignment="1">
      <alignment horizontal="center"/>
    </xf>
    <xf numFmtId="0" fontId="20" fillId="0" borderId="33" xfId="5" applyFont="1" applyBorder="1" applyAlignment="1">
      <alignment horizontal="center"/>
    </xf>
    <xf numFmtId="0" fontId="20" fillId="0" borderId="10" xfId="5" applyFont="1" applyBorder="1" applyAlignment="1">
      <alignment horizontal="center"/>
    </xf>
    <xf numFmtId="0" fontId="20" fillId="0" borderId="11" xfId="5" applyFont="1" applyBorder="1" applyAlignment="1">
      <alignment horizontal="center"/>
    </xf>
    <xf numFmtId="0" fontId="18" fillId="0" borderId="29" xfId="5" applyFont="1" applyBorder="1" applyAlignment="1">
      <alignment horizontal="center"/>
    </xf>
    <xf numFmtId="0" fontId="18" fillId="0" borderId="21" xfId="5" applyFont="1" applyBorder="1" applyAlignment="1">
      <alignment horizontal="center"/>
    </xf>
    <xf numFmtId="0" fontId="20" fillId="0" borderId="15" xfId="5" applyFont="1" applyBorder="1" applyAlignment="1">
      <alignment horizontal="center"/>
    </xf>
    <xf numFmtId="0" fontId="20" fillId="0" borderId="14" xfId="5" applyFont="1" applyBorder="1" applyAlignment="1">
      <alignment horizontal="center"/>
    </xf>
    <xf numFmtId="0" fontId="21" fillId="0" borderId="31" xfId="5" applyFont="1" applyBorder="1" applyAlignment="1">
      <alignment horizontal="center"/>
    </xf>
    <xf numFmtId="0" fontId="21" fillId="0" borderId="37" xfId="5" applyFont="1" applyBorder="1" applyAlignment="1">
      <alignment horizontal="center"/>
    </xf>
    <xf numFmtId="2" fontId="21" fillId="0" borderId="34" xfId="5" applyNumberFormat="1" applyFont="1" applyFill="1" applyBorder="1" applyAlignment="1">
      <alignment horizontal="center"/>
    </xf>
    <xf numFmtId="2" fontId="21" fillId="0" borderId="33" xfId="5" applyNumberFormat="1" applyFont="1" applyFill="1" applyBorder="1" applyAlignment="1">
      <alignment horizontal="center"/>
    </xf>
    <xf numFmtId="0" fontId="14" fillId="0" borderId="12" xfId="5" applyFont="1" applyBorder="1" applyAlignment="1">
      <alignment horizontal="left"/>
    </xf>
    <xf numFmtId="0" fontId="14" fillId="0" borderId="13" xfId="5" applyFont="1" applyBorder="1" applyAlignment="1">
      <alignment horizontal="left"/>
    </xf>
    <xf numFmtId="0" fontId="23" fillId="0" borderId="5" xfId="5" applyFont="1" applyBorder="1" applyAlignment="1">
      <alignment horizontal="left"/>
    </xf>
    <xf numFmtId="0" fontId="23" fillId="0" borderId="0" xfId="5" applyFont="1" applyBorder="1" applyAlignment="1">
      <alignment horizontal="left"/>
    </xf>
    <xf numFmtId="0" fontId="23" fillId="0" borderId="6" xfId="5" applyFont="1" applyBorder="1" applyAlignment="1">
      <alignment horizontal="left"/>
    </xf>
    <xf numFmtId="2" fontId="19" fillId="0" borderId="31" xfId="5" applyNumberFormat="1" applyFont="1" applyBorder="1" applyAlignment="1">
      <alignment horizontal="center"/>
    </xf>
    <xf numFmtId="2" fontId="19" fillId="0" borderId="37" xfId="5" applyNumberFormat="1" applyFont="1" applyBorder="1" applyAlignment="1">
      <alignment horizontal="center"/>
    </xf>
    <xf numFmtId="0" fontId="14" fillId="0" borderId="41" xfId="5" applyFont="1" applyBorder="1" applyAlignment="1">
      <alignment horizontal="left"/>
    </xf>
    <xf numFmtId="0" fontId="14" fillId="0" borderId="40" xfId="5" applyFont="1" applyBorder="1" applyAlignment="1">
      <alignment horizontal="left"/>
    </xf>
    <xf numFmtId="0" fontId="13" fillId="0" borderId="41" xfId="5" applyFont="1" applyBorder="1" applyAlignment="1">
      <alignment horizontal="left"/>
    </xf>
    <xf numFmtId="0" fontId="13" fillId="0" borderId="40" xfId="5" applyFont="1" applyBorder="1" applyAlignment="1">
      <alignment horizontal="left"/>
    </xf>
    <xf numFmtId="2" fontId="21" fillId="0" borderId="31" xfId="5" applyNumberFormat="1" applyFont="1" applyBorder="1" applyAlignment="1">
      <alignment horizontal="center"/>
    </xf>
    <xf numFmtId="0" fontId="2" fillId="0" borderId="0" xfId="6" applyAlignment="1">
      <alignment wrapText="1"/>
    </xf>
    <xf numFmtId="0" fontId="20" fillId="0" borderId="31" xfId="6" applyFont="1" applyBorder="1" applyAlignment="1">
      <alignment horizontal="center"/>
    </xf>
    <xf numFmtId="0" fontId="20" fillId="0" borderId="37" xfId="6" applyFont="1" applyBorder="1" applyAlignment="1">
      <alignment horizontal="center"/>
    </xf>
    <xf numFmtId="0" fontId="21" fillId="2" borderId="31" xfId="6" applyFont="1" applyFill="1" applyBorder="1" applyAlignment="1">
      <alignment horizontal="center"/>
    </xf>
    <xf numFmtId="0" fontId="21" fillId="2" borderId="37" xfId="6" applyFont="1" applyFill="1" applyBorder="1" applyAlignment="1">
      <alignment horizontal="center"/>
    </xf>
    <xf numFmtId="0" fontId="21" fillId="0" borderId="31" xfId="6" applyFont="1" applyBorder="1" applyAlignment="1">
      <alignment horizontal="center"/>
    </xf>
    <xf numFmtId="0" fontId="21" fillId="0" borderId="37" xfId="6" applyFont="1" applyBorder="1" applyAlignment="1">
      <alignment horizontal="center"/>
    </xf>
    <xf numFmtId="0" fontId="20" fillId="0" borderId="5" xfId="6" applyFont="1" applyBorder="1" applyAlignment="1">
      <alignment horizontal="center"/>
    </xf>
    <xf numFmtId="0" fontId="20" fillId="0" borderId="6" xfId="6" applyFont="1" applyBorder="1" applyAlignment="1">
      <alignment horizontal="center"/>
    </xf>
    <xf numFmtId="0" fontId="20" fillId="0" borderId="32" xfId="6" applyFont="1" applyBorder="1" applyAlignment="1">
      <alignment horizontal="center"/>
    </xf>
    <xf numFmtId="0" fontId="20" fillId="0" borderId="15" xfId="6" applyFont="1" applyBorder="1" applyAlignment="1">
      <alignment horizontal="center"/>
    </xf>
    <xf numFmtId="0" fontId="20" fillId="0" borderId="14" xfId="6" applyFont="1" applyBorder="1" applyAlignment="1">
      <alignment horizontal="center"/>
    </xf>
    <xf numFmtId="0" fontId="20" fillId="0" borderId="24" xfId="6" applyFont="1" applyBorder="1" applyAlignment="1">
      <alignment horizontal="center"/>
    </xf>
    <xf numFmtId="0" fontId="20" fillId="0" borderId="25" xfId="6" applyFont="1" applyBorder="1" applyAlignment="1">
      <alignment horizontal="center"/>
    </xf>
    <xf numFmtId="0" fontId="18" fillId="0" borderId="5" xfId="6" applyFont="1" applyBorder="1" applyAlignment="1">
      <alignment horizontal="center"/>
    </xf>
    <xf numFmtId="0" fontId="18" fillId="0" borderId="6" xfId="6" applyFont="1" applyBorder="1" applyAlignment="1">
      <alignment horizontal="center"/>
    </xf>
    <xf numFmtId="2" fontId="18" fillId="0" borderId="5" xfId="6" applyNumberFormat="1" applyFont="1" applyBorder="1" applyAlignment="1">
      <alignment horizontal="center"/>
    </xf>
    <xf numFmtId="2" fontId="18" fillId="0" borderId="6" xfId="6" applyNumberFormat="1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0" fillId="0" borderId="11" xfId="6" applyFont="1" applyBorder="1" applyAlignment="1">
      <alignment horizontal="center"/>
    </xf>
    <xf numFmtId="2" fontId="18" fillId="0" borderId="29" xfId="6" applyNumberFormat="1" applyFont="1" applyBorder="1" applyAlignment="1">
      <alignment horizontal="center"/>
    </xf>
    <xf numFmtId="2" fontId="18" fillId="0" borderId="21" xfId="6" applyNumberFormat="1" applyFont="1" applyBorder="1" applyAlignment="1">
      <alignment horizontal="center"/>
    </xf>
    <xf numFmtId="0" fontId="18" fillId="0" borderId="15" xfId="6" applyFont="1" applyBorder="1" applyAlignment="1">
      <alignment horizontal="center"/>
    </xf>
    <xf numFmtId="0" fontId="18" fillId="0" borderId="14" xfId="6" applyFont="1" applyBorder="1" applyAlignment="1">
      <alignment horizontal="center"/>
    </xf>
    <xf numFmtId="0" fontId="14" fillId="0" borderId="41" xfId="6" applyFont="1" applyBorder="1" applyAlignment="1">
      <alignment horizontal="left"/>
    </xf>
    <xf numFmtId="0" fontId="14" fillId="0" borderId="40" xfId="6" applyFont="1" applyBorder="1" applyAlignment="1">
      <alignment horizontal="left"/>
    </xf>
    <xf numFmtId="2" fontId="19" fillId="0" borderId="31" xfId="6" applyNumberFormat="1" applyFont="1" applyBorder="1" applyAlignment="1">
      <alignment horizontal="center"/>
    </xf>
    <xf numFmtId="2" fontId="19" fillId="0" borderId="37" xfId="6" applyNumberFormat="1" applyFont="1" applyBorder="1" applyAlignment="1">
      <alignment horizontal="center"/>
    </xf>
    <xf numFmtId="0" fontId="14" fillId="0" borderId="12" xfId="6" applyFont="1" applyBorder="1" applyAlignment="1">
      <alignment horizontal="left"/>
    </xf>
    <xf numFmtId="0" fontId="14" fillId="0" borderId="13" xfId="6" applyFont="1" applyBorder="1" applyAlignment="1">
      <alignment horizontal="left"/>
    </xf>
    <xf numFmtId="0" fontId="13" fillId="0" borderId="41" xfId="6" applyFont="1" applyBorder="1" applyAlignment="1">
      <alignment horizontal="left"/>
    </xf>
    <xf numFmtId="0" fontId="13" fillId="0" borderId="40" xfId="6" applyFont="1" applyBorder="1" applyAlignment="1">
      <alignment horizontal="left"/>
    </xf>
    <xf numFmtId="0" fontId="23" fillId="0" borderId="5" xfId="6" applyFont="1" applyBorder="1" applyAlignment="1">
      <alignment horizontal="left"/>
    </xf>
    <xf numFmtId="0" fontId="23" fillId="0" borderId="0" xfId="6" applyFont="1" applyBorder="1" applyAlignment="1">
      <alignment horizontal="left"/>
    </xf>
    <xf numFmtId="0" fontId="23" fillId="0" borderId="6" xfId="6" applyFont="1" applyBorder="1" applyAlignment="1">
      <alignment horizontal="left"/>
    </xf>
    <xf numFmtId="0" fontId="22" fillId="0" borderId="31" xfId="6" applyFont="1" applyBorder="1" applyAlignment="1">
      <alignment horizontal="left"/>
    </xf>
    <xf numFmtId="0" fontId="22" fillId="0" borderId="32" xfId="6" applyFont="1" applyBorder="1" applyAlignment="1">
      <alignment horizontal="left"/>
    </xf>
    <xf numFmtId="0" fontId="22" fillId="0" borderId="37" xfId="6" applyFont="1" applyBorder="1" applyAlignment="1">
      <alignment horizontal="left"/>
    </xf>
    <xf numFmtId="0" fontId="22" fillId="0" borderId="33" xfId="6" applyFont="1" applyBorder="1" applyAlignment="1">
      <alignment horizontal="left"/>
    </xf>
    <xf numFmtId="2" fontId="21" fillId="0" borderId="34" xfId="6" applyNumberFormat="1" applyFont="1" applyBorder="1" applyAlignment="1">
      <alignment horizontal="center"/>
    </xf>
    <xf numFmtId="2" fontId="21" fillId="0" borderId="33" xfId="6" applyNumberFormat="1" applyFont="1" applyBorder="1" applyAlignment="1">
      <alignment horizontal="center"/>
    </xf>
    <xf numFmtId="0" fontId="20" fillId="0" borderId="34" xfId="6" applyFont="1" applyBorder="1" applyAlignment="1">
      <alignment horizontal="center"/>
    </xf>
    <xf numFmtId="0" fontId="20" fillId="0" borderId="33" xfId="6" applyFont="1" applyBorder="1" applyAlignment="1">
      <alignment horizontal="center"/>
    </xf>
    <xf numFmtId="2" fontId="21" fillId="2" borderId="34" xfId="6" applyNumberFormat="1" applyFont="1" applyFill="1" applyBorder="1" applyAlignment="1">
      <alignment horizontal="center"/>
    </xf>
    <xf numFmtId="2" fontId="21" fillId="2" borderId="33" xfId="6" applyNumberFormat="1" applyFont="1" applyFill="1" applyBorder="1" applyAlignment="1">
      <alignment horizontal="center"/>
    </xf>
    <xf numFmtId="49" fontId="22" fillId="0" borderId="31" xfId="6" applyNumberFormat="1" applyFont="1" applyBorder="1" applyAlignment="1">
      <alignment horizontal="left"/>
    </xf>
    <xf numFmtId="49" fontId="22" fillId="0" borderId="32" xfId="6" applyNumberFormat="1" applyFont="1" applyBorder="1" applyAlignment="1">
      <alignment horizontal="left"/>
    </xf>
    <xf numFmtId="49" fontId="22" fillId="0" borderId="33" xfId="6" applyNumberFormat="1" applyFont="1" applyBorder="1" applyAlignment="1">
      <alignment horizontal="left"/>
    </xf>
    <xf numFmtId="2" fontId="21" fillId="0" borderId="31" xfId="6" applyNumberFormat="1" applyFont="1" applyBorder="1" applyAlignment="1">
      <alignment horizontal="center"/>
    </xf>
    <xf numFmtId="0" fontId="20" fillId="0" borderId="38" xfId="6" applyFont="1" applyBorder="1" applyAlignment="1">
      <alignment horizontal="center"/>
    </xf>
    <xf numFmtId="0" fontId="20" fillId="0" borderId="39" xfId="6" applyFont="1" applyBorder="1" applyAlignment="1">
      <alignment horizontal="center"/>
    </xf>
    <xf numFmtId="2" fontId="18" fillId="0" borderId="15" xfId="6" applyNumberFormat="1" applyFont="1" applyBorder="1" applyAlignment="1">
      <alignment horizontal="center"/>
    </xf>
    <xf numFmtId="2" fontId="18" fillId="0" borderId="14" xfId="6" applyNumberFormat="1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0" fontId="20" fillId="0" borderId="9" xfId="6" applyFont="1" applyBorder="1" applyAlignment="1">
      <alignment horizontal="center"/>
    </xf>
    <xf numFmtId="0" fontId="18" fillId="0" borderId="29" xfId="6" applyFont="1" applyBorder="1" applyAlignment="1">
      <alignment horizontal="center"/>
    </xf>
    <xf numFmtId="0" fontId="18" fillId="0" borderId="21" xfId="6" applyFont="1" applyBorder="1" applyAlignment="1">
      <alignment horizontal="center"/>
    </xf>
    <xf numFmtId="0" fontId="21" fillId="0" borderId="33" xfId="6" applyFont="1" applyBorder="1" applyAlignment="1">
      <alignment horizontal="center"/>
    </xf>
    <xf numFmtId="0" fontId="20" fillId="0" borderId="1" xfId="6" applyFont="1" applyBorder="1" applyAlignment="1">
      <alignment horizontal="center"/>
    </xf>
    <xf numFmtId="0" fontId="20" fillId="0" borderId="3" xfId="6" applyFont="1" applyBorder="1" applyAlignment="1">
      <alignment horizontal="center"/>
    </xf>
    <xf numFmtId="0" fontId="20" fillId="0" borderId="29" xfId="6" applyFont="1" applyBorder="1" applyAlignment="1">
      <alignment horizontal="center"/>
    </xf>
    <xf numFmtId="0" fontId="20" fillId="0" borderId="21" xfId="6" applyFont="1" applyBorder="1" applyAlignment="1">
      <alignment horizontal="center"/>
    </xf>
    <xf numFmtId="2" fontId="21" fillId="0" borderId="15" xfId="6" applyNumberFormat="1" applyFont="1" applyBorder="1" applyAlignment="1">
      <alignment horizontal="center"/>
    </xf>
    <xf numFmtId="0" fontId="21" fillId="0" borderId="14" xfId="6" applyFont="1" applyBorder="1" applyAlignment="1">
      <alignment horizontal="center"/>
    </xf>
    <xf numFmtId="0" fontId="21" fillId="0" borderId="34" xfId="6" applyFont="1" applyBorder="1" applyAlignment="1">
      <alignment horizontal="center"/>
    </xf>
    <xf numFmtId="0" fontId="21" fillId="2" borderId="12" xfId="6" applyFont="1" applyFill="1" applyBorder="1" applyAlignment="1">
      <alignment horizontal="center"/>
    </xf>
    <xf numFmtId="0" fontId="21" fillId="2" borderId="14" xfId="6" applyFont="1" applyFill="1" applyBorder="1" applyAlignment="1">
      <alignment horizontal="center"/>
    </xf>
    <xf numFmtId="0" fontId="21" fillId="2" borderId="15" xfId="6" applyFont="1" applyFill="1" applyBorder="1" applyAlignment="1">
      <alignment horizontal="center"/>
    </xf>
    <xf numFmtId="0" fontId="24" fillId="0" borderId="5" xfId="6" applyFont="1" applyBorder="1" applyAlignment="1">
      <alignment horizontal="center"/>
    </xf>
    <xf numFmtId="0" fontId="24" fillId="0" borderId="6" xfId="6" applyFont="1" applyBorder="1" applyAlignment="1">
      <alignment horizontal="center"/>
    </xf>
    <xf numFmtId="0" fontId="24" fillId="0" borderId="8" xfId="6" applyFont="1" applyBorder="1" applyAlignment="1">
      <alignment horizontal="center"/>
    </xf>
    <xf numFmtId="0" fontId="24" fillId="0" borderId="9" xfId="6" applyFont="1" applyBorder="1" applyAlignment="1">
      <alignment horizontal="center"/>
    </xf>
    <xf numFmtId="0" fontId="15" fillId="0" borderId="10" xfId="6" applyFont="1" applyBorder="1" applyAlignment="1">
      <alignment horizontal="center"/>
    </xf>
    <xf numFmtId="0" fontId="15" fillId="0" borderId="11" xfId="6" applyFont="1" applyBorder="1" applyAlignment="1">
      <alignment horizontal="center"/>
    </xf>
    <xf numFmtId="0" fontId="18" fillId="0" borderId="10" xfId="6" applyFont="1" applyBorder="1" applyAlignment="1">
      <alignment horizontal="center"/>
    </xf>
    <xf numFmtId="0" fontId="18" fillId="0" borderId="11" xfId="6" applyFont="1" applyBorder="1" applyAlignment="1">
      <alignment horizontal="center"/>
    </xf>
    <xf numFmtId="0" fontId="15" fillId="0" borderId="23" xfId="6" applyFont="1" applyBorder="1" applyAlignment="1">
      <alignment wrapText="1"/>
    </xf>
    <xf numFmtId="0" fontId="2" fillId="0" borderId="23" xfId="6" applyBorder="1" applyAlignment="1">
      <alignment wrapText="1"/>
    </xf>
    <xf numFmtId="0" fontId="14" fillId="0" borderId="0" xfId="6" applyFont="1" applyAlignment="1">
      <alignment horizontal="center"/>
    </xf>
    <xf numFmtId="0" fontId="15" fillId="0" borderId="0" xfId="6" applyFont="1" applyAlignment="1">
      <alignment horizontal="center"/>
    </xf>
    <xf numFmtId="0" fontId="24" fillId="0" borderId="2" xfId="6" applyFont="1" applyBorder="1" applyAlignment="1">
      <alignment horizontal="center"/>
    </xf>
    <xf numFmtId="0" fontId="24" fillId="0" borderId="1" xfId="6" applyFont="1" applyBorder="1" applyAlignment="1">
      <alignment horizontal="center"/>
    </xf>
    <xf numFmtId="0" fontId="24" fillId="0" borderId="3" xfId="6" applyFont="1" applyBorder="1" applyAlignment="1">
      <alignment horizontal="center"/>
    </xf>
    <xf numFmtId="0" fontId="24" fillId="0" borderId="15" xfId="6" applyFont="1" applyBorder="1" applyAlignment="1">
      <alignment horizontal="center"/>
    </xf>
    <xf numFmtId="0" fontId="24" fillId="0" borderId="14" xfId="6" applyFont="1" applyBorder="1" applyAlignment="1">
      <alignment horizontal="center"/>
    </xf>
    <xf numFmtId="0" fontId="24" fillId="0" borderId="24" xfId="6" applyFont="1" applyBorder="1" applyAlignment="1">
      <alignment horizontal="center"/>
    </xf>
    <xf numFmtId="0" fontId="24" fillId="0" borderId="25" xfId="6" applyFont="1" applyBorder="1" applyAlignment="1">
      <alignment horizontal="center"/>
    </xf>
    <xf numFmtId="0" fontId="24" fillId="0" borderId="10" xfId="6" applyFont="1" applyBorder="1" applyAlignment="1">
      <alignment horizontal="center"/>
    </xf>
    <xf numFmtId="0" fontId="24" fillId="0" borderId="11" xfId="6" applyFont="1" applyBorder="1" applyAlignment="1">
      <alignment horizontal="center"/>
    </xf>
    <xf numFmtId="0" fontId="24" fillId="2" borderId="29" xfId="6" applyFont="1" applyFill="1" applyBorder="1" applyAlignment="1">
      <alignment horizontal="center"/>
    </xf>
    <xf numFmtId="0" fontId="24" fillId="2" borderId="21" xfId="6" applyFont="1" applyFill="1" applyBorder="1" applyAlignment="1">
      <alignment horizontal="center"/>
    </xf>
    <xf numFmtId="0" fontId="21" fillId="0" borderId="12" xfId="6" applyFont="1" applyBorder="1" applyAlignment="1">
      <alignment horizontal="center"/>
    </xf>
    <xf numFmtId="0" fontId="21" fillId="0" borderId="15" xfId="6" applyFont="1" applyBorder="1" applyAlignment="1">
      <alignment horizontal="center"/>
    </xf>
    <xf numFmtId="0" fontId="25" fillId="0" borderId="34" xfId="6" applyFont="1" applyBorder="1" applyAlignment="1">
      <alignment horizontal="center"/>
    </xf>
    <xf numFmtId="0" fontId="25" fillId="0" borderId="33" xfId="6" applyFont="1" applyBorder="1" applyAlignment="1">
      <alignment horizontal="center"/>
    </xf>
    <xf numFmtId="0" fontId="24" fillId="0" borderId="0" xfId="6" applyFont="1" applyBorder="1" applyAlignment="1">
      <alignment horizontal="center"/>
    </xf>
    <xf numFmtId="2" fontId="25" fillId="0" borderId="34" xfId="6" applyNumberFormat="1" applyFont="1" applyBorder="1" applyAlignment="1">
      <alignment horizontal="center"/>
    </xf>
    <xf numFmtId="2" fontId="25" fillId="0" borderId="33" xfId="6" applyNumberFormat="1" applyFont="1" applyBorder="1" applyAlignment="1">
      <alignment horizontal="center"/>
    </xf>
    <xf numFmtId="0" fontId="24" fillId="0" borderId="34" xfId="6" applyFont="1" applyBorder="1" applyAlignment="1">
      <alignment horizontal="center"/>
    </xf>
    <xf numFmtId="0" fontId="24" fillId="0" borderId="33" xfId="6" applyFont="1" applyBorder="1" applyAlignment="1">
      <alignment horizontal="center"/>
    </xf>
    <xf numFmtId="2" fontId="25" fillId="0" borderId="34" xfId="6" applyNumberFormat="1" applyFont="1" applyFill="1" applyBorder="1" applyAlignment="1">
      <alignment horizontal="center"/>
    </xf>
    <xf numFmtId="2" fontId="25" fillId="0" borderId="33" xfId="6" applyNumberFormat="1" applyFont="1" applyFill="1" applyBorder="1" applyAlignment="1">
      <alignment horizontal="center"/>
    </xf>
    <xf numFmtId="0" fontId="25" fillId="0" borderId="32" xfId="6" applyFont="1" applyBorder="1" applyAlignment="1">
      <alignment horizontal="center"/>
    </xf>
    <xf numFmtId="0" fontId="24" fillId="0" borderId="13" xfId="6" applyFont="1" applyBorder="1" applyAlignment="1">
      <alignment horizontal="center"/>
    </xf>
    <xf numFmtId="2" fontId="25" fillId="0" borderId="31" xfId="6" applyNumberFormat="1" applyFont="1" applyBorder="1" applyAlignment="1">
      <alignment horizontal="center"/>
    </xf>
    <xf numFmtId="2" fontId="25" fillId="0" borderId="32" xfId="6" applyNumberFormat="1" applyFont="1" applyBorder="1" applyAlignment="1">
      <alignment horizontal="center"/>
    </xf>
    <xf numFmtId="0" fontId="24" fillId="0" borderId="38" xfId="6" applyFont="1" applyBorder="1" applyAlignment="1">
      <alignment horizontal="center"/>
    </xf>
    <xf numFmtId="0" fontId="24" fillId="0" borderId="39" xfId="6" applyFont="1" applyBorder="1" applyAlignment="1">
      <alignment horizontal="center"/>
    </xf>
    <xf numFmtId="2" fontId="24" fillId="0" borderId="15" xfId="6" applyNumberFormat="1" applyFont="1" applyBorder="1" applyAlignment="1">
      <alignment horizontal="center"/>
    </xf>
    <xf numFmtId="2" fontId="24" fillId="0" borderId="13" xfId="6" applyNumberFormat="1" applyFont="1" applyBorder="1" applyAlignment="1">
      <alignment horizontal="center"/>
    </xf>
    <xf numFmtId="2" fontId="24" fillId="0" borderId="5" xfId="6" applyNumberFormat="1" applyFont="1" applyBorder="1" applyAlignment="1">
      <alignment horizontal="center"/>
    </xf>
    <xf numFmtId="2" fontId="24" fillId="0" borderId="0" xfId="6" applyNumberFormat="1" applyFont="1" applyBorder="1" applyAlignment="1">
      <alignment horizontal="center"/>
    </xf>
    <xf numFmtId="2" fontId="24" fillId="0" borderId="29" xfId="6" applyNumberFormat="1" applyFont="1" applyBorder="1" applyAlignment="1">
      <alignment horizontal="center"/>
    </xf>
    <xf numFmtId="2" fontId="24" fillId="0" borderId="20" xfId="6" applyNumberFormat="1" applyFont="1" applyBorder="1" applyAlignment="1">
      <alignment horizontal="center"/>
    </xf>
    <xf numFmtId="0" fontId="24" fillId="2" borderId="1" xfId="6" applyFont="1" applyFill="1" applyBorder="1" applyAlignment="1">
      <alignment horizontal="center"/>
    </xf>
    <xf numFmtId="0" fontId="24" fillId="2" borderId="3" xfId="6" applyFont="1" applyFill="1" applyBorder="1" applyAlignment="1">
      <alignment horizontal="center"/>
    </xf>
    <xf numFmtId="0" fontId="18" fillId="2" borderId="15" xfId="6" applyFont="1" applyFill="1" applyBorder="1" applyAlignment="1">
      <alignment horizontal="center"/>
    </xf>
    <xf numFmtId="0" fontId="18" fillId="2" borderId="14" xfId="6" applyFont="1" applyFill="1" applyBorder="1" applyAlignment="1">
      <alignment horizontal="center"/>
    </xf>
    <xf numFmtId="0" fontId="24" fillId="2" borderId="5" xfId="6" applyFont="1" applyFill="1" applyBorder="1" applyAlignment="1">
      <alignment horizontal="center"/>
    </xf>
    <xf numFmtId="0" fontId="24" fillId="2" borderId="6" xfId="6" applyFont="1" applyFill="1" applyBorder="1" applyAlignment="1">
      <alignment horizontal="center"/>
    </xf>
    <xf numFmtId="0" fontId="24" fillId="2" borderId="8" xfId="6" applyFont="1" applyFill="1" applyBorder="1" applyAlignment="1">
      <alignment horizontal="center"/>
    </xf>
    <xf numFmtId="0" fontId="24" fillId="2" borderId="9" xfId="6" applyFont="1" applyFill="1" applyBorder="1" applyAlignment="1">
      <alignment horizontal="center"/>
    </xf>
    <xf numFmtId="0" fontId="18" fillId="2" borderId="10" xfId="6" applyFont="1" applyFill="1" applyBorder="1" applyAlignment="1">
      <alignment horizontal="center"/>
    </xf>
    <xf numFmtId="0" fontId="18" fillId="2" borderId="11" xfId="6" applyFont="1" applyFill="1" applyBorder="1" applyAlignment="1">
      <alignment horizontal="center"/>
    </xf>
    <xf numFmtId="0" fontId="18" fillId="2" borderId="5" xfId="6" applyFont="1" applyFill="1" applyBorder="1" applyAlignment="1">
      <alignment horizontal="center"/>
    </xf>
    <xf numFmtId="0" fontId="18" fillId="2" borderId="6" xfId="6" applyFont="1" applyFill="1" applyBorder="1" applyAlignment="1">
      <alignment horizontal="center"/>
    </xf>
    <xf numFmtId="2" fontId="18" fillId="2" borderId="29" xfId="6" applyNumberFormat="1" applyFont="1" applyFill="1" applyBorder="1" applyAlignment="1">
      <alignment horizontal="center"/>
    </xf>
    <xf numFmtId="2" fontId="18" fillId="2" borderId="21" xfId="6" applyNumberFormat="1" applyFont="1" applyFill="1" applyBorder="1" applyAlignment="1">
      <alignment horizontal="center"/>
    </xf>
    <xf numFmtId="2" fontId="21" fillId="2" borderId="15" xfId="6" applyNumberFormat="1" applyFont="1" applyFill="1" applyBorder="1" applyAlignment="1">
      <alignment horizontal="center"/>
    </xf>
    <xf numFmtId="2" fontId="21" fillId="2" borderId="14" xfId="6" applyNumberFormat="1" applyFont="1" applyFill="1" applyBorder="1" applyAlignment="1">
      <alignment horizontal="center"/>
    </xf>
    <xf numFmtId="0" fontId="21" fillId="2" borderId="34" xfId="6" applyFont="1" applyFill="1" applyBorder="1" applyAlignment="1">
      <alignment horizontal="center"/>
    </xf>
    <xf numFmtId="0" fontId="21" fillId="2" borderId="33" xfId="6" applyFont="1" applyFill="1" applyBorder="1" applyAlignment="1">
      <alignment horizontal="center"/>
    </xf>
    <xf numFmtId="0" fontId="18" fillId="2" borderId="29" xfId="6" applyFont="1" applyFill="1" applyBorder="1" applyAlignment="1">
      <alignment horizontal="center"/>
    </xf>
    <xf numFmtId="0" fontId="18" fillId="2" borderId="21" xfId="6" applyFont="1" applyFill="1" applyBorder="1" applyAlignment="1">
      <alignment horizontal="center"/>
    </xf>
    <xf numFmtId="2" fontId="21" fillId="2" borderId="31" xfId="6" applyNumberFormat="1" applyFont="1" applyFill="1" applyBorder="1" applyAlignment="1">
      <alignment horizontal="center"/>
    </xf>
    <xf numFmtId="2" fontId="18" fillId="2" borderId="15" xfId="6" applyNumberFormat="1" applyFont="1" applyFill="1" applyBorder="1" applyAlignment="1">
      <alignment horizontal="center"/>
    </xf>
    <xf numFmtId="2" fontId="18" fillId="2" borderId="14" xfId="6" applyNumberFormat="1" applyFont="1" applyFill="1" applyBorder="1" applyAlignment="1">
      <alignment horizontal="center"/>
    </xf>
    <xf numFmtId="2" fontId="18" fillId="2" borderId="5" xfId="6" applyNumberFormat="1" applyFont="1" applyFill="1" applyBorder="1" applyAlignment="1">
      <alignment horizontal="center"/>
    </xf>
    <xf numFmtId="2" fontId="18" fillId="2" borderId="6" xfId="6" applyNumberFormat="1" applyFont="1" applyFill="1" applyBorder="1" applyAlignment="1">
      <alignment horizontal="center"/>
    </xf>
    <xf numFmtId="0" fontId="22" fillId="0" borderId="31" xfId="6" applyFont="1" applyBorder="1" applyAlignment="1">
      <alignment wrapText="1"/>
    </xf>
    <xf numFmtId="0" fontId="22" fillId="0" borderId="32" xfId="6" applyFont="1" applyBorder="1" applyAlignment="1">
      <alignment wrapText="1"/>
    </xf>
    <xf numFmtId="0" fontId="22" fillId="0" borderId="33" xfId="6" applyFont="1" applyBorder="1" applyAlignment="1">
      <alignment wrapText="1"/>
    </xf>
    <xf numFmtId="0" fontId="23" fillId="0" borderId="29" xfId="6" applyFont="1" applyBorder="1" applyAlignment="1">
      <alignment horizontal="left"/>
    </xf>
    <xf numFmtId="0" fontId="23" fillId="0" borderId="20" xfId="6" applyFont="1" applyBorder="1" applyAlignment="1">
      <alignment horizontal="left"/>
    </xf>
    <xf numFmtId="0" fontId="23" fillId="0" borderId="21" xfId="6" applyFont="1" applyBorder="1" applyAlignment="1">
      <alignment horizontal="left"/>
    </xf>
    <xf numFmtId="0" fontId="19" fillId="0" borderId="31" xfId="6" applyFont="1" applyBorder="1" applyAlignment="1">
      <alignment horizontal="left"/>
    </xf>
    <xf numFmtId="0" fontId="19" fillId="0" borderId="32" xfId="6" applyFont="1" applyBorder="1" applyAlignment="1">
      <alignment horizontal="left"/>
    </xf>
    <xf numFmtId="0" fontId="19" fillId="0" borderId="37" xfId="6" applyFont="1" applyBorder="1" applyAlignment="1">
      <alignment horizontal="left"/>
    </xf>
    <xf numFmtId="2" fontId="19" fillId="2" borderId="31" xfId="6" applyNumberFormat="1" applyFont="1" applyFill="1" applyBorder="1" applyAlignment="1">
      <alignment horizontal="center"/>
    </xf>
    <xf numFmtId="2" fontId="19" fillId="2" borderId="37" xfId="6" applyNumberFormat="1" applyFont="1" applyFill="1" applyBorder="1" applyAlignment="1">
      <alignment horizontal="center"/>
    </xf>
    <xf numFmtId="2" fontId="14" fillId="2" borderId="13" xfId="6" applyNumberFormat="1" applyFont="1" applyFill="1" applyBorder="1" applyAlignment="1">
      <alignment horizontal="center"/>
    </xf>
    <xf numFmtId="2" fontId="14" fillId="2" borderId="27" xfId="6" applyNumberFormat="1" applyFont="1" applyFill="1" applyBorder="1" applyAlignment="1">
      <alignment horizontal="center"/>
    </xf>
    <xf numFmtId="0" fontId="13" fillId="0" borderId="34" xfId="6" applyFont="1" applyBorder="1" applyAlignment="1">
      <alignment horizontal="left"/>
    </xf>
    <xf numFmtId="0" fontId="13" fillId="0" borderId="35" xfId="6" applyFont="1" applyBorder="1" applyAlignment="1">
      <alignment horizontal="left"/>
    </xf>
    <xf numFmtId="4" fontId="13" fillId="0" borderId="33" xfId="6" applyNumberFormat="1" applyFont="1" applyBorder="1" applyAlignment="1">
      <alignment horizontal="center" wrapText="1"/>
    </xf>
    <xf numFmtId="4" fontId="13" fillId="0" borderId="35" xfId="6" applyNumberFormat="1" applyFont="1" applyBorder="1" applyAlignment="1">
      <alignment horizontal="center" wrapText="1"/>
    </xf>
    <xf numFmtId="0" fontId="14" fillId="0" borderId="34" xfId="6" applyFont="1" applyBorder="1" applyAlignment="1">
      <alignment horizontal="left"/>
    </xf>
    <xf numFmtId="0" fontId="15" fillId="0" borderId="41" xfId="6" applyFont="1" applyBorder="1" applyAlignment="1">
      <alignment horizontal="left"/>
    </xf>
    <xf numFmtId="0" fontId="15" fillId="0" borderId="35" xfId="6" applyFont="1" applyBorder="1" applyAlignment="1">
      <alignment horizontal="left"/>
    </xf>
    <xf numFmtId="4" fontId="15" fillId="0" borderId="33" xfId="6" applyNumberFormat="1" applyFont="1" applyBorder="1" applyAlignment="1">
      <alignment horizontal="center" wrapText="1"/>
    </xf>
    <xf numFmtId="4" fontId="15" fillId="0" borderId="34" xfId="6" applyNumberFormat="1" applyFont="1" applyBorder="1" applyAlignment="1">
      <alignment horizontal="center" wrapText="1"/>
    </xf>
    <xf numFmtId="0" fontId="1" fillId="0" borderId="0" xfId="7"/>
    <xf numFmtId="0" fontId="1" fillId="0" borderId="0" xfId="7" applyNumberFormat="1"/>
    <xf numFmtId="4" fontId="1" fillId="0" borderId="0" xfId="7" applyNumberFormat="1"/>
    <xf numFmtId="0" fontId="1" fillId="0" borderId="0" xfId="7" applyFont="1"/>
    <xf numFmtId="2" fontId="18" fillId="0" borderId="37" xfId="7" applyNumberFormat="1" applyFont="1" applyBorder="1"/>
    <xf numFmtId="2" fontId="19" fillId="0" borderId="37" xfId="7" applyNumberFormat="1" applyFont="1" applyBorder="1" applyAlignment="1">
      <alignment horizontal="center"/>
    </xf>
    <xf numFmtId="2" fontId="19" fillId="0" borderId="31" xfId="7" applyNumberFormat="1" applyFont="1" applyBorder="1" applyAlignment="1">
      <alignment horizontal="center"/>
    </xf>
    <xf numFmtId="2" fontId="24" fillId="0" borderId="37" xfId="7" applyNumberFormat="1" applyFont="1" applyBorder="1"/>
    <xf numFmtId="0" fontId="24" fillId="0" borderId="31" xfId="7" applyFont="1" applyBorder="1"/>
    <xf numFmtId="0" fontId="22" fillId="0" borderId="40" xfId="7" applyFont="1" applyBorder="1" applyAlignment="1">
      <alignment horizontal="left"/>
    </xf>
    <xf numFmtId="0" fontId="22" fillId="0" borderId="41" xfId="7" applyFont="1" applyBorder="1" applyAlignment="1">
      <alignment horizontal="left"/>
    </xf>
    <xf numFmtId="0" fontId="21" fillId="0" borderId="37" xfId="7" applyFont="1" applyBorder="1" applyAlignment="1">
      <alignment horizontal="center"/>
    </xf>
    <xf numFmtId="2" fontId="21" fillId="0" borderId="31" xfId="7" applyNumberFormat="1" applyFont="1" applyBorder="1" applyAlignment="1">
      <alignment horizontal="center"/>
    </xf>
    <xf numFmtId="0" fontId="24" fillId="0" borderId="37" xfId="7" applyFont="1" applyBorder="1" applyAlignment="1">
      <alignment horizontal="center"/>
    </xf>
    <xf numFmtId="0" fontId="24" fillId="0" borderId="31" xfId="7" applyFont="1" applyBorder="1" applyAlignment="1">
      <alignment horizontal="center"/>
    </xf>
    <xf numFmtId="0" fontId="24" fillId="0" borderId="40" xfId="7" applyFont="1" applyBorder="1" applyAlignment="1">
      <alignment horizontal="left"/>
    </xf>
    <xf numFmtId="0" fontId="24" fillId="0" borderId="41" xfId="7" applyFont="1" applyBorder="1" applyAlignment="1">
      <alignment horizontal="left"/>
    </xf>
    <xf numFmtId="0" fontId="21" fillId="0" borderId="31" xfId="7" applyFont="1" applyBorder="1" applyAlignment="1">
      <alignment horizontal="center"/>
    </xf>
    <xf numFmtId="0" fontId="22" fillId="0" borderId="13" xfId="7" applyFont="1" applyBorder="1" applyAlignment="1">
      <alignment horizontal="left"/>
    </xf>
    <xf numFmtId="0" fontId="22" fillId="0" borderId="12" xfId="7" applyFont="1" applyBorder="1" applyAlignment="1">
      <alignment horizontal="left"/>
    </xf>
    <xf numFmtId="2" fontId="18" fillId="0" borderId="7" xfId="7" applyNumberFormat="1" applyFont="1" applyBorder="1"/>
    <xf numFmtId="0" fontId="21" fillId="0" borderId="7" xfId="7" applyFont="1" applyBorder="1" applyAlignment="1">
      <alignment horizontal="center"/>
    </xf>
    <xf numFmtId="0" fontId="20" fillId="0" borderId="14" xfId="7" applyFont="1" applyBorder="1" applyAlignment="1">
      <alignment horizontal="center"/>
    </xf>
    <xf numFmtId="0" fontId="20" fillId="0" borderId="15" xfId="7" applyFont="1" applyBorder="1" applyAlignment="1">
      <alignment horizontal="center"/>
    </xf>
    <xf numFmtId="0" fontId="22" fillId="0" borderId="7" xfId="7" applyFont="1" applyBorder="1" applyAlignment="1">
      <alignment horizontal="left"/>
    </xf>
    <xf numFmtId="2" fontId="18" fillId="0" borderId="22" xfId="7" applyNumberFormat="1" applyFont="1" applyBorder="1"/>
    <xf numFmtId="0" fontId="18" fillId="0" borderId="21" xfId="7" applyFont="1" applyBorder="1"/>
    <xf numFmtId="0" fontId="18" fillId="0" borderId="20" xfId="7" applyFont="1" applyBorder="1"/>
    <xf numFmtId="0" fontId="20" fillId="0" borderId="21" xfId="7" applyFont="1" applyBorder="1"/>
    <xf numFmtId="0" fontId="20" fillId="0" borderId="29" xfId="7" applyFont="1" applyBorder="1"/>
    <xf numFmtId="0" fontId="22" fillId="0" borderId="20" xfId="7" applyFont="1" applyBorder="1" applyAlignment="1">
      <alignment horizontal="left"/>
    </xf>
    <xf numFmtId="0" fontId="22" fillId="0" borderId="19" xfId="7" applyFont="1" applyBorder="1" applyAlignment="1">
      <alignment horizontal="left"/>
    </xf>
    <xf numFmtId="2" fontId="18" fillId="0" borderId="16" xfId="7" applyNumberFormat="1" applyFont="1" applyBorder="1"/>
    <xf numFmtId="0" fontId="18" fillId="0" borderId="14" xfId="7" applyFont="1" applyBorder="1"/>
    <xf numFmtId="0" fontId="18" fillId="0" borderId="13" xfId="7" applyFont="1" applyBorder="1"/>
    <xf numFmtId="0" fontId="22" fillId="0" borderId="13" xfId="7" applyFont="1" applyBorder="1" applyAlignment="1">
      <alignment horizontal="left"/>
    </xf>
    <xf numFmtId="0" fontId="22" fillId="0" borderId="12" xfId="7" applyFont="1" applyBorder="1" applyAlignment="1">
      <alignment horizontal="left"/>
    </xf>
    <xf numFmtId="2" fontId="18" fillId="0" borderId="6" xfId="7" applyNumberFormat="1" applyFont="1" applyBorder="1" applyAlignment="1">
      <alignment horizontal="center"/>
    </xf>
    <xf numFmtId="2" fontId="18" fillId="0" borderId="0" xfId="7" applyNumberFormat="1" applyFont="1" applyBorder="1" applyAlignment="1">
      <alignment horizontal="center"/>
    </xf>
    <xf numFmtId="0" fontId="20" fillId="0" borderId="6" xfId="7" applyFont="1" applyBorder="1"/>
    <xf numFmtId="0" fontId="20" fillId="0" borderId="0" xfId="7" applyFont="1" applyBorder="1"/>
    <xf numFmtId="0" fontId="23" fillId="0" borderId="6" xfId="7" applyFont="1" applyBorder="1"/>
    <xf numFmtId="0" fontId="23" fillId="0" borderId="0" xfId="7" applyFont="1"/>
    <xf numFmtId="0" fontId="23" fillId="0" borderId="0" xfId="7" applyFont="1" applyBorder="1"/>
    <xf numFmtId="0" fontId="23" fillId="0" borderId="5" xfId="7" applyFont="1" applyBorder="1"/>
    <xf numFmtId="2" fontId="20" fillId="0" borderId="6" xfId="7" applyNumberFormat="1" applyFont="1" applyBorder="1" applyAlignment="1">
      <alignment horizontal="center"/>
    </xf>
    <xf numFmtId="0" fontId="20" fillId="0" borderId="6" xfId="7" applyFont="1" applyBorder="1" applyAlignment="1">
      <alignment horizontal="center"/>
    </xf>
    <xf numFmtId="0" fontId="20" fillId="0" borderId="5" xfId="7" applyFont="1" applyBorder="1" applyAlignment="1">
      <alignment horizontal="center"/>
    </xf>
    <xf numFmtId="2" fontId="18" fillId="0" borderId="35" xfId="7" applyNumberFormat="1" applyFont="1" applyBorder="1"/>
    <xf numFmtId="2" fontId="21" fillId="0" borderId="33" xfId="7" applyNumberFormat="1" applyFont="1" applyBorder="1" applyAlignment="1">
      <alignment horizontal="center"/>
    </xf>
    <xf numFmtId="2" fontId="21" fillId="0" borderId="34" xfId="7" applyNumberFormat="1" applyFont="1" applyBorder="1" applyAlignment="1">
      <alignment horizontal="center"/>
    </xf>
    <xf numFmtId="0" fontId="20" fillId="0" borderId="33" xfId="7" applyFont="1" applyBorder="1"/>
    <xf numFmtId="0" fontId="20" fillId="0" borderId="32" xfId="7" applyFont="1" applyBorder="1"/>
    <xf numFmtId="0" fontId="22" fillId="0" borderId="33" xfId="7" applyFont="1" applyBorder="1" applyAlignment="1">
      <alignment horizontal="left"/>
    </xf>
    <xf numFmtId="0" fontId="22" fillId="0" borderId="32" xfId="7" applyFont="1" applyBorder="1" applyAlignment="1">
      <alignment horizontal="left"/>
    </xf>
    <xf numFmtId="0" fontId="22" fillId="0" borderId="31" xfId="7" applyFont="1" applyBorder="1" applyAlignment="1">
      <alignment horizontal="left"/>
    </xf>
    <xf numFmtId="2" fontId="18" fillId="0" borderId="5" xfId="7" applyNumberFormat="1" applyFont="1" applyBorder="1" applyAlignment="1">
      <alignment horizontal="center"/>
    </xf>
    <xf numFmtId="0" fontId="22" fillId="0" borderId="33" xfId="7" applyFont="1" applyBorder="1"/>
    <xf numFmtId="0" fontId="22" fillId="0" borderId="32" xfId="7" applyFont="1" applyBorder="1"/>
    <xf numFmtId="0" fontId="22" fillId="0" borderId="31" xfId="7" applyFont="1" applyBorder="1"/>
    <xf numFmtId="2" fontId="21" fillId="0" borderId="33" xfId="7" applyNumberFormat="1" applyFont="1" applyFill="1" applyBorder="1" applyAlignment="1">
      <alignment horizontal="center"/>
    </xf>
    <xf numFmtId="2" fontId="21" fillId="0" borderId="34" xfId="7" applyNumberFormat="1" applyFont="1" applyFill="1" applyBorder="1" applyAlignment="1">
      <alignment horizontal="center"/>
    </xf>
    <xf numFmtId="0" fontId="20" fillId="0" borderId="33" xfId="7" applyFont="1" applyBorder="1" applyAlignment="1">
      <alignment horizontal="center"/>
    </xf>
    <xf numFmtId="0" fontId="20" fillId="0" borderId="34" xfId="7" applyFont="1" applyBorder="1" applyAlignment="1">
      <alignment horizontal="center"/>
    </xf>
    <xf numFmtId="2" fontId="18" fillId="0" borderId="21" xfId="7" applyNumberFormat="1" applyFont="1" applyBorder="1" applyAlignment="1">
      <alignment horizontal="center"/>
    </xf>
    <xf numFmtId="2" fontId="18" fillId="0" borderId="29" xfId="7" applyNumberFormat="1" applyFont="1" applyBorder="1" applyAlignment="1">
      <alignment horizontal="center"/>
    </xf>
    <xf numFmtId="0" fontId="20" fillId="0" borderId="11" xfId="7" applyFont="1" applyBorder="1" applyAlignment="1">
      <alignment horizontal="center"/>
    </xf>
    <xf numFmtId="0" fontId="20" fillId="0" borderId="10" xfId="7" applyFont="1" applyBorder="1" applyAlignment="1">
      <alignment horizontal="center"/>
    </xf>
    <xf numFmtId="0" fontId="23" fillId="0" borderId="3" xfId="7" applyFont="1" applyBorder="1"/>
    <xf numFmtId="0" fontId="23" fillId="0" borderId="2" xfId="7" applyFont="1" applyBorder="1"/>
    <xf numFmtId="0" fontId="23" fillId="0" borderId="1" xfId="7" applyFont="1" applyBorder="1"/>
    <xf numFmtId="2" fontId="18" fillId="0" borderId="6" xfId="7" applyNumberFormat="1" applyFont="1" applyBorder="1" applyAlignment="1">
      <alignment horizontal="center"/>
    </xf>
    <xf numFmtId="2" fontId="18" fillId="0" borderId="5" xfId="7" applyNumberFormat="1" applyFont="1" applyBorder="1" applyAlignment="1">
      <alignment horizontal="center"/>
    </xf>
    <xf numFmtId="0" fontId="20" fillId="0" borderId="25" xfId="7" applyFont="1" applyBorder="1"/>
    <xf numFmtId="0" fontId="20" fillId="0" borderId="26" xfId="7" applyFont="1" applyBorder="1"/>
    <xf numFmtId="0" fontId="23" fillId="0" borderId="25" xfId="7" applyFont="1" applyBorder="1"/>
    <xf numFmtId="0" fontId="23" fillId="0" borderId="26" xfId="7" applyFont="1" applyBorder="1"/>
    <xf numFmtId="0" fontId="23" fillId="0" borderId="24" xfId="7" applyFont="1" applyBorder="1"/>
    <xf numFmtId="2" fontId="18" fillId="0" borderId="14" xfId="7" applyNumberFormat="1" applyFont="1" applyBorder="1" applyAlignment="1">
      <alignment horizontal="center"/>
    </xf>
    <xf numFmtId="2" fontId="18" fillId="0" borderId="15" xfId="7" applyNumberFormat="1" applyFont="1" applyBorder="1" applyAlignment="1">
      <alignment horizontal="center"/>
    </xf>
    <xf numFmtId="0" fontId="20" fillId="0" borderId="39" xfId="7" applyFont="1" applyBorder="1" applyAlignment="1">
      <alignment horizontal="center"/>
    </xf>
    <xf numFmtId="0" fontId="20" fillId="0" borderId="38" xfId="7" applyFont="1" applyBorder="1" applyAlignment="1">
      <alignment horizontal="center"/>
    </xf>
    <xf numFmtId="0" fontId="23" fillId="0" borderId="9" xfId="7" applyFont="1" applyBorder="1"/>
    <xf numFmtId="0" fontId="23" fillId="0" borderId="23" xfId="7" applyFont="1" applyBorder="1"/>
    <xf numFmtId="0" fontId="23" fillId="0" borderId="8" xfId="7" applyFont="1" applyBorder="1"/>
    <xf numFmtId="0" fontId="20" fillId="0" borderId="37" xfId="7" applyFont="1" applyBorder="1"/>
    <xf numFmtId="0" fontId="20" fillId="0" borderId="34" xfId="7" applyFont="1" applyBorder="1"/>
    <xf numFmtId="49" fontId="22" fillId="0" borderId="33" xfId="7" applyNumberFormat="1" applyFont="1" applyBorder="1" applyAlignment="1">
      <alignment horizontal="left"/>
    </xf>
    <xf numFmtId="49" fontId="22" fillId="0" borderId="32" xfId="7" applyNumberFormat="1" applyFont="1" applyBorder="1" applyAlignment="1">
      <alignment horizontal="left"/>
    </xf>
    <xf numFmtId="49" fontId="22" fillId="0" borderId="31" xfId="7" applyNumberFormat="1" applyFont="1" applyBorder="1" applyAlignment="1">
      <alignment horizontal="left"/>
    </xf>
    <xf numFmtId="2" fontId="18" fillId="0" borderId="36" xfId="7" applyNumberFormat="1" applyFont="1" applyBorder="1"/>
    <xf numFmtId="0" fontId="20" fillId="0" borderId="25" xfId="7" applyFont="1" applyBorder="1" applyAlignment="1">
      <alignment horizontal="center"/>
    </xf>
    <xf numFmtId="0" fontId="20" fillId="0" borderId="24" xfId="7" applyFont="1" applyBorder="1" applyAlignment="1">
      <alignment horizontal="center"/>
    </xf>
    <xf numFmtId="0" fontId="18" fillId="0" borderId="6" xfId="7" applyFont="1" applyBorder="1" applyAlignment="1">
      <alignment horizontal="center"/>
    </xf>
    <xf numFmtId="0" fontId="18" fillId="0" borderId="5" xfId="7" applyFont="1" applyBorder="1" applyAlignment="1">
      <alignment horizontal="center"/>
    </xf>
    <xf numFmtId="0" fontId="18" fillId="0" borderId="6" xfId="7" applyFont="1" applyBorder="1"/>
    <xf numFmtId="0" fontId="18" fillId="0" borderId="0" xfId="7" applyFont="1"/>
    <xf numFmtId="0" fontId="20" fillId="0" borderId="9" xfId="7" applyFont="1" applyBorder="1" applyAlignment="1">
      <alignment horizontal="center"/>
    </xf>
    <xf numFmtId="0" fontId="20" fillId="0" borderId="8" xfId="7" applyFont="1" applyBorder="1" applyAlignment="1">
      <alignment horizontal="center"/>
    </xf>
    <xf numFmtId="0" fontId="24" fillId="0" borderId="2" xfId="7" applyFont="1" applyBorder="1"/>
    <xf numFmtId="0" fontId="24" fillId="0" borderId="1" xfId="7" applyFont="1" applyBorder="1"/>
    <xf numFmtId="0" fontId="18" fillId="0" borderId="14" xfId="7" applyFont="1" applyBorder="1" applyAlignment="1">
      <alignment horizontal="center"/>
    </xf>
    <xf numFmtId="0" fontId="18" fillId="0" borderId="15" xfId="7" applyFont="1" applyBorder="1" applyAlignment="1">
      <alignment horizontal="center"/>
    </xf>
    <xf numFmtId="0" fontId="20" fillId="0" borderId="15" xfId="7" applyFont="1" applyBorder="1"/>
    <xf numFmtId="0" fontId="24" fillId="0" borderId="23" xfId="7" applyFont="1" applyBorder="1"/>
    <xf numFmtId="0" fontId="24" fillId="0" borderId="8" xfId="7" applyFont="1" applyBorder="1"/>
    <xf numFmtId="0" fontId="21" fillId="0" borderId="33" xfId="7" applyFont="1" applyBorder="1" applyAlignment="1">
      <alignment horizontal="center"/>
    </xf>
    <xf numFmtId="0" fontId="18" fillId="0" borderId="21" xfId="7" applyFont="1" applyBorder="1" applyAlignment="1">
      <alignment horizontal="center"/>
    </xf>
    <xf numFmtId="0" fontId="18" fillId="0" borderId="29" xfId="7" applyFont="1" applyBorder="1" applyAlignment="1">
      <alignment horizontal="center"/>
    </xf>
    <xf numFmtId="0" fontId="18" fillId="0" borderId="0" xfId="7" applyFont="1" applyBorder="1"/>
    <xf numFmtId="0" fontId="20" fillId="0" borderId="9" xfId="7" applyFont="1" applyBorder="1"/>
    <xf numFmtId="0" fontId="20" fillId="0" borderId="23" xfId="7" applyFont="1" applyBorder="1"/>
    <xf numFmtId="0" fontId="23" fillId="0" borderId="8" xfId="7" applyFont="1" applyFill="1" applyBorder="1"/>
    <xf numFmtId="0" fontId="20" fillId="0" borderId="3" xfId="7" applyFont="1" applyBorder="1" applyAlignment="1">
      <alignment horizontal="center"/>
    </xf>
    <xf numFmtId="0" fontId="20" fillId="0" borderId="1" xfId="7" applyFont="1" applyBorder="1" applyAlignment="1">
      <alignment horizontal="center"/>
    </xf>
    <xf numFmtId="0" fontId="21" fillId="0" borderId="34" xfId="7" applyFont="1" applyBorder="1" applyAlignment="1">
      <alignment horizontal="center"/>
    </xf>
    <xf numFmtId="0" fontId="21" fillId="0" borderId="14" xfId="7" applyFont="1" applyBorder="1" applyAlignment="1">
      <alignment horizontal="center"/>
    </xf>
    <xf numFmtId="2" fontId="21" fillId="0" borderId="15" xfId="7" applyNumberFormat="1" applyFont="1" applyBorder="1" applyAlignment="1">
      <alignment horizontal="center"/>
    </xf>
    <xf numFmtId="0" fontId="20" fillId="0" borderId="14" xfId="7" applyFont="1" applyBorder="1"/>
    <xf numFmtId="0" fontId="20" fillId="0" borderId="13" xfId="7" applyFont="1" applyBorder="1"/>
    <xf numFmtId="0" fontId="24" fillId="0" borderId="14" xfId="7" applyFont="1" applyBorder="1"/>
    <xf numFmtId="0" fontId="24" fillId="0" borderId="13" xfId="7" applyFont="1" applyBorder="1"/>
    <xf numFmtId="0" fontId="25" fillId="0" borderId="13" xfId="7" applyFont="1" applyBorder="1"/>
    <xf numFmtId="0" fontId="25" fillId="0" borderId="12" xfId="7" applyFont="1" applyBorder="1"/>
    <xf numFmtId="2" fontId="18" fillId="0" borderId="4" xfId="7" applyNumberFormat="1" applyFont="1" applyBorder="1"/>
    <xf numFmtId="0" fontId="18" fillId="0" borderId="3" xfId="7" applyFont="1" applyBorder="1"/>
    <xf numFmtId="0" fontId="18" fillId="0" borderId="2" xfId="7" applyFont="1" applyBorder="1"/>
    <xf numFmtId="0" fontId="24" fillId="0" borderId="25" xfId="7" applyFont="1" applyBorder="1"/>
    <xf numFmtId="0" fontId="24" fillId="0" borderId="26" xfId="7" applyFont="1" applyBorder="1"/>
    <xf numFmtId="0" fontId="24" fillId="0" borderId="0" xfId="7" applyFont="1" applyBorder="1"/>
    <xf numFmtId="0" fontId="24" fillId="0" borderId="6" xfId="7" applyFont="1" applyBorder="1"/>
    <xf numFmtId="0" fontId="24" fillId="0" borderId="9" xfId="7" applyFont="1" applyBorder="1"/>
    <xf numFmtId="0" fontId="20" fillId="0" borderId="9" xfId="7" applyFont="1" applyBorder="1" applyAlignment="1">
      <alignment horizontal="center"/>
    </xf>
    <xf numFmtId="0" fontId="20" fillId="0" borderId="8" xfId="7" applyFont="1" applyBorder="1" applyAlignment="1">
      <alignment horizontal="center"/>
    </xf>
    <xf numFmtId="0" fontId="20" fillId="0" borderId="28" xfId="7" applyFont="1" applyBorder="1"/>
    <xf numFmtId="0" fontId="20" fillId="0" borderId="20" xfId="7" applyFont="1" applyBorder="1"/>
    <xf numFmtId="0" fontId="22" fillId="0" borderId="21" xfId="7" applyFont="1" applyBorder="1"/>
    <xf numFmtId="0" fontId="22" fillId="0" borderId="20" xfId="7" applyFont="1" applyBorder="1"/>
    <xf numFmtId="0" fontId="22" fillId="0" borderId="19" xfId="7" applyFont="1" applyBorder="1"/>
    <xf numFmtId="0" fontId="21" fillId="0" borderId="12" xfId="7" applyFont="1" applyBorder="1" applyAlignment="1">
      <alignment horizontal="center"/>
    </xf>
    <xf numFmtId="0" fontId="20" fillId="0" borderId="27" xfId="7" applyFont="1" applyBorder="1"/>
    <xf numFmtId="0" fontId="22" fillId="0" borderId="14" xfId="7" applyFont="1" applyBorder="1"/>
    <xf numFmtId="0" fontId="22" fillId="0" borderId="13" xfId="7" applyFont="1" applyBorder="1"/>
    <xf numFmtId="0" fontId="22" fillId="0" borderId="12" xfId="7" applyFont="1" applyBorder="1"/>
    <xf numFmtId="0" fontId="24" fillId="0" borderId="0" xfId="7" applyFont="1"/>
    <xf numFmtId="0" fontId="24" fillId="0" borderId="3" xfId="7" applyFont="1" applyBorder="1"/>
    <xf numFmtId="0" fontId="15" fillId="0" borderId="6" xfId="7" applyFont="1" applyBorder="1"/>
    <xf numFmtId="0" fontId="15" fillId="0" borderId="0" xfId="7" applyFont="1"/>
    <xf numFmtId="0" fontId="25" fillId="0" borderId="21" xfId="7" applyFont="1" applyBorder="1"/>
    <xf numFmtId="0" fontId="25" fillId="0" borderId="20" xfId="7" applyFont="1" applyBorder="1"/>
    <xf numFmtId="2" fontId="18" fillId="0" borderId="18" xfId="7" applyNumberFormat="1" applyFont="1" applyBorder="1"/>
    <xf numFmtId="0" fontId="25" fillId="0" borderId="6" xfId="7" applyFont="1" applyBorder="1"/>
    <xf numFmtId="0" fontId="25" fillId="0" borderId="0" xfId="7" applyFont="1" applyBorder="1"/>
    <xf numFmtId="0" fontId="22" fillId="0" borderId="17" xfId="7" applyFont="1" applyBorder="1"/>
    <xf numFmtId="0" fontId="21" fillId="0" borderId="15" xfId="7" applyFont="1" applyBorder="1" applyAlignment="1">
      <alignment horizontal="center"/>
    </xf>
    <xf numFmtId="0" fontId="25" fillId="0" borderId="14" xfId="7" applyFont="1" applyBorder="1"/>
    <xf numFmtId="2" fontId="18" fillId="0" borderId="4" xfId="7" applyNumberFormat="1" applyFont="1" applyBorder="1" applyAlignment="1">
      <alignment horizontal="center"/>
    </xf>
    <xf numFmtId="0" fontId="18" fillId="0" borderId="11" xfId="7" applyFont="1" applyBorder="1" applyAlignment="1">
      <alignment horizontal="center"/>
    </xf>
    <xf numFmtId="0" fontId="18" fillId="0" borderId="10" xfId="7" applyFont="1" applyBorder="1" applyAlignment="1">
      <alignment horizontal="center"/>
    </xf>
    <xf numFmtId="0" fontId="15" fillId="0" borderId="11" xfId="7" applyFont="1" applyBorder="1" applyAlignment="1">
      <alignment horizontal="center"/>
    </xf>
    <xf numFmtId="0" fontId="15" fillId="0" borderId="10" xfId="7" applyFont="1" applyBorder="1" applyAlignment="1">
      <alignment horizontal="center"/>
    </xf>
    <xf numFmtId="0" fontId="18" fillId="0" borderId="1" xfId="7" applyFont="1" applyBorder="1"/>
    <xf numFmtId="2" fontId="24" fillId="0" borderId="7" xfId="7" applyNumberFormat="1" applyFont="1" applyBorder="1" applyAlignment="1">
      <alignment horizontal="center"/>
    </xf>
    <xf numFmtId="0" fontId="24" fillId="0" borderId="9" xfId="7" applyFont="1" applyBorder="1" applyAlignment="1">
      <alignment horizontal="center"/>
    </xf>
    <xf numFmtId="0" fontId="24" fillId="0" borderId="8" xfId="7" applyFont="1" applyBorder="1" applyAlignment="1">
      <alignment horizontal="center"/>
    </xf>
    <xf numFmtId="0" fontId="24" fillId="0" borderId="5" xfId="7" applyFont="1" applyBorder="1"/>
    <xf numFmtId="0" fontId="24" fillId="0" borderId="6" xfId="7" applyFont="1" applyBorder="1" applyAlignment="1">
      <alignment horizontal="center"/>
    </xf>
    <xf numFmtId="0" fontId="24" fillId="0" borderId="5" xfId="7" applyFont="1" applyBorder="1" applyAlignment="1">
      <alignment horizontal="center"/>
    </xf>
    <xf numFmtId="2" fontId="24" fillId="0" borderId="4" xfId="7" applyNumberFormat="1" applyFont="1" applyBorder="1"/>
    <xf numFmtId="0" fontId="24" fillId="0" borderId="3" xfId="7" applyFont="1" applyBorder="1" applyAlignment="1">
      <alignment horizontal="center"/>
    </xf>
    <xf numFmtId="0" fontId="24" fillId="0" borderId="1" xfId="7" applyFont="1" applyBorder="1" applyAlignment="1">
      <alignment horizontal="center"/>
    </xf>
    <xf numFmtId="0" fontId="24" fillId="0" borderId="2" xfId="7" applyFont="1" applyBorder="1" applyAlignment="1">
      <alignment horizontal="center"/>
    </xf>
    <xf numFmtId="0" fontId="1" fillId="0" borderId="23" xfId="7" applyBorder="1" applyAlignment="1">
      <alignment wrapText="1"/>
    </xf>
    <xf numFmtId="0" fontId="15" fillId="0" borderId="23" xfId="7" applyFont="1" applyBorder="1" applyAlignment="1">
      <alignment wrapText="1"/>
    </xf>
    <xf numFmtId="0" fontId="15" fillId="0" borderId="0" xfId="7" applyFont="1" applyAlignment="1">
      <alignment horizontal="center"/>
    </xf>
    <xf numFmtId="0" fontId="14" fillId="0" borderId="0" xfId="7" applyFont="1" applyAlignment="1">
      <alignment horizontal="center"/>
    </xf>
    <xf numFmtId="0" fontId="27" fillId="0" borderId="0" xfId="7" applyFont="1"/>
    <xf numFmtId="0" fontId="27" fillId="0" borderId="0" xfId="7" applyNumberFormat="1" applyFont="1"/>
    <xf numFmtId="2" fontId="27" fillId="0" borderId="0" xfId="7" applyNumberFormat="1" applyFont="1"/>
    <xf numFmtId="0" fontId="20" fillId="0" borderId="37" xfId="7" applyFont="1" applyBorder="1" applyAlignment="1">
      <alignment horizontal="center"/>
    </xf>
    <xf numFmtId="0" fontId="20" fillId="0" borderId="31" xfId="7" applyFont="1" applyBorder="1" applyAlignment="1">
      <alignment horizontal="center"/>
    </xf>
    <xf numFmtId="0" fontId="22" fillId="0" borderId="32" xfId="7" applyFont="1" applyBorder="1" applyAlignment="1">
      <alignment horizontal="left"/>
    </xf>
    <xf numFmtId="0" fontId="22" fillId="0" borderId="31" xfId="7" applyFont="1" applyBorder="1" applyAlignment="1">
      <alignment horizontal="left"/>
    </xf>
    <xf numFmtId="0" fontId="20" fillId="0" borderId="32" xfId="7" applyFont="1" applyBorder="1" applyAlignment="1">
      <alignment horizontal="center"/>
    </xf>
    <xf numFmtId="0" fontId="20" fillId="0" borderId="31" xfId="7" applyFont="1" applyBorder="1" applyAlignment="1">
      <alignment horizontal="center"/>
    </xf>
    <xf numFmtId="0" fontId="22" fillId="0" borderId="37" xfId="7" applyFont="1" applyBorder="1" applyAlignment="1">
      <alignment horizontal="left"/>
    </xf>
    <xf numFmtId="0" fontId="21" fillId="0" borderId="6" xfId="7" applyFont="1" applyBorder="1"/>
    <xf numFmtId="0" fontId="21" fillId="0" borderId="0" xfId="7" applyFont="1"/>
    <xf numFmtId="2" fontId="18" fillId="0" borderId="7" xfId="7" applyNumberFormat="1" applyFont="1" applyBorder="1" applyAlignment="1">
      <alignment horizontal="center"/>
    </xf>
    <xf numFmtId="0" fontId="21" fillId="0" borderId="23" xfId="7" applyFont="1" applyBorder="1" applyAlignment="1">
      <alignment wrapText="1"/>
    </xf>
    <xf numFmtId="0" fontId="18" fillId="0" borderId="37" xfId="7" applyFont="1" applyBorder="1" applyAlignment="1">
      <alignment horizontal="center"/>
    </xf>
    <xf numFmtId="0" fontId="18" fillId="0" borderId="31" xfId="7" applyFont="1" applyBorder="1" applyAlignment="1">
      <alignment horizontal="center"/>
    </xf>
    <xf numFmtId="2" fontId="19" fillId="2" borderId="33" xfId="7" applyNumberFormat="1" applyFont="1" applyFill="1" applyBorder="1" applyAlignment="1">
      <alignment horizontal="center"/>
    </xf>
    <xf numFmtId="2" fontId="19" fillId="2" borderId="34" xfId="7" applyNumberFormat="1" applyFont="1" applyFill="1" applyBorder="1" applyAlignment="1">
      <alignment horizontal="center"/>
    </xf>
    <xf numFmtId="0" fontId="1" fillId="2" borderId="0" xfId="7" applyFill="1"/>
    <xf numFmtId="0" fontId="1" fillId="2" borderId="0" xfId="7" applyNumberFormat="1" applyFill="1"/>
    <xf numFmtId="2" fontId="18" fillId="2" borderId="37" xfId="7" applyNumberFormat="1" applyFont="1" applyFill="1" applyBorder="1"/>
    <xf numFmtId="0" fontId="21" fillId="2" borderId="37" xfId="7" applyFont="1" applyFill="1" applyBorder="1" applyAlignment="1">
      <alignment horizontal="center"/>
    </xf>
    <xf numFmtId="0" fontId="21" fillId="2" borderId="31" xfId="7" applyFont="1" applyFill="1" applyBorder="1" applyAlignment="1">
      <alignment horizontal="center"/>
    </xf>
    <xf numFmtId="0" fontId="20" fillId="2" borderId="37" xfId="7" applyFont="1" applyFill="1" applyBorder="1" applyAlignment="1">
      <alignment horizontal="center"/>
    </xf>
    <xf numFmtId="0" fontId="20" fillId="2" borderId="31" xfId="7" applyFont="1" applyFill="1" applyBorder="1" applyAlignment="1">
      <alignment horizontal="center"/>
    </xf>
    <xf numFmtId="0" fontId="22" fillId="2" borderId="32" xfId="7" applyFont="1" applyFill="1" applyBorder="1" applyAlignment="1">
      <alignment horizontal="left"/>
    </xf>
    <xf numFmtId="0" fontId="22" fillId="2" borderId="31" xfId="7" applyFont="1" applyFill="1" applyBorder="1" applyAlignment="1">
      <alignment horizontal="left"/>
    </xf>
    <xf numFmtId="2" fontId="18" fillId="2" borderId="7" xfId="7" applyNumberFormat="1" applyFont="1" applyFill="1" applyBorder="1"/>
    <xf numFmtId="0" fontId="21" fillId="2" borderId="7" xfId="7" applyFont="1" applyFill="1" applyBorder="1" applyAlignment="1">
      <alignment horizontal="center"/>
    </xf>
    <xf numFmtId="0" fontId="20" fillId="2" borderId="14" xfId="7" applyFont="1" applyFill="1" applyBorder="1" applyAlignment="1">
      <alignment horizontal="center"/>
    </xf>
    <xf numFmtId="0" fontId="20" fillId="2" borderId="15" xfId="7" applyFont="1" applyFill="1" applyBorder="1" applyAlignment="1">
      <alignment horizontal="center"/>
    </xf>
    <xf numFmtId="0" fontId="22" fillId="2" borderId="7" xfId="7" applyFont="1" applyFill="1" applyBorder="1" applyAlignment="1">
      <alignment horizontal="left"/>
    </xf>
    <xf numFmtId="0" fontId="20" fillId="2" borderId="32" xfId="7" applyFont="1" applyFill="1" applyBorder="1" applyAlignment="1">
      <alignment horizontal="center"/>
    </xf>
    <xf numFmtId="0" fontId="20" fillId="2" borderId="31" xfId="7" applyFont="1" applyFill="1" applyBorder="1" applyAlignment="1">
      <alignment horizontal="center"/>
    </xf>
    <xf numFmtId="0" fontId="22" fillId="2" borderId="37" xfId="7" applyFont="1" applyFill="1" applyBorder="1" applyAlignment="1">
      <alignment horizontal="left"/>
    </xf>
    <xf numFmtId="0" fontId="22" fillId="2" borderId="32" xfId="7" applyFont="1" applyFill="1" applyBorder="1" applyAlignment="1">
      <alignment horizontal="left"/>
    </xf>
    <xf numFmtId="0" fontId="22" fillId="2" borderId="31" xfId="7" applyFont="1" applyFill="1" applyBorder="1" applyAlignment="1">
      <alignment horizontal="left"/>
    </xf>
    <xf numFmtId="2" fontId="18" fillId="2" borderId="22" xfId="7" applyNumberFormat="1" applyFont="1" applyFill="1" applyBorder="1"/>
    <xf numFmtId="0" fontId="18" fillId="2" borderId="21" xfId="7" applyFont="1" applyFill="1" applyBorder="1"/>
    <xf numFmtId="0" fontId="18" fillId="2" borderId="20" xfId="7" applyFont="1" applyFill="1" applyBorder="1"/>
    <xf numFmtId="0" fontId="20" fillId="2" borderId="21" xfId="7" applyFont="1" applyFill="1" applyBorder="1"/>
    <xf numFmtId="0" fontId="20" fillId="2" borderId="29" xfId="7" applyFont="1" applyFill="1" applyBorder="1"/>
    <xf numFmtId="0" fontId="22" fillId="2" borderId="20" xfId="7" applyFont="1" applyFill="1" applyBorder="1" applyAlignment="1">
      <alignment horizontal="left"/>
    </xf>
    <xf numFmtId="0" fontId="22" fillId="2" borderId="19" xfId="7" applyFont="1" applyFill="1" applyBorder="1" applyAlignment="1">
      <alignment horizontal="left"/>
    </xf>
    <xf numFmtId="2" fontId="18" fillId="2" borderId="16" xfId="7" applyNumberFormat="1" applyFont="1" applyFill="1" applyBorder="1"/>
    <xf numFmtId="0" fontId="18" fillId="2" borderId="14" xfId="7" applyFont="1" applyFill="1" applyBorder="1"/>
    <xf numFmtId="0" fontId="18" fillId="2" borderId="13" xfId="7" applyFont="1" applyFill="1" applyBorder="1"/>
    <xf numFmtId="0" fontId="22" fillId="2" borderId="13" xfId="7" applyFont="1" applyFill="1" applyBorder="1" applyAlignment="1">
      <alignment horizontal="left"/>
    </xf>
    <xf numFmtId="0" fontId="22" fillId="2" borderId="12" xfId="7" applyFont="1" applyFill="1" applyBorder="1" applyAlignment="1">
      <alignment horizontal="left"/>
    </xf>
    <xf numFmtId="2" fontId="18" fillId="2" borderId="6" xfId="7" applyNumberFormat="1" applyFont="1" applyFill="1" applyBorder="1" applyAlignment="1">
      <alignment horizontal="center"/>
    </xf>
    <xf numFmtId="2" fontId="18" fillId="2" borderId="0" xfId="7" applyNumberFormat="1" applyFont="1" applyFill="1" applyBorder="1" applyAlignment="1">
      <alignment horizontal="center"/>
    </xf>
    <xf numFmtId="0" fontId="20" fillId="2" borderId="6" xfId="7" applyFont="1" applyFill="1" applyBorder="1"/>
    <xf numFmtId="0" fontId="20" fillId="2" borderId="0" xfId="7" applyFont="1" applyFill="1" applyBorder="1"/>
    <xf numFmtId="0" fontId="23" fillId="2" borderId="6" xfId="7" applyFont="1" applyFill="1" applyBorder="1"/>
    <xf numFmtId="0" fontId="23" fillId="2" borderId="0" xfId="7" applyFont="1" applyFill="1"/>
    <xf numFmtId="0" fontId="23" fillId="2" borderId="0" xfId="7" applyFont="1" applyFill="1" applyBorder="1"/>
    <xf numFmtId="0" fontId="23" fillId="2" borderId="5" xfId="7" applyFont="1" applyFill="1" applyBorder="1"/>
    <xf numFmtId="0" fontId="20" fillId="2" borderId="6" xfId="7" applyFont="1" applyFill="1" applyBorder="1" applyAlignment="1">
      <alignment horizontal="center"/>
    </xf>
    <xf numFmtId="0" fontId="20" fillId="2" borderId="5" xfId="7" applyFont="1" applyFill="1" applyBorder="1" applyAlignment="1">
      <alignment horizontal="center"/>
    </xf>
    <xf numFmtId="2" fontId="18" fillId="2" borderId="35" xfId="7" applyNumberFormat="1" applyFont="1" applyFill="1" applyBorder="1"/>
    <xf numFmtId="2" fontId="21" fillId="2" borderId="33" xfId="7" applyNumberFormat="1" applyFont="1" applyFill="1" applyBorder="1" applyAlignment="1">
      <alignment horizontal="center"/>
    </xf>
    <xf numFmtId="2" fontId="21" fillId="2" borderId="34" xfId="7" applyNumberFormat="1" applyFont="1" applyFill="1" applyBorder="1" applyAlignment="1">
      <alignment horizontal="center"/>
    </xf>
    <xf numFmtId="0" fontId="20" fillId="2" borderId="33" xfId="7" applyFont="1" applyFill="1" applyBorder="1"/>
    <xf numFmtId="0" fontId="20" fillId="2" borderId="32" xfId="7" applyFont="1" applyFill="1" applyBorder="1"/>
    <xf numFmtId="0" fontId="22" fillId="2" borderId="33" xfId="7" applyFont="1" applyFill="1" applyBorder="1" applyAlignment="1">
      <alignment horizontal="left"/>
    </xf>
    <xf numFmtId="2" fontId="18" fillId="2" borderId="5" xfId="7" applyNumberFormat="1" applyFont="1" applyFill="1" applyBorder="1" applyAlignment="1">
      <alignment horizontal="center"/>
    </xf>
    <xf numFmtId="0" fontId="22" fillId="2" borderId="33" xfId="7" applyFont="1" applyFill="1" applyBorder="1"/>
    <xf numFmtId="0" fontId="22" fillId="2" borderId="32" xfId="7" applyFont="1" applyFill="1" applyBorder="1"/>
    <xf numFmtId="0" fontId="22" fillId="2" borderId="31" xfId="7" applyFont="1" applyFill="1" applyBorder="1"/>
    <xf numFmtId="0" fontId="20" fillId="2" borderId="33" xfId="7" applyFont="1" applyFill="1" applyBorder="1" applyAlignment="1">
      <alignment horizontal="center"/>
    </xf>
    <xf numFmtId="0" fontId="20" fillId="2" borderId="34" xfId="7" applyFont="1" applyFill="1" applyBorder="1" applyAlignment="1">
      <alignment horizontal="center"/>
    </xf>
    <xf numFmtId="2" fontId="18" fillId="2" borderId="21" xfId="7" applyNumberFormat="1" applyFont="1" applyFill="1" applyBorder="1" applyAlignment="1">
      <alignment horizontal="center"/>
    </xf>
    <xf numFmtId="2" fontId="18" fillId="2" borderId="29" xfId="7" applyNumberFormat="1" applyFont="1" applyFill="1" applyBorder="1" applyAlignment="1">
      <alignment horizontal="center"/>
    </xf>
    <xf numFmtId="0" fontId="20" fillId="2" borderId="11" xfId="7" applyFont="1" applyFill="1" applyBorder="1" applyAlignment="1">
      <alignment horizontal="center"/>
    </xf>
    <xf numFmtId="0" fontId="20" fillId="2" borderId="10" xfId="7" applyFont="1" applyFill="1" applyBorder="1" applyAlignment="1">
      <alignment horizontal="center"/>
    </xf>
    <xf numFmtId="0" fontId="23" fillId="2" borderId="3" xfId="7" applyFont="1" applyFill="1" applyBorder="1"/>
    <xf numFmtId="0" fontId="23" fillId="2" borderId="2" xfId="7" applyFont="1" applyFill="1" applyBorder="1"/>
    <xf numFmtId="0" fontId="23" fillId="2" borderId="1" xfId="7" applyFont="1" applyFill="1" applyBorder="1"/>
    <xf numFmtId="2" fontId="18" fillId="2" borderId="6" xfId="7" applyNumberFormat="1" applyFont="1" applyFill="1" applyBorder="1" applyAlignment="1">
      <alignment horizontal="center"/>
    </xf>
    <xf numFmtId="2" fontId="18" fillId="2" borderId="5" xfId="7" applyNumberFormat="1" applyFont="1" applyFill="1" applyBorder="1" applyAlignment="1">
      <alignment horizontal="center"/>
    </xf>
    <xf numFmtId="0" fontId="20" fillId="2" borderId="25" xfId="7" applyFont="1" applyFill="1" applyBorder="1"/>
    <xf numFmtId="0" fontId="20" fillId="2" borderId="26" xfId="7" applyFont="1" applyFill="1" applyBorder="1"/>
    <xf numFmtId="0" fontId="23" fillId="2" borderId="25" xfId="7" applyFont="1" applyFill="1" applyBorder="1"/>
    <xf numFmtId="0" fontId="23" fillId="2" borderId="26" xfId="7" applyFont="1" applyFill="1" applyBorder="1"/>
    <xf numFmtId="0" fontId="23" fillId="2" borderId="24" xfId="7" applyFont="1" applyFill="1" applyBorder="1"/>
    <xf numFmtId="2" fontId="18" fillId="2" borderId="14" xfId="7" applyNumberFormat="1" applyFont="1" applyFill="1" applyBorder="1" applyAlignment="1">
      <alignment horizontal="center"/>
    </xf>
    <xf numFmtId="2" fontId="18" fillId="2" borderId="15" xfId="7" applyNumberFormat="1" applyFont="1" applyFill="1" applyBorder="1" applyAlignment="1">
      <alignment horizontal="center"/>
    </xf>
    <xf numFmtId="0" fontId="20" fillId="2" borderId="39" xfId="7" applyFont="1" applyFill="1" applyBorder="1" applyAlignment="1">
      <alignment horizontal="center"/>
    </xf>
    <xf numFmtId="0" fontId="20" fillId="2" borderId="38" xfId="7" applyFont="1" applyFill="1" applyBorder="1" applyAlignment="1">
      <alignment horizontal="center"/>
    </xf>
    <xf numFmtId="0" fontId="23" fillId="2" borderId="9" xfId="7" applyFont="1" applyFill="1" applyBorder="1"/>
    <xf numFmtId="0" fontId="23" fillId="2" borderId="23" xfId="7" applyFont="1" applyFill="1" applyBorder="1"/>
    <xf numFmtId="0" fontId="23" fillId="2" borderId="8" xfId="7" applyFont="1" applyFill="1" applyBorder="1"/>
    <xf numFmtId="2" fontId="21" fillId="2" borderId="31" xfId="7" applyNumberFormat="1" applyFont="1" applyFill="1" applyBorder="1" applyAlignment="1">
      <alignment horizontal="center"/>
    </xf>
    <xf numFmtId="0" fontId="20" fillId="2" borderId="37" xfId="7" applyFont="1" applyFill="1" applyBorder="1"/>
    <xf numFmtId="0" fontId="20" fillId="2" borderId="34" xfId="7" applyFont="1" applyFill="1" applyBorder="1"/>
    <xf numFmtId="49" fontId="22" fillId="2" borderId="33" xfId="7" applyNumberFormat="1" applyFont="1" applyFill="1" applyBorder="1" applyAlignment="1">
      <alignment horizontal="left"/>
    </xf>
    <xf numFmtId="49" fontId="22" fillId="2" borderId="32" xfId="7" applyNumberFormat="1" applyFont="1" applyFill="1" applyBorder="1" applyAlignment="1">
      <alignment horizontal="left"/>
    </xf>
    <xf numFmtId="49" fontId="22" fillId="2" borderId="31" xfId="7" applyNumberFormat="1" applyFont="1" applyFill="1" applyBorder="1" applyAlignment="1">
      <alignment horizontal="left"/>
    </xf>
    <xf numFmtId="2" fontId="18" fillId="2" borderId="36" xfId="7" applyNumberFormat="1" applyFont="1" applyFill="1" applyBorder="1"/>
    <xf numFmtId="0" fontId="20" fillId="2" borderId="25" xfId="7" applyFont="1" applyFill="1" applyBorder="1" applyAlignment="1">
      <alignment horizontal="center"/>
    </xf>
    <xf numFmtId="0" fontId="20" fillId="2" borderId="24" xfId="7" applyFont="1" applyFill="1" applyBorder="1" applyAlignment="1">
      <alignment horizontal="center"/>
    </xf>
    <xf numFmtId="0" fontId="18" fillId="2" borderId="6" xfId="7" applyFont="1" applyFill="1" applyBorder="1" applyAlignment="1">
      <alignment horizontal="center"/>
    </xf>
    <xf numFmtId="0" fontId="18" fillId="2" borderId="5" xfId="7" applyFont="1" applyFill="1" applyBorder="1" applyAlignment="1">
      <alignment horizontal="center"/>
    </xf>
    <xf numFmtId="0" fontId="18" fillId="2" borderId="6" xfId="7" applyFont="1" applyFill="1" applyBorder="1"/>
    <xf numFmtId="0" fontId="18" fillId="2" borderId="0" xfId="7" applyFont="1" applyFill="1"/>
    <xf numFmtId="0" fontId="20" fillId="2" borderId="9" xfId="7" applyFont="1" applyFill="1" applyBorder="1" applyAlignment="1">
      <alignment horizontal="center"/>
    </xf>
    <xf numFmtId="0" fontId="20" fillId="2" borderId="8" xfId="7" applyFont="1" applyFill="1" applyBorder="1" applyAlignment="1">
      <alignment horizontal="center"/>
    </xf>
    <xf numFmtId="0" fontId="24" fillId="2" borderId="2" xfId="7" applyFont="1" applyFill="1" applyBorder="1"/>
    <xf numFmtId="0" fontId="24" fillId="2" borderId="1" xfId="7" applyFont="1" applyFill="1" applyBorder="1"/>
    <xf numFmtId="0" fontId="18" fillId="2" borderId="14" xfId="7" applyFont="1" applyFill="1" applyBorder="1" applyAlignment="1">
      <alignment horizontal="center"/>
    </xf>
    <xf numFmtId="0" fontId="18" fillId="2" borderId="15" xfId="7" applyFont="1" applyFill="1" applyBorder="1" applyAlignment="1">
      <alignment horizontal="center"/>
    </xf>
    <xf numFmtId="0" fontId="20" fillId="2" borderId="15" xfId="7" applyFont="1" applyFill="1" applyBorder="1"/>
    <xf numFmtId="0" fontId="24" fillId="2" borderId="23" xfId="7" applyFont="1" applyFill="1" applyBorder="1"/>
    <xf numFmtId="0" fontId="24" fillId="2" borderId="8" xfId="7" applyFont="1" applyFill="1" applyBorder="1"/>
    <xf numFmtId="0" fontId="21" fillId="2" borderId="33" xfId="7" applyFont="1" applyFill="1" applyBorder="1" applyAlignment="1">
      <alignment horizontal="center"/>
    </xf>
    <xf numFmtId="0" fontId="18" fillId="2" borderId="21" xfId="7" applyFont="1" applyFill="1" applyBorder="1" applyAlignment="1">
      <alignment horizontal="center"/>
    </xf>
    <xf numFmtId="0" fontId="18" fillId="2" borderId="29" xfId="7" applyFont="1" applyFill="1" applyBorder="1" applyAlignment="1">
      <alignment horizontal="center"/>
    </xf>
    <xf numFmtId="0" fontId="18" fillId="2" borderId="0" xfId="7" applyFont="1" applyFill="1" applyBorder="1"/>
    <xf numFmtId="0" fontId="20" fillId="2" borderId="9" xfId="7" applyFont="1" applyFill="1" applyBorder="1"/>
    <xf numFmtId="0" fontId="20" fillId="2" borderId="23" xfId="7" applyFont="1" applyFill="1" applyBorder="1"/>
    <xf numFmtId="0" fontId="20" fillId="2" borderId="3" xfId="7" applyFont="1" applyFill="1" applyBorder="1" applyAlignment="1">
      <alignment horizontal="center"/>
    </xf>
    <xf numFmtId="0" fontId="20" fillId="2" borderId="1" xfId="7" applyFont="1" applyFill="1" applyBorder="1" applyAlignment="1">
      <alignment horizontal="center"/>
    </xf>
    <xf numFmtId="0" fontId="21" fillId="2" borderId="34" xfId="7" applyFont="1" applyFill="1" applyBorder="1" applyAlignment="1">
      <alignment horizontal="center"/>
    </xf>
    <xf numFmtId="0" fontId="21" fillId="2" borderId="14" xfId="7" applyFont="1" applyFill="1" applyBorder="1" applyAlignment="1">
      <alignment horizontal="center"/>
    </xf>
    <xf numFmtId="2" fontId="21" fillId="2" borderId="15" xfId="7" applyNumberFormat="1" applyFont="1" applyFill="1" applyBorder="1" applyAlignment="1">
      <alignment horizontal="center"/>
    </xf>
    <xf numFmtId="0" fontId="20" fillId="2" borderId="14" xfId="7" applyFont="1" applyFill="1" applyBorder="1"/>
    <xf numFmtId="0" fontId="20" fillId="2" borderId="13" xfId="7" applyFont="1" applyFill="1" applyBorder="1"/>
    <xf numFmtId="0" fontId="24" fillId="2" borderId="14" xfId="7" applyFont="1" applyFill="1" applyBorder="1"/>
    <xf numFmtId="0" fontId="24" fillId="2" borderId="13" xfId="7" applyFont="1" applyFill="1" applyBorder="1"/>
    <xf numFmtId="0" fontId="25" fillId="2" borderId="13" xfId="7" applyFont="1" applyFill="1" applyBorder="1"/>
    <xf numFmtId="0" fontId="25" fillId="2" borderId="12" xfId="7" applyFont="1" applyFill="1" applyBorder="1"/>
    <xf numFmtId="2" fontId="18" fillId="2" borderId="4" xfId="7" applyNumberFormat="1" applyFont="1" applyFill="1" applyBorder="1"/>
    <xf numFmtId="0" fontId="18" fillId="2" borderId="3" xfId="7" applyFont="1" applyFill="1" applyBorder="1"/>
    <xf numFmtId="0" fontId="18" fillId="2" borderId="2" xfId="7" applyFont="1" applyFill="1" applyBorder="1"/>
    <xf numFmtId="0" fontId="24" fillId="2" borderId="25" xfId="7" applyFont="1" applyFill="1" applyBorder="1"/>
    <xf numFmtId="0" fontId="24" fillId="2" borderId="26" xfId="7" applyFont="1" applyFill="1" applyBorder="1"/>
    <xf numFmtId="0" fontId="24" fillId="2" borderId="0" xfId="7" applyFont="1" applyFill="1" applyBorder="1"/>
    <xf numFmtId="0" fontId="24" fillId="2" borderId="6" xfId="7" applyFont="1" applyFill="1" applyBorder="1"/>
    <xf numFmtId="0" fontId="24" fillId="2" borderId="9" xfId="7" applyFont="1" applyFill="1" applyBorder="1"/>
    <xf numFmtId="0" fontId="20" fillId="2" borderId="9" xfId="7" applyFont="1" applyFill="1" applyBorder="1" applyAlignment="1">
      <alignment horizontal="center"/>
    </xf>
    <xf numFmtId="0" fontId="20" fillId="2" borderId="8" xfId="7" applyFont="1" applyFill="1" applyBorder="1" applyAlignment="1">
      <alignment horizontal="center"/>
    </xf>
    <xf numFmtId="0" fontId="20" fillId="2" borderId="28" xfId="7" applyFont="1" applyFill="1" applyBorder="1"/>
    <xf numFmtId="0" fontId="20" fillId="2" borderId="20" xfId="7" applyFont="1" applyFill="1" applyBorder="1"/>
    <xf numFmtId="0" fontId="22" fillId="2" borderId="21" xfId="7" applyFont="1" applyFill="1" applyBorder="1"/>
    <xf numFmtId="0" fontId="22" fillId="2" borderId="20" xfId="7" applyFont="1" applyFill="1" applyBorder="1"/>
    <xf numFmtId="0" fontId="22" fillId="2" borderId="19" xfId="7" applyFont="1" applyFill="1" applyBorder="1"/>
    <xf numFmtId="0" fontId="21" fillId="2" borderId="12" xfId="7" applyFont="1" applyFill="1" applyBorder="1" applyAlignment="1">
      <alignment horizontal="center"/>
    </xf>
    <xf numFmtId="0" fontId="20" fillId="2" borderId="27" xfId="7" applyFont="1" applyFill="1" applyBorder="1"/>
    <xf numFmtId="0" fontId="22" fillId="2" borderId="14" xfId="7" applyFont="1" applyFill="1" applyBorder="1"/>
    <xf numFmtId="0" fontId="22" fillId="2" borderId="13" xfId="7" applyFont="1" applyFill="1" applyBorder="1"/>
    <xf numFmtId="0" fontId="22" fillId="2" borderId="12" xfId="7" applyFont="1" applyFill="1" applyBorder="1"/>
    <xf numFmtId="0" fontId="24" fillId="2" borderId="3" xfId="7" applyFont="1" applyFill="1" applyBorder="1"/>
    <xf numFmtId="0" fontId="21" fillId="2" borderId="6" xfId="7" applyFont="1" applyFill="1" applyBorder="1"/>
    <xf numFmtId="0" fontId="21" fillId="2" borderId="0" xfId="7" applyFont="1" applyFill="1"/>
    <xf numFmtId="0" fontId="25" fillId="2" borderId="21" xfId="7" applyFont="1" applyFill="1" applyBorder="1"/>
    <xf numFmtId="0" fontId="25" fillId="2" borderId="20" xfId="7" applyFont="1" applyFill="1" applyBorder="1"/>
    <xf numFmtId="2" fontId="18" fillId="2" borderId="18" xfId="7" applyNumberFormat="1" applyFont="1" applyFill="1" applyBorder="1"/>
    <xf numFmtId="0" fontId="25" fillId="2" borderId="6" xfId="7" applyFont="1" applyFill="1" applyBorder="1"/>
    <xf numFmtId="0" fontId="25" fillId="2" borderId="0" xfId="7" applyFont="1" applyFill="1" applyBorder="1"/>
    <xf numFmtId="0" fontId="22" fillId="2" borderId="17" xfId="7" applyFont="1" applyFill="1" applyBorder="1"/>
    <xf numFmtId="0" fontId="21" fillId="2" borderId="15" xfId="7" applyFont="1" applyFill="1" applyBorder="1" applyAlignment="1">
      <alignment horizontal="center"/>
    </xf>
    <xf numFmtId="0" fontId="25" fillId="2" borderId="14" xfId="7" applyFont="1" applyFill="1" applyBorder="1"/>
    <xf numFmtId="2" fontId="18" fillId="2" borderId="4" xfId="7" applyNumberFormat="1" applyFont="1" applyFill="1" applyBorder="1" applyAlignment="1">
      <alignment horizontal="center"/>
    </xf>
    <xf numFmtId="0" fontId="18" fillId="2" borderId="11" xfId="7" applyFont="1" applyFill="1" applyBorder="1" applyAlignment="1">
      <alignment horizontal="center"/>
    </xf>
    <xf numFmtId="0" fontId="18" fillId="2" borderId="10" xfId="7" applyFont="1" applyFill="1" applyBorder="1" applyAlignment="1">
      <alignment horizontal="center"/>
    </xf>
    <xf numFmtId="0" fontId="15" fillId="2" borderId="11" xfId="7" applyFont="1" applyFill="1" applyBorder="1" applyAlignment="1">
      <alignment horizontal="center"/>
    </xf>
    <xf numFmtId="0" fontId="15" fillId="2" borderId="10" xfId="7" applyFont="1" applyFill="1" applyBorder="1" applyAlignment="1">
      <alignment horizontal="center"/>
    </xf>
    <xf numFmtId="0" fontId="18" fillId="2" borderId="1" xfId="7" applyFont="1" applyFill="1" applyBorder="1"/>
    <xf numFmtId="2" fontId="18" fillId="2" borderId="7" xfId="7" applyNumberFormat="1" applyFont="1" applyFill="1" applyBorder="1" applyAlignment="1">
      <alignment horizontal="center"/>
    </xf>
    <xf numFmtId="0" fontId="24" fillId="2" borderId="9" xfId="7" applyFont="1" applyFill="1" applyBorder="1" applyAlignment="1">
      <alignment horizontal="center"/>
    </xf>
    <xf numFmtId="0" fontId="24" fillId="2" borderId="8" xfId="7" applyFont="1" applyFill="1" applyBorder="1" applyAlignment="1">
      <alignment horizontal="center"/>
    </xf>
    <xf numFmtId="0" fontId="24" fillId="2" borderId="5" xfId="7" applyFont="1" applyFill="1" applyBorder="1"/>
    <xf numFmtId="0" fontId="24" fillId="2" borderId="6" xfId="7" applyFont="1" applyFill="1" applyBorder="1" applyAlignment="1">
      <alignment horizontal="center"/>
    </xf>
    <xf numFmtId="0" fontId="24" fillId="2" borderId="5" xfId="7" applyFont="1" applyFill="1" applyBorder="1" applyAlignment="1">
      <alignment horizontal="center"/>
    </xf>
    <xf numFmtId="0" fontId="24" fillId="2" borderId="3" xfId="7" applyFont="1" applyFill="1" applyBorder="1" applyAlignment="1">
      <alignment horizontal="center"/>
    </xf>
    <xf numFmtId="0" fontId="24" fillId="2" borderId="1" xfId="7" applyFont="1" applyFill="1" applyBorder="1" applyAlignment="1">
      <alignment horizontal="center"/>
    </xf>
    <xf numFmtId="0" fontId="24" fillId="2" borderId="2" xfId="7" applyFont="1" applyFill="1" applyBorder="1" applyAlignment="1">
      <alignment horizontal="center"/>
    </xf>
    <xf numFmtId="0" fontId="21" fillId="2" borderId="23" xfId="7" applyFont="1" applyFill="1" applyBorder="1" applyAlignment="1">
      <alignment wrapText="1"/>
    </xf>
    <xf numFmtId="0" fontId="15" fillId="2" borderId="0" xfId="7" applyFont="1" applyFill="1"/>
    <xf numFmtId="0" fontId="14" fillId="2" borderId="0" xfId="7" applyFont="1" applyFill="1" applyAlignment="1">
      <alignment horizontal="center"/>
    </xf>
    <xf numFmtId="2" fontId="21" fillId="0" borderId="37" xfId="7" applyNumberFormat="1" applyFont="1" applyBorder="1" applyAlignment="1">
      <alignment horizontal="center"/>
    </xf>
    <xf numFmtId="0" fontId="21" fillId="0" borderId="37" xfId="7" applyFont="1" applyFill="1" applyBorder="1" applyAlignment="1">
      <alignment horizontal="center"/>
    </xf>
    <xf numFmtId="2" fontId="21" fillId="0" borderId="31" xfId="7" applyNumberFormat="1" applyFont="1" applyFill="1" applyBorder="1" applyAlignment="1">
      <alignment horizontal="center"/>
    </xf>
    <xf numFmtId="0" fontId="20" fillId="0" borderId="21" xfId="7" applyFont="1" applyBorder="1" applyAlignment="1">
      <alignment horizontal="center"/>
    </xf>
    <xf numFmtId="0" fontId="20" fillId="0" borderId="29" xfId="7" applyFont="1" applyBorder="1" applyAlignment="1">
      <alignment horizontal="center"/>
    </xf>
    <xf numFmtId="2" fontId="19" fillId="0" borderId="33" xfId="7" applyNumberFormat="1" applyFont="1" applyFill="1" applyBorder="1" applyAlignment="1">
      <alignment horizontal="center"/>
    </xf>
    <xf numFmtId="2" fontId="19" fillId="0" borderId="34" xfId="7" applyNumberFormat="1" applyFont="1" applyFill="1" applyBorder="1" applyAlignment="1">
      <alignment horizontal="center"/>
    </xf>
    <xf numFmtId="0" fontId="1" fillId="0" borderId="0" xfId="7" applyBorder="1"/>
    <xf numFmtId="4" fontId="26" fillId="0" borderId="0" xfId="7" applyNumberFormat="1" applyFont="1"/>
    <xf numFmtId="0" fontId="1" fillId="0" borderId="0" xfId="7" applyAlignment="1">
      <alignment horizontal="right"/>
    </xf>
    <xf numFmtId="2" fontId="18" fillId="0" borderId="0" xfId="7" applyNumberFormat="1" applyFont="1" applyBorder="1"/>
    <xf numFmtId="2" fontId="19" fillId="0" borderId="0" xfId="7" applyNumberFormat="1" applyFont="1" applyBorder="1" applyAlignment="1">
      <alignment horizontal="center"/>
    </xf>
    <xf numFmtId="2" fontId="20" fillId="0" borderId="0" xfId="7" applyNumberFormat="1" applyFont="1" applyBorder="1"/>
    <xf numFmtId="0" fontId="19" fillId="0" borderId="0" xfId="7" applyFont="1" applyBorder="1" applyAlignment="1">
      <alignment horizontal="left"/>
    </xf>
    <xf numFmtId="0" fontId="20" fillId="0" borderId="32" xfId="7" applyFont="1" applyBorder="1" applyAlignment="1">
      <alignment horizontal="center"/>
    </xf>
    <xf numFmtId="0" fontId="23" fillId="0" borderId="6" xfId="7" applyFont="1" applyBorder="1" applyAlignment="1">
      <alignment horizontal="left"/>
    </xf>
    <xf numFmtId="0" fontId="23" fillId="0" borderId="0" xfId="7" applyFont="1" applyBorder="1" applyAlignment="1">
      <alignment horizontal="left"/>
    </xf>
    <xf numFmtId="0" fontId="23" fillId="0" borderId="5" xfId="7" applyFont="1" applyBorder="1" applyAlignment="1">
      <alignment horizontal="left"/>
    </xf>
    <xf numFmtId="0" fontId="20" fillId="0" borderId="5" xfId="7" applyFont="1" applyBorder="1"/>
    <xf numFmtId="0" fontId="20" fillId="0" borderId="3" xfId="7" applyFont="1" applyFill="1" applyBorder="1" applyAlignment="1">
      <alignment horizontal="center"/>
    </xf>
    <xf numFmtId="0" fontId="20" fillId="0" borderId="1" xfId="7" applyFont="1" applyFill="1" applyBorder="1" applyAlignment="1">
      <alignment horizontal="center"/>
    </xf>
    <xf numFmtId="0" fontId="24" fillId="0" borderId="21" xfId="7" applyFont="1" applyBorder="1"/>
    <xf numFmtId="0" fontId="24" fillId="0" borderId="20" xfId="7" applyFont="1" applyBorder="1"/>
    <xf numFmtId="0" fontId="24" fillId="0" borderId="19" xfId="7" applyFont="1" applyBorder="1"/>
    <xf numFmtId="2" fontId="18" fillId="0" borderId="30" xfId="7" applyNumberFormat="1" applyFont="1" applyBorder="1"/>
    <xf numFmtId="0" fontId="18" fillId="0" borderId="9" xfId="7" applyFont="1" applyBorder="1"/>
    <xf numFmtId="0" fontId="18" fillId="0" borderId="23" xfId="7" applyFont="1" applyBorder="1"/>
  </cellXfs>
  <cellStyles count="8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5"/>
  <sheetViews>
    <sheetView zoomScaleNormal="100" workbookViewId="0">
      <selection activeCell="O6" sqref="O6"/>
    </sheetView>
  </sheetViews>
  <sheetFormatPr defaultRowHeight="18.75"/>
  <cols>
    <col min="1" max="7" width="9.140625" style="98"/>
    <col min="8" max="8" width="39.42578125" style="98" customWidth="1"/>
    <col min="9" max="9" width="9.140625" style="98"/>
    <col min="10" max="10" width="20.5703125" style="98" customWidth="1"/>
    <col min="11" max="12" width="12.5703125" style="98" customWidth="1"/>
    <col min="13" max="13" width="16.5703125" style="98" customWidth="1"/>
    <col min="14" max="16384" width="9.140625" style="98"/>
  </cols>
  <sheetData>
    <row r="1" spans="1:13">
      <c r="A1" s="784" t="s">
        <v>104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1"/>
    </row>
    <row r="2" spans="1:13">
      <c r="A2" s="785" t="s">
        <v>0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2"/>
    </row>
    <row r="3" spans="1:13">
      <c r="A3" s="3"/>
      <c r="B3" s="3"/>
      <c r="C3" s="3"/>
      <c r="D3" s="3"/>
      <c r="E3" s="3"/>
      <c r="F3" s="3" t="s">
        <v>1</v>
      </c>
      <c r="G3" s="3"/>
      <c r="H3" s="3"/>
      <c r="I3" s="3"/>
      <c r="J3" s="797" t="s">
        <v>103</v>
      </c>
      <c r="K3" s="797"/>
      <c r="L3" s="797"/>
      <c r="M3" s="797"/>
    </row>
    <row r="4" spans="1:13">
      <c r="A4" s="4"/>
      <c r="B4" s="5"/>
      <c r="C4" s="786" t="s">
        <v>2</v>
      </c>
      <c r="D4" s="786"/>
      <c r="E4" s="786"/>
      <c r="F4" s="5"/>
      <c r="G4" s="5"/>
      <c r="H4" s="6"/>
      <c r="I4" s="787" t="s">
        <v>3</v>
      </c>
      <c r="J4" s="788"/>
      <c r="K4" s="787" t="s">
        <v>4</v>
      </c>
      <c r="L4" s="788"/>
      <c r="M4" s="7"/>
    </row>
    <row r="5" spans="1:13">
      <c r="A5" s="8"/>
      <c r="B5" s="9"/>
      <c r="C5" s="9"/>
      <c r="D5" s="9"/>
      <c r="E5" s="9"/>
      <c r="F5" s="9"/>
      <c r="G5" s="9"/>
      <c r="H5" s="10"/>
      <c r="I5" s="9"/>
      <c r="J5" s="10"/>
      <c r="K5" s="789" t="s">
        <v>5</v>
      </c>
      <c r="L5" s="790"/>
      <c r="M5" s="11" t="s">
        <v>6</v>
      </c>
    </row>
    <row r="6" spans="1:13">
      <c r="A6" s="8"/>
      <c r="B6" s="9"/>
      <c r="C6" s="9"/>
      <c r="D6" s="9"/>
      <c r="E6" s="9"/>
      <c r="F6" s="9"/>
      <c r="G6" s="9"/>
      <c r="H6" s="10"/>
      <c r="I6" s="789" t="s">
        <v>7</v>
      </c>
      <c r="J6" s="790"/>
      <c r="K6" s="780" t="s">
        <v>8</v>
      </c>
      <c r="L6" s="781"/>
      <c r="M6" s="11" t="s">
        <v>9</v>
      </c>
    </row>
    <row r="7" spans="1:13" ht="19.5" thickBot="1">
      <c r="A7" s="4"/>
      <c r="B7" s="5"/>
      <c r="C7" s="5"/>
      <c r="D7" s="5"/>
      <c r="E7" s="5"/>
      <c r="F7" s="5"/>
      <c r="G7" s="5"/>
      <c r="H7" s="6"/>
      <c r="I7" s="791">
        <v>720.1</v>
      </c>
      <c r="J7" s="792"/>
      <c r="K7" s="793"/>
      <c r="L7" s="794"/>
      <c r="M7" s="12"/>
    </row>
    <row r="8" spans="1:13">
      <c r="A8" s="13" t="s">
        <v>10</v>
      </c>
      <c r="B8" s="14"/>
      <c r="C8" s="14"/>
      <c r="D8" s="14"/>
      <c r="E8" s="14"/>
      <c r="F8" s="14"/>
      <c r="G8" s="14"/>
      <c r="H8" s="15"/>
      <c r="I8" s="16"/>
      <c r="J8" s="17"/>
      <c r="K8" s="795">
        <f>K11+K14</f>
        <v>10.59</v>
      </c>
      <c r="L8" s="796"/>
      <c r="M8" s="18">
        <f>K8*12*I7</f>
        <v>91510.308000000005</v>
      </c>
    </row>
    <row r="9" spans="1:13">
      <c r="A9" s="19" t="s">
        <v>11</v>
      </c>
      <c r="B9" s="20"/>
      <c r="C9" s="20"/>
      <c r="D9" s="20"/>
      <c r="E9" s="20"/>
      <c r="F9" s="20"/>
      <c r="G9" s="20"/>
      <c r="H9" s="21"/>
      <c r="I9" s="9"/>
      <c r="J9" s="10"/>
      <c r="K9" s="9"/>
      <c r="L9" s="10"/>
      <c r="M9" s="22"/>
    </row>
    <row r="10" spans="1:13" ht="19.5" thickBot="1">
      <c r="A10" s="23" t="s">
        <v>12</v>
      </c>
      <c r="B10" s="24"/>
      <c r="C10" s="24"/>
      <c r="D10" s="24"/>
      <c r="E10" s="24"/>
      <c r="F10" s="24"/>
      <c r="G10" s="24"/>
      <c r="H10" s="25"/>
      <c r="I10" s="26"/>
      <c r="J10" s="27"/>
      <c r="K10" s="26"/>
      <c r="L10" s="27"/>
      <c r="M10" s="28"/>
    </row>
    <row r="11" spans="1:13">
      <c r="A11" s="29" t="s">
        <v>13</v>
      </c>
      <c r="B11" s="30"/>
      <c r="C11" s="30"/>
      <c r="D11" s="30"/>
      <c r="E11" s="30"/>
      <c r="F11" s="30"/>
      <c r="G11" s="30"/>
      <c r="H11" s="31"/>
      <c r="I11" s="780" t="s">
        <v>14</v>
      </c>
      <c r="J11" s="781"/>
      <c r="K11" s="782">
        <v>6.54</v>
      </c>
      <c r="L11" s="783"/>
      <c r="M11" s="32">
        <f>K11*12*I7</f>
        <v>56513.448000000004</v>
      </c>
    </row>
    <row r="12" spans="1:13">
      <c r="A12" s="33" t="s">
        <v>15</v>
      </c>
      <c r="B12" s="9"/>
      <c r="C12" s="9"/>
      <c r="D12" s="9"/>
      <c r="E12" s="9"/>
      <c r="F12" s="9"/>
      <c r="G12" s="9"/>
      <c r="H12" s="10"/>
      <c r="I12" s="789" t="s">
        <v>16</v>
      </c>
      <c r="J12" s="790"/>
      <c r="K12" s="2"/>
      <c r="L12" s="10"/>
      <c r="M12" s="32"/>
    </row>
    <row r="13" spans="1:13">
      <c r="A13" s="29" t="s">
        <v>17</v>
      </c>
      <c r="B13" s="30"/>
      <c r="C13" s="30"/>
      <c r="D13" s="30"/>
      <c r="E13" s="30"/>
      <c r="F13" s="30"/>
      <c r="G13" s="30"/>
      <c r="H13" s="31"/>
      <c r="I13" s="780"/>
      <c r="J13" s="781"/>
      <c r="K13" s="2"/>
      <c r="L13" s="10"/>
      <c r="M13" s="32"/>
    </row>
    <row r="14" spans="1:13">
      <c r="A14" s="29" t="s">
        <v>18</v>
      </c>
      <c r="B14" s="30"/>
      <c r="C14" s="30"/>
      <c r="D14" s="30"/>
      <c r="E14" s="30"/>
      <c r="F14" s="30"/>
      <c r="G14" s="30"/>
      <c r="H14" s="31"/>
      <c r="I14" s="798" t="s">
        <v>19</v>
      </c>
      <c r="J14" s="799"/>
      <c r="K14" s="789">
        <v>4.05</v>
      </c>
      <c r="L14" s="790"/>
      <c r="M14" s="32">
        <f>K14*12*I7</f>
        <v>34996.86</v>
      </c>
    </row>
    <row r="15" spans="1:13">
      <c r="A15" s="34" t="s">
        <v>20</v>
      </c>
      <c r="B15" s="35"/>
      <c r="C15" s="35"/>
      <c r="D15" s="35"/>
      <c r="E15" s="35"/>
      <c r="F15" s="35"/>
      <c r="G15" s="35"/>
      <c r="H15" s="36"/>
      <c r="I15" s="789" t="s">
        <v>16</v>
      </c>
      <c r="J15" s="790"/>
      <c r="K15" s="3"/>
      <c r="L15" s="21"/>
      <c r="M15" s="32"/>
    </row>
    <row r="16" spans="1:13">
      <c r="A16" s="37" t="s">
        <v>21</v>
      </c>
      <c r="B16" s="5"/>
      <c r="C16" s="5"/>
      <c r="D16" s="5"/>
      <c r="E16" s="5"/>
      <c r="F16" s="5"/>
      <c r="G16" s="5"/>
      <c r="H16" s="6"/>
      <c r="I16" s="789"/>
      <c r="J16" s="790"/>
      <c r="K16" s="2"/>
      <c r="L16" s="10"/>
      <c r="M16" s="32"/>
    </row>
    <row r="17" spans="1:13" ht="19.5" thickBot="1">
      <c r="A17" s="29" t="s">
        <v>22</v>
      </c>
      <c r="B17" s="38"/>
      <c r="C17" s="38"/>
      <c r="D17" s="38"/>
      <c r="E17" s="38"/>
      <c r="F17" s="38"/>
      <c r="G17" s="38"/>
      <c r="H17" s="39"/>
      <c r="I17" s="30"/>
      <c r="J17" s="31"/>
      <c r="K17" s="800"/>
      <c r="L17" s="801"/>
      <c r="M17" s="32"/>
    </row>
    <row r="18" spans="1:13">
      <c r="A18" s="13" t="s">
        <v>23</v>
      </c>
      <c r="B18" s="40"/>
      <c r="C18" s="40"/>
      <c r="D18" s="40"/>
      <c r="E18" s="40"/>
      <c r="F18" s="40"/>
      <c r="G18" s="40"/>
      <c r="H18" s="41"/>
      <c r="I18" s="16"/>
      <c r="J18" s="42"/>
      <c r="K18" s="802">
        <f>K20+K25+K28</f>
        <v>7.65</v>
      </c>
      <c r="L18" s="796"/>
      <c r="M18" s="18">
        <f>K18*12*I7</f>
        <v>66105.180000000008</v>
      </c>
    </row>
    <row r="19" spans="1:13" ht="19.5" thickBot="1">
      <c r="A19" s="23" t="s">
        <v>24</v>
      </c>
      <c r="B19" s="43"/>
      <c r="C19" s="43"/>
      <c r="D19" s="43"/>
      <c r="E19" s="43"/>
      <c r="F19" s="43"/>
      <c r="G19" s="43"/>
      <c r="H19" s="44"/>
      <c r="I19" s="26"/>
      <c r="J19" s="45"/>
      <c r="K19" s="26"/>
      <c r="L19" s="27"/>
      <c r="M19" s="28"/>
    </row>
    <row r="20" spans="1:13">
      <c r="A20" s="33" t="s">
        <v>25</v>
      </c>
      <c r="B20" s="46"/>
      <c r="C20" s="46"/>
      <c r="D20" s="46"/>
      <c r="E20" s="46"/>
      <c r="F20" s="46"/>
      <c r="G20" s="46"/>
      <c r="H20" s="47"/>
      <c r="I20" s="789" t="s">
        <v>14</v>
      </c>
      <c r="J20" s="790"/>
      <c r="K20" s="782">
        <v>4.1900000000000004</v>
      </c>
      <c r="L20" s="783"/>
      <c r="M20" s="32">
        <f>K20*12*I7</f>
        <v>36206.628000000004</v>
      </c>
    </row>
    <row r="21" spans="1:13">
      <c r="A21" s="29" t="s">
        <v>26</v>
      </c>
      <c r="B21" s="38"/>
      <c r="C21" s="38"/>
      <c r="D21" s="38"/>
      <c r="E21" s="38"/>
      <c r="F21" s="38"/>
      <c r="G21" s="38"/>
      <c r="H21" s="39"/>
      <c r="I21" s="96"/>
      <c r="J21" s="97"/>
      <c r="K21" s="2"/>
      <c r="L21" s="10"/>
      <c r="M21" s="32"/>
    </row>
    <row r="22" spans="1:13">
      <c r="A22" s="33" t="s">
        <v>15</v>
      </c>
      <c r="B22" s="9"/>
      <c r="C22" s="9"/>
      <c r="D22" s="9"/>
      <c r="E22" s="9"/>
      <c r="F22" s="9"/>
      <c r="G22" s="9"/>
      <c r="H22" s="10"/>
      <c r="I22" s="789" t="s">
        <v>16</v>
      </c>
      <c r="J22" s="790"/>
      <c r="K22" s="2"/>
      <c r="L22" s="10"/>
      <c r="M22" s="32"/>
    </row>
    <row r="23" spans="1:13">
      <c r="A23" s="29" t="s">
        <v>17</v>
      </c>
      <c r="B23" s="30"/>
      <c r="C23" s="30"/>
      <c r="D23" s="30"/>
      <c r="E23" s="30"/>
      <c r="F23" s="30"/>
      <c r="G23" s="30"/>
      <c r="H23" s="31"/>
      <c r="I23" s="780"/>
      <c r="J23" s="781"/>
      <c r="K23" s="2"/>
      <c r="L23" s="10"/>
      <c r="M23" s="32"/>
    </row>
    <row r="24" spans="1:13">
      <c r="A24" s="34" t="s">
        <v>27</v>
      </c>
      <c r="B24" s="35"/>
      <c r="C24" s="36"/>
      <c r="D24" s="9"/>
      <c r="E24" s="9"/>
      <c r="F24" s="9"/>
      <c r="G24" s="9"/>
      <c r="H24" s="10"/>
      <c r="I24" s="789" t="s">
        <v>16</v>
      </c>
      <c r="J24" s="790"/>
      <c r="K24" s="2"/>
      <c r="L24" s="10"/>
      <c r="M24" s="32"/>
    </row>
    <row r="25" spans="1:13">
      <c r="A25" s="33" t="s">
        <v>28</v>
      </c>
      <c r="B25" s="9"/>
      <c r="C25" s="9"/>
      <c r="D25" s="35"/>
      <c r="E25" s="35"/>
      <c r="F25" s="35"/>
      <c r="G25" s="35"/>
      <c r="H25" s="36"/>
      <c r="I25" s="798" t="s">
        <v>19</v>
      </c>
      <c r="J25" s="799"/>
      <c r="K25" s="789">
        <v>1.43</v>
      </c>
      <c r="L25" s="790"/>
      <c r="M25" s="32">
        <f>K25*12*I7</f>
        <v>12356.916000000001</v>
      </c>
    </row>
    <row r="26" spans="1:13">
      <c r="A26" s="37" t="s">
        <v>29</v>
      </c>
      <c r="B26" s="48"/>
      <c r="C26" s="48"/>
      <c r="D26" s="48"/>
      <c r="E26" s="48"/>
      <c r="F26" s="48"/>
      <c r="G26" s="48"/>
      <c r="H26" s="49"/>
      <c r="I26" s="787" t="s">
        <v>30</v>
      </c>
      <c r="J26" s="788"/>
      <c r="K26" s="2"/>
      <c r="L26" s="10"/>
      <c r="M26" s="32"/>
    </row>
    <row r="27" spans="1:13">
      <c r="A27" s="29"/>
      <c r="B27" s="38"/>
      <c r="C27" s="38"/>
      <c r="D27" s="38"/>
      <c r="E27" s="38"/>
      <c r="F27" s="38"/>
      <c r="G27" s="38"/>
      <c r="H27" s="39"/>
      <c r="I27" s="30" t="s">
        <v>31</v>
      </c>
      <c r="J27" s="31"/>
      <c r="K27" s="2"/>
      <c r="L27" s="10"/>
      <c r="M27" s="32"/>
    </row>
    <row r="28" spans="1:13">
      <c r="A28" s="37" t="s">
        <v>32</v>
      </c>
      <c r="B28" s="48"/>
      <c r="C28" s="48"/>
      <c r="D28" s="48"/>
      <c r="E28" s="48"/>
      <c r="F28" s="48"/>
      <c r="G28" s="48"/>
      <c r="H28" s="49"/>
      <c r="I28" s="787" t="s">
        <v>19</v>
      </c>
      <c r="J28" s="788"/>
      <c r="K28" s="789">
        <v>2.0299999999999998</v>
      </c>
      <c r="L28" s="790"/>
      <c r="M28" s="32">
        <f>K28*12*I7</f>
        <v>17541.635999999999</v>
      </c>
    </row>
    <row r="29" spans="1:13">
      <c r="A29" s="29" t="s">
        <v>33</v>
      </c>
      <c r="B29" s="38"/>
      <c r="C29" s="38"/>
      <c r="D29" s="38"/>
      <c r="E29" s="38"/>
      <c r="F29" s="38"/>
      <c r="G29" s="38"/>
      <c r="H29" s="39"/>
      <c r="I29" s="30"/>
      <c r="J29" s="31"/>
      <c r="K29" s="2"/>
      <c r="L29" s="10"/>
      <c r="M29" s="32"/>
    </row>
    <row r="30" spans="1:13">
      <c r="A30" s="37" t="s">
        <v>34</v>
      </c>
      <c r="B30" s="48"/>
      <c r="C30" s="48"/>
      <c r="D30" s="48"/>
      <c r="E30" s="48"/>
      <c r="F30" s="48"/>
      <c r="G30" s="48"/>
      <c r="H30" s="49"/>
      <c r="I30" s="789" t="s">
        <v>16</v>
      </c>
      <c r="J30" s="790"/>
      <c r="K30" s="2"/>
      <c r="L30" s="10"/>
      <c r="M30" s="32"/>
    </row>
    <row r="31" spans="1:13">
      <c r="A31" s="37" t="s">
        <v>35</v>
      </c>
      <c r="B31" s="48"/>
      <c r="C31" s="48"/>
      <c r="D31" s="48"/>
      <c r="E31" s="48"/>
      <c r="F31" s="48"/>
      <c r="G31" s="48"/>
      <c r="H31" s="49"/>
      <c r="I31" s="787" t="s">
        <v>36</v>
      </c>
      <c r="J31" s="788"/>
      <c r="K31" s="5"/>
      <c r="L31" s="6"/>
      <c r="M31" s="7"/>
    </row>
    <row r="32" spans="1:13" ht="19.5" thickBot="1">
      <c r="A32" s="29"/>
      <c r="B32" s="38"/>
      <c r="C32" s="38"/>
      <c r="D32" s="38"/>
      <c r="E32" s="38"/>
      <c r="F32" s="38"/>
      <c r="G32" s="38"/>
      <c r="H32" s="39"/>
      <c r="I32" s="808" t="s">
        <v>37</v>
      </c>
      <c r="J32" s="809"/>
      <c r="K32" s="30"/>
      <c r="L32" s="31"/>
      <c r="M32" s="50"/>
    </row>
    <row r="33" spans="1:13">
      <c r="A33" s="51" t="s">
        <v>38</v>
      </c>
      <c r="B33" s="14"/>
      <c r="C33" s="14"/>
      <c r="D33" s="14"/>
      <c r="E33" s="14"/>
      <c r="F33" s="14"/>
      <c r="G33" s="16"/>
      <c r="H33" s="17"/>
      <c r="I33" s="16"/>
      <c r="J33" s="17"/>
      <c r="K33" s="810">
        <f>K35+K42+K50+K54+K55+K59</f>
        <v>41.510000000000005</v>
      </c>
      <c r="L33" s="796"/>
      <c r="M33" s="18">
        <f>M35+M42+M50+M54+M55+M59</f>
        <v>358696.212</v>
      </c>
    </row>
    <row r="34" spans="1:13" ht="19.5" thickBot="1">
      <c r="A34" s="52"/>
      <c r="B34" s="26"/>
      <c r="C34" s="26"/>
      <c r="D34" s="26"/>
      <c r="E34" s="26"/>
      <c r="F34" s="26"/>
      <c r="G34" s="26"/>
      <c r="H34" s="27"/>
      <c r="I34" s="26"/>
      <c r="J34" s="27"/>
      <c r="K34" s="26"/>
      <c r="L34" s="27"/>
      <c r="M34" s="28"/>
    </row>
    <row r="35" spans="1:13" ht="19.5" thickBot="1">
      <c r="A35" s="811" t="s">
        <v>39</v>
      </c>
      <c r="B35" s="812"/>
      <c r="C35" s="812"/>
      <c r="D35" s="812"/>
      <c r="E35" s="812"/>
      <c r="F35" s="812"/>
      <c r="G35" s="812"/>
      <c r="H35" s="813"/>
      <c r="I35" s="53"/>
      <c r="J35" s="54"/>
      <c r="K35" s="814">
        <f>K36+K37+K38+K40+K41</f>
        <v>9.93</v>
      </c>
      <c r="L35" s="807"/>
      <c r="M35" s="55">
        <f>K35*12*I7</f>
        <v>85807.115999999995</v>
      </c>
    </row>
    <row r="36" spans="1:13">
      <c r="A36" s="56" t="s">
        <v>40</v>
      </c>
      <c r="B36" s="57"/>
      <c r="C36" s="57"/>
      <c r="D36" s="57"/>
      <c r="E36" s="57"/>
      <c r="F36" s="57"/>
      <c r="G36" s="57"/>
      <c r="H36" s="58"/>
      <c r="I36" s="780" t="s">
        <v>41</v>
      </c>
      <c r="J36" s="781"/>
      <c r="K36" s="782">
        <v>2.2400000000000002</v>
      </c>
      <c r="L36" s="783"/>
      <c r="M36" s="32">
        <f>K36*12*I7</f>
        <v>19356.288000000004</v>
      </c>
    </row>
    <row r="37" spans="1:13">
      <c r="A37" s="59" t="s">
        <v>42</v>
      </c>
      <c r="B37" s="60"/>
      <c r="C37" s="60"/>
      <c r="D37" s="60"/>
      <c r="E37" s="60"/>
      <c r="F37" s="60"/>
      <c r="G37" s="60"/>
      <c r="H37" s="61"/>
      <c r="I37" s="798" t="s">
        <v>43</v>
      </c>
      <c r="J37" s="799"/>
      <c r="K37" s="789">
        <v>5.28</v>
      </c>
      <c r="L37" s="790"/>
      <c r="M37" s="32">
        <f>K37*12*I7</f>
        <v>45625.536</v>
      </c>
    </row>
    <row r="38" spans="1:13">
      <c r="A38" s="62" t="s">
        <v>44</v>
      </c>
      <c r="B38" s="63"/>
      <c r="C38" s="63"/>
      <c r="D38" s="63"/>
      <c r="E38" s="63"/>
      <c r="F38" s="63"/>
      <c r="G38" s="63"/>
      <c r="H38" s="64"/>
      <c r="I38" s="787" t="s">
        <v>19</v>
      </c>
      <c r="J38" s="788"/>
      <c r="K38" s="789">
        <v>0.6</v>
      </c>
      <c r="L38" s="790"/>
      <c r="M38" s="32">
        <f>K38*12*I7</f>
        <v>5184.7199999999993</v>
      </c>
    </row>
    <row r="39" spans="1:13">
      <c r="A39" s="56" t="s">
        <v>45</v>
      </c>
      <c r="B39" s="65"/>
      <c r="C39" s="65"/>
      <c r="D39" s="65"/>
      <c r="E39" s="57"/>
      <c r="F39" s="57"/>
      <c r="G39" s="57"/>
      <c r="H39" s="58"/>
      <c r="I39" s="30"/>
      <c r="J39" s="31"/>
      <c r="K39" s="9"/>
      <c r="L39" s="10"/>
      <c r="M39" s="32"/>
    </row>
    <row r="40" spans="1:13">
      <c r="A40" s="59" t="s">
        <v>46</v>
      </c>
      <c r="B40" s="60"/>
      <c r="C40" s="60"/>
      <c r="D40" s="60"/>
      <c r="E40" s="60"/>
      <c r="F40" s="60"/>
      <c r="G40" s="60"/>
      <c r="H40" s="61"/>
      <c r="I40" s="798" t="s">
        <v>14</v>
      </c>
      <c r="J40" s="799"/>
      <c r="K40" s="789">
        <v>0.18</v>
      </c>
      <c r="L40" s="790"/>
      <c r="M40" s="32">
        <f>K40*12*I7</f>
        <v>1555.4160000000002</v>
      </c>
    </row>
    <row r="41" spans="1:13" ht="19.5" thickBot="1">
      <c r="A41" s="62" t="s">
        <v>47</v>
      </c>
      <c r="B41" s="63"/>
      <c r="C41" s="63"/>
      <c r="D41" s="63"/>
      <c r="E41" s="63"/>
      <c r="F41" s="63"/>
      <c r="G41" s="63"/>
      <c r="H41" s="64"/>
      <c r="I41" s="815" t="s">
        <v>14</v>
      </c>
      <c r="J41" s="816"/>
      <c r="K41" s="808">
        <v>1.63</v>
      </c>
      <c r="L41" s="809"/>
      <c r="M41" s="66">
        <f>K41*12*I7</f>
        <v>14085.155999999999</v>
      </c>
    </row>
    <row r="42" spans="1:13" ht="19.5" thickBot="1">
      <c r="A42" s="803" t="s">
        <v>48</v>
      </c>
      <c r="B42" s="804"/>
      <c r="C42" s="804"/>
      <c r="D42" s="804"/>
      <c r="E42" s="804"/>
      <c r="F42" s="804"/>
      <c r="G42" s="804"/>
      <c r="H42" s="805"/>
      <c r="I42" s="53"/>
      <c r="J42" s="54"/>
      <c r="K42" s="806">
        <f>K43+K44+K46+K47+K48+K49</f>
        <v>2.5499999999999998</v>
      </c>
      <c r="L42" s="807"/>
      <c r="M42" s="55">
        <f>K42*12*I7</f>
        <v>22035.059999999998</v>
      </c>
    </row>
    <row r="43" spans="1:13">
      <c r="A43" s="67" t="s">
        <v>49</v>
      </c>
      <c r="B43" s="65"/>
      <c r="C43" s="65"/>
      <c r="D43" s="65"/>
      <c r="E43" s="65"/>
      <c r="F43" s="57"/>
      <c r="G43" s="57"/>
      <c r="H43" s="58"/>
      <c r="I43" s="68"/>
      <c r="J43" s="10"/>
      <c r="K43" s="782">
        <v>0.14000000000000001</v>
      </c>
      <c r="L43" s="783"/>
      <c r="M43" s="32">
        <f>K43*12*I7</f>
        <v>1209.7680000000003</v>
      </c>
    </row>
    <row r="44" spans="1:13">
      <c r="A44" s="69" t="s">
        <v>50</v>
      </c>
      <c r="B44" s="70"/>
      <c r="C44" s="70"/>
      <c r="D44" s="70"/>
      <c r="E44" s="70"/>
      <c r="F44" s="63"/>
      <c r="G44" s="63"/>
      <c r="H44" s="64"/>
      <c r="I44" s="789" t="s">
        <v>51</v>
      </c>
      <c r="J44" s="790"/>
      <c r="K44" s="789">
        <v>1.22</v>
      </c>
      <c r="L44" s="790"/>
      <c r="M44" s="32">
        <f>K44*12*I7</f>
        <v>10542.264000000001</v>
      </c>
    </row>
    <row r="45" spans="1:13">
      <c r="A45" s="56" t="s">
        <v>52</v>
      </c>
      <c r="B45" s="57"/>
      <c r="C45" s="57"/>
      <c r="D45" s="57"/>
      <c r="E45" s="57"/>
      <c r="F45" s="57"/>
      <c r="G45" s="57"/>
      <c r="H45" s="58"/>
      <c r="I45" s="780" t="s">
        <v>53</v>
      </c>
      <c r="J45" s="781"/>
      <c r="K45" s="2"/>
      <c r="L45" s="10"/>
      <c r="M45" s="32"/>
    </row>
    <row r="46" spans="1:13">
      <c r="A46" s="59" t="s">
        <v>54</v>
      </c>
      <c r="B46" s="60"/>
      <c r="C46" s="60"/>
      <c r="D46" s="60"/>
      <c r="E46" s="60"/>
      <c r="F46" s="60"/>
      <c r="G46" s="60"/>
      <c r="H46" s="61"/>
      <c r="I46" s="798" t="s">
        <v>55</v>
      </c>
      <c r="J46" s="799"/>
      <c r="K46" s="789">
        <v>0.75</v>
      </c>
      <c r="L46" s="790"/>
      <c r="M46" s="32">
        <f>K46*12*I7</f>
        <v>6480.9000000000005</v>
      </c>
    </row>
    <row r="47" spans="1:13">
      <c r="A47" s="59" t="s">
        <v>56</v>
      </c>
      <c r="B47" s="60"/>
      <c r="C47" s="60"/>
      <c r="D47" s="60"/>
      <c r="E47" s="60"/>
      <c r="F47" s="60"/>
      <c r="G47" s="60"/>
      <c r="H47" s="61"/>
      <c r="I47" s="798" t="s">
        <v>57</v>
      </c>
      <c r="J47" s="799"/>
      <c r="K47" s="789">
        <v>0.19</v>
      </c>
      <c r="L47" s="790"/>
      <c r="M47" s="32">
        <f>K47*12*I7</f>
        <v>1641.8280000000002</v>
      </c>
    </row>
    <row r="48" spans="1:13">
      <c r="A48" s="62" t="s">
        <v>58</v>
      </c>
      <c r="B48" s="63"/>
      <c r="C48" s="63"/>
      <c r="D48" s="63"/>
      <c r="E48" s="63"/>
      <c r="F48" s="63"/>
      <c r="G48" s="63"/>
      <c r="H48" s="64"/>
      <c r="I48" s="798" t="s">
        <v>59</v>
      </c>
      <c r="J48" s="799"/>
      <c r="K48" s="800">
        <v>0.1</v>
      </c>
      <c r="L48" s="801"/>
      <c r="M48" s="32">
        <f>K48*12*I7</f>
        <v>864.12000000000012</v>
      </c>
    </row>
    <row r="49" spans="1:13" ht="19.5" thickBot="1">
      <c r="A49" s="62" t="s">
        <v>60</v>
      </c>
      <c r="B49" s="63"/>
      <c r="C49" s="63"/>
      <c r="D49" s="63"/>
      <c r="E49" s="63"/>
      <c r="F49" s="63"/>
      <c r="G49" s="63"/>
      <c r="H49" s="64"/>
      <c r="I49" s="793" t="s">
        <v>61</v>
      </c>
      <c r="J49" s="794"/>
      <c r="K49" s="823">
        <v>0.15</v>
      </c>
      <c r="L49" s="824"/>
      <c r="M49" s="71">
        <f>K49*12*I7</f>
        <v>1296.1799999999998</v>
      </c>
    </row>
    <row r="50" spans="1:13" ht="19.5" thickBot="1">
      <c r="A50" s="803" t="s">
        <v>62</v>
      </c>
      <c r="B50" s="804"/>
      <c r="C50" s="804"/>
      <c r="D50" s="804"/>
      <c r="E50" s="804"/>
      <c r="F50" s="804"/>
      <c r="G50" s="804"/>
      <c r="H50" s="805"/>
      <c r="I50" s="72"/>
      <c r="J50" s="73"/>
      <c r="K50" s="817">
        <f>K51+K52+K53</f>
        <v>1.67</v>
      </c>
      <c r="L50" s="818"/>
      <c r="M50" s="55">
        <f>K50*12*I7</f>
        <v>14430.804</v>
      </c>
    </row>
    <row r="51" spans="1:13">
      <c r="A51" s="56" t="s">
        <v>63</v>
      </c>
      <c r="B51" s="57"/>
      <c r="C51" s="57"/>
      <c r="D51" s="57"/>
      <c r="E51" s="57"/>
      <c r="F51" s="57"/>
      <c r="G51" s="57"/>
      <c r="H51" s="58"/>
      <c r="I51" s="819" t="s">
        <v>64</v>
      </c>
      <c r="J51" s="820"/>
      <c r="K51" s="821">
        <v>0.8</v>
      </c>
      <c r="L51" s="822"/>
      <c r="M51" s="32">
        <f>K51*12*I7</f>
        <v>6912.9600000000009</v>
      </c>
    </row>
    <row r="52" spans="1:13">
      <c r="A52" s="59" t="s">
        <v>65</v>
      </c>
      <c r="B52" s="60"/>
      <c r="C52" s="60"/>
      <c r="D52" s="60"/>
      <c r="E52" s="60"/>
      <c r="F52" s="60"/>
      <c r="G52" s="60"/>
      <c r="H52" s="61"/>
      <c r="I52" s="35" t="s">
        <v>66</v>
      </c>
      <c r="J52" s="36"/>
      <c r="K52" s="800">
        <v>0.7</v>
      </c>
      <c r="L52" s="801"/>
      <c r="M52" s="32">
        <f>K52*12*I7</f>
        <v>6048.8399999999992</v>
      </c>
    </row>
    <row r="53" spans="1:13" ht="19.5" thickBot="1">
      <c r="A53" s="62" t="s">
        <v>58</v>
      </c>
      <c r="B53" s="63"/>
      <c r="C53" s="63"/>
      <c r="D53" s="63"/>
      <c r="E53" s="63"/>
      <c r="F53" s="63"/>
      <c r="G53" s="63"/>
      <c r="H53" s="64"/>
      <c r="I53" s="793" t="s">
        <v>59</v>
      </c>
      <c r="J53" s="794"/>
      <c r="K53" s="823">
        <v>0.17</v>
      </c>
      <c r="L53" s="824"/>
      <c r="M53" s="32">
        <f>K53*12*I7</f>
        <v>1469.0040000000001</v>
      </c>
    </row>
    <row r="54" spans="1:13" ht="19.5" thickBot="1">
      <c r="A54" s="74" t="s">
        <v>67</v>
      </c>
      <c r="B54" s="75"/>
      <c r="C54" s="75"/>
      <c r="D54" s="75"/>
      <c r="E54" s="75"/>
      <c r="F54" s="75"/>
      <c r="G54" s="75"/>
      <c r="H54" s="76"/>
      <c r="I54" s="825" t="s">
        <v>68</v>
      </c>
      <c r="J54" s="826"/>
      <c r="K54" s="827">
        <v>23.06</v>
      </c>
      <c r="L54" s="828"/>
      <c r="M54" s="77">
        <f>K54*12*I7</f>
        <v>199266.07199999999</v>
      </c>
    </row>
    <row r="55" spans="1:13" ht="19.5" thickBot="1">
      <c r="A55" s="811" t="s">
        <v>69</v>
      </c>
      <c r="B55" s="812"/>
      <c r="C55" s="812"/>
      <c r="D55" s="812"/>
      <c r="E55" s="812"/>
      <c r="F55" s="812"/>
      <c r="G55" s="812"/>
      <c r="H55" s="813"/>
      <c r="I55" s="53"/>
      <c r="J55" s="54"/>
      <c r="K55" s="806">
        <v>2.2000000000000002</v>
      </c>
      <c r="L55" s="818"/>
      <c r="M55" s="55">
        <f>K55*12*I7</f>
        <v>19010.640000000003</v>
      </c>
    </row>
    <row r="56" spans="1:13">
      <c r="A56" s="78" t="s">
        <v>70</v>
      </c>
      <c r="B56" s="79"/>
      <c r="C56" s="79"/>
      <c r="D56" s="79"/>
      <c r="E56" s="79"/>
      <c r="F56" s="79"/>
      <c r="G56" s="79"/>
      <c r="H56" s="80"/>
      <c r="I56" s="782" t="s">
        <v>71</v>
      </c>
      <c r="J56" s="783"/>
      <c r="K56" s="81"/>
      <c r="L56" s="95"/>
      <c r="M56" s="32"/>
    </row>
    <row r="57" spans="1:13">
      <c r="A57" s="78" t="s">
        <v>72</v>
      </c>
      <c r="B57" s="79"/>
      <c r="C57" s="79"/>
      <c r="D57" s="79"/>
      <c r="E57" s="79"/>
      <c r="F57" s="79"/>
      <c r="G57" s="79"/>
      <c r="H57" s="80"/>
      <c r="I57" s="9"/>
      <c r="J57" s="10"/>
      <c r="K57" s="81"/>
      <c r="L57" s="95"/>
      <c r="M57" s="32"/>
    </row>
    <row r="58" spans="1:13" ht="19.5" thickBot="1">
      <c r="A58" s="78" t="s">
        <v>73</v>
      </c>
      <c r="B58" s="79"/>
      <c r="C58" s="79"/>
      <c r="D58" s="79"/>
      <c r="E58" s="79"/>
      <c r="F58" s="79"/>
      <c r="G58" s="79"/>
      <c r="H58" s="80"/>
      <c r="I58" s="8"/>
      <c r="J58" s="10"/>
      <c r="K58" s="81"/>
      <c r="L58" s="95"/>
      <c r="M58" s="32"/>
    </row>
    <row r="59" spans="1:13" ht="19.5" thickBot="1">
      <c r="A59" s="74" t="s">
        <v>74</v>
      </c>
      <c r="B59" s="75"/>
      <c r="C59" s="75"/>
      <c r="D59" s="75"/>
      <c r="E59" s="75"/>
      <c r="F59" s="75"/>
      <c r="G59" s="75"/>
      <c r="H59" s="76"/>
      <c r="I59" s="53"/>
      <c r="J59" s="54"/>
      <c r="K59" s="806">
        <v>2.1</v>
      </c>
      <c r="L59" s="818"/>
      <c r="M59" s="55">
        <f>K59*12*I7</f>
        <v>18146.520000000004</v>
      </c>
    </row>
    <row r="60" spans="1:13">
      <c r="A60" s="78" t="s">
        <v>75</v>
      </c>
      <c r="B60" s="79"/>
      <c r="C60" s="79"/>
      <c r="D60" s="79"/>
      <c r="E60" s="79"/>
      <c r="F60" s="79"/>
      <c r="G60" s="79"/>
      <c r="H60" s="80"/>
      <c r="I60" s="782" t="s">
        <v>14</v>
      </c>
      <c r="J60" s="783"/>
      <c r="K60" s="94"/>
      <c r="L60" s="95"/>
      <c r="M60" s="32"/>
    </row>
    <row r="61" spans="1:13" ht="19.5" thickBot="1">
      <c r="A61" s="78" t="s">
        <v>76</v>
      </c>
      <c r="B61" s="79"/>
      <c r="C61" s="79"/>
      <c r="D61" s="79"/>
      <c r="E61" s="79"/>
      <c r="F61" s="79"/>
      <c r="G61" s="79"/>
      <c r="H61" s="80"/>
      <c r="I61" s="9"/>
      <c r="J61" s="10"/>
      <c r="K61" s="94"/>
      <c r="L61" s="95"/>
      <c r="M61" s="32"/>
    </row>
    <row r="62" spans="1:13" ht="19.5" thickBot="1">
      <c r="A62" s="829" t="s">
        <v>77</v>
      </c>
      <c r="B62" s="830"/>
      <c r="C62" s="830"/>
      <c r="D62" s="830"/>
      <c r="E62" s="830"/>
      <c r="F62" s="830"/>
      <c r="G62" s="830"/>
      <c r="H62" s="831"/>
      <c r="I62" s="53"/>
      <c r="J62" s="54"/>
      <c r="K62" s="806">
        <v>9.58</v>
      </c>
      <c r="L62" s="818"/>
      <c r="M62" s="55">
        <f>K62*12*I7</f>
        <v>82782.696000000011</v>
      </c>
    </row>
    <row r="63" spans="1:13">
      <c r="A63" s="33" t="s">
        <v>78</v>
      </c>
      <c r="B63" s="82"/>
      <c r="C63" s="82"/>
      <c r="D63" s="82"/>
      <c r="E63" s="82"/>
      <c r="F63" s="46"/>
      <c r="G63" s="82"/>
      <c r="H63" s="47"/>
      <c r="I63" s="789" t="s">
        <v>79</v>
      </c>
      <c r="J63" s="790"/>
      <c r="K63" s="81"/>
      <c r="L63" s="95"/>
      <c r="M63" s="32"/>
    </row>
    <row r="64" spans="1:13">
      <c r="A64" s="33" t="s">
        <v>80</v>
      </c>
      <c r="B64" s="82"/>
      <c r="C64" s="82"/>
      <c r="D64" s="82"/>
      <c r="E64" s="82"/>
      <c r="F64" s="46"/>
      <c r="G64" s="82"/>
      <c r="H64" s="47"/>
      <c r="I64" s="789" t="s">
        <v>81</v>
      </c>
      <c r="J64" s="790"/>
      <c r="K64" s="81"/>
      <c r="L64" s="95"/>
      <c r="M64" s="32"/>
    </row>
    <row r="65" spans="1:13">
      <c r="A65" s="33" t="s">
        <v>82</v>
      </c>
      <c r="B65" s="82"/>
      <c r="C65" s="82"/>
      <c r="D65" s="82"/>
      <c r="E65" s="82"/>
      <c r="F65" s="46"/>
      <c r="G65" s="82"/>
      <c r="H65" s="47"/>
      <c r="I65" s="789" t="s">
        <v>83</v>
      </c>
      <c r="J65" s="790"/>
      <c r="K65" s="81"/>
      <c r="L65" s="95"/>
      <c r="M65" s="32"/>
    </row>
    <row r="66" spans="1:13">
      <c r="A66" s="33" t="s">
        <v>84</v>
      </c>
      <c r="B66" s="82"/>
      <c r="C66" s="82"/>
      <c r="D66" s="82"/>
      <c r="E66" s="82"/>
      <c r="F66" s="46"/>
      <c r="G66" s="82"/>
      <c r="H66" s="47"/>
      <c r="I66" s="789" t="s">
        <v>85</v>
      </c>
      <c r="J66" s="790"/>
      <c r="K66" s="81"/>
      <c r="L66" s="95"/>
      <c r="M66" s="32"/>
    </row>
    <row r="67" spans="1:13">
      <c r="A67" s="33" t="s">
        <v>86</v>
      </c>
      <c r="B67" s="82"/>
      <c r="C67" s="82"/>
      <c r="D67" s="82"/>
      <c r="E67" s="82"/>
      <c r="F67" s="46"/>
      <c r="G67" s="82"/>
      <c r="H67" s="47"/>
      <c r="I67" s="789" t="s">
        <v>87</v>
      </c>
      <c r="J67" s="790"/>
      <c r="K67" s="81"/>
      <c r="L67" s="95"/>
      <c r="M67" s="32"/>
    </row>
    <row r="68" spans="1:13">
      <c r="A68" s="33" t="s">
        <v>88</v>
      </c>
      <c r="B68" s="82"/>
      <c r="C68" s="82"/>
      <c r="D68" s="82"/>
      <c r="E68" s="82"/>
      <c r="F68" s="46"/>
      <c r="G68" s="82"/>
      <c r="H68" s="47"/>
      <c r="I68" s="9"/>
      <c r="J68" s="10"/>
      <c r="K68" s="81"/>
      <c r="L68" s="95"/>
      <c r="M68" s="32"/>
    </row>
    <row r="69" spans="1:13">
      <c r="A69" s="33" t="s">
        <v>89</v>
      </c>
      <c r="B69" s="82"/>
      <c r="C69" s="82"/>
      <c r="D69" s="82"/>
      <c r="E69" s="82"/>
      <c r="F69" s="46"/>
      <c r="G69" s="82"/>
      <c r="H69" s="47"/>
      <c r="I69" s="9"/>
      <c r="J69" s="10"/>
      <c r="K69" s="81"/>
      <c r="L69" s="95"/>
      <c r="M69" s="32"/>
    </row>
    <row r="70" spans="1:13">
      <c r="A70" s="33" t="s">
        <v>90</v>
      </c>
      <c r="B70" s="82"/>
      <c r="C70" s="82"/>
      <c r="D70" s="82"/>
      <c r="E70" s="82"/>
      <c r="F70" s="46"/>
      <c r="G70" s="82"/>
      <c r="H70" s="47"/>
      <c r="I70" s="9"/>
      <c r="J70" s="10"/>
      <c r="K70" s="81"/>
      <c r="L70" s="95"/>
      <c r="M70" s="32"/>
    </row>
    <row r="71" spans="1:13">
      <c r="A71" s="33" t="s">
        <v>91</v>
      </c>
      <c r="B71" s="82"/>
      <c r="C71" s="82"/>
      <c r="D71" s="82"/>
      <c r="E71" s="82"/>
      <c r="F71" s="46"/>
      <c r="G71" s="82"/>
      <c r="H71" s="47"/>
      <c r="I71" s="9"/>
      <c r="J71" s="10"/>
      <c r="K71" s="81"/>
      <c r="L71" s="95"/>
      <c r="M71" s="32"/>
    </row>
    <row r="72" spans="1:13">
      <c r="A72" s="33" t="s">
        <v>92</v>
      </c>
      <c r="B72" s="82"/>
      <c r="C72" s="82"/>
      <c r="D72" s="82"/>
      <c r="E72" s="82"/>
      <c r="F72" s="46"/>
      <c r="G72" s="82"/>
      <c r="H72" s="47"/>
      <c r="I72" s="9"/>
      <c r="J72" s="10"/>
      <c r="K72" s="81"/>
      <c r="L72" s="95"/>
      <c r="M72" s="32"/>
    </row>
    <row r="73" spans="1:13" ht="19.5" thickBot="1">
      <c r="A73" s="834" t="s">
        <v>93</v>
      </c>
      <c r="B73" s="835"/>
      <c r="C73" s="835"/>
      <c r="D73" s="835"/>
      <c r="E73" s="835"/>
      <c r="F73" s="835"/>
      <c r="G73" s="835"/>
      <c r="H73" s="836"/>
      <c r="I73" s="9"/>
      <c r="J73" s="10"/>
      <c r="K73" s="9"/>
      <c r="L73" s="10"/>
      <c r="M73" s="32"/>
    </row>
    <row r="74" spans="1:13">
      <c r="A74" s="83" t="s">
        <v>94</v>
      </c>
      <c r="B74" s="84"/>
      <c r="C74" s="84"/>
      <c r="D74" s="84"/>
      <c r="E74" s="84"/>
      <c r="F74" s="84"/>
      <c r="G74" s="84"/>
      <c r="H74" s="84"/>
      <c r="I74" s="782" t="s">
        <v>95</v>
      </c>
      <c r="J74" s="783"/>
      <c r="K74" s="16"/>
      <c r="L74" s="17"/>
      <c r="M74" s="18"/>
    </row>
    <row r="75" spans="1:13" ht="19.5" thickBot="1">
      <c r="A75" s="85" t="s">
        <v>96</v>
      </c>
      <c r="B75" s="86"/>
      <c r="C75" s="86"/>
      <c r="D75" s="86"/>
      <c r="E75" s="86"/>
      <c r="F75" s="86"/>
      <c r="G75" s="86"/>
      <c r="H75" s="86"/>
      <c r="I75" s="87"/>
      <c r="J75" s="27"/>
      <c r="K75" s="26"/>
      <c r="L75" s="27"/>
      <c r="M75" s="28"/>
    </row>
    <row r="76" spans="1:13" ht="19.5" thickBot="1">
      <c r="A76" s="829" t="s">
        <v>97</v>
      </c>
      <c r="B76" s="830"/>
      <c r="C76" s="830"/>
      <c r="D76" s="830"/>
      <c r="E76" s="830"/>
      <c r="F76" s="830"/>
      <c r="G76" s="830"/>
      <c r="H76" s="837"/>
      <c r="I76" s="838" t="s">
        <v>98</v>
      </c>
      <c r="J76" s="839"/>
      <c r="K76" s="840">
        <v>1.69</v>
      </c>
      <c r="L76" s="841"/>
      <c r="M76" s="88">
        <f>K76*12*I7</f>
        <v>14603.628000000001</v>
      </c>
    </row>
    <row r="77" spans="1:13" ht="19.5" thickBot="1">
      <c r="A77" s="90" t="s">
        <v>99</v>
      </c>
      <c r="B77" s="91"/>
      <c r="C77" s="91"/>
      <c r="D77" s="91"/>
      <c r="E77" s="91"/>
      <c r="F77" s="91"/>
      <c r="G77" s="91"/>
      <c r="H77" s="91"/>
      <c r="I77" s="838" t="s">
        <v>95</v>
      </c>
      <c r="J77" s="842"/>
      <c r="K77" s="843">
        <v>0.54</v>
      </c>
      <c r="L77" s="844"/>
      <c r="M77" s="88">
        <f>K77*12*I7</f>
        <v>4666.2480000000005</v>
      </c>
    </row>
    <row r="78" spans="1:13" ht="19.5" thickBot="1">
      <c r="A78" s="90" t="s">
        <v>100</v>
      </c>
      <c r="B78" s="91"/>
      <c r="C78" s="91"/>
      <c r="D78" s="91"/>
      <c r="E78" s="91"/>
      <c r="F78" s="91"/>
      <c r="G78" s="91"/>
      <c r="H78" s="91"/>
      <c r="I78" s="92"/>
      <c r="J78" s="93"/>
      <c r="K78" s="843"/>
      <c r="L78" s="844"/>
      <c r="M78" s="88">
        <f>K78*12*I7</f>
        <v>0</v>
      </c>
    </row>
    <row r="79" spans="1:13" ht="19.5" thickBot="1">
      <c r="A79" s="90" t="s">
        <v>101</v>
      </c>
      <c r="B79" s="91"/>
      <c r="C79" s="91"/>
      <c r="D79" s="91"/>
      <c r="E79" s="91"/>
      <c r="F79" s="91"/>
      <c r="G79" s="91"/>
      <c r="H79" s="91"/>
      <c r="I79" s="92"/>
      <c r="J79" s="93"/>
      <c r="K79" s="843"/>
      <c r="L79" s="844"/>
      <c r="M79" s="88">
        <f>K79*12*I7</f>
        <v>0</v>
      </c>
    </row>
    <row r="80" spans="1:13" ht="19.5" thickBot="1">
      <c r="A80" s="829" t="s">
        <v>102</v>
      </c>
      <c r="B80" s="830"/>
      <c r="C80" s="830"/>
      <c r="D80" s="830"/>
      <c r="E80" s="830"/>
      <c r="F80" s="830"/>
      <c r="G80" s="830"/>
      <c r="H80" s="830"/>
      <c r="I80" s="89"/>
      <c r="J80" s="88"/>
      <c r="K80" s="832">
        <f>K77+K76+K62+K33+K18+K8</f>
        <v>71.56</v>
      </c>
      <c r="L80" s="833"/>
      <c r="M80" s="88">
        <f>M79+M78+M77+M76+M74+M62+M33+M18+M8</f>
        <v>618364.272</v>
      </c>
    </row>
    <row r="81" spans="1:13">
      <c r="A81" s="845" t="s">
        <v>104</v>
      </c>
      <c r="B81" s="845"/>
      <c r="C81" s="845"/>
      <c r="D81" s="845"/>
      <c r="E81" s="845"/>
      <c r="F81" s="845"/>
      <c r="G81" s="845"/>
      <c r="H81" s="845"/>
      <c r="I81" s="845"/>
      <c r="J81" s="845"/>
      <c r="K81" s="845"/>
      <c r="L81" s="845"/>
      <c r="M81" s="2"/>
    </row>
    <row r="82" spans="1:13">
      <c r="A82" s="785" t="s">
        <v>0</v>
      </c>
      <c r="B82" s="785"/>
      <c r="C82" s="785"/>
      <c r="D82" s="785"/>
      <c r="E82" s="785"/>
      <c r="F82" s="785"/>
      <c r="G82" s="785"/>
      <c r="H82" s="785"/>
      <c r="I82" s="785"/>
      <c r="J82" s="785"/>
      <c r="K82" s="785"/>
      <c r="L82" s="785"/>
      <c r="M82" s="2"/>
    </row>
    <row r="83" spans="1:13">
      <c r="A83" s="3"/>
      <c r="B83" s="3"/>
      <c r="C83" s="3"/>
      <c r="D83" s="3"/>
      <c r="E83" s="3"/>
      <c r="F83" s="3" t="s">
        <v>134</v>
      </c>
      <c r="G83" s="3"/>
      <c r="H83" s="3"/>
      <c r="I83" s="3"/>
      <c r="J83" s="3"/>
      <c r="K83" s="3"/>
      <c r="L83" s="846">
        <v>45658</v>
      </c>
      <c r="M83" s="846"/>
    </row>
    <row r="84" spans="1:13">
      <c r="A84" s="4"/>
      <c r="B84" s="5"/>
      <c r="C84" s="786" t="s">
        <v>2</v>
      </c>
      <c r="D84" s="786"/>
      <c r="E84" s="786"/>
      <c r="F84" s="5"/>
      <c r="G84" s="5"/>
      <c r="H84" s="6"/>
      <c r="I84" s="787" t="s">
        <v>3</v>
      </c>
      <c r="J84" s="788"/>
      <c r="K84" s="787" t="s">
        <v>4</v>
      </c>
      <c r="L84" s="788"/>
      <c r="M84" s="7"/>
    </row>
    <row r="85" spans="1:13">
      <c r="A85" s="8"/>
      <c r="B85" s="9"/>
      <c r="C85" s="9"/>
      <c r="D85" s="9"/>
      <c r="E85" s="9"/>
      <c r="F85" s="9"/>
      <c r="G85" s="9"/>
      <c r="H85" s="10"/>
      <c r="I85" s="9"/>
      <c r="J85" s="10"/>
      <c r="K85" s="789" t="s">
        <v>5</v>
      </c>
      <c r="L85" s="790"/>
      <c r="M85" s="11" t="s">
        <v>6</v>
      </c>
    </row>
    <row r="86" spans="1:13">
      <c r="A86" s="8"/>
      <c r="B86" s="9"/>
      <c r="C86" s="9"/>
      <c r="D86" s="9"/>
      <c r="E86" s="9"/>
      <c r="F86" s="9"/>
      <c r="G86" s="9"/>
      <c r="H86" s="10"/>
      <c r="I86" s="789" t="s">
        <v>7</v>
      </c>
      <c r="J86" s="790"/>
      <c r="K86" s="780" t="s">
        <v>8</v>
      </c>
      <c r="L86" s="781"/>
      <c r="M86" s="11" t="s">
        <v>9</v>
      </c>
    </row>
    <row r="87" spans="1:13" ht="19.5" thickBot="1">
      <c r="A87" s="4"/>
      <c r="B87" s="5"/>
      <c r="C87" s="5"/>
      <c r="D87" s="5"/>
      <c r="E87" s="5"/>
      <c r="F87" s="5"/>
      <c r="G87" s="5"/>
      <c r="H87" s="6"/>
      <c r="I87" s="847">
        <v>1581.5</v>
      </c>
      <c r="J87" s="848"/>
      <c r="K87" s="793"/>
      <c r="L87" s="794"/>
      <c r="M87" s="12"/>
    </row>
    <row r="88" spans="1:13">
      <c r="A88" s="13" t="s">
        <v>10</v>
      </c>
      <c r="B88" s="14"/>
      <c r="C88" s="14"/>
      <c r="D88" s="14"/>
      <c r="E88" s="14"/>
      <c r="F88" s="14"/>
      <c r="G88" s="14"/>
      <c r="H88" s="15"/>
      <c r="I88" s="16"/>
      <c r="J88" s="17"/>
      <c r="K88" s="795">
        <f>K91+K94</f>
        <v>9.59</v>
      </c>
      <c r="L88" s="796"/>
      <c r="M88" s="18">
        <f>K88*12*I87</f>
        <v>181999.02</v>
      </c>
    </row>
    <row r="89" spans="1:13">
      <c r="A89" s="19" t="s">
        <v>11</v>
      </c>
      <c r="B89" s="20"/>
      <c r="C89" s="20"/>
      <c r="D89" s="20"/>
      <c r="E89" s="20"/>
      <c r="F89" s="20"/>
      <c r="G89" s="20"/>
      <c r="H89" s="21"/>
      <c r="I89" s="9"/>
      <c r="J89" s="10"/>
      <c r="K89" s="9"/>
      <c r="L89" s="10"/>
      <c r="M89" s="22"/>
    </row>
    <row r="90" spans="1:13" ht="19.5" thickBot="1">
      <c r="A90" s="23" t="s">
        <v>12</v>
      </c>
      <c r="B90" s="24"/>
      <c r="C90" s="24"/>
      <c r="D90" s="24"/>
      <c r="E90" s="24"/>
      <c r="F90" s="24"/>
      <c r="G90" s="24"/>
      <c r="H90" s="25"/>
      <c r="I90" s="26"/>
      <c r="J90" s="27"/>
      <c r="K90" s="26"/>
      <c r="L90" s="27"/>
      <c r="M90" s="28"/>
    </row>
    <row r="91" spans="1:13">
      <c r="A91" s="29" t="s">
        <v>13</v>
      </c>
      <c r="B91" s="30"/>
      <c r="C91" s="30"/>
      <c r="D91" s="30"/>
      <c r="E91" s="30"/>
      <c r="F91" s="30"/>
      <c r="G91" s="30"/>
      <c r="H91" s="31"/>
      <c r="I91" s="780" t="s">
        <v>14</v>
      </c>
      <c r="J91" s="781"/>
      <c r="K91" s="782">
        <v>5.54</v>
      </c>
      <c r="L91" s="783"/>
      <c r="M91" s="32">
        <f>K91*12*I87</f>
        <v>105138.12000000001</v>
      </c>
    </row>
    <row r="92" spans="1:13">
      <c r="A92" s="33" t="s">
        <v>15</v>
      </c>
      <c r="B92" s="9"/>
      <c r="C92" s="9"/>
      <c r="D92" s="9"/>
      <c r="E92" s="9"/>
      <c r="F92" s="9"/>
      <c r="G92" s="9"/>
      <c r="H92" s="10"/>
      <c r="I92" s="789" t="s">
        <v>16</v>
      </c>
      <c r="J92" s="790"/>
      <c r="K92" s="2"/>
      <c r="L92" s="10"/>
      <c r="M92" s="32"/>
    </row>
    <row r="93" spans="1:13">
      <c r="A93" s="29" t="s">
        <v>17</v>
      </c>
      <c r="B93" s="30"/>
      <c r="C93" s="30"/>
      <c r="D93" s="30"/>
      <c r="E93" s="30"/>
      <c r="F93" s="30"/>
      <c r="G93" s="30"/>
      <c r="H93" s="31"/>
      <c r="I93" s="780"/>
      <c r="J93" s="781"/>
      <c r="K93" s="2"/>
      <c r="L93" s="10"/>
      <c r="M93" s="32"/>
    </row>
    <row r="94" spans="1:13">
      <c r="A94" s="29" t="s">
        <v>18</v>
      </c>
      <c r="B94" s="30"/>
      <c r="C94" s="30"/>
      <c r="D94" s="30"/>
      <c r="E94" s="30"/>
      <c r="F94" s="30"/>
      <c r="G94" s="30"/>
      <c r="H94" s="31"/>
      <c r="I94" s="798" t="s">
        <v>19</v>
      </c>
      <c r="J94" s="799"/>
      <c r="K94" s="789">
        <v>4.05</v>
      </c>
      <c r="L94" s="790"/>
      <c r="M94" s="32">
        <f>K94*12*I87</f>
        <v>76860.899999999994</v>
      </c>
    </row>
    <row r="95" spans="1:13">
      <c r="A95" s="34" t="s">
        <v>20</v>
      </c>
      <c r="B95" s="35"/>
      <c r="C95" s="35"/>
      <c r="D95" s="35"/>
      <c r="E95" s="35"/>
      <c r="F95" s="35"/>
      <c r="G95" s="35"/>
      <c r="H95" s="36"/>
      <c r="I95" s="789" t="s">
        <v>16</v>
      </c>
      <c r="J95" s="790"/>
      <c r="K95" s="3"/>
      <c r="L95" s="21"/>
      <c r="M95" s="32"/>
    </row>
    <row r="96" spans="1:13">
      <c r="A96" s="37" t="s">
        <v>21</v>
      </c>
      <c r="B96" s="5"/>
      <c r="C96" s="5"/>
      <c r="D96" s="5"/>
      <c r="E96" s="5"/>
      <c r="F96" s="5"/>
      <c r="G96" s="5"/>
      <c r="H96" s="6"/>
      <c r="I96" s="789"/>
      <c r="J96" s="790"/>
      <c r="K96" s="2"/>
      <c r="L96" s="10"/>
      <c r="M96" s="32"/>
    </row>
    <row r="97" spans="1:13" ht="19.5" thickBot="1">
      <c r="A97" s="29" t="s">
        <v>22</v>
      </c>
      <c r="B97" s="38"/>
      <c r="C97" s="38"/>
      <c r="D97" s="38"/>
      <c r="E97" s="38"/>
      <c r="F97" s="38"/>
      <c r="G97" s="38"/>
      <c r="H97" s="39"/>
      <c r="I97" s="30"/>
      <c r="J97" s="31"/>
      <c r="K97" s="800"/>
      <c r="L97" s="801"/>
      <c r="M97" s="32"/>
    </row>
    <row r="98" spans="1:13">
      <c r="A98" s="13" t="s">
        <v>23</v>
      </c>
      <c r="B98" s="40"/>
      <c r="C98" s="40"/>
      <c r="D98" s="40"/>
      <c r="E98" s="40"/>
      <c r="F98" s="40"/>
      <c r="G98" s="40"/>
      <c r="H98" s="41"/>
      <c r="I98" s="16"/>
      <c r="J98" s="42"/>
      <c r="K98" s="802">
        <f>K100+K105+K107</f>
        <v>6.1999999999999993</v>
      </c>
      <c r="L98" s="796"/>
      <c r="M98" s="18">
        <f>K98*12*I87</f>
        <v>117663.59999999999</v>
      </c>
    </row>
    <row r="99" spans="1:13" ht="19.5" thickBot="1">
      <c r="A99" s="23" t="s">
        <v>24</v>
      </c>
      <c r="B99" s="43"/>
      <c r="C99" s="43"/>
      <c r="D99" s="43"/>
      <c r="E99" s="43"/>
      <c r="F99" s="43"/>
      <c r="G99" s="43"/>
      <c r="H99" s="44"/>
      <c r="I99" s="26"/>
      <c r="J99" s="45"/>
      <c r="K99" s="26"/>
      <c r="L99" s="27"/>
      <c r="M99" s="28"/>
    </row>
    <row r="100" spans="1:13">
      <c r="A100" s="33" t="s">
        <v>25</v>
      </c>
      <c r="B100" s="46"/>
      <c r="C100" s="46"/>
      <c r="D100" s="46"/>
      <c r="E100" s="46"/>
      <c r="F100" s="46"/>
      <c r="G100" s="46"/>
      <c r="H100" s="47"/>
      <c r="I100" s="789" t="s">
        <v>14</v>
      </c>
      <c r="J100" s="790"/>
      <c r="K100" s="782">
        <v>3.11</v>
      </c>
      <c r="L100" s="783"/>
      <c r="M100" s="32">
        <f>K100*12*I87</f>
        <v>59021.58</v>
      </c>
    </row>
    <row r="101" spans="1:13">
      <c r="A101" s="29" t="s">
        <v>26</v>
      </c>
      <c r="B101" s="38"/>
      <c r="C101" s="38"/>
      <c r="D101" s="38"/>
      <c r="E101" s="38"/>
      <c r="F101" s="38"/>
      <c r="G101" s="38"/>
      <c r="H101" s="39"/>
      <c r="I101" s="96"/>
      <c r="J101" s="97"/>
      <c r="K101" s="2"/>
      <c r="L101" s="10"/>
      <c r="M101" s="32"/>
    </row>
    <row r="102" spans="1:13">
      <c r="A102" s="33" t="s">
        <v>15</v>
      </c>
      <c r="B102" s="9"/>
      <c r="C102" s="9"/>
      <c r="D102" s="9"/>
      <c r="E102" s="9"/>
      <c r="F102" s="9"/>
      <c r="G102" s="9"/>
      <c r="H102" s="10"/>
      <c r="I102" s="789" t="s">
        <v>16</v>
      </c>
      <c r="J102" s="790"/>
      <c r="K102" s="2"/>
      <c r="L102" s="10"/>
      <c r="M102" s="32"/>
    </row>
    <row r="103" spans="1:13">
      <c r="A103" s="29" t="s">
        <v>17</v>
      </c>
      <c r="B103" s="30"/>
      <c r="C103" s="30"/>
      <c r="D103" s="30"/>
      <c r="E103" s="30"/>
      <c r="F103" s="30"/>
      <c r="G103" s="30"/>
      <c r="H103" s="31"/>
      <c r="I103" s="780"/>
      <c r="J103" s="781"/>
      <c r="K103" s="2"/>
      <c r="L103" s="10"/>
      <c r="M103" s="32"/>
    </row>
    <row r="104" spans="1:13">
      <c r="A104" s="34" t="s">
        <v>27</v>
      </c>
      <c r="B104" s="35"/>
      <c r="C104" s="36"/>
      <c r="D104" s="9"/>
      <c r="E104" s="9"/>
      <c r="F104" s="9"/>
      <c r="G104" s="9"/>
      <c r="H104" s="10"/>
      <c r="I104" s="789" t="s">
        <v>16</v>
      </c>
      <c r="J104" s="790"/>
      <c r="K104" s="2"/>
      <c r="L104" s="10"/>
      <c r="M104" s="32"/>
    </row>
    <row r="105" spans="1:13">
      <c r="A105" s="33" t="s">
        <v>28</v>
      </c>
      <c r="B105" s="9"/>
      <c r="C105" s="9"/>
      <c r="D105" s="35"/>
      <c r="E105" s="35"/>
      <c r="F105" s="35"/>
      <c r="G105" s="35"/>
      <c r="H105" s="36"/>
      <c r="I105" s="798" t="s">
        <v>19</v>
      </c>
      <c r="J105" s="799"/>
      <c r="K105" s="789">
        <v>1.36</v>
      </c>
      <c r="L105" s="790"/>
      <c r="M105" s="32">
        <f>K105*12*I87</f>
        <v>25810.080000000002</v>
      </c>
    </row>
    <row r="106" spans="1:13">
      <c r="A106" s="37" t="s">
        <v>29</v>
      </c>
      <c r="B106" s="48"/>
      <c r="C106" s="48"/>
      <c r="D106" s="48"/>
      <c r="E106" s="48"/>
      <c r="F106" s="48"/>
      <c r="G106" s="48"/>
      <c r="H106" s="49"/>
      <c r="I106" s="787" t="s">
        <v>133</v>
      </c>
      <c r="J106" s="788"/>
      <c r="K106" s="2"/>
      <c r="L106" s="10"/>
      <c r="M106" s="32"/>
    </row>
    <row r="107" spans="1:13">
      <c r="A107" s="37" t="s">
        <v>32</v>
      </c>
      <c r="B107" s="48"/>
      <c r="C107" s="48"/>
      <c r="D107" s="48"/>
      <c r="E107" s="48"/>
      <c r="F107" s="48"/>
      <c r="G107" s="48"/>
      <c r="H107" s="49"/>
      <c r="I107" s="787" t="s">
        <v>19</v>
      </c>
      <c r="J107" s="788"/>
      <c r="K107" s="789">
        <v>1.73</v>
      </c>
      <c r="L107" s="790"/>
      <c r="M107" s="32">
        <f>K107*12*I87</f>
        <v>32831.939999999995</v>
      </c>
    </row>
    <row r="108" spans="1:13">
      <c r="A108" s="29" t="s">
        <v>33</v>
      </c>
      <c r="B108" s="38"/>
      <c r="C108" s="38"/>
      <c r="D108" s="38"/>
      <c r="E108" s="38"/>
      <c r="F108" s="38"/>
      <c r="G108" s="38"/>
      <c r="H108" s="39"/>
      <c r="I108" s="30"/>
      <c r="J108" s="31"/>
      <c r="K108" s="2"/>
      <c r="L108" s="10"/>
      <c r="M108" s="32"/>
    </row>
    <row r="109" spans="1:13">
      <c r="A109" s="37" t="s">
        <v>34</v>
      </c>
      <c r="B109" s="48"/>
      <c r="C109" s="48"/>
      <c r="D109" s="48"/>
      <c r="E109" s="48"/>
      <c r="F109" s="48"/>
      <c r="G109" s="48"/>
      <c r="H109" s="49"/>
      <c r="I109" s="789" t="s">
        <v>16</v>
      </c>
      <c r="J109" s="790"/>
      <c r="K109" s="2"/>
      <c r="L109" s="10"/>
      <c r="M109" s="32"/>
    </row>
    <row r="110" spans="1:13" ht="19.5" thickBot="1">
      <c r="A110" s="37" t="s">
        <v>35</v>
      </c>
      <c r="B110" s="48"/>
      <c r="C110" s="48"/>
      <c r="D110" s="48"/>
      <c r="E110" s="48"/>
      <c r="F110" s="48"/>
      <c r="G110" s="48"/>
      <c r="H110" s="49"/>
      <c r="I110" s="787" t="s">
        <v>132</v>
      </c>
      <c r="J110" s="788"/>
      <c r="K110" s="5"/>
      <c r="L110" s="6"/>
      <c r="M110" s="7"/>
    </row>
    <row r="111" spans="1:13" ht="19.5" thickBot="1">
      <c r="A111" s="51" t="s">
        <v>38</v>
      </c>
      <c r="B111" s="14"/>
      <c r="C111" s="14"/>
      <c r="D111" s="14"/>
      <c r="E111" s="14"/>
      <c r="F111" s="14"/>
      <c r="G111" s="16"/>
      <c r="H111" s="17"/>
      <c r="I111" s="16"/>
      <c r="J111" s="17"/>
      <c r="K111" s="810">
        <f>K112+K119+K129+K135+K136+K137</f>
        <v>38.92</v>
      </c>
      <c r="L111" s="796"/>
      <c r="M111" s="18">
        <f>M112+M119+M129+M135+M136+M137</f>
        <v>738623.75999999989</v>
      </c>
    </row>
    <row r="112" spans="1:13" ht="19.5" thickBot="1">
      <c r="A112" s="829" t="s">
        <v>39</v>
      </c>
      <c r="B112" s="830"/>
      <c r="C112" s="830"/>
      <c r="D112" s="830"/>
      <c r="E112" s="830"/>
      <c r="F112" s="830"/>
      <c r="G112" s="830"/>
      <c r="H112" s="831"/>
      <c r="I112" s="53"/>
      <c r="J112" s="54"/>
      <c r="K112" s="814">
        <f>K113+K114+K115+K117+K118</f>
        <v>9.73</v>
      </c>
      <c r="L112" s="807"/>
      <c r="M112" s="55">
        <f>K112*12*I87</f>
        <v>184655.94</v>
      </c>
    </row>
    <row r="113" spans="1:13">
      <c r="A113" s="29" t="s">
        <v>40</v>
      </c>
      <c r="B113" s="38"/>
      <c r="C113" s="38"/>
      <c r="D113" s="38"/>
      <c r="E113" s="38"/>
      <c r="F113" s="38"/>
      <c r="G113" s="38"/>
      <c r="H113" s="39"/>
      <c r="I113" s="780" t="s">
        <v>41</v>
      </c>
      <c r="J113" s="781"/>
      <c r="K113" s="782">
        <v>2.2400000000000002</v>
      </c>
      <c r="L113" s="783"/>
      <c r="M113" s="32">
        <f>K113*12*I87</f>
        <v>42510.720000000001</v>
      </c>
    </row>
    <row r="114" spans="1:13">
      <c r="A114" s="34" t="s">
        <v>42</v>
      </c>
      <c r="B114" s="99"/>
      <c r="C114" s="99"/>
      <c r="D114" s="99"/>
      <c r="E114" s="99"/>
      <c r="F114" s="99"/>
      <c r="G114" s="99"/>
      <c r="H114" s="100"/>
      <c r="I114" s="798" t="s">
        <v>43</v>
      </c>
      <c r="J114" s="799"/>
      <c r="K114" s="789">
        <v>5.28</v>
      </c>
      <c r="L114" s="790"/>
      <c r="M114" s="32">
        <f>K114*12*I87</f>
        <v>100203.84</v>
      </c>
    </row>
    <row r="115" spans="1:13">
      <c r="A115" s="37" t="s">
        <v>44</v>
      </c>
      <c r="B115" s="48"/>
      <c r="C115" s="48"/>
      <c r="D115" s="48"/>
      <c r="E115" s="48"/>
      <c r="F115" s="48"/>
      <c r="G115" s="48"/>
      <c r="H115" s="49"/>
      <c r="I115" s="787" t="s">
        <v>19</v>
      </c>
      <c r="J115" s="788"/>
      <c r="K115" s="789">
        <v>0.6</v>
      </c>
      <c r="L115" s="790"/>
      <c r="M115" s="32">
        <f>K115*12*I87</f>
        <v>11386.8</v>
      </c>
    </row>
    <row r="116" spans="1:13">
      <c r="A116" s="101" t="s">
        <v>45</v>
      </c>
      <c r="B116" s="30"/>
      <c r="C116" s="30"/>
      <c r="D116" s="30"/>
      <c r="E116" s="38"/>
      <c r="F116" s="38"/>
      <c r="G116" s="38"/>
      <c r="H116" s="39"/>
      <c r="I116" s="30"/>
      <c r="J116" s="31"/>
      <c r="K116" s="9"/>
      <c r="L116" s="10"/>
      <c r="M116" s="32"/>
    </row>
    <row r="117" spans="1:13">
      <c r="A117" s="34" t="s">
        <v>46</v>
      </c>
      <c r="B117" s="99"/>
      <c r="C117" s="99"/>
      <c r="D117" s="99"/>
      <c r="E117" s="99"/>
      <c r="F117" s="99"/>
      <c r="G117" s="99"/>
      <c r="H117" s="100"/>
      <c r="I117" s="798" t="s">
        <v>14</v>
      </c>
      <c r="J117" s="799"/>
      <c r="K117" s="789">
        <v>0.18</v>
      </c>
      <c r="L117" s="790"/>
      <c r="M117" s="32">
        <f>K117*12*I87</f>
        <v>3416.0400000000004</v>
      </c>
    </row>
    <row r="118" spans="1:13" ht="19.5" thickBot="1">
      <c r="A118" s="37" t="s">
        <v>47</v>
      </c>
      <c r="B118" s="48"/>
      <c r="C118" s="48"/>
      <c r="D118" s="48"/>
      <c r="E118" s="48"/>
      <c r="F118" s="48"/>
      <c r="G118" s="48"/>
      <c r="H118" s="49"/>
      <c r="I118" s="793" t="s">
        <v>14</v>
      </c>
      <c r="J118" s="794"/>
      <c r="K118" s="808">
        <v>1.43</v>
      </c>
      <c r="L118" s="809"/>
      <c r="M118" s="32">
        <f>K118*12*I87</f>
        <v>27138.54</v>
      </c>
    </row>
    <row r="119" spans="1:13" ht="19.5" thickBot="1">
      <c r="A119" s="849" t="s">
        <v>48</v>
      </c>
      <c r="B119" s="850"/>
      <c r="C119" s="850"/>
      <c r="D119" s="850"/>
      <c r="E119" s="850"/>
      <c r="F119" s="850"/>
      <c r="G119" s="850"/>
      <c r="H119" s="851"/>
      <c r="I119" s="53"/>
      <c r="J119" s="54"/>
      <c r="K119" s="806">
        <f>K120+K121+K123+K124+K127+K128</f>
        <v>2.5499999999999998</v>
      </c>
      <c r="L119" s="807"/>
      <c r="M119" s="55">
        <f>K119*12*I87</f>
        <v>48393.899999999994</v>
      </c>
    </row>
    <row r="120" spans="1:13">
      <c r="A120" s="102" t="s">
        <v>49</v>
      </c>
      <c r="B120" s="30"/>
      <c r="C120" s="30"/>
      <c r="D120" s="30"/>
      <c r="E120" s="30"/>
      <c r="F120" s="38"/>
      <c r="G120" s="38"/>
      <c r="H120" s="39"/>
      <c r="I120" s="68"/>
      <c r="J120" s="10"/>
      <c r="K120" s="782">
        <v>0.14000000000000001</v>
      </c>
      <c r="L120" s="783"/>
      <c r="M120" s="32">
        <f>K120*12*I87</f>
        <v>2656.92</v>
      </c>
    </row>
    <row r="121" spans="1:13">
      <c r="A121" s="4" t="s">
        <v>50</v>
      </c>
      <c r="B121" s="5"/>
      <c r="C121" s="5"/>
      <c r="D121" s="5"/>
      <c r="E121" s="5"/>
      <c r="F121" s="48"/>
      <c r="G121" s="48"/>
      <c r="H121" s="49"/>
      <c r="I121" s="789" t="s">
        <v>51</v>
      </c>
      <c r="J121" s="790"/>
      <c r="K121" s="789">
        <v>1.22</v>
      </c>
      <c r="L121" s="790"/>
      <c r="M121" s="32">
        <f>K121*12*I87</f>
        <v>23153.16</v>
      </c>
    </row>
    <row r="122" spans="1:13">
      <c r="A122" s="29" t="s">
        <v>52</v>
      </c>
      <c r="B122" s="38"/>
      <c r="C122" s="38"/>
      <c r="D122" s="38"/>
      <c r="E122" s="38"/>
      <c r="F122" s="38"/>
      <c r="G122" s="38"/>
      <c r="H122" s="39"/>
      <c r="I122" s="780" t="s">
        <v>53</v>
      </c>
      <c r="J122" s="781"/>
      <c r="K122" s="2"/>
      <c r="L122" s="10"/>
      <c r="M122" s="32"/>
    </row>
    <row r="123" spans="1:13">
      <c r="A123" s="34" t="s">
        <v>54</v>
      </c>
      <c r="B123" s="99"/>
      <c r="C123" s="99"/>
      <c r="D123" s="99"/>
      <c r="E123" s="99"/>
      <c r="F123" s="99"/>
      <c r="G123" s="99"/>
      <c r="H123" s="100"/>
      <c r="I123" s="798" t="s">
        <v>55</v>
      </c>
      <c r="J123" s="799"/>
      <c r="K123" s="789">
        <v>0.75</v>
      </c>
      <c r="L123" s="790"/>
      <c r="M123" s="32">
        <f>K123*12*I87</f>
        <v>14233.5</v>
      </c>
    </row>
    <row r="124" spans="1:13">
      <c r="A124" s="34" t="s">
        <v>56</v>
      </c>
      <c r="B124" s="99"/>
      <c r="C124" s="99"/>
      <c r="D124" s="99"/>
      <c r="E124" s="99"/>
      <c r="F124" s="99"/>
      <c r="G124" s="99"/>
      <c r="H124" s="100"/>
      <c r="I124" s="798" t="s">
        <v>57</v>
      </c>
      <c r="J124" s="799"/>
      <c r="K124" s="789">
        <v>0.19</v>
      </c>
      <c r="L124" s="790"/>
      <c r="M124" s="32">
        <f>K124*12*I87</f>
        <v>3605.8200000000006</v>
      </c>
    </row>
    <row r="125" spans="1:13">
      <c r="A125" s="37" t="s">
        <v>119</v>
      </c>
      <c r="B125" s="48"/>
      <c r="C125" s="48"/>
      <c r="D125" s="48"/>
      <c r="E125" s="48"/>
      <c r="F125" s="48"/>
      <c r="G125" s="48"/>
      <c r="H125" s="49"/>
      <c r="I125" s="852" t="s">
        <v>115</v>
      </c>
      <c r="J125" s="853"/>
      <c r="K125" s="2"/>
      <c r="L125" s="10"/>
      <c r="M125" s="32"/>
    </row>
    <row r="126" spans="1:13">
      <c r="A126" s="29" t="s">
        <v>118</v>
      </c>
      <c r="B126" s="38"/>
      <c r="C126" s="38"/>
      <c r="D126" s="38"/>
      <c r="E126" s="38"/>
      <c r="F126" s="38"/>
      <c r="G126" s="38"/>
      <c r="H126" s="39"/>
      <c r="I126" s="780" t="s">
        <v>117</v>
      </c>
      <c r="J126" s="781"/>
      <c r="K126" s="800"/>
      <c r="L126" s="801"/>
      <c r="M126" s="32"/>
    </row>
    <row r="127" spans="1:13">
      <c r="A127" s="37" t="s">
        <v>58</v>
      </c>
      <c r="B127" s="48"/>
      <c r="C127" s="48"/>
      <c r="D127" s="48"/>
      <c r="E127" s="48"/>
      <c r="F127" s="48"/>
      <c r="G127" s="48"/>
      <c r="H127" s="49"/>
      <c r="I127" s="798" t="s">
        <v>59</v>
      </c>
      <c r="J127" s="799"/>
      <c r="K127" s="800">
        <v>0.1</v>
      </c>
      <c r="L127" s="801"/>
      <c r="M127" s="32">
        <f>K127*12*I87</f>
        <v>1897.8000000000002</v>
      </c>
    </row>
    <row r="128" spans="1:13" ht="19.5" thickBot="1">
      <c r="A128" s="37" t="s">
        <v>60</v>
      </c>
      <c r="B128" s="48"/>
      <c r="C128" s="48"/>
      <c r="D128" s="48"/>
      <c r="E128" s="48"/>
      <c r="F128" s="48"/>
      <c r="G128" s="48"/>
      <c r="H128" s="49"/>
      <c r="I128" s="793" t="s">
        <v>61</v>
      </c>
      <c r="J128" s="794"/>
      <c r="K128" s="823">
        <v>0.15</v>
      </c>
      <c r="L128" s="824"/>
      <c r="M128" s="71">
        <f>K128*12*I87</f>
        <v>2846.7</v>
      </c>
    </row>
    <row r="129" spans="1:13" ht="19.5" thickBot="1">
      <c r="A129" s="849" t="s">
        <v>109</v>
      </c>
      <c r="B129" s="850"/>
      <c r="C129" s="850"/>
      <c r="D129" s="850"/>
      <c r="E129" s="850"/>
      <c r="F129" s="850"/>
      <c r="G129" s="850"/>
      <c r="H129" s="851"/>
      <c r="I129" s="72"/>
      <c r="J129" s="73"/>
      <c r="K129" s="817">
        <f>K130+K131+K133+K134</f>
        <v>1.6699999999999997</v>
      </c>
      <c r="L129" s="818"/>
      <c r="M129" s="55">
        <f>K129*12*I87</f>
        <v>31693.259999999995</v>
      </c>
    </row>
    <row r="130" spans="1:13">
      <c r="A130" s="29" t="s">
        <v>63</v>
      </c>
      <c r="B130" s="38"/>
      <c r="C130" s="38"/>
      <c r="D130" s="38"/>
      <c r="E130" s="38"/>
      <c r="F130" s="38"/>
      <c r="G130" s="38"/>
      <c r="H130" s="39"/>
      <c r="I130" s="819" t="s">
        <v>64</v>
      </c>
      <c r="J130" s="820"/>
      <c r="K130" s="821">
        <v>0.57999999999999996</v>
      </c>
      <c r="L130" s="822"/>
      <c r="M130" s="32">
        <f>K130*12*I87</f>
        <v>11007.239999999998</v>
      </c>
    </row>
    <row r="131" spans="1:13">
      <c r="A131" s="33" t="s">
        <v>116</v>
      </c>
      <c r="B131" s="82"/>
      <c r="C131" s="82"/>
      <c r="D131" s="82"/>
      <c r="E131" s="82"/>
      <c r="F131" s="46"/>
      <c r="G131" s="82"/>
      <c r="H131" s="47"/>
      <c r="I131" s="852" t="s">
        <v>115</v>
      </c>
      <c r="J131" s="853"/>
      <c r="K131" s="800">
        <v>0.22</v>
      </c>
      <c r="L131" s="801"/>
      <c r="M131" s="32">
        <f>K131*12*I87</f>
        <v>4175.16</v>
      </c>
    </row>
    <row r="132" spans="1:13">
      <c r="A132" s="29" t="s">
        <v>114</v>
      </c>
      <c r="B132" s="38"/>
      <c r="C132" s="38"/>
      <c r="D132" s="38"/>
      <c r="E132" s="38"/>
      <c r="F132" s="38"/>
      <c r="G132" s="38"/>
      <c r="H132" s="39"/>
      <c r="I132" s="780" t="s">
        <v>113</v>
      </c>
      <c r="J132" s="781"/>
      <c r="K132" s="94"/>
      <c r="L132" s="95"/>
      <c r="M132" s="32"/>
    </row>
    <row r="133" spans="1:13">
      <c r="A133" s="34" t="s">
        <v>65</v>
      </c>
      <c r="B133" s="99"/>
      <c r="C133" s="99"/>
      <c r="D133" s="99"/>
      <c r="E133" s="99"/>
      <c r="F133" s="99"/>
      <c r="G133" s="99"/>
      <c r="H133" s="100"/>
      <c r="I133" s="35" t="s">
        <v>66</v>
      </c>
      <c r="J133" s="36"/>
      <c r="K133" s="800">
        <v>0.69</v>
      </c>
      <c r="L133" s="801"/>
      <c r="M133" s="32">
        <f>K133*12*I87</f>
        <v>13094.82</v>
      </c>
    </row>
    <row r="134" spans="1:13" ht="19.5" thickBot="1">
      <c r="A134" s="37" t="s">
        <v>58</v>
      </c>
      <c r="B134" s="48"/>
      <c r="C134" s="48"/>
      <c r="D134" s="48"/>
      <c r="E134" s="48"/>
      <c r="F134" s="48"/>
      <c r="G134" s="48"/>
      <c r="H134" s="49"/>
      <c r="I134" s="793" t="s">
        <v>59</v>
      </c>
      <c r="J134" s="794"/>
      <c r="K134" s="823">
        <v>0.18</v>
      </c>
      <c r="L134" s="824"/>
      <c r="M134" s="32">
        <f>K134*12*I87</f>
        <v>3416.0400000000004</v>
      </c>
    </row>
    <row r="135" spans="1:13" ht="19.5" thickBot="1">
      <c r="A135" s="103" t="s">
        <v>108</v>
      </c>
      <c r="B135" s="104"/>
      <c r="C135" s="104"/>
      <c r="D135" s="104"/>
      <c r="E135" s="104"/>
      <c r="F135" s="104"/>
      <c r="G135" s="104"/>
      <c r="H135" s="105"/>
      <c r="I135" s="854" t="s">
        <v>68</v>
      </c>
      <c r="J135" s="855"/>
      <c r="K135" s="856">
        <v>22.9</v>
      </c>
      <c r="L135" s="857"/>
      <c r="M135" s="55">
        <f>K135*12*I87</f>
        <v>434596.19999999995</v>
      </c>
    </row>
    <row r="136" spans="1:13" ht="19.5" thickBot="1">
      <c r="A136" s="829" t="s">
        <v>107</v>
      </c>
      <c r="B136" s="830"/>
      <c r="C136" s="830"/>
      <c r="D136" s="830"/>
      <c r="E136" s="830"/>
      <c r="F136" s="830"/>
      <c r="G136" s="830"/>
      <c r="H136" s="831"/>
      <c r="I136" s="782" t="s">
        <v>71</v>
      </c>
      <c r="J136" s="783"/>
      <c r="K136" s="806">
        <v>1.98</v>
      </c>
      <c r="L136" s="818"/>
      <c r="M136" s="55">
        <f>K136*12*I87</f>
        <v>37576.439999999995</v>
      </c>
    </row>
    <row r="137" spans="1:13" ht="19.5" thickBot="1">
      <c r="A137" s="103" t="s">
        <v>106</v>
      </c>
      <c r="B137" s="104"/>
      <c r="C137" s="104"/>
      <c r="D137" s="104"/>
      <c r="E137" s="104"/>
      <c r="F137" s="104"/>
      <c r="G137" s="104"/>
      <c r="H137" s="105"/>
      <c r="I137" s="53"/>
      <c r="J137" s="54"/>
      <c r="K137" s="806">
        <v>0.09</v>
      </c>
      <c r="L137" s="818"/>
      <c r="M137" s="55">
        <f>K137*12*I87</f>
        <v>1708.0200000000002</v>
      </c>
    </row>
    <row r="138" spans="1:13">
      <c r="A138" s="33" t="s">
        <v>75</v>
      </c>
      <c r="B138" s="46"/>
      <c r="C138" s="46"/>
      <c r="D138" s="46"/>
      <c r="E138" s="46"/>
      <c r="F138" s="46"/>
      <c r="G138" s="46"/>
      <c r="H138" s="47"/>
      <c r="I138" s="782" t="s">
        <v>14</v>
      </c>
      <c r="J138" s="783"/>
      <c r="K138" s="94"/>
      <c r="L138" s="95"/>
      <c r="M138" s="32"/>
    </row>
    <row r="139" spans="1:13" ht="19.5" thickBot="1">
      <c r="A139" s="33" t="s">
        <v>76</v>
      </c>
      <c r="B139" s="46"/>
      <c r="C139" s="46"/>
      <c r="D139" s="46"/>
      <c r="E139" s="46"/>
      <c r="F139" s="46"/>
      <c r="G139" s="46"/>
      <c r="H139" s="47"/>
      <c r="I139" s="9"/>
      <c r="J139" s="10"/>
      <c r="K139" s="94"/>
      <c r="L139" s="95"/>
      <c r="M139" s="32"/>
    </row>
    <row r="140" spans="1:13" ht="19.5" thickBot="1">
      <c r="A140" s="829" t="s">
        <v>105</v>
      </c>
      <c r="B140" s="830"/>
      <c r="C140" s="830"/>
      <c r="D140" s="830"/>
      <c r="E140" s="830"/>
      <c r="F140" s="830"/>
      <c r="G140" s="830"/>
      <c r="H140" s="831"/>
      <c r="I140" s="53"/>
      <c r="J140" s="54"/>
      <c r="K140" s="806">
        <v>8.34</v>
      </c>
      <c r="L140" s="818"/>
      <c r="M140" s="55">
        <f>K140*12*I87</f>
        <v>158276.51999999999</v>
      </c>
    </row>
    <row r="141" spans="1:13">
      <c r="A141" s="33" t="s">
        <v>131</v>
      </c>
      <c r="B141" s="82"/>
      <c r="C141" s="82"/>
      <c r="D141" s="82"/>
      <c r="E141" s="82"/>
      <c r="F141" s="46"/>
      <c r="G141" s="82"/>
      <c r="H141" s="47"/>
      <c r="I141" s="789" t="s">
        <v>79</v>
      </c>
      <c r="J141" s="790"/>
      <c r="K141" s="81"/>
      <c r="L141" s="95"/>
      <c r="M141" s="32"/>
    </row>
    <row r="142" spans="1:13">
      <c r="A142" s="33" t="s">
        <v>130</v>
      </c>
      <c r="B142" s="82"/>
      <c r="C142" s="82"/>
      <c r="D142" s="82"/>
      <c r="E142" s="82"/>
      <c r="F142" s="46"/>
      <c r="G142" s="82"/>
      <c r="H142" s="47"/>
      <c r="I142" s="789" t="s">
        <v>81</v>
      </c>
      <c r="J142" s="790"/>
      <c r="K142" s="81"/>
      <c r="L142" s="95"/>
      <c r="M142" s="32"/>
    </row>
    <row r="143" spans="1:13">
      <c r="A143" s="33" t="s">
        <v>129</v>
      </c>
      <c r="B143" s="82"/>
      <c r="C143" s="82"/>
      <c r="D143" s="82"/>
      <c r="E143" s="82"/>
      <c r="F143" s="46"/>
      <c r="G143" s="82"/>
      <c r="H143" s="47"/>
      <c r="I143" s="789" t="s">
        <v>83</v>
      </c>
      <c r="J143" s="790"/>
      <c r="K143" s="81"/>
      <c r="L143" s="95"/>
      <c r="M143" s="32"/>
    </row>
    <row r="144" spans="1:13">
      <c r="A144" s="33" t="s">
        <v>128</v>
      </c>
      <c r="B144" s="82"/>
      <c r="C144" s="82"/>
      <c r="D144" s="82"/>
      <c r="E144" s="82"/>
      <c r="F144" s="46"/>
      <c r="G144" s="82"/>
      <c r="H144" s="47"/>
      <c r="I144" s="789" t="s">
        <v>85</v>
      </c>
      <c r="J144" s="790"/>
      <c r="K144" s="81"/>
      <c r="L144" s="95"/>
      <c r="M144" s="32"/>
    </row>
    <row r="145" spans="1:13">
      <c r="A145" s="33" t="s">
        <v>127</v>
      </c>
      <c r="B145" s="82"/>
      <c r="C145" s="82"/>
      <c r="D145" s="82"/>
      <c r="E145" s="82"/>
      <c r="F145" s="46"/>
      <c r="G145" s="82"/>
      <c r="H145" s="47"/>
      <c r="I145" s="789" t="s">
        <v>87</v>
      </c>
      <c r="J145" s="790"/>
      <c r="K145" s="81"/>
      <c r="L145" s="95"/>
      <c r="M145" s="32"/>
    </row>
    <row r="146" spans="1:13">
      <c r="A146" s="33" t="s">
        <v>126</v>
      </c>
      <c r="B146" s="82"/>
      <c r="C146" s="82"/>
      <c r="D146" s="82"/>
      <c r="E146" s="82"/>
      <c r="F146" s="46"/>
      <c r="G146" s="82"/>
      <c r="H146" s="47"/>
      <c r="I146" s="9"/>
      <c r="J146" s="10"/>
      <c r="K146" s="81"/>
      <c r="L146" s="95"/>
      <c r="M146" s="32"/>
    </row>
    <row r="147" spans="1:13">
      <c r="A147" s="33" t="s">
        <v>125</v>
      </c>
      <c r="B147" s="82"/>
      <c r="C147" s="82"/>
      <c r="D147" s="82"/>
      <c r="E147" s="82"/>
      <c r="F147" s="46"/>
      <c r="G147" s="82"/>
      <c r="H147" s="47"/>
      <c r="I147" s="9"/>
      <c r="J147" s="10"/>
      <c r="K147" s="81"/>
      <c r="L147" s="95"/>
      <c r="M147" s="32"/>
    </row>
    <row r="148" spans="1:13">
      <c r="A148" s="33" t="s">
        <v>91</v>
      </c>
      <c r="B148" s="82"/>
      <c r="C148" s="82"/>
      <c r="D148" s="82"/>
      <c r="E148" s="82"/>
      <c r="F148" s="46"/>
      <c r="G148" s="82"/>
      <c r="H148" s="47"/>
      <c r="I148" s="9"/>
      <c r="J148" s="10"/>
      <c r="K148" s="81"/>
      <c r="L148" s="95"/>
      <c r="M148" s="32"/>
    </row>
    <row r="149" spans="1:13" ht="19.5" thickBot="1">
      <c r="A149" s="33" t="s">
        <v>124</v>
      </c>
      <c r="B149" s="82"/>
      <c r="C149" s="82"/>
      <c r="D149" s="82"/>
      <c r="E149" s="82"/>
      <c r="F149" s="46"/>
      <c r="G149" s="82"/>
      <c r="H149" s="47"/>
      <c r="I149" s="9"/>
      <c r="J149" s="10"/>
      <c r="K149" s="81"/>
      <c r="L149" s="95"/>
      <c r="M149" s="32"/>
    </row>
    <row r="150" spans="1:13">
      <c r="A150" s="83" t="s">
        <v>94</v>
      </c>
      <c r="B150" s="84"/>
      <c r="C150" s="84"/>
      <c r="D150" s="84"/>
      <c r="E150" s="84"/>
      <c r="F150" s="84"/>
      <c r="G150" s="84"/>
      <c r="H150" s="84"/>
      <c r="I150" s="782" t="s">
        <v>95</v>
      </c>
      <c r="J150" s="783"/>
      <c r="K150" s="16"/>
      <c r="L150" s="17"/>
      <c r="M150" s="18"/>
    </row>
    <row r="151" spans="1:13" ht="19.5" thickBot="1">
      <c r="A151" s="85" t="s">
        <v>96</v>
      </c>
      <c r="B151" s="86"/>
      <c r="C151" s="86"/>
      <c r="D151" s="86"/>
      <c r="E151" s="86"/>
      <c r="F151" s="86"/>
      <c r="G151" s="86"/>
      <c r="H151" s="86"/>
      <c r="I151" s="87"/>
      <c r="J151" s="27"/>
      <c r="K151" s="26"/>
      <c r="L151" s="27"/>
      <c r="M151" s="28"/>
    </row>
    <row r="152" spans="1:13" ht="19.5" thickBot="1">
      <c r="A152" s="829" t="s">
        <v>97</v>
      </c>
      <c r="B152" s="830"/>
      <c r="C152" s="830"/>
      <c r="D152" s="830"/>
      <c r="E152" s="830"/>
      <c r="F152" s="830"/>
      <c r="G152" s="830"/>
      <c r="H152" s="837"/>
      <c r="I152" s="838" t="s">
        <v>98</v>
      </c>
      <c r="J152" s="839"/>
      <c r="K152" s="840">
        <v>1.69</v>
      </c>
      <c r="L152" s="841"/>
      <c r="M152" s="88">
        <f>K152*12*I87</f>
        <v>32072.820000000003</v>
      </c>
    </row>
    <row r="153" spans="1:13" ht="19.5" thickBot="1">
      <c r="A153" s="858" t="s">
        <v>99</v>
      </c>
      <c r="B153" s="858"/>
      <c r="C153" s="858"/>
      <c r="D153" s="858"/>
      <c r="E153" s="858"/>
      <c r="F153" s="858"/>
      <c r="G153" s="858"/>
      <c r="H153" s="858"/>
      <c r="I153" s="782" t="s">
        <v>95</v>
      </c>
      <c r="J153" s="783"/>
      <c r="K153" s="859">
        <v>0.4</v>
      </c>
      <c r="L153" s="859"/>
      <c r="M153" s="32">
        <f>K153*I87*12</f>
        <v>7591.2000000000007</v>
      </c>
    </row>
    <row r="154" spans="1:13" ht="19.5" thickBot="1">
      <c r="A154" s="90" t="s">
        <v>100</v>
      </c>
      <c r="B154" s="91"/>
      <c r="C154" s="91"/>
      <c r="D154" s="91"/>
      <c r="E154" s="91"/>
      <c r="F154" s="91"/>
      <c r="G154" s="91"/>
      <c r="H154" s="91"/>
      <c r="I154" s="92"/>
      <c r="J154" s="93"/>
      <c r="K154" s="838"/>
      <c r="L154" s="842"/>
      <c r="M154" s="88">
        <f>K154*12*I87</f>
        <v>0</v>
      </c>
    </row>
    <row r="155" spans="1:13" ht="19.5" thickBot="1">
      <c r="A155" s="829" t="s">
        <v>102</v>
      </c>
      <c r="B155" s="830"/>
      <c r="C155" s="830"/>
      <c r="D155" s="830"/>
      <c r="E155" s="830"/>
      <c r="F155" s="830"/>
      <c r="G155" s="830"/>
      <c r="H155" s="830"/>
      <c r="I155" s="89"/>
      <c r="J155" s="88"/>
      <c r="K155" s="832">
        <f>K88+K98+K111+K140+K152+K154+K153</f>
        <v>65.14</v>
      </c>
      <c r="L155" s="833"/>
      <c r="M155" s="88">
        <f>M88+M98+M111+M140+M152+M154+M153</f>
        <v>1236226.92</v>
      </c>
    </row>
    <row r="158" spans="1:13">
      <c r="A158" s="845" t="s">
        <v>104</v>
      </c>
      <c r="B158" s="845"/>
      <c r="C158" s="845"/>
      <c r="D158" s="845"/>
      <c r="E158" s="845"/>
      <c r="F158" s="845"/>
      <c r="G158" s="845"/>
      <c r="H158" s="845"/>
      <c r="I158" s="845"/>
      <c r="J158" s="845"/>
      <c r="K158" s="845"/>
      <c r="L158" s="845"/>
      <c r="M158" s="2"/>
    </row>
    <row r="159" spans="1:13">
      <c r="A159" s="785" t="s">
        <v>0</v>
      </c>
      <c r="B159" s="785"/>
      <c r="C159" s="785"/>
      <c r="D159" s="785"/>
      <c r="E159" s="785"/>
      <c r="F159" s="785"/>
      <c r="G159" s="785"/>
      <c r="H159" s="785"/>
      <c r="I159" s="785"/>
      <c r="J159" s="785"/>
      <c r="K159" s="785"/>
      <c r="L159" s="785"/>
      <c r="M159" s="2"/>
    </row>
    <row r="160" spans="1:13">
      <c r="A160" s="3"/>
      <c r="B160" s="3"/>
      <c r="C160" s="3"/>
      <c r="D160" s="3"/>
      <c r="E160" s="3"/>
      <c r="F160" s="3" t="s">
        <v>123</v>
      </c>
      <c r="G160" s="3"/>
      <c r="H160" s="3"/>
      <c r="I160" s="3"/>
      <c r="J160" s="3"/>
      <c r="K160" s="3"/>
      <c r="L160" s="846">
        <v>45658</v>
      </c>
      <c r="M160" s="846"/>
    </row>
    <row r="161" spans="1:13">
      <c r="A161" s="4"/>
      <c r="B161" s="5"/>
      <c r="C161" s="786" t="s">
        <v>2</v>
      </c>
      <c r="D161" s="786"/>
      <c r="E161" s="786"/>
      <c r="F161" s="5"/>
      <c r="G161" s="5"/>
      <c r="H161" s="6"/>
      <c r="I161" s="787" t="s">
        <v>3</v>
      </c>
      <c r="J161" s="788"/>
      <c r="K161" s="787" t="s">
        <v>4</v>
      </c>
      <c r="L161" s="788"/>
      <c r="M161" s="7"/>
    </row>
    <row r="162" spans="1:13">
      <c r="A162" s="8"/>
      <c r="B162" s="9"/>
      <c r="C162" s="9"/>
      <c r="D162" s="9"/>
      <c r="E162" s="9"/>
      <c r="F162" s="9"/>
      <c r="G162" s="9"/>
      <c r="H162" s="10"/>
      <c r="I162" s="9"/>
      <c r="J162" s="10"/>
      <c r="K162" s="789" t="s">
        <v>5</v>
      </c>
      <c r="L162" s="790"/>
      <c r="M162" s="11" t="s">
        <v>6</v>
      </c>
    </row>
    <row r="163" spans="1:13">
      <c r="A163" s="8"/>
      <c r="B163" s="9"/>
      <c r="C163" s="9"/>
      <c r="D163" s="9"/>
      <c r="E163" s="9"/>
      <c r="F163" s="9"/>
      <c r="G163" s="9"/>
      <c r="H163" s="10"/>
      <c r="I163" s="789" t="s">
        <v>7</v>
      </c>
      <c r="J163" s="790"/>
      <c r="K163" s="780" t="s">
        <v>8</v>
      </c>
      <c r="L163" s="781"/>
      <c r="M163" s="11" t="s">
        <v>9</v>
      </c>
    </row>
    <row r="164" spans="1:13" ht="19.5" thickBot="1">
      <c r="A164" s="4"/>
      <c r="B164" s="5"/>
      <c r="C164" s="5"/>
      <c r="D164" s="5"/>
      <c r="E164" s="5"/>
      <c r="F164" s="5"/>
      <c r="G164" s="5"/>
      <c r="H164" s="6"/>
      <c r="I164" s="847">
        <v>604.4</v>
      </c>
      <c r="J164" s="848"/>
      <c r="K164" s="793"/>
      <c r="L164" s="794"/>
      <c r="M164" s="12"/>
    </row>
    <row r="165" spans="1:13">
      <c r="A165" s="13" t="s">
        <v>10</v>
      </c>
      <c r="B165" s="14"/>
      <c r="C165" s="14"/>
      <c r="D165" s="14"/>
      <c r="E165" s="14"/>
      <c r="F165" s="14"/>
      <c r="G165" s="14"/>
      <c r="H165" s="15"/>
      <c r="I165" s="16"/>
      <c r="J165" s="17"/>
      <c r="K165" s="795">
        <f>K168+K171</f>
        <v>9.59</v>
      </c>
      <c r="L165" s="796"/>
      <c r="M165" s="18">
        <f>K165*12*I164</f>
        <v>69554.351999999999</v>
      </c>
    </row>
    <row r="166" spans="1:13">
      <c r="A166" s="19" t="s">
        <v>11</v>
      </c>
      <c r="B166" s="20"/>
      <c r="C166" s="20"/>
      <c r="D166" s="20"/>
      <c r="E166" s="20"/>
      <c r="F166" s="20"/>
      <c r="G166" s="20"/>
      <c r="H166" s="21"/>
      <c r="I166" s="9"/>
      <c r="J166" s="10"/>
      <c r="K166" s="9"/>
      <c r="L166" s="10"/>
      <c r="M166" s="22"/>
    </row>
    <row r="167" spans="1:13" ht="19.5" thickBot="1">
      <c r="A167" s="23" t="s">
        <v>12</v>
      </c>
      <c r="B167" s="24"/>
      <c r="C167" s="24"/>
      <c r="D167" s="24"/>
      <c r="E167" s="24"/>
      <c r="F167" s="24"/>
      <c r="G167" s="24"/>
      <c r="H167" s="25"/>
      <c r="I167" s="26"/>
      <c r="J167" s="27"/>
      <c r="K167" s="26"/>
      <c r="L167" s="27"/>
      <c r="M167" s="28"/>
    </row>
    <row r="168" spans="1:13">
      <c r="A168" s="29" t="s">
        <v>13</v>
      </c>
      <c r="B168" s="30"/>
      <c r="C168" s="30"/>
      <c r="D168" s="30"/>
      <c r="E168" s="30"/>
      <c r="F168" s="30"/>
      <c r="G168" s="30"/>
      <c r="H168" s="31"/>
      <c r="I168" s="780" t="s">
        <v>14</v>
      </c>
      <c r="J168" s="781"/>
      <c r="K168" s="782">
        <v>5.54</v>
      </c>
      <c r="L168" s="783"/>
      <c r="M168" s="32">
        <f>K168*12*I164</f>
        <v>40180.512000000002</v>
      </c>
    </row>
    <row r="169" spans="1:13">
      <c r="A169" s="33" t="s">
        <v>15</v>
      </c>
      <c r="B169" s="9"/>
      <c r="C169" s="9"/>
      <c r="D169" s="9"/>
      <c r="E169" s="9"/>
      <c r="F169" s="9"/>
      <c r="G169" s="9"/>
      <c r="H169" s="10"/>
      <c r="I169" s="789" t="s">
        <v>16</v>
      </c>
      <c r="J169" s="790"/>
      <c r="K169" s="2"/>
      <c r="L169" s="10"/>
      <c r="M169" s="32"/>
    </row>
    <row r="170" spans="1:13">
      <c r="A170" s="29" t="s">
        <v>17</v>
      </c>
      <c r="B170" s="30"/>
      <c r="C170" s="30"/>
      <c r="D170" s="30"/>
      <c r="E170" s="30"/>
      <c r="F170" s="30"/>
      <c r="G170" s="30"/>
      <c r="H170" s="31"/>
      <c r="I170" s="780"/>
      <c r="J170" s="781"/>
      <c r="K170" s="2"/>
      <c r="L170" s="10"/>
      <c r="M170" s="32"/>
    </row>
    <row r="171" spans="1:13">
      <c r="A171" s="29" t="s">
        <v>18</v>
      </c>
      <c r="B171" s="30"/>
      <c r="C171" s="30"/>
      <c r="D171" s="30"/>
      <c r="E171" s="30"/>
      <c r="F171" s="30"/>
      <c r="G171" s="30"/>
      <c r="H171" s="31"/>
      <c r="I171" s="798" t="s">
        <v>19</v>
      </c>
      <c r="J171" s="799"/>
      <c r="K171" s="789">
        <v>4.05</v>
      </c>
      <c r="L171" s="790"/>
      <c r="M171" s="32">
        <f>K171*12*I164</f>
        <v>29373.839999999997</v>
      </c>
    </row>
    <row r="172" spans="1:13">
      <c r="A172" s="34" t="s">
        <v>20</v>
      </c>
      <c r="B172" s="35"/>
      <c r="C172" s="35"/>
      <c r="D172" s="35"/>
      <c r="E172" s="35"/>
      <c r="F172" s="35"/>
      <c r="G172" s="35"/>
      <c r="H172" s="36"/>
      <c r="I172" s="789" t="s">
        <v>16</v>
      </c>
      <c r="J172" s="790"/>
      <c r="K172" s="3"/>
      <c r="L172" s="21"/>
      <c r="M172" s="32"/>
    </row>
    <row r="173" spans="1:13">
      <c r="A173" s="37" t="s">
        <v>21</v>
      </c>
      <c r="B173" s="5"/>
      <c r="C173" s="5"/>
      <c r="D173" s="5"/>
      <c r="E173" s="5"/>
      <c r="F173" s="5"/>
      <c r="G173" s="5"/>
      <c r="H173" s="6"/>
      <c r="I173" s="789"/>
      <c r="J173" s="790"/>
      <c r="K173" s="2"/>
      <c r="L173" s="10"/>
      <c r="M173" s="32"/>
    </row>
    <row r="174" spans="1:13" ht="19.5" thickBot="1">
      <c r="A174" s="29" t="s">
        <v>22</v>
      </c>
      <c r="B174" s="38"/>
      <c r="C174" s="38"/>
      <c r="D174" s="38"/>
      <c r="E174" s="38"/>
      <c r="F174" s="38"/>
      <c r="G174" s="38"/>
      <c r="H174" s="39"/>
      <c r="I174" s="30"/>
      <c r="J174" s="31"/>
      <c r="K174" s="800"/>
      <c r="L174" s="801"/>
      <c r="M174" s="32"/>
    </row>
    <row r="175" spans="1:13">
      <c r="A175" s="13" t="s">
        <v>23</v>
      </c>
      <c r="B175" s="40"/>
      <c r="C175" s="40"/>
      <c r="D175" s="40"/>
      <c r="E175" s="40"/>
      <c r="F175" s="40"/>
      <c r="G175" s="40"/>
      <c r="H175" s="41"/>
      <c r="I175" s="16"/>
      <c r="J175" s="42"/>
      <c r="K175" s="802">
        <f>K177+K182+K185</f>
        <v>6.1999999999999993</v>
      </c>
      <c r="L175" s="796"/>
      <c r="M175" s="18">
        <f>K175*12*I164</f>
        <v>44967.359999999993</v>
      </c>
    </row>
    <row r="176" spans="1:13" ht="19.5" thickBot="1">
      <c r="A176" s="23" t="s">
        <v>24</v>
      </c>
      <c r="B176" s="43"/>
      <c r="C176" s="43"/>
      <c r="D176" s="43"/>
      <c r="E176" s="43"/>
      <c r="F176" s="43"/>
      <c r="G176" s="43"/>
      <c r="H176" s="44"/>
      <c r="I176" s="26"/>
      <c r="J176" s="45"/>
      <c r="K176" s="26"/>
      <c r="L176" s="27"/>
      <c r="M176" s="28"/>
    </row>
    <row r="177" spans="1:13">
      <c r="A177" s="33" t="s">
        <v>25</v>
      </c>
      <c r="B177" s="46"/>
      <c r="C177" s="46"/>
      <c r="D177" s="46"/>
      <c r="E177" s="46"/>
      <c r="F177" s="46"/>
      <c r="G177" s="46"/>
      <c r="H177" s="47"/>
      <c r="I177" s="789" t="s">
        <v>14</v>
      </c>
      <c r="J177" s="790"/>
      <c r="K177" s="782">
        <v>3.11</v>
      </c>
      <c r="L177" s="783"/>
      <c r="M177" s="32">
        <f>K177*12*I164</f>
        <v>22556.207999999999</v>
      </c>
    </row>
    <row r="178" spans="1:13">
      <c r="A178" s="29" t="s">
        <v>26</v>
      </c>
      <c r="B178" s="38"/>
      <c r="C178" s="38"/>
      <c r="D178" s="38"/>
      <c r="E178" s="38"/>
      <c r="F178" s="38"/>
      <c r="G178" s="38"/>
      <c r="H178" s="39"/>
      <c r="I178" s="96"/>
      <c r="J178" s="97"/>
      <c r="K178" s="2"/>
      <c r="L178" s="10"/>
      <c r="M178" s="32"/>
    </row>
    <row r="179" spans="1:13">
      <c r="A179" s="33" t="s">
        <v>15</v>
      </c>
      <c r="B179" s="9"/>
      <c r="C179" s="9"/>
      <c r="D179" s="9"/>
      <c r="E179" s="9"/>
      <c r="F179" s="9"/>
      <c r="G179" s="9"/>
      <c r="H179" s="10"/>
      <c r="I179" s="789" t="s">
        <v>16</v>
      </c>
      <c r="J179" s="790"/>
      <c r="K179" s="2"/>
      <c r="L179" s="10"/>
      <c r="M179" s="32"/>
    </row>
    <row r="180" spans="1:13">
      <c r="A180" s="29" t="s">
        <v>17</v>
      </c>
      <c r="B180" s="30"/>
      <c r="C180" s="30"/>
      <c r="D180" s="30"/>
      <c r="E180" s="30"/>
      <c r="F180" s="30"/>
      <c r="G180" s="30"/>
      <c r="H180" s="31"/>
      <c r="I180" s="780"/>
      <c r="J180" s="781"/>
      <c r="K180" s="2"/>
      <c r="L180" s="10"/>
      <c r="M180" s="32"/>
    </row>
    <row r="181" spans="1:13">
      <c r="A181" s="34" t="s">
        <v>27</v>
      </c>
      <c r="B181" s="35"/>
      <c r="C181" s="36"/>
      <c r="D181" s="9"/>
      <c r="E181" s="9"/>
      <c r="F181" s="9"/>
      <c r="G181" s="9"/>
      <c r="H181" s="10"/>
      <c r="I181" s="789" t="s">
        <v>16</v>
      </c>
      <c r="J181" s="790"/>
      <c r="K181" s="2"/>
      <c r="L181" s="10"/>
      <c r="M181" s="32"/>
    </row>
    <row r="182" spans="1:13">
      <c r="A182" s="33" t="s">
        <v>28</v>
      </c>
      <c r="B182" s="9"/>
      <c r="C182" s="9"/>
      <c r="D182" s="35"/>
      <c r="E182" s="35"/>
      <c r="F182" s="35"/>
      <c r="G182" s="35"/>
      <c r="H182" s="36"/>
      <c r="I182" s="798" t="s">
        <v>19</v>
      </c>
      <c r="J182" s="799"/>
      <c r="K182" s="789">
        <v>1.36</v>
      </c>
      <c r="L182" s="790"/>
      <c r="M182" s="32">
        <f>K182*12*I164</f>
        <v>9863.8079999999991</v>
      </c>
    </row>
    <row r="183" spans="1:13">
      <c r="A183" s="37" t="s">
        <v>29</v>
      </c>
      <c r="B183" s="48"/>
      <c r="C183" s="48"/>
      <c r="D183" s="48"/>
      <c r="E183" s="48"/>
      <c r="F183" s="48"/>
      <c r="G183" s="48"/>
      <c r="H183" s="49"/>
      <c r="I183" s="787" t="s">
        <v>30</v>
      </c>
      <c r="J183" s="788"/>
      <c r="K183" s="2"/>
      <c r="L183" s="10"/>
      <c r="M183" s="32"/>
    </row>
    <row r="184" spans="1:13">
      <c r="A184" s="29"/>
      <c r="B184" s="38"/>
      <c r="C184" s="38"/>
      <c r="D184" s="38"/>
      <c r="E184" s="38"/>
      <c r="F184" s="38"/>
      <c r="G184" s="38"/>
      <c r="H184" s="39"/>
      <c r="I184" s="30" t="s">
        <v>31</v>
      </c>
      <c r="J184" s="31"/>
      <c r="K184" s="2"/>
      <c r="L184" s="10"/>
      <c r="M184" s="32"/>
    </row>
    <row r="185" spans="1:13">
      <c r="A185" s="37" t="s">
        <v>32</v>
      </c>
      <c r="B185" s="48"/>
      <c r="C185" s="48"/>
      <c r="D185" s="48"/>
      <c r="E185" s="48"/>
      <c r="F185" s="48"/>
      <c r="G185" s="48"/>
      <c r="H185" s="49"/>
      <c r="I185" s="787" t="s">
        <v>19</v>
      </c>
      <c r="J185" s="788"/>
      <c r="K185" s="789">
        <v>1.73</v>
      </c>
      <c r="L185" s="790"/>
      <c r="M185" s="32">
        <f>K185*12*I164</f>
        <v>12547.343999999999</v>
      </c>
    </row>
    <row r="186" spans="1:13">
      <c r="A186" s="29" t="s">
        <v>33</v>
      </c>
      <c r="B186" s="38"/>
      <c r="C186" s="38"/>
      <c r="D186" s="38"/>
      <c r="E186" s="38"/>
      <c r="F186" s="38"/>
      <c r="G186" s="38"/>
      <c r="H186" s="39"/>
      <c r="I186" s="30"/>
      <c r="J186" s="31"/>
      <c r="K186" s="2"/>
      <c r="L186" s="10"/>
      <c r="M186" s="32"/>
    </row>
    <row r="187" spans="1:13">
      <c r="A187" s="37" t="s">
        <v>34</v>
      </c>
      <c r="B187" s="48"/>
      <c r="C187" s="48"/>
      <c r="D187" s="48"/>
      <c r="E187" s="48"/>
      <c r="F187" s="48"/>
      <c r="G187" s="48"/>
      <c r="H187" s="49"/>
      <c r="I187" s="789" t="s">
        <v>16</v>
      </c>
      <c r="J187" s="790"/>
      <c r="K187" s="2"/>
      <c r="L187" s="10"/>
      <c r="M187" s="32"/>
    </row>
    <row r="188" spans="1:13">
      <c r="A188" s="37" t="s">
        <v>35</v>
      </c>
      <c r="B188" s="48"/>
      <c r="C188" s="48"/>
      <c r="D188" s="48"/>
      <c r="E188" s="48"/>
      <c r="F188" s="48"/>
      <c r="G188" s="48"/>
      <c r="H188" s="49"/>
      <c r="I188" s="787" t="s">
        <v>36</v>
      </c>
      <c r="J188" s="788"/>
      <c r="K188" s="5"/>
      <c r="L188" s="6"/>
      <c r="M188" s="7"/>
    </row>
    <row r="189" spans="1:13" ht="19.5" thickBot="1">
      <c r="A189" s="29"/>
      <c r="B189" s="38"/>
      <c r="C189" s="38"/>
      <c r="D189" s="38"/>
      <c r="E189" s="38"/>
      <c r="F189" s="38"/>
      <c r="G189" s="38"/>
      <c r="H189" s="39"/>
      <c r="I189" s="808" t="s">
        <v>37</v>
      </c>
      <c r="J189" s="809"/>
      <c r="K189" s="30"/>
      <c r="L189" s="31"/>
      <c r="M189" s="50"/>
    </row>
    <row r="190" spans="1:13">
      <c r="A190" s="51" t="s">
        <v>38</v>
      </c>
      <c r="B190" s="14"/>
      <c r="C190" s="14"/>
      <c r="D190" s="14"/>
      <c r="E190" s="14"/>
      <c r="F190" s="14"/>
      <c r="G190" s="16"/>
      <c r="H190" s="17"/>
      <c r="I190" s="16"/>
      <c r="J190" s="17"/>
      <c r="K190" s="810">
        <f>K192+K199+K209+K215+K216+K220</f>
        <v>47.769999999999996</v>
      </c>
      <c r="L190" s="796"/>
      <c r="M190" s="18">
        <f>M192+M199+M209+M215+M216+M220</f>
        <v>346466.25599999994</v>
      </c>
    </row>
    <row r="191" spans="1:13" ht="19.5" thickBot="1">
      <c r="A191" s="52"/>
      <c r="B191" s="26"/>
      <c r="C191" s="26"/>
      <c r="D191" s="26"/>
      <c r="E191" s="26"/>
      <c r="F191" s="26"/>
      <c r="G191" s="26"/>
      <c r="H191" s="27"/>
      <c r="I191" s="26"/>
      <c r="J191" s="27"/>
      <c r="K191" s="26"/>
      <c r="L191" s="27"/>
      <c r="M191" s="28"/>
    </row>
    <row r="192" spans="1:13" ht="19.5" thickBot="1">
      <c r="A192" s="829" t="s">
        <v>39</v>
      </c>
      <c r="B192" s="830"/>
      <c r="C192" s="830"/>
      <c r="D192" s="830"/>
      <c r="E192" s="830"/>
      <c r="F192" s="830"/>
      <c r="G192" s="830"/>
      <c r="H192" s="831"/>
      <c r="I192" s="53"/>
      <c r="J192" s="54"/>
      <c r="K192" s="814">
        <f>K193+K194+K195+K197+K198</f>
        <v>10.24</v>
      </c>
      <c r="L192" s="807"/>
      <c r="M192" s="55">
        <f>K192*12*I164</f>
        <v>74268.671999999991</v>
      </c>
    </row>
    <row r="193" spans="1:13">
      <c r="A193" s="29" t="s">
        <v>40</v>
      </c>
      <c r="B193" s="38"/>
      <c r="C193" s="38"/>
      <c r="D193" s="38"/>
      <c r="E193" s="38"/>
      <c r="F193" s="38"/>
      <c r="G193" s="38"/>
      <c r="H193" s="39"/>
      <c r="I193" s="780" t="s">
        <v>41</v>
      </c>
      <c r="J193" s="781"/>
      <c r="K193" s="782">
        <v>2.2400000000000002</v>
      </c>
      <c r="L193" s="783"/>
      <c r="M193" s="32">
        <f>K193*12*I164</f>
        <v>16246.272000000001</v>
      </c>
    </row>
    <row r="194" spans="1:13">
      <c r="A194" s="34" t="s">
        <v>42</v>
      </c>
      <c r="B194" s="99"/>
      <c r="C194" s="99"/>
      <c r="D194" s="99"/>
      <c r="E194" s="99"/>
      <c r="F194" s="99"/>
      <c r="G194" s="99"/>
      <c r="H194" s="100"/>
      <c r="I194" s="798" t="s">
        <v>43</v>
      </c>
      <c r="J194" s="799"/>
      <c r="K194" s="789">
        <v>5.28</v>
      </c>
      <c r="L194" s="790"/>
      <c r="M194" s="32">
        <f>K194*12*I164</f>
        <v>38294.784</v>
      </c>
    </row>
    <row r="195" spans="1:13">
      <c r="A195" s="37" t="s">
        <v>44</v>
      </c>
      <c r="B195" s="48"/>
      <c r="C195" s="48"/>
      <c r="D195" s="48"/>
      <c r="E195" s="48"/>
      <c r="F195" s="48"/>
      <c r="G195" s="48"/>
      <c r="H195" s="49"/>
      <c r="I195" s="787" t="s">
        <v>19</v>
      </c>
      <c r="J195" s="788"/>
      <c r="K195" s="789">
        <v>0.6</v>
      </c>
      <c r="L195" s="790"/>
      <c r="M195" s="32">
        <f>K195*12*I164</f>
        <v>4351.6799999999994</v>
      </c>
    </row>
    <row r="196" spans="1:13">
      <c r="A196" s="101" t="s">
        <v>45</v>
      </c>
      <c r="B196" s="30"/>
      <c r="C196" s="30"/>
      <c r="D196" s="30"/>
      <c r="E196" s="38"/>
      <c r="F196" s="38"/>
      <c r="G196" s="38"/>
      <c r="H196" s="39"/>
      <c r="I196" s="30"/>
      <c r="J196" s="31"/>
      <c r="K196" s="9"/>
      <c r="L196" s="10"/>
      <c r="M196" s="32"/>
    </row>
    <row r="197" spans="1:13">
      <c r="A197" s="34" t="s">
        <v>46</v>
      </c>
      <c r="B197" s="99"/>
      <c r="C197" s="99"/>
      <c r="D197" s="99"/>
      <c r="E197" s="99"/>
      <c r="F197" s="99"/>
      <c r="G197" s="99"/>
      <c r="H197" s="100"/>
      <c r="I197" s="798" t="s">
        <v>14</v>
      </c>
      <c r="J197" s="799"/>
      <c r="K197" s="789">
        <v>0.18</v>
      </c>
      <c r="L197" s="790"/>
      <c r="M197" s="32">
        <f>K197*12*I164</f>
        <v>1305.5040000000001</v>
      </c>
    </row>
    <row r="198" spans="1:13" ht="19.5" thickBot="1">
      <c r="A198" s="37" t="s">
        <v>47</v>
      </c>
      <c r="B198" s="48"/>
      <c r="C198" s="48"/>
      <c r="D198" s="48"/>
      <c r="E198" s="48"/>
      <c r="F198" s="48"/>
      <c r="G198" s="48"/>
      <c r="H198" s="49"/>
      <c r="I198" s="793" t="s">
        <v>14</v>
      </c>
      <c r="J198" s="794"/>
      <c r="K198" s="808">
        <v>1.94</v>
      </c>
      <c r="L198" s="809"/>
      <c r="M198" s="32">
        <f>K198*12*I164</f>
        <v>14070.432000000001</v>
      </c>
    </row>
    <row r="199" spans="1:13" ht="19.5" thickBot="1">
      <c r="A199" s="849" t="s">
        <v>48</v>
      </c>
      <c r="B199" s="850"/>
      <c r="C199" s="850"/>
      <c r="D199" s="850"/>
      <c r="E199" s="850"/>
      <c r="F199" s="850"/>
      <c r="G199" s="850"/>
      <c r="H199" s="851"/>
      <c r="I199" s="53"/>
      <c r="J199" s="54"/>
      <c r="K199" s="806">
        <f>K200+K201+K203+K204+K207+K208</f>
        <v>2.5499999999999998</v>
      </c>
      <c r="L199" s="807"/>
      <c r="M199" s="55">
        <f>K199*12*I164</f>
        <v>18494.64</v>
      </c>
    </row>
    <row r="200" spans="1:13">
      <c r="A200" s="102" t="s">
        <v>49</v>
      </c>
      <c r="B200" s="30"/>
      <c r="C200" s="30"/>
      <c r="D200" s="30"/>
      <c r="E200" s="30"/>
      <c r="F200" s="38"/>
      <c r="G200" s="38"/>
      <c r="H200" s="39"/>
      <c r="I200" s="68"/>
      <c r="J200" s="10"/>
      <c r="K200" s="782">
        <v>0.14000000000000001</v>
      </c>
      <c r="L200" s="783"/>
      <c r="M200" s="32">
        <f>K200*12*I164</f>
        <v>1015.3920000000001</v>
      </c>
    </row>
    <row r="201" spans="1:13">
      <c r="A201" s="4" t="s">
        <v>50</v>
      </c>
      <c r="B201" s="5"/>
      <c r="C201" s="5"/>
      <c r="D201" s="5"/>
      <c r="E201" s="5"/>
      <c r="F201" s="48"/>
      <c r="G201" s="48"/>
      <c r="H201" s="49"/>
      <c r="I201" s="789" t="s">
        <v>51</v>
      </c>
      <c r="J201" s="790"/>
      <c r="K201" s="789">
        <v>1.22</v>
      </c>
      <c r="L201" s="790"/>
      <c r="M201" s="32">
        <f>K201*12*I164</f>
        <v>8848.4159999999993</v>
      </c>
    </row>
    <row r="202" spans="1:13">
      <c r="A202" s="29" t="s">
        <v>52</v>
      </c>
      <c r="B202" s="38"/>
      <c r="C202" s="38"/>
      <c r="D202" s="38"/>
      <c r="E202" s="38"/>
      <c r="F202" s="38"/>
      <c r="G202" s="38"/>
      <c r="H202" s="39"/>
      <c r="I202" s="780" t="s">
        <v>53</v>
      </c>
      <c r="J202" s="781"/>
      <c r="K202" s="2"/>
      <c r="L202" s="10"/>
      <c r="M202" s="32"/>
    </row>
    <row r="203" spans="1:13">
      <c r="A203" s="34" t="s">
        <v>54</v>
      </c>
      <c r="B203" s="99"/>
      <c r="C203" s="99"/>
      <c r="D203" s="99"/>
      <c r="E203" s="99"/>
      <c r="F203" s="99"/>
      <c r="G203" s="99"/>
      <c r="H203" s="100"/>
      <c r="I203" s="798" t="s">
        <v>55</v>
      </c>
      <c r="J203" s="799"/>
      <c r="K203" s="789">
        <v>0.75</v>
      </c>
      <c r="L203" s="790"/>
      <c r="M203" s="32">
        <f>K203*12*I164</f>
        <v>5439.5999999999995</v>
      </c>
    </row>
    <row r="204" spans="1:13">
      <c r="A204" s="34" t="s">
        <v>56</v>
      </c>
      <c r="B204" s="99"/>
      <c r="C204" s="99"/>
      <c r="D204" s="99"/>
      <c r="E204" s="99"/>
      <c r="F204" s="99"/>
      <c r="G204" s="99"/>
      <c r="H204" s="100"/>
      <c r="I204" s="798" t="s">
        <v>57</v>
      </c>
      <c r="J204" s="799"/>
      <c r="K204" s="789">
        <v>0.19</v>
      </c>
      <c r="L204" s="790"/>
      <c r="M204" s="32">
        <f>K204*12*I164</f>
        <v>1378.0320000000002</v>
      </c>
    </row>
    <row r="205" spans="1:13">
      <c r="A205" s="37" t="s">
        <v>119</v>
      </c>
      <c r="B205" s="48"/>
      <c r="C205" s="48"/>
      <c r="D205" s="48"/>
      <c r="E205" s="48"/>
      <c r="F205" s="48"/>
      <c r="G205" s="48"/>
      <c r="H205" s="49"/>
      <c r="I205" s="852" t="s">
        <v>115</v>
      </c>
      <c r="J205" s="853"/>
      <c r="K205" s="2"/>
      <c r="L205" s="10"/>
      <c r="M205" s="32"/>
    </row>
    <row r="206" spans="1:13">
      <c r="A206" s="29" t="s">
        <v>118</v>
      </c>
      <c r="B206" s="38"/>
      <c r="C206" s="38"/>
      <c r="D206" s="38"/>
      <c r="E206" s="38"/>
      <c r="F206" s="38"/>
      <c r="G206" s="38"/>
      <c r="H206" s="39"/>
      <c r="I206" s="780" t="s">
        <v>117</v>
      </c>
      <c r="J206" s="781"/>
      <c r="K206" s="800"/>
      <c r="L206" s="801"/>
      <c r="M206" s="32"/>
    </row>
    <row r="207" spans="1:13">
      <c r="A207" s="37" t="s">
        <v>58</v>
      </c>
      <c r="B207" s="48"/>
      <c r="C207" s="48"/>
      <c r="D207" s="48"/>
      <c r="E207" s="48"/>
      <c r="F207" s="48"/>
      <c r="G207" s="48"/>
      <c r="H207" s="49"/>
      <c r="I207" s="798" t="s">
        <v>59</v>
      </c>
      <c r="J207" s="799"/>
      <c r="K207" s="800">
        <v>0.1</v>
      </c>
      <c r="L207" s="801"/>
      <c r="M207" s="32">
        <f>K207*12*I164</f>
        <v>725.28000000000009</v>
      </c>
    </row>
    <row r="208" spans="1:13" ht="19.5" thickBot="1">
      <c r="A208" s="37" t="s">
        <v>60</v>
      </c>
      <c r="B208" s="48"/>
      <c r="C208" s="48"/>
      <c r="D208" s="48"/>
      <c r="E208" s="48"/>
      <c r="F208" s="48"/>
      <c r="G208" s="48"/>
      <c r="H208" s="49"/>
      <c r="I208" s="793" t="s">
        <v>61</v>
      </c>
      <c r="J208" s="794"/>
      <c r="K208" s="823">
        <v>0.15</v>
      </c>
      <c r="L208" s="824"/>
      <c r="M208" s="71">
        <f>K208*12*I164</f>
        <v>1087.9199999999998</v>
      </c>
    </row>
    <row r="209" spans="1:13" ht="19.5" thickBot="1">
      <c r="A209" s="849" t="s">
        <v>109</v>
      </c>
      <c r="B209" s="850"/>
      <c r="C209" s="850"/>
      <c r="D209" s="850"/>
      <c r="E209" s="850"/>
      <c r="F209" s="850"/>
      <c r="G209" s="850"/>
      <c r="H209" s="851"/>
      <c r="I209" s="72"/>
      <c r="J209" s="73"/>
      <c r="K209" s="817">
        <f>K210+K211+K213+K214</f>
        <v>1.6699999999999997</v>
      </c>
      <c r="L209" s="818"/>
      <c r="M209" s="55">
        <f>K209*12*I164</f>
        <v>12112.175999999998</v>
      </c>
    </row>
    <row r="210" spans="1:13">
      <c r="A210" s="29" t="s">
        <v>63</v>
      </c>
      <c r="B210" s="38"/>
      <c r="C210" s="38"/>
      <c r="D210" s="38"/>
      <c r="E210" s="38"/>
      <c r="F210" s="38"/>
      <c r="G210" s="38"/>
      <c r="H210" s="39"/>
      <c r="I210" s="819" t="s">
        <v>64</v>
      </c>
      <c r="J210" s="820"/>
      <c r="K210" s="821">
        <v>0.57999999999999996</v>
      </c>
      <c r="L210" s="822"/>
      <c r="M210" s="32">
        <f>K210*12*I164</f>
        <v>4206.6239999999989</v>
      </c>
    </row>
    <row r="211" spans="1:13">
      <c r="A211" s="33" t="s">
        <v>116</v>
      </c>
      <c r="B211" s="82"/>
      <c r="C211" s="82"/>
      <c r="D211" s="82"/>
      <c r="E211" s="82"/>
      <c r="F211" s="46"/>
      <c r="G211" s="82"/>
      <c r="H211" s="47"/>
      <c r="I211" s="852" t="s">
        <v>115</v>
      </c>
      <c r="J211" s="853"/>
      <c r="K211" s="800">
        <v>0.22</v>
      </c>
      <c r="L211" s="801"/>
      <c r="M211" s="32">
        <f>K211*12*I164</f>
        <v>1595.616</v>
      </c>
    </row>
    <row r="212" spans="1:13">
      <c r="A212" s="29" t="s">
        <v>114</v>
      </c>
      <c r="B212" s="38"/>
      <c r="C212" s="38"/>
      <c r="D212" s="38"/>
      <c r="E212" s="38"/>
      <c r="F212" s="38"/>
      <c r="G212" s="38"/>
      <c r="H212" s="39"/>
      <c r="I212" s="780" t="s">
        <v>113</v>
      </c>
      <c r="J212" s="781"/>
      <c r="K212" s="94"/>
      <c r="L212" s="95"/>
      <c r="M212" s="32"/>
    </row>
    <row r="213" spans="1:13">
      <c r="A213" s="34" t="s">
        <v>65</v>
      </c>
      <c r="B213" s="99"/>
      <c r="C213" s="99"/>
      <c r="D213" s="99"/>
      <c r="E213" s="99"/>
      <c r="F213" s="99"/>
      <c r="G213" s="99"/>
      <c r="H213" s="100"/>
      <c r="I213" s="35" t="s">
        <v>66</v>
      </c>
      <c r="J213" s="36"/>
      <c r="K213" s="800">
        <v>0.69</v>
      </c>
      <c r="L213" s="801"/>
      <c r="M213" s="32">
        <f>K213*12*I164</f>
        <v>5004.4319999999998</v>
      </c>
    </row>
    <row r="214" spans="1:13" ht="19.5" thickBot="1">
      <c r="A214" s="37" t="s">
        <v>58</v>
      </c>
      <c r="B214" s="48"/>
      <c r="C214" s="48"/>
      <c r="D214" s="48"/>
      <c r="E214" s="48"/>
      <c r="F214" s="48"/>
      <c r="G214" s="48"/>
      <c r="H214" s="49"/>
      <c r="I214" s="793" t="s">
        <v>59</v>
      </c>
      <c r="J214" s="794"/>
      <c r="K214" s="823">
        <v>0.18</v>
      </c>
      <c r="L214" s="824"/>
      <c r="M214" s="32">
        <f>K214*12*I164</f>
        <v>1305.5040000000001</v>
      </c>
    </row>
    <row r="215" spans="1:13" ht="19.5" thickBot="1">
      <c r="A215" s="103" t="s">
        <v>108</v>
      </c>
      <c r="B215" s="104"/>
      <c r="C215" s="104"/>
      <c r="D215" s="104"/>
      <c r="E215" s="104"/>
      <c r="F215" s="104"/>
      <c r="G215" s="104"/>
      <c r="H215" s="105"/>
      <c r="I215" s="854" t="s">
        <v>68</v>
      </c>
      <c r="J215" s="855"/>
      <c r="K215" s="856">
        <v>31.24</v>
      </c>
      <c r="L215" s="857"/>
      <c r="M215" s="55">
        <f>K215*12*I164</f>
        <v>226577.47199999998</v>
      </c>
    </row>
    <row r="216" spans="1:13" ht="19.5" thickBot="1">
      <c r="A216" s="829" t="s">
        <v>107</v>
      </c>
      <c r="B216" s="830"/>
      <c r="C216" s="830"/>
      <c r="D216" s="830"/>
      <c r="E216" s="830"/>
      <c r="F216" s="830"/>
      <c r="G216" s="830"/>
      <c r="H216" s="831"/>
      <c r="I216" s="53"/>
      <c r="J216" s="54"/>
      <c r="K216" s="806">
        <v>1.98</v>
      </c>
      <c r="L216" s="818"/>
      <c r="M216" s="55">
        <f>K216*12*I164</f>
        <v>14360.543999999998</v>
      </c>
    </row>
    <row r="217" spans="1:13">
      <c r="A217" s="33" t="s">
        <v>70</v>
      </c>
      <c r="B217" s="46"/>
      <c r="C217" s="46"/>
      <c r="D217" s="46"/>
      <c r="E217" s="46"/>
      <c r="F217" s="46"/>
      <c r="G217" s="46"/>
      <c r="H217" s="47"/>
      <c r="I217" s="782" t="s">
        <v>71</v>
      </c>
      <c r="J217" s="783"/>
      <c r="K217" s="81"/>
      <c r="L217" s="95"/>
      <c r="M217" s="32"/>
    </row>
    <row r="218" spans="1:13">
      <c r="A218" s="33" t="s">
        <v>72</v>
      </c>
      <c r="B218" s="46"/>
      <c r="C218" s="46"/>
      <c r="D218" s="46"/>
      <c r="E218" s="46"/>
      <c r="F218" s="46"/>
      <c r="G218" s="46"/>
      <c r="H218" s="47"/>
      <c r="I218" s="9"/>
      <c r="J218" s="10"/>
      <c r="K218" s="81"/>
      <c r="L218" s="95"/>
      <c r="M218" s="32"/>
    </row>
    <row r="219" spans="1:13" ht="19.5" thickBot="1">
      <c r="A219" s="33" t="s">
        <v>73</v>
      </c>
      <c r="B219" s="46"/>
      <c r="C219" s="46"/>
      <c r="D219" s="46"/>
      <c r="E219" s="46"/>
      <c r="F219" s="46"/>
      <c r="G219" s="46"/>
      <c r="H219" s="47"/>
      <c r="I219" s="8"/>
      <c r="J219" s="10"/>
      <c r="K219" s="81"/>
      <c r="L219" s="95"/>
      <c r="M219" s="32"/>
    </row>
    <row r="220" spans="1:13" ht="19.5" thickBot="1">
      <c r="A220" s="103" t="s">
        <v>106</v>
      </c>
      <c r="B220" s="104"/>
      <c r="C220" s="104"/>
      <c r="D220" s="104"/>
      <c r="E220" s="104"/>
      <c r="F220" s="104"/>
      <c r="G220" s="104"/>
      <c r="H220" s="105"/>
      <c r="I220" s="53"/>
      <c r="J220" s="54"/>
      <c r="K220" s="806">
        <v>0.09</v>
      </c>
      <c r="L220" s="818"/>
      <c r="M220" s="55">
        <f>K220*12*I164</f>
        <v>652.75200000000007</v>
      </c>
    </row>
    <row r="221" spans="1:13">
      <c r="A221" s="33" t="s">
        <v>75</v>
      </c>
      <c r="B221" s="46"/>
      <c r="C221" s="46"/>
      <c r="D221" s="46"/>
      <c r="E221" s="46"/>
      <c r="F221" s="46"/>
      <c r="G221" s="46"/>
      <c r="H221" s="47"/>
      <c r="I221" s="782" t="s">
        <v>14</v>
      </c>
      <c r="J221" s="783"/>
      <c r="K221" s="94"/>
      <c r="L221" s="95"/>
      <c r="M221" s="32"/>
    </row>
    <row r="222" spans="1:13" ht="19.5" thickBot="1">
      <c r="A222" s="33" t="s">
        <v>76</v>
      </c>
      <c r="B222" s="46"/>
      <c r="C222" s="46"/>
      <c r="D222" s="46"/>
      <c r="E222" s="46"/>
      <c r="F222" s="46"/>
      <c r="G222" s="46"/>
      <c r="H222" s="47"/>
      <c r="I222" s="9"/>
      <c r="J222" s="10"/>
      <c r="K222" s="94"/>
      <c r="L222" s="95"/>
      <c r="M222" s="32"/>
    </row>
    <row r="223" spans="1:13" ht="19.5" thickBot="1">
      <c r="A223" s="829" t="s">
        <v>105</v>
      </c>
      <c r="B223" s="830"/>
      <c r="C223" s="830"/>
      <c r="D223" s="830"/>
      <c r="E223" s="830"/>
      <c r="F223" s="830"/>
      <c r="G223" s="830"/>
      <c r="H223" s="831"/>
      <c r="I223" s="53"/>
      <c r="J223" s="54"/>
      <c r="K223" s="806">
        <v>9.34</v>
      </c>
      <c r="L223" s="818"/>
      <c r="M223" s="55">
        <f>K223*12*I164</f>
        <v>67741.152000000002</v>
      </c>
    </row>
    <row r="224" spans="1:13">
      <c r="A224" s="33" t="s">
        <v>78</v>
      </c>
      <c r="B224" s="82"/>
      <c r="C224" s="82"/>
      <c r="D224" s="82"/>
      <c r="E224" s="82"/>
      <c r="F224" s="46"/>
      <c r="G224" s="82"/>
      <c r="H224" s="47"/>
      <c r="I224" s="789" t="s">
        <v>79</v>
      </c>
      <c r="J224" s="790"/>
      <c r="K224" s="81"/>
      <c r="L224" s="95"/>
      <c r="M224" s="32"/>
    </row>
    <row r="225" spans="1:13">
      <c r="A225" s="33" t="s">
        <v>80</v>
      </c>
      <c r="B225" s="82"/>
      <c r="C225" s="82"/>
      <c r="D225" s="82"/>
      <c r="E225" s="82"/>
      <c r="F225" s="46"/>
      <c r="G225" s="82"/>
      <c r="H225" s="47"/>
      <c r="I225" s="789" t="s">
        <v>81</v>
      </c>
      <c r="J225" s="790"/>
      <c r="K225" s="81"/>
      <c r="L225" s="95"/>
      <c r="M225" s="32"/>
    </row>
    <row r="226" spans="1:13">
      <c r="A226" s="33" t="s">
        <v>82</v>
      </c>
      <c r="B226" s="82"/>
      <c r="C226" s="82"/>
      <c r="D226" s="82"/>
      <c r="E226" s="82"/>
      <c r="F226" s="46"/>
      <c r="G226" s="82"/>
      <c r="H226" s="47"/>
      <c r="I226" s="789" t="s">
        <v>83</v>
      </c>
      <c r="J226" s="790"/>
      <c r="K226" s="81"/>
      <c r="L226" s="95"/>
      <c r="M226" s="32"/>
    </row>
    <row r="227" spans="1:13">
      <c r="A227" s="33" t="s">
        <v>84</v>
      </c>
      <c r="B227" s="82"/>
      <c r="C227" s="82"/>
      <c r="D227" s="82"/>
      <c r="E227" s="82"/>
      <c r="F227" s="46"/>
      <c r="G227" s="82"/>
      <c r="H227" s="47"/>
      <c r="I227" s="789" t="s">
        <v>85</v>
      </c>
      <c r="J227" s="790"/>
      <c r="K227" s="81"/>
      <c r="L227" s="95"/>
      <c r="M227" s="32"/>
    </row>
    <row r="228" spans="1:13">
      <c r="A228" s="33" t="s">
        <v>86</v>
      </c>
      <c r="B228" s="82"/>
      <c r="C228" s="82"/>
      <c r="D228" s="82"/>
      <c r="E228" s="82"/>
      <c r="F228" s="46"/>
      <c r="G228" s="82"/>
      <c r="H228" s="47"/>
      <c r="I228" s="789" t="s">
        <v>87</v>
      </c>
      <c r="J228" s="790"/>
      <c r="K228" s="81"/>
      <c r="L228" s="95"/>
      <c r="M228" s="32"/>
    </row>
    <row r="229" spans="1:13">
      <c r="A229" s="33" t="s">
        <v>88</v>
      </c>
      <c r="B229" s="82"/>
      <c r="C229" s="82"/>
      <c r="D229" s="82"/>
      <c r="E229" s="82"/>
      <c r="F229" s="46"/>
      <c r="G229" s="82"/>
      <c r="H229" s="47"/>
      <c r="I229" s="9"/>
      <c r="J229" s="10"/>
      <c r="K229" s="81"/>
      <c r="L229" s="95"/>
      <c r="M229" s="32"/>
    </row>
    <row r="230" spans="1:13">
      <c r="A230" s="33" t="s">
        <v>89</v>
      </c>
      <c r="B230" s="82"/>
      <c r="C230" s="82"/>
      <c r="D230" s="82"/>
      <c r="E230" s="82"/>
      <c r="F230" s="46"/>
      <c r="G230" s="82"/>
      <c r="H230" s="47"/>
      <c r="I230" s="9"/>
      <c r="J230" s="10"/>
      <c r="K230" s="81"/>
      <c r="L230" s="95"/>
      <c r="M230" s="32"/>
    </row>
    <row r="231" spans="1:13">
      <c r="A231" s="33" t="s">
        <v>90</v>
      </c>
      <c r="B231" s="82"/>
      <c r="C231" s="82"/>
      <c r="D231" s="82"/>
      <c r="E231" s="82"/>
      <c r="F231" s="46"/>
      <c r="G231" s="82"/>
      <c r="H231" s="47"/>
      <c r="I231" s="9"/>
      <c r="J231" s="10"/>
      <c r="K231" s="81"/>
      <c r="L231" s="95"/>
      <c r="M231" s="32"/>
    </row>
    <row r="232" spans="1:13">
      <c r="A232" s="33" t="s">
        <v>91</v>
      </c>
      <c r="B232" s="82"/>
      <c r="C232" s="82"/>
      <c r="D232" s="82"/>
      <c r="E232" s="82"/>
      <c r="F232" s="46"/>
      <c r="G232" s="82"/>
      <c r="H232" s="47"/>
      <c r="I232" s="9"/>
      <c r="J232" s="10"/>
      <c r="K232" s="81"/>
      <c r="L232" s="95"/>
      <c r="M232" s="32"/>
    </row>
    <row r="233" spans="1:13">
      <c r="A233" s="33" t="s">
        <v>92</v>
      </c>
      <c r="B233" s="82"/>
      <c r="C233" s="82"/>
      <c r="D233" s="82"/>
      <c r="E233" s="82"/>
      <c r="F233" s="46"/>
      <c r="G233" s="82"/>
      <c r="H233" s="47"/>
      <c r="I233" s="9"/>
      <c r="J233" s="10"/>
      <c r="K233" s="81"/>
      <c r="L233" s="95"/>
      <c r="M233" s="32"/>
    </row>
    <row r="234" spans="1:13" ht="19.5" thickBot="1">
      <c r="A234" s="834" t="s">
        <v>93</v>
      </c>
      <c r="B234" s="835"/>
      <c r="C234" s="835"/>
      <c r="D234" s="835"/>
      <c r="E234" s="835"/>
      <c r="F234" s="835"/>
      <c r="G234" s="835"/>
      <c r="H234" s="836"/>
      <c r="I234" s="9"/>
      <c r="J234" s="10"/>
      <c r="K234" s="9"/>
      <c r="L234" s="10"/>
      <c r="M234" s="32"/>
    </row>
    <row r="235" spans="1:13">
      <c r="A235" s="83" t="s">
        <v>94</v>
      </c>
      <c r="B235" s="84"/>
      <c r="C235" s="84"/>
      <c r="D235" s="84"/>
      <c r="E235" s="84"/>
      <c r="F235" s="84"/>
      <c r="G235" s="84"/>
      <c r="H235" s="84"/>
      <c r="I235" s="782" t="s">
        <v>95</v>
      </c>
      <c r="J235" s="783"/>
      <c r="K235" s="16"/>
      <c r="L235" s="17"/>
      <c r="M235" s="18"/>
    </row>
    <row r="236" spans="1:13" ht="19.5" thickBot="1">
      <c r="A236" s="85" t="s">
        <v>96</v>
      </c>
      <c r="B236" s="86"/>
      <c r="C236" s="86"/>
      <c r="D236" s="86"/>
      <c r="E236" s="86"/>
      <c r="F236" s="86"/>
      <c r="G236" s="86"/>
      <c r="H236" s="86"/>
      <c r="I236" s="87"/>
      <c r="J236" s="27"/>
      <c r="K236" s="26"/>
      <c r="L236" s="27"/>
      <c r="M236" s="28"/>
    </row>
    <row r="237" spans="1:13" ht="19.5" thickBot="1">
      <c r="A237" s="829" t="s">
        <v>97</v>
      </c>
      <c r="B237" s="830"/>
      <c r="C237" s="830"/>
      <c r="D237" s="830"/>
      <c r="E237" s="830"/>
      <c r="F237" s="830"/>
      <c r="G237" s="830"/>
      <c r="H237" s="837"/>
      <c r="I237" s="838" t="s">
        <v>98</v>
      </c>
      <c r="J237" s="842"/>
      <c r="K237" s="840">
        <v>0</v>
      </c>
      <c r="L237" s="841"/>
      <c r="M237" s="88">
        <f>K237*12*I164</f>
        <v>0</v>
      </c>
    </row>
    <row r="238" spans="1:13" ht="19.5" thickBot="1">
      <c r="A238" s="858" t="s">
        <v>99</v>
      </c>
      <c r="B238" s="858"/>
      <c r="C238" s="858"/>
      <c r="D238" s="858"/>
      <c r="E238" s="858"/>
      <c r="F238" s="858"/>
      <c r="G238" s="858"/>
      <c r="H238" s="858"/>
      <c r="I238" s="782" t="s">
        <v>95</v>
      </c>
      <c r="J238" s="783"/>
      <c r="K238" s="859">
        <v>2.1</v>
      </c>
      <c r="L238" s="859"/>
      <c r="M238" s="32">
        <f>K238*I164*12</f>
        <v>15230.880000000001</v>
      </c>
    </row>
    <row r="239" spans="1:13" ht="19.5" thickBot="1">
      <c r="A239" s="90" t="s">
        <v>100</v>
      </c>
      <c r="B239" s="91"/>
      <c r="C239" s="91"/>
      <c r="D239" s="91"/>
      <c r="E239" s="91"/>
      <c r="F239" s="91"/>
      <c r="G239" s="91"/>
      <c r="H239" s="91"/>
      <c r="I239" s="92"/>
      <c r="J239" s="93"/>
      <c r="K239" s="838"/>
      <c r="L239" s="842"/>
      <c r="M239" s="88"/>
    </row>
    <row r="240" spans="1:13" ht="19.5" thickBot="1">
      <c r="A240" s="829" t="s">
        <v>102</v>
      </c>
      <c r="B240" s="830"/>
      <c r="C240" s="830"/>
      <c r="D240" s="830"/>
      <c r="E240" s="830"/>
      <c r="F240" s="830"/>
      <c r="G240" s="830"/>
      <c r="H240" s="830"/>
      <c r="I240" s="89"/>
      <c r="J240" s="88"/>
      <c r="K240" s="832">
        <f>K165+K175+K190+K223+K237+K239+K238</f>
        <v>74.999999999999986</v>
      </c>
      <c r="L240" s="833"/>
      <c r="M240" s="88">
        <f>M165+M175+M190+M223+M237+M239+M238</f>
        <v>543959.99999999988</v>
      </c>
    </row>
    <row r="243" spans="1:13">
      <c r="A243" s="845" t="s">
        <v>104</v>
      </c>
      <c r="B243" s="845"/>
      <c r="C243" s="845"/>
      <c r="D243" s="845"/>
      <c r="E243" s="845"/>
      <c r="F243" s="845"/>
      <c r="G243" s="845"/>
      <c r="H243" s="845"/>
      <c r="I243" s="845"/>
      <c r="J243" s="845"/>
      <c r="K243" s="845"/>
      <c r="L243" s="845"/>
      <c r="M243" s="2"/>
    </row>
    <row r="244" spans="1:13">
      <c r="A244" s="785" t="s">
        <v>0</v>
      </c>
      <c r="B244" s="785"/>
      <c r="C244" s="785"/>
      <c r="D244" s="785"/>
      <c r="E244" s="785"/>
      <c r="F244" s="785"/>
      <c r="G244" s="785"/>
      <c r="H244" s="785"/>
      <c r="I244" s="785"/>
      <c r="J244" s="785"/>
      <c r="K244" s="785"/>
      <c r="L244" s="785"/>
      <c r="M244" s="2"/>
    </row>
    <row r="245" spans="1:13">
      <c r="A245" s="3"/>
      <c r="B245" s="3"/>
      <c r="C245" s="3"/>
      <c r="D245" s="3"/>
      <c r="E245" s="3"/>
      <c r="F245" s="3" t="s">
        <v>122</v>
      </c>
      <c r="G245" s="3"/>
      <c r="H245" s="3"/>
      <c r="I245" s="3"/>
      <c r="J245" s="3"/>
      <c r="K245" s="860">
        <v>45658</v>
      </c>
      <c r="L245" s="861"/>
      <c r="M245" s="861"/>
    </row>
    <row r="246" spans="1:13">
      <c r="A246" s="4"/>
      <c r="B246" s="5"/>
      <c r="C246" s="786" t="s">
        <v>2</v>
      </c>
      <c r="D246" s="786"/>
      <c r="E246" s="786"/>
      <c r="F246" s="5"/>
      <c r="G246" s="5"/>
      <c r="H246" s="6"/>
      <c r="I246" s="787" t="s">
        <v>3</v>
      </c>
      <c r="J246" s="788"/>
      <c r="K246" s="787" t="s">
        <v>4</v>
      </c>
      <c r="L246" s="788"/>
      <c r="M246" s="7"/>
    </row>
    <row r="247" spans="1:13">
      <c r="A247" s="8"/>
      <c r="B247" s="9"/>
      <c r="C247" s="9"/>
      <c r="D247" s="9"/>
      <c r="E247" s="9"/>
      <c r="F247" s="9"/>
      <c r="G247" s="9"/>
      <c r="H247" s="10"/>
      <c r="I247" s="9"/>
      <c r="J247" s="10"/>
      <c r="K247" s="789" t="s">
        <v>5</v>
      </c>
      <c r="L247" s="790"/>
      <c r="M247" s="11" t="s">
        <v>6</v>
      </c>
    </row>
    <row r="248" spans="1:13">
      <c r="A248" s="8"/>
      <c r="B248" s="9"/>
      <c r="C248" s="9"/>
      <c r="D248" s="9"/>
      <c r="E248" s="9"/>
      <c r="F248" s="9"/>
      <c r="G248" s="9"/>
      <c r="H248" s="10"/>
      <c r="I248" s="789" t="s">
        <v>7</v>
      </c>
      <c r="J248" s="790"/>
      <c r="K248" s="780" t="s">
        <v>8</v>
      </c>
      <c r="L248" s="781"/>
      <c r="M248" s="11" t="s">
        <v>9</v>
      </c>
    </row>
    <row r="249" spans="1:13" ht="19.5" thickBot="1">
      <c r="A249" s="4"/>
      <c r="B249" s="5"/>
      <c r="C249" s="5"/>
      <c r="D249" s="5"/>
      <c r="E249" s="5"/>
      <c r="F249" s="5"/>
      <c r="G249" s="5"/>
      <c r="H249" s="6"/>
      <c r="I249" s="847">
        <v>796.2</v>
      </c>
      <c r="J249" s="848"/>
      <c r="K249" s="793"/>
      <c r="L249" s="794"/>
      <c r="M249" s="12"/>
    </row>
    <row r="250" spans="1:13">
      <c r="A250" s="13" t="s">
        <v>10</v>
      </c>
      <c r="B250" s="14"/>
      <c r="C250" s="14"/>
      <c r="D250" s="14"/>
      <c r="E250" s="14"/>
      <c r="F250" s="14"/>
      <c r="G250" s="14"/>
      <c r="H250" s="15"/>
      <c r="I250" s="16"/>
      <c r="J250" s="17"/>
      <c r="K250" s="795">
        <f>K253+K256</f>
        <v>7.59</v>
      </c>
      <c r="L250" s="796"/>
      <c r="M250" s="18">
        <f>K250*12*I249</f>
        <v>72517.896000000008</v>
      </c>
    </row>
    <row r="251" spans="1:13">
      <c r="A251" s="19" t="s">
        <v>11</v>
      </c>
      <c r="B251" s="20"/>
      <c r="C251" s="20"/>
      <c r="D251" s="20"/>
      <c r="E251" s="20"/>
      <c r="F251" s="20"/>
      <c r="G251" s="20"/>
      <c r="H251" s="21"/>
      <c r="I251" s="9"/>
      <c r="J251" s="10"/>
      <c r="K251" s="9"/>
      <c r="L251" s="10"/>
      <c r="M251" s="22"/>
    </row>
    <row r="252" spans="1:13" ht="19.5" thickBot="1">
      <c r="A252" s="23" t="s">
        <v>12</v>
      </c>
      <c r="B252" s="24"/>
      <c r="C252" s="24"/>
      <c r="D252" s="24"/>
      <c r="E252" s="24"/>
      <c r="F252" s="24"/>
      <c r="G252" s="24"/>
      <c r="H252" s="25"/>
      <c r="I252" s="26"/>
      <c r="J252" s="27"/>
      <c r="K252" s="26"/>
      <c r="L252" s="27"/>
      <c r="M252" s="28"/>
    </row>
    <row r="253" spans="1:13">
      <c r="A253" s="29" t="s">
        <v>13</v>
      </c>
      <c r="B253" s="30"/>
      <c r="C253" s="30"/>
      <c r="D253" s="30"/>
      <c r="E253" s="30"/>
      <c r="F253" s="30"/>
      <c r="G253" s="30"/>
      <c r="H253" s="31"/>
      <c r="I253" s="780" t="s">
        <v>14</v>
      </c>
      <c r="J253" s="781"/>
      <c r="K253" s="782">
        <v>4.54</v>
      </c>
      <c r="L253" s="783"/>
      <c r="M253" s="32">
        <f>K253*12*I249</f>
        <v>43376.976000000002</v>
      </c>
    </row>
    <row r="254" spans="1:13">
      <c r="A254" s="33" t="s">
        <v>15</v>
      </c>
      <c r="B254" s="9"/>
      <c r="C254" s="9"/>
      <c r="D254" s="9"/>
      <c r="E254" s="9"/>
      <c r="F254" s="9"/>
      <c r="G254" s="9"/>
      <c r="H254" s="10"/>
      <c r="I254" s="789" t="s">
        <v>16</v>
      </c>
      <c r="J254" s="790"/>
      <c r="K254" s="2"/>
      <c r="L254" s="10"/>
      <c r="M254" s="32"/>
    </row>
    <row r="255" spans="1:13">
      <c r="A255" s="29" t="s">
        <v>17</v>
      </c>
      <c r="B255" s="30"/>
      <c r="C255" s="30"/>
      <c r="D255" s="30"/>
      <c r="E255" s="30"/>
      <c r="F255" s="30"/>
      <c r="G255" s="30"/>
      <c r="H255" s="31"/>
      <c r="I255" s="780"/>
      <c r="J255" s="781"/>
      <c r="K255" s="2"/>
      <c r="L255" s="10"/>
      <c r="M255" s="32"/>
    </row>
    <row r="256" spans="1:13">
      <c r="A256" s="29" t="s">
        <v>18</v>
      </c>
      <c r="B256" s="30"/>
      <c r="C256" s="30"/>
      <c r="D256" s="30"/>
      <c r="E256" s="30"/>
      <c r="F256" s="30"/>
      <c r="G256" s="30"/>
      <c r="H256" s="31"/>
      <c r="I256" s="798" t="s">
        <v>19</v>
      </c>
      <c r="J256" s="799"/>
      <c r="K256" s="789">
        <v>3.05</v>
      </c>
      <c r="L256" s="790"/>
      <c r="M256" s="32">
        <f>K256*12*I249</f>
        <v>29140.92</v>
      </c>
    </row>
    <row r="257" spans="1:13">
      <c r="A257" s="34" t="s">
        <v>20</v>
      </c>
      <c r="B257" s="35"/>
      <c r="C257" s="35"/>
      <c r="D257" s="35"/>
      <c r="E257" s="35"/>
      <c r="F257" s="35"/>
      <c r="G257" s="35"/>
      <c r="H257" s="36"/>
      <c r="I257" s="789" t="s">
        <v>16</v>
      </c>
      <c r="J257" s="790"/>
      <c r="K257" s="3"/>
      <c r="L257" s="21"/>
      <c r="M257" s="32"/>
    </row>
    <row r="258" spans="1:13">
      <c r="A258" s="37" t="s">
        <v>21</v>
      </c>
      <c r="B258" s="5"/>
      <c r="C258" s="5"/>
      <c r="D258" s="5"/>
      <c r="E258" s="5"/>
      <c r="F258" s="5"/>
      <c r="G258" s="5"/>
      <c r="H258" s="6"/>
      <c r="I258" s="789"/>
      <c r="J258" s="790"/>
      <c r="K258" s="2"/>
      <c r="L258" s="10"/>
      <c r="M258" s="32"/>
    </row>
    <row r="259" spans="1:13" ht="19.5" thickBot="1">
      <c r="A259" s="29" t="s">
        <v>22</v>
      </c>
      <c r="B259" s="38"/>
      <c r="C259" s="38"/>
      <c r="D259" s="38"/>
      <c r="E259" s="38"/>
      <c r="F259" s="38"/>
      <c r="G259" s="38"/>
      <c r="H259" s="39"/>
      <c r="I259" s="30"/>
      <c r="J259" s="31"/>
      <c r="K259" s="800"/>
      <c r="L259" s="801"/>
      <c r="M259" s="32"/>
    </row>
    <row r="260" spans="1:13">
      <c r="A260" s="13" t="s">
        <v>23</v>
      </c>
      <c r="B260" s="40"/>
      <c r="C260" s="40"/>
      <c r="D260" s="40"/>
      <c r="E260" s="40"/>
      <c r="F260" s="40"/>
      <c r="G260" s="40"/>
      <c r="H260" s="41"/>
      <c r="I260" s="16"/>
      <c r="J260" s="42"/>
      <c r="K260" s="802">
        <f>K262+K267+K270</f>
        <v>6.1999999999999993</v>
      </c>
      <c r="L260" s="796"/>
      <c r="M260" s="18">
        <f>K260*12*I249</f>
        <v>59237.279999999999</v>
      </c>
    </row>
    <row r="261" spans="1:13" ht="19.5" thickBot="1">
      <c r="A261" s="23" t="s">
        <v>24</v>
      </c>
      <c r="B261" s="43"/>
      <c r="C261" s="43"/>
      <c r="D261" s="43"/>
      <c r="E261" s="43"/>
      <c r="F261" s="43"/>
      <c r="G261" s="43"/>
      <c r="H261" s="44"/>
      <c r="I261" s="26"/>
      <c r="J261" s="45"/>
      <c r="K261" s="26"/>
      <c r="L261" s="27"/>
      <c r="M261" s="28"/>
    </row>
    <row r="262" spans="1:13">
      <c r="A262" s="33" t="s">
        <v>25</v>
      </c>
      <c r="B262" s="46"/>
      <c r="C262" s="46"/>
      <c r="D262" s="46"/>
      <c r="E262" s="46"/>
      <c r="F262" s="46"/>
      <c r="G262" s="46"/>
      <c r="H262" s="47"/>
      <c r="I262" s="789" t="s">
        <v>14</v>
      </c>
      <c r="J262" s="790"/>
      <c r="K262" s="782">
        <v>3.11</v>
      </c>
      <c r="L262" s="783"/>
      <c r="M262" s="32">
        <f>K262*12*I249</f>
        <v>29714.184000000001</v>
      </c>
    </row>
    <row r="263" spans="1:13">
      <c r="A263" s="29" t="s">
        <v>26</v>
      </c>
      <c r="B263" s="38"/>
      <c r="C263" s="38"/>
      <c r="D263" s="38"/>
      <c r="E263" s="38"/>
      <c r="F263" s="38"/>
      <c r="G263" s="38"/>
      <c r="H263" s="39"/>
      <c r="I263" s="96"/>
      <c r="J263" s="97"/>
      <c r="K263" s="2"/>
      <c r="L263" s="10"/>
      <c r="M263" s="32"/>
    </row>
    <row r="264" spans="1:13">
      <c r="A264" s="33" t="s">
        <v>15</v>
      </c>
      <c r="B264" s="9"/>
      <c r="C264" s="9"/>
      <c r="D264" s="9"/>
      <c r="E264" s="9"/>
      <c r="F264" s="9"/>
      <c r="G264" s="9"/>
      <c r="H264" s="10"/>
      <c r="I264" s="789" t="s">
        <v>16</v>
      </c>
      <c r="J264" s="790"/>
      <c r="K264" s="2"/>
      <c r="L264" s="10"/>
      <c r="M264" s="32"/>
    </row>
    <row r="265" spans="1:13">
      <c r="A265" s="29" t="s">
        <v>17</v>
      </c>
      <c r="B265" s="30"/>
      <c r="C265" s="30"/>
      <c r="D265" s="30"/>
      <c r="E265" s="30"/>
      <c r="F265" s="30"/>
      <c r="G265" s="30"/>
      <c r="H265" s="31"/>
      <c r="I265" s="780"/>
      <c r="J265" s="781"/>
      <c r="K265" s="2"/>
      <c r="L265" s="10"/>
      <c r="M265" s="32"/>
    </row>
    <row r="266" spans="1:13">
      <c r="A266" s="34" t="s">
        <v>27</v>
      </c>
      <c r="B266" s="35"/>
      <c r="C266" s="36"/>
      <c r="D266" s="9"/>
      <c r="E266" s="9"/>
      <c r="F266" s="9"/>
      <c r="G266" s="9"/>
      <c r="H266" s="10"/>
      <c r="I266" s="789" t="s">
        <v>16</v>
      </c>
      <c r="J266" s="790"/>
      <c r="K266" s="2"/>
      <c r="L266" s="10"/>
      <c r="M266" s="32"/>
    </row>
    <row r="267" spans="1:13">
      <c r="A267" s="33" t="s">
        <v>28</v>
      </c>
      <c r="B267" s="9"/>
      <c r="C267" s="9"/>
      <c r="D267" s="35"/>
      <c r="E267" s="35"/>
      <c r="F267" s="35"/>
      <c r="G267" s="35"/>
      <c r="H267" s="36"/>
      <c r="I267" s="798" t="s">
        <v>19</v>
      </c>
      <c r="J267" s="799"/>
      <c r="K267" s="789">
        <v>1.36</v>
      </c>
      <c r="L267" s="790"/>
      <c r="M267" s="32">
        <f>K267*12*I249</f>
        <v>12993.984</v>
      </c>
    </row>
    <row r="268" spans="1:13">
      <c r="A268" s="37" t="s">
        <v>29</v>
      </c>
      <c r="B268" s="48"/>
      <c r="C268" s="48"/>
      <c r="D268" s="48"/>
      <c r="E268" s="48"/>
      <c r="F268" s="48"/>
      <c r="G268" s="48"/>
      <c r="H268" s="49"/>
      <c r="I268" s="787" t="s">
        <v>30</v>
      </c>
      <c r="J268" s="788"/>
      <c r="K268" s="2"/>
      <c r="L268" s="10"/>
      <c r="M268" s="32"/>
    </row>
    <row r="269" spans="1:13">
      <c r="A269" s="29"/>
      <c r="B269" s="38"/>
      <c r="C269" s="38"/>
      <c r="D269" s="38"/>
      <c r="E269" s="38"/>
      <c r="F269" s="38"/>
      <c r="G269" s="38"/>
      <c r="H269" s="39"/>
      <c r="I269" s="30" t="s">
        <v>31</v>
      </c>
      <c r="J269" s="31"/>
      <c r="K269" s="2"/>
      <c r="L269" s="10"/>
      <c r="M269" s="32"/>
    </row>
    <row r="270" spans="1:13">
      <c r="A270" s="37" t="s">
        <v>32</v>
      </c>
      <c r="B270" s="48"/>
      <c r="C270" s="48"/>
      <c r="D270" s="48"/>
      <c r="E270" s="48"/>
      <c r="F270" s="48"/>
      <c r="G270" s="48"/>
      <c r="H270" s="49"/>
      <c r="I270" s="787" t="s">
        <v>19</v>
      </c>
      <c r="J270" s="788"/>
      <c r="K270" s="789">
        <v>1.73</v>
      </c>
      <c r="L270" s="790"/>
      <c r="M270" s="32">
        <f>K270*12*I249</f>
        <v>16529.112000000001</v>
      </c>
    </row>
    <row r="271" spans="1:13">
      <c r="A271" s="29" t="s">
        <v>33</v>
      </c>
      <c r="B271" s="38"/>
      <c r="C271" s="38"/>
      <c r="D271" s="38"/>
      <c r="E271" s="38"/>
      <c r="F271" s="38"/>
      <c r="G271" s="38"/>
      <c r="H271" s="39"/>
      <c r="I271" s="30"/>
      <c r="J271" s="31"/>
      <c r="K271" s="2"/>
      <c r="L271" s="10"/>
      <c r="M271" s="32"/>
    </row>
    <row r="272" spans="1:13">
      <c r="A272" s="37" t="s">
        <v>34</v>
      </c>
      <c r="B272" s="48"/>
      <c r="C272" s="48"/>
      <c r="D272" s="48"/>
      <c r="E272" s="48"/>
      <c r="F272" s="48"/>
      <c r="G272" s="48"/>
      <c r="H272" s="49"/>
      <c r="I272" s="789" t="s">
        <v>16</v>
      </c>
      <c r="J272" s="790"/>
      <c r="K272" s="2"/>
      <c r="L272" s="10"/>
      <c r="M272" s="32"/>
    </row>
    <row r="273" spans="1:13">
      <c r="A273" s="37" t="s">
        <v>35</v>
      </c>
      <c r="B273" s="48"/>
      <c r="C273" s="48"/>
      <c r="D273" s="48"/>
      <c r="E273" s="48"/>
      <c r="F273" s="48"/>
      <c r="G273" s="48"/>
      <c r="H273" s="49"/>
      <c r="I273" s="787" t="s">
        <v>36</v>
      </c>
      <c r="J273" s="788"/>
      <c r="K273" s="5"/>
      <c r="L273" s="6"/>
      <c r="M273" s="7"/>
    </row>
    <row r="274" spans="1:13" ht="19.5" thickBot="1">
      <c r="A274" s="29"/>
      <c r="B274" s="38"/>
      <c r="C274" s="38"/>
      <c r="D274" s="38"/>
      <c r="E274" s="38"/>
      <c r="F274" s="38"/>
      <c r="G274" s="38"/>
      <c r="H274" s="39"/>
      <c r="I274" s="808" t="s">
        <v>37</v>
      </c>
      <c r="J274" s="809"/>
      <c r="K274" s="30"/>
      <c r="L274" s="31"/>
      <c r="M274" s="50"/>
    </row>
    <row r="275" spans="1:13">
      <c r="A275" s="51" t="s">
        <v>38</v>
      </c>
      <c r="B275" s="14"/>
      <c r="C275" s="14"/>
      <c r="D275" s="14"/>
      <c r="E275" s="14"/>
      <c r="F275" s="14"/>
      <c r="G275" s="16"/>
      <c r="H275" s="17"/>
      <c r="I275" s="16"/>
      <c r="J275" s="17"/>
      <c r="K275" s="810">
        <f>K277+K284+K294+K300+K301+K305</f>
        <v>39.580000000000005</v>
      </c>
      <c r="L275" s="796"/>
      <c r="M275" s="18">
        <f>M277+M284+M294+M300+M301+M305</f>
        <v>378163.15200000012</v>
      </c>
    </row>
    <row r="276" spans="1:13" ht="19.5" thickBot="1">
      <c r="A276" s="52"/>
      <c r="B276" s="26"/>
      <c r="C276" s="26"/>
      <c r="D276" s="26"/>
      <c r="E276" s="26"/>
      <c r="F276" s="26"/>
      <c r="G276" s="26"/>
      <c r="H276" s="27"/>
      <c r="I276" s="26"/>
      <c r="J276" s="27"/>
      <c r="K276" s="26"/>
      <c r="L276" s="27"/>
      <c r="M276" s="28"/>
    </row>
    <row r="277" spans="1:13" ht="19.5" thickBot="1">
      <c r="A277" s="829" t="s">
        <v>39</v>
      </c>
      <c r="B277" s="830"/>
      <c r="C277" s="830"/>
      <c r="D277" s="830"/>
      <c r="E277" s="830"/>
      <c r="F277" s="830"/>
      <c r="G277" s="830"/>
      <c r="H277" s="831"/>
      <c r="I277" s="53"/>
      <c r="J277" s="54"/>
      <c r="K277" s="814">
        <f>K278+K279+K280+K282+K283</f>
        <v>10.190000000000001</v>
      </c>
      <c r="L277" s="807"/>
      <c r="M277" s="55">
        <f>K277*12*I249</f>
        <v>97359.336000000025</v>
      </c>
    </row>
    <row r="278" spans="1:13">
      <c r="A278" s="29" t="s">
        <v>40</v>
      </c>
      <c r="B278" s="38"/>
      <c r="C278" s="38"/>
      <c r="D278" s="38"/>
      <c r="E278" s="38"/>
      <c r="F278" s="38"/>
      <c r="G278" s="38"/>
      <c r="H278" s="39"/>
      <c r="I278" s="780" t="s">
        <v>41</v>
      </c>
      <c r="J278" s="781"/>
      <c r="K278" s="782">
        <v>2.2400000000000002</v>
      </c>
      <c r="L278" s="783"/>
      <c r="M278" s="32">
        <f>K278*12*I249</f>
        <v>21401.856000000003</v>
      </c>
    </row>
    <row r="279" spans="1:13">
      <c r="A279" s="34" t="s">
        <v>42</v>
      </c>
      <c r="B279" s="99"/>
      <c r="C279" s="99"/>
      <c r="D279" s="99"/>
      <c r="E279" s="99"/>
      <c r="F279" s="99"/>
      <c r="G279" s="99"/>
      <c r="H279" s="100"/>
      <c r="I279" s="798" t="s">
        <v>43</v>
      </c>
      <c r="J279" s="799"/>
      <c r="K279" s="789">
        <v>5.28</v>
      </c>
      <c r="L279" s="790"/>
      <c r="M279" s="32">
        <f>K279*12*I249</f>
        <v>50447.232000000004</v>
      </c>
    </row>
    <row r="280" spans="1:13">
      <c r="A280" s="37" t="s">
        <v>44</v>
      </c>
      <c r="B280" s="48"/>
      <c r="C280" s="48"/>
      <c r="D280" s="48"/>
      <c r="E280" s="48"/>
      <c r="F280" s="48"/>
      <c r="G280" s="48"/>
      <c r="H280" s="49"/>
      <c r="I280" s="787" t="s">
        <v>19</v>
      </c>
      <c r="J280" s="788"/>
      <c r="K280" s="789">
        <v>0.6</v>
      </c>
      <c r="L280" s="790"/>
      <c r="M280" s="32">
        <f>K280*12*I249</f>
        <v>5732.6399999999994</v>
      </c>
    </row>
    <row r="281" spans="1:13">
      <c r="A281" s="101" t="s">
        <v>45</v>
      </c>
      <c r="B281" s="30"/>
      <c r="C281" s="30"/>
      <c r="D281" s="30"/>
      <c r="E281" s="38"/>
      <c r="F281" s="38"/>
      <c r="G281" s="38"/>
      <c r="H281" s="39"/>
      <c r="I281" s="30"/>
      <c r="J281" s="31"/>
      <c r="K281" s="9"/>
      <c r="L281" s="10"/>
      <c r="M281" s="32"/>
    </row>
    <row r="282" spans="1:13">
      <c r="A282" s="34" t="s">
        <v>46</v>
      </c>
      <c r="B282" s="99"/>
      <c r="C282" s="99"/>
      <c r="D282" s="99"/>
      <c r="E282" s="99"/>
      <c r="F282" s="99"/>
      <c r="G282" s="99"/>
      <c r="H282" s="100"/>
      <c r="I282" s="798" t="s">
        <v>14</v>
      </c>
      <c r="J282" s="799"/>
      <c r="K282" s="789">
        <v>0.18</v>
      </c>
      <c r="L282" s="790"/>
      <c r="M282" s="32">
        <f>K282*12*I249</f>
        <v>1719.7920000000001</v>
      </c>
    </row>
    <row r="283" spans="1:13" ht="19.5" thickBot="1">
      <c r="A283" s="37" t="s">
        <v>47</v>
      </c>
      <c r="B283" s="48"/>
      <c r="C283" s="48"/>
      <c r="D283" s="48"/>
      <c r="E283" s="48"/>
      <c r="F283" s="48"/>
      <c r="G283" s="48"/>
      <c r="H283" s="49"/>
      <c r="I283" s="793" t="s">
        <v>14</v>
      </c>
      <c r="J283" s="794"/>
      <c r="K283" s="808">
        <v>1.89</v>
      </c>
      <c r="L283" s="809"/>
      <c r="M283" s="32">
        <f>K283*12*I249</f>
        <v>18057.816000000003</v>
      </c>
    </row>
    <row r="284" spans="1:13" ht="19.5" thickBot="1">
      <c r="A284" s="849" t="s">
        <v>48</v>
      </c>
      <c r="B284" s="850"/>
      <c r="C284" s="850"/>
      <c r="D284" s="850"/>
      <c r="E284" s="850"/>
      <c r="F284" s="850"/>
      <c r="G284" s="850"/>
      <c r="H284" s="851"/>
      <c r="I284" s="53"/>
      <c r="J284" s="54"/>
      <c r="K284" s="806">
        <f>K285+K286+K288+K289+K292+K293</f>
        <v>2.5499999999999998</v>
      </c>
      <c r="L284" s="807"/>
      <c r="M284" s="55">
        <f>K284*12*I249</f>
        <v>24363.72</v>
      </c>
    </row>
    <row r="285" spans="1:13">
      <c r="A285" s="102" t="s">
        <v>49</v>
      </c>
      <c r="B285" s="30"/>
      <c r="C285" s="30"/>
      <c r="D285" s="30"/>
      <c r="E285" s="30"/>
      <c r="F285" s="38"/>
      <c r="G285" s="38"/>
      <c r="H285" s="39"/>
      <c r="I285" s="68"/>
      <c r="J285" s="10"/>
      <c r="K285" s="782">
        <v>0.14000000000000001</v>
      </c>
      <c r="L285" s="783"/>
      <c r="M285" s="32">
        <f>K285*12*I249</f>
        <v>1337.6160000000002</v>
      </c>
    </row>
    <row r="286" spans="1:13">
      <c r="A286" s="4" t="s">
        <v>50</v>
      </c>
      <c r="B286" s="5"/>
      <c r="C286" s="5"/>
      <c r="D286" s="5"/>
      <c r="E286" s="5"/>
      <c r="F286" s="48"/>
      <c r="G286" s="48"/>
      <c r="H286" s="49"/>
      <c r="I286" s="789" t="s">
        <v>51</v>
      </c>
      <c r="J286" s="790"/>
      <c r="K286" s="789">
        <v>1.22</v>
      </c>
      <c r="L286" s="790"/>
      <c r="M286" s="32">
        <f>K286*12*I249</f>
        <v>11656.368</v>
      </c>
    </row>
    <row r="287" spans="1:13">
      <c r="A287" s="29" t="s">
        <v>52</v>
      </c>
      <c r="B287" s="38"/>
      <c r="C287" s="38"/>
      <c r="D287" s="38"/>
      <c r="E287" s="38"/>
      <c r="F287" s="38"/>
      <c r="G287" s="38"/>
      <c r="H287" s="39"/>
      <c r="I287" s="780" t="s">
        <v>53</v>
      </c>
      <c r="J287" s="781"/>
      <c r="K287" s="2"/>
      <c r="L287" s="10"/>
      <c r="M287" s="32"/>
    </row>
    <row r="288" spans="1:13">
      <c r="A288" s="34" t="s">
        <v>54</v>
      </c>
      <c r="B288" s="99"/>
      <c r="C288" s="99"/>
      <c r="D288" s="99"/>
      <c r="E288" s="99"/>
      <c r="F288" s="99"/>
      <c r="G288" s="99"/>
      <c r="H288" s="100"/>
      <c r="I288" s="798" t="s">
        <v>55</v>
      </c>
      <c r="J288" s="799"/>
      <c r="K288" s="789">
        <v>0.75</v>
      </c>
      <c r="L288" s="790"/>
      <c r="M288" s="32">
        <f>K288*12*I249</f>
        <v>7165.8</v>
      </c>
    </row>
    <row r="289" spans="1:13">
      <c r="A289" s="34" t="s">
        <v>56</v>
      </c>
      <c r="B289" s="99"/>
      <c r="C289" s="99"/>
      <c r="D289" s="99"/>
      <c r="E289" s="99"/>
      <c r="F289" s="99"/>
      <c r="G289" s="99"/>
      <c r="H289" s="100"/>
      <c r="I289" s="798" t="s">
        <v>57</v>
      </c>
      <c r="J289" s="799"/>
      <c r="K289" s="789">
        <v>0.19</v>
      </c>
      <c r="L289" s="790"/>
      <c r="M289" s="32">
        <f>K289*12*I249</f>
        <v>1815.3360000000002</v>
      </c>
    </row>
    <row r="290" spans="1:13">
      <c r="A290" s="37" t="s">
        <v>119</v>
      </c>
      <c r="B290" s="48"/>
      <c r="C290" s="48"/>
      <c r="D290" s="48"/>
      <c r="E290" s="48"/>
      <c r="F290" s="48"/>
      <c r="G290" s="48"/>
      <c r="H290" s="49"/>
      <c r="I290" s="852" t="s">
        <v>115</v>
      </c>
      <c r="J290" s="853"/>
      <c r="K290" s="2"/>
      <c r="L290" s="10"/>
      <c r="M290" s="32"/>
    </row>
    <row r="291" spans="1:13">
      <c r="A291" s="29" t="s">
        <v>118</v>
      </c>
      <c r="B291" s="38"/>
      <c r="C291" s="38"/>
      <c r="D291" s="38"/>
      <c r="E291" s="38"/>
      <c r="F291" s="38"/>
      <c r="G291" s="38"/>
      <c r="H291" s="39"/>
      <c r="I291" s="780" t="s">
        <v>117</v>
      </c>
      <c r="J291" s="781"/>
      <c r="K291" s="800"/>
      <c r="L291" s="801"/>
      <c r="M291" s="32"/>
    </row>
    <row r="292" spans="1:13">
      <c r="A292" s="37" t="s">
        <v>58</v>
      </c>
      <c r="B292" s="48"/>
      <c r="C292" s="48"/>
      <c r="D292" s="48"/>
      <c r="E292" s="48"/>
      <c r="F292" s="48"/>
      <c r="G292" s="48"/>
      <c r="H292" s="49"/>
      <c r="I292" s="798" t="s">
        <v>59</v>
      </c>
      <c r="J292" s="799"/>
      <c r="K292" s="800">
        <v>0.1</v>
      </c>
      <c r="L292" s="801"/>
      <c r="M292" s="32">
        <f>K292*12*I249</f>
        <v>955.44000000000017</v>
      </c>
    </row>
    <row r="293" spans="1:13" ht="19.5" thickBot="1">
      <c r="A293" s="37" t="s">
        <v>60</v>
      </c>
      <c r="B293" s="48"/>
      <c r="C293" s="48"/>
      <c r="D293" s="48"/>
      <c r="E293" s="48"/>
      <c r="F293" s="48"/>
      <c r="G293" s="48"/>
      <c r="H293" s="49"/>
      <c r="I293" s="793" t="s">
        <v>61</v>
      </c>
      <c r="J293" s="794"/>
      <c r="K293" s="823">
        <v>0.15</v>
      </c>
      <c r="L293" s="824"/>
      <c r="M293" s="71">
        <f>K293*12*I249</f>
        <v>1433.1599999999999</v>
      </c>
    </row>
    <row r="294" spans="1:13" ht="19.5" thickBot="1">
      <c r="A294" s="849" t="s">
        <v>109</v>
      </c>
      <c r="B294" s="850"/>
      <c r="C294" s="850"/>
      <c r="D294" s="850"/>
      <c r="E294" s="850"/>
      <c r="F294" s="850"/>
      <c r="G294" s="850"/>
      <c r="H294" s="851"/>
      <c r="I294" s="72"/>
      <c r="J294" s="73"/>
      <c r="K294" s="817">
        <f>K295+K296+K298+K299</f>
        <v>1.6699999999999997</v>
      </c>
      <c r="L294" s="818"/>
      <c r="M294" s="55">
        <f>K294*12*I249</f>
        <v>15955.847999999998</v>
      </c>
    </row>
    <row r="295" spans="1:13">
      <c r="A295" s="29" t="s">
        <v>63</v>
      </c>
      <c r="B295" s="38"/>
      <c r="C295" s="38"/>
      <c r="D295" s="38"/>
      <c r="E295" s="38"/>
      <c r="F295" s="38"/>
      <c r="G295" s="38"/>
      <c r="H295" s="39"/>
      <c r="I295" s="819" t="s">
        <v>64</v>
      </c>
      <c r="J295" s="820"/>
      <c r="K295" s="821">
        <v>0.57999999999999996</v>
      </c>
      <c r="L295" s="822"/>
      <c r="M295" s="32">
        <f>K295*12*I249</f>
        <v>5541.5519999999997</v>
      </c>
    </row>
    <row r="296" spans="1:13">
      <c r="A296" s="33" t="s">
        <v>116</v>
      </c>
      <c r="B296" s="82"/>
      <c r="C296" s="82"/>
      <c r="D296" s="82"/>
      <c r="E296" s="82"/>
      <c r="F296" s="46"/>
      <c r="G296" s="82"/>
      <c r="H296" s="47"/>
      <c r="I296" s="852" t="s">
        <v>115</v>
      </c>
      <c r="J296" s="853"/>
      <c r="K296" s="800">
        <v>0.22</v>
      </c>
      <c r="L296" s="801"/>
      <c r="M296" s="32">
        <f>K296*12*I249</f>
        <v>2101.9680000000003</v>
      </c>
    </row>
    <row r="297" spans="1:13">
      <c r="A297" s="29" t="s">
        <v>114</v>
      </c>
      <c r="B297" s="38"/>
      <c r="C297" s="38"/>
      <c r="D297" s="38"/>
      <c r="E297" s="38"/>
      <c r="F297" s="38"/>
      <c r="G297" s="38"/>
      <c r="H297" s="39"/>
      <c r="I297" s="780" t="s">
        <v>113</v>
      </c>
      <c r="J297" s="781"/>
      <c r="K297" s="94"/>
      <c r="L297" s="95"/>
      <c r="M297" s="32"/>
    </row>
    <row r="298" spans="1:13">
      <c r="A298" s="34" t="s">
        <v>65</v>
      </c>
      <c r="B298" s="99"/>
      <c r="C298" s="99"/>
      <c r="D298" s="99"/>
      <c r="E298" s="99"/>
      <c r="F298" s="99"/>
      <c r="G298" s="99"/>
      <c r="H298" s="100"/>
      <c r="I298" s="35" t="s">
        <v>66</v>
      </c>
      <c r="J298" s="36"/>
      <c r="K298" s="800">
        <v>0.69</v>
      </c>
      <c r="L298" s="801"/>
      <c r="M298" s="32">
        <f>K298*12*I249</f>
        <v>6592.5360000000001</v>
      </c>
    </row>
    <row r="299" spans="1:13" ht="19.5" thickBot="1">
      <c r="A299" s="37" t="s">
        <v>58</v>
      </c>
      <c r="B299" s="48"/>
      <c r="C299" s="48"/>
      <c r="D299" s="48"/>
      <c r="E299" s="48"/>
      <c r="F299" s="48"/>
      <c r="G299" s="48"/>
      <c r="H299" s="49"/>
      <c r="I299" s="793" t="s">
        <v>59</v>
      </c>
      <c r="J299" s="794"/>
      <c r="K299" s="823">
        <v>0.18</v>
      </c>
      <c r="L299" s="824"/>
      <c r="M299" s="32">
        <f>K299*12*I249</f>
        <v>1719.7920000000001</v>
      </c>
    </row>
    <row r="300" spans="1:13" ht="19.5" thickBot="1">
      <c r="A300" s="103" t="s">
        <v>108</v>
      </c>
      <c r="B300" s="104"/>
      <c r="C300" s="104"/>
      <c r="D300" s="104"/>
      <c r="E300" s="104"/>
      <c r="F300" s="104"/>
      <c r="G300" s="104"/>
      <c r="H300" s="105"/>
      <c r="I300" s="854" t="s">
        <v>68</v>
      </c>
      <c r="J300" s="855"/>
      <c r="K300" s="856">
        <v>23.1</v>
      </c>
      <c r="L300" s="857"/>
      <c r="M300" s="55">
        <f>K300*12*I249</f>
        <v>220706.64000000004</v>
      </c>
    </row>
    <row r="301" spans="1:13" ht="19.5" thickBot="1">
      <c r="A301" s="829" t="s">
        <v>107</v>
      </c>
      <c r="B301" s="830"/>
      <c r="C301" s="830"/>
      <c r="D301" s="830"/>
      <c r="E301" s="830"/>
      <c r="F301" s="830"/>
      <c r="G301" s="830"/>
      <c r="H301" s="831"/>
      <c r="I301" s="53"/>
      <c r="J301" s="54"/>
      <c r="K301" s="806">
        <v>1.98</v>
      </c>
      <c r="L301" s="818"/>
      <c r="M301" s="55">
        <f>K301*12*I249</f>
        <v>18917.712</v>
      </c>
    </row>
    <row r="302" spans="1:13">
      <c r="A302" s="33" t="s">
        <v>70</v>
      </c>
      <c r="B302" s="46"/>
      <c r="C302" s="46"/>
      <c r="D302" s="46"/>
      <c r="E302" s="46"/>
      <c r="F302" s="46"/>
      <c r="G302" s="46"/>
      <c r="H302" s="47"/>
      <c r="I302" s="782" t="s">
        <v>71</v>
      </c>
      <c r="J302" s="783"/>
      <c r="K302" s="81"/>
      <c r="L302" s="95"/>
      <c r="M302" s="32"/>
    </row>
    <row r="303" spans="1:13">
      <c r="A303" s="33" t="s">
        <v>72</v>
      </c>
      <c r="B303" s="46"/>
      <c r="C303" s="46"/>
      <c r="D303" s="46"/>
      <c r="E303" s="46"/>
      <c r="F303" s="46"/>
      <c r="G303" s="46"/>
      <c r="H303" s="47"/>
      <c r="I303" s="9"/>
      <c r="J303" s="10"/>
      <c r="K303" s="81"/>
      <c r="L303" s="95"/>
      <c r="M303" s="32"/>
    </row>
    <row r="304" spans="1:13" ht="19.5" thickBot="1">
      <c r="A304" s="33" t="s">
        <v>73</v>
      </c>
      <c r="B304" s="46"/>
      <c r="C304" s="46"/>
      <c r="D304" s="46"/>
      <c r="E304" s="46"/>
      <c r="F304" s="46"/>
      <c r="G304" s="46"/>
      <c r="H304" s="47"/>
      <c r="I304" s="8"/>
      <c r="J304" s="10"/>
      <c r="K304" s="81"/>
      <c r="L304" s="95"/>
      <c r="M304" s="32"/>
    </row>
    <row r="305" spans="1:13" ht="19.5" thickBot="1">
      <c r="A305" s="103" t="s">
        <v>106</v>
      </c>
      <c r="B305" s="104"/>
      <c r="C305" s="104"/>
      <c r="D305" s="104"/>
      <c r="E305" s="104"/>
      <c r="F305" s="104"/>
      <c r="G305" s="104"/>
      <c r="H305" s="105"/>
      <c r="I305" s="53"/>
      <c r="J305" s="54"/>
      <c r="K305" s="806">
        <v>0.09</v>
      </c>
      <c r="L305" s="818"/>
      <c r="M305" s="55">
        <f>K305*12*I249</f>
        <v>859.89600000000007</v>
      </c>
    </row>
    <row r="306" spans="1:13">
      <c r="A306" s="33" t="s">
        <v>75</v>
      </c>
      <c r="B306" s="46"/>
      <c r="C306" s="46"/>
      <c r="D306" s="46"/>
      <c r="E306" s="46"/>
      <c r="F306" s="46"/>
      <c r="G306" s="46"/>
      <c r="H306" s="47"/>
      <c r="I306" s="782" t="s">
        <v>14</v>
      </c>
      <c r="J306" s="783"/>
      <c r="K306" s="94"/>
      <c r="L306" s="95"/>
      <c r="M306" s="32"/>
    </row>
    <row r="307" spans="1:13" ht="19.5" thickBot="1">
      <c r="A307" s="33" t="s">
        <v>76</v>
      </c>
      <c r="B307" s="46"/>
      <c r="C307" s="46"/>
      <c r="D307" s="46"/>
      <c r="E307" s="46"/>
      <c r="F307" s="46"/>
      <c r="G307" s="46"/>
      <c r="H307" s="47"/>
      <c r="I307" s="9"/>
      <c r="J307" s="10"/>
      <c r="K307" s="94"/>
      <c r="L307" s="95"/>
      <c r="M307" s="32"/>
    </row>
    <row r="308" spans="1:13" ht="19.5" thickBot="1">
      <c r="A308" s="829" t="s">
        <v>105</v>
      </c>
      <c r="B308" s="830"/>
      <c r="C308" s="830"/>
      <c r="D308" s="830"/>
      <c r="E308" s="830"/>
      <c r="F308" s="830"/>
      <c r="G308" s="830"/>
      <c r="H308" s="831"/>
      <c r="I308" s="53"/>
      <c r="J308" s="54"/>
      <c r="K308" s="806">
        <v>8.34</v>
      </c>
      <c r="L308" s="818"/>
      <c r="M308" s="55">
        <f>K308*12*I249</f>
        <v>79683.695999999996</v>
      </c>
    </row>
    <row r="309" spans="1:13">
      <c r="A309" s="33" t="s">
        <v>78</v>
      </c>
      <c r="B309" s="82"/>
      <c r="C309" s="82"/>
      <c r="D309" s="82"/>
      <c r="E309" s="82"/>
      <c r="F309" s="46"/>
      <c r="G309" s="82"/>
      <c r="H309" s="47"/>
      <c r="I309" s="789" t="s">
        <v>79</v>
      </c>
      <c r="J309" s="790"/>
      <c r="K309" s="81"/>
      <c r="L309" s="95"/>
      <c r="M309" s="32"/>
    </row>
    <row r="310" spans="1:13">
      <c r="A310" s="33" t="s">
        <v>80</v>
      </c>
      <c r="B310" s="82"/>
      <c r="C310" s="82"/>
      <c r="D310" s="82"/>
      <c r="E310" s="82"/>
      <c r="F310" s="46"/>
      <c r="G310" s="82"/>
      <c r="H310" s="47"/>
      <c r="I310" s="789" t="s">
        <v>81</v>
      </c>
      <c r="J310" s="790"/>
      <c r="K310" s="81"/>
      <c r="L310" s="95"/>
      <c r="M310" s="32"/>
    </row>
    <row r="311" spans="1:13">
      <c r="A311" s="33" t="s">
        <v>82</v>
      </c>
      <c r="B311" s="82"/>
      <c r="C311" s="82"/>
      <c r="D311" s="82"/>
      <c r="E311" s="82"/>
      <c r="F311" s="46"/>
      <c r="G311" s="82"/>
      <c r="H311" s="47"/>
      <c r="I311" s="789" t="s">
        <v>83</v>
      </c>
      <c r="J311" s="790"/>
      <c r="K311" s="81"/>
      <c r="L311" s="95"/>
      <c r="M311" s="32"/>
    </row>
    <row r="312" spans="1:13">
      <c r="A312" s="33" t="s">
        <v>84</v>
      </c>
      <c r="B312" s="82"/>
      <c r="C312" s="82"/>
      <c r="D312" s="82"/>
      <c r="E312" s="82"/>
      <c r="F312" s="46"/>
      <c r="G312" s="82"/>
      <c r="H312" s="47"/>
      <c r="I312" s="789" t="s">
        <v>85</v>
      </c>
      <c r="J312" s="790"/>
      <c r="K312" s="81"/>
      <c r="L312" s="95"/>
      <c r="M312" s="32"/>
    </row>
    <row r="313" spans="1:13">
      <c r="A313" s="33" t="s">
        <v>86</v>
      </c>
      <c r="B313" s="82"/>
      <c r="C313" s="82"/>
      <c r="D313" s="82"/>
      <c r="E313" s="82"/>
      <c r="F313" s="46"/>
      <c r="G313" s="82"/>
      <c r="H313" s="47"/>
      <c r="I313" s="789" t="s">
        <v>87</v>
      </c>
      <c r="J313" s="790"/>
      <c r="K313" s="81"/>
      <c r="L313" s="95"/>
      <c r="M313" s="32"/>
    </row>
    <row r="314" spans="1:13">
      <c r="A314" s="33" t="s">
        <v>88</v>
      </c>
      <c r="B314" s="82"/>
      <c r="C314" s="82"/>
      <c r="D314" s="82"/>
      <c r="E314" s="82"/>
      <c r="F314" s="46"/>
      <c r="G314" s="82"/>
      <c r="H314" s="47"/>
      <c r="I314" s="9"/>
      <c r="J314" s="10"/>
      <c r="K314" s="81"/>
      <c r="L314" s="95"/>
      <c r="M314" s="32"/>
    </row>
    <row r="315" spans="1:13">
      <c r="A315" s="33" t="s">
        <v>89</v>
      </c>
      <c r="B315" s="82"/>
      <c r="C315" s="82"/>
      <c r="D315" s="82"/>
      <c r="E315" s="82"/>
      <c r="F315" s="46"/>
      <c r="G315" s="82"/>
      <c r="H315" s="47"/>
      <c r="I315" s="9"/>
      <c r="J315" s="10"/>
      <c r="K315" s="81"/>
      <c r="L315" s="95"/>
      <c r="M315" s="32"/>
    </row>
    <row r="316" spans="1:13">
      <c r="A316" s="33" t="s">
        <v>90</v>
      </c>
      <c r="B316" s="82"/>
      <c r="C316" s="82"/>
      <c r="D316" s="82"/>
      <c r="E316" s="82"/>
      <c r="F316" s="46"/>
      <c r="G316" s="82"/>
      <c r="H316" s="47"/>
      <c r="I316" s="9"/>
      <c r="J316" s="10"/>
      <c r="K316" s="81"/>
      <c r="L316" s="95"/>
      <c r="M316" s="32"/>
    </row>
    <row r="317" spans="1:13">
      <c r="A317" s="33" t="s">
        <v>91</v>
      </c>
      <c r="B317" s="82"/>
      <c r="C317" s="82"/>
      <c r="D317" s="82"/>
      <c r="E317" s="82"/>
      <c r="F317" s="46"/>
      <c r="G317" s="82"/>
      <c r="H317" s="47"/>
      <c r="I317" s="9"/>
      <c r="J317" s="10"/>
      <c r="K317" s="81"/>
      <c r="L317" s="95"/>
      <c r="M317" s="32"/>
    </row>
    <row r="318" spans="1:13">
      <c r="A318" s="33" t="s">
        <v>92</v>
      </c>
      <c r="B318" s="82"/>
      <c r="C318" s="82"/>
      <c r="D318" s="82"/>
      <c r="E318" s="82"/>
      <c r="F318" s="46"/>
      <c r="G318" s="82"/>
      <c r="H318" s="47"/>
      <c r="I318" s="9"/>
      <c r="J318" s="10"/>
      <c r="K318" s="81"/>
      <c r="L318" s="95"/>
      <c r="M318" s="32"/>
    </row>
    <row r="319" spans="1:13" ht="19.5" thickBot="1">
      <c r="A319" s="834" t="s">
        <v>93</v>
      </c>
      <c r="B319" s="835"/>
      <c r="C319" s="835"/>
      <c r="D319" s="835"/>
      <c r="E319" s="835"/>
      <c r="F319" s="835"/>
      <c r="G319" s="835"/>
      <c r="H319" s="836"/>
      <c r="I319" s="9"/>
      <c r="J319" s="10"/>
      <c r="K319" s="9"/>
      <c r="L319" s="10"/>
      <c r="M319" s="32"/>
    </row>
    <row r="320" spans="1:13">
      <c r="A320" s="83" t="s">
        <v>94</v>
      </c>
      <c r="B320" s="84"/>
      <c r="C320" s="84"/>
      <c r="D320" s="84"/>
      <c r="E320" s="84"/>
      <c r="F320" s="84"/>
      <c r="G320" s="84"/>
      <c r="H320" s="84"/>
      <c r="I320" s="782" t="s">
        <v>95</v>
      </c>
      <c r="J320" s="783"/>
      <c r="K320" s="16"/>
      <c r="L320" s="17"/>
      <c r="M320" s="18"/>
    </row>
    <row r="321" spans="1:13" ht="19.5" thickBot="1">
      <c r="A321" s="85" t="s">
        <v>96</v>
      </c>
      <c r="B321" s="86"/>
      <c r="C321" s="86"/>
      <c r="D321" s="86"/>
      <c r="E321" s="86"/>
      <c r="F321" s="86"/>
      <c r="G321" s="86"/>
      <c r="H321" s="86"/>
      <c r="I321" s="87"/>
      <c r="J321" s="27"/>
      <c r="K321" s="26"/>
      <c r="L321" s="27"/>
      <c r="M321" s="28"/>
    </row>
    <row r="322" spans="1:13" ht="19.5" thickBot="1">
      <c r="A322" s="829" t="s">
        <v>97</v>
      </c>
      <c r="B322" s="830"/>
      <c r="C322" s="830"/>
      <c r="D322" s="830"/>
      <c r="E322" s="830"/>
      <c r="F322" s="830"/>
      <c r="G322" s="830"/>
      <c r="H322" s="837"/>
      <c r="I322" s="838" t="s">
        <v>98</v>
      </c>
      <c r="J322" s="839"/>
      <c r="K322" s="840">
        <v>1.69</v>
      </c>
      <c r="L322" s="841"/>
      <c r="M322" s="88">
        <f>K322*12*I249</f>
        <v>16146.936000000002</v>
      </c>
    </row>
    <row r="323" spans="1:13" ht="19.5" thickBot="1">
      <c r="A323" s="858" t="s">
        <v>99</v>
      </c>
      <c r="B323" s="858"/>
      <c r="C323" s="858"/>
      <c r="D323" s="858"/>
      <c r="E323" s="858"/>
      <c r="F323" s="858"/>
      <c r="G323" s="858"/>
      <c r="H323" s="858"/>
      <c r="I323" s="782" t="s">
        <v>95</v>
      </c>
      <c r="J323" s="783"/>
      <c r="K323" s="859">
        <v>0.43</v>
      </c>
      <c r="L323" s="859"/>
      <c r="M323" s="32">
        <f>K323*I249*12</f>
        <v>4108.3920000000007</v>
      </c>
    </row>
    <row r="324" spans="1:13" ht="19.5" thickBot="1">
      <c r="A324" s="90" t="s">
        <v>100</v>
      </c>
      <c r="B324" s="91"/>
      <c r="C324" s="91"/>
      <c r="D324" s="91"/>
      <c r="E324" s="91"/>
      <c r="F324" s="91"/>
      <c r="G324" s="91"/>
      <c r="H324" s="91"/>
      <c r="I324" s="92"/>
      <c r="J324" s="93"/>
      <c r="K324" s="838">
        <v>1.69</v>
      </c>
      <c r="L324" s="842"/>
      <c r="M324" s="88">
        <f>K324*12*I249</f>
        <v>16146.936000000002</v>
      </c>
    </row>
    <row r="325" spans="1:13" ht="19.5" thickBot="1">
      <c r="A325" s="829" t="s">
        <v>102</v>
      </c>
      <c r="B325" s="830"/>
      <c r="C325" s="830"/>
      <c r="D325" s="830"/>
      <c r="E325" s="830"/>
      <c r="F325" s="830"/>
      <c r="G325" s="830"/>
      <c r="H325" s="830"/>
      <c r="I325" s="89"/>
      <c r="J325" s="88"/>
      <c r="K325" s="832">
        <f>K250+K260+K275+K308+K322+K324+K323</f>
        <v>65.52000000000001</v>
      </c>
      <c r="L325" s="833"/>
      <c r="M325" s="88">
        <f>M250+M260+M275+M308+M322+M324+M323</f>
        <v>626004.28800000006</v>
      </c>
    </row>
    <row r="329" spans="1:13">
      <c r="A329" s="845" t="s">
        <v>104</v>
      </c>
      <c r="B329" s="845"/>
      <c r="C329" s="845"/>
      <c r="D329" s="845"/>
      <c r="E329" s="845"/>
      <c r="F329" s="845"/>
      <c r="G329" s="845"/>
      <c r="H329" s="845"/>
      <c r="I329" s="845"/>
      <c r="J329" s="845"/>
      <c r="K329" s="845"/>
      <c r="L329" s="845"/>
      <c r="M329" s="2"/>
    </row>
    <row r="330" spans="1:13">
      <c r="A330" s="785" t="s">
        <v>0</v>
      </c>
      <c r="B330" s="785"/>
      <c r="C330" s="785"/>
      <c r="D330" s="785"/>
      <c r="E330" s="785"/>
      <c r="F330" s="785"/>
      <c r="G330" s="785"/>
      <c r="H330" s="785"/>
      <c r="I330" s="785"/>
      <c r="J330" s="785"/>
      <c r="K330" s="785"/>
      <c r="L330" s="785"/>
      <c r="M330" s="2"/>
    </row>
    <row r="331" spans="1:13">
      <c r="A331" s="3"/>
      <c r="B331" s="3"/>
      <c r="C331" s="3"/>
      <c r="D331" s="3"/>
      <c r="E331" s="3"/>
      <c r="F331" s="3" t="s">
        <v>121</v>
      </c>
      <c r="G331" s="3"/>
      <c r="H331" s="3"/>
      <c r="I331" s="3"/>
      <c r="J331" s="3"/>
      <c r="K331" s="860">
        <v>45658</v>
      </c>
      <c r="L331" s="861"/>
      <c r="M331" s="861"/>
    </row>
    <row r="332" spans="1:13">
      <c r="A332" s="4"/>
      <c r="B332" s="5"/>
      <c r="C332" s="786" t="s">
        <v>2</v>
      </c>
      <c r="D332" s="786"/>
      <c r="E332" s="786"/>
      <c r="F332" s="5"/>
      <c r="G332" s="5"/>
      <c r="H332" s="6"/>
      <c r="I332" s="787" t="s">
        <v>3</v>
      </c>
      <c r="J332" s="788"/>
      <c r="K332" s="787" t="s">
        <v>4</v>
      </c>
      <c r="L332" s="788"/>
      <c r="M332" s="7"/>
    </row>
    <row r="333" spans="1:13">
      <c r="A333" s="8"/>
      <c r="B333" s="9"/>
      <c r="C333" s="9"/>
      <c r="D333" s="9"/>
      <c r="E333" s="9"/>
      <c r="F333" s="9"/>
      <c r="G333" s="9"/>
      <c r="H333" s="10"/>
      <c r="I333" s="9"/>
      <c r="J333" s="10"/>
      <c r="K333" s="789" t="s">
        <v>5</v>
      </c>
      <c r="L333" s="790"/>
      <c r="M333" s="11" t="s">
        <v>6</v>
      </c>
    </row>
    <row r="334" spans="1:13">
      <c r="A334" s="8"/>
      <c r="B334" s="9"/>
      <c r="C334" s="9"/>
      <c r="D334" s="9"/>
      <c r="E334" s="9"/>
      <c r="F334" s="9"/>
      <c r="G334" s="9"/>
      <c r="H334" s="10"/>
      <c r="I334" s="789" t="s">
        <v>7</v>
      </c>
      <c r="J334" s="790"/>
      <c r="K334" s="780" t="s">
        <v>8</v>
      </c>
      <c r="L334" s="781"/>
      <c r="M334" s="11" t="s">
        <v>9</v>
      </c>
    </row>
    <row r="335" spans="1:13" ht="19.5" thickBot="1">
      <c r="A335" s="4"/>
      <c r="B335" s="5"/>
      <c r="C335" s="5"/>
      <c r="D335" s="5"/>
      <c r="E335" s="5"/>
      <c r="F335" s="5"/>
      <c r="G335" s="5"/>
      <c r="H335" s="6"/>
      <c r="I335" s="847">
        <v>447.2</v>
      </c>
      <c r="J335" s="848"/>
      <c r="K335" s="793"/>
      <c r="L335" s="794"/>
      <c r="M335" s="12"/>
    </row>
    <row r="336" spans="1:13">
      <c r="A336" s="13" t="s">
        <v>10</v>
      </c>
      <c r="B336" s="14"/>
      <c r="C336" s="14"/>
      <c r="D336" s="14"/>
      <c r="E336" s="14"/>
      <c r="F336" s="14"/>
      <c r="G336" s="14"/>
      <c r="H336" s="15"/>
      <c r="I336" s="16"/>
      <c r="J336" s="17"/>
      <c r="K336" s="795">
        <f>K339+K342</f>
        <v>9.59</v>
      </c>
      <c r="L336" s="796"/>
      <c r="M336" s="18">
        <f>K336*12*I335</f>
        <v>51463.775999999998</v>
      </c>
    </row>
    <row r="337" spans="1:13">
      <c r="A337" s="19" t="s">
        <v>11</v>
      </c>
      <c r="B337" s="20"/>
      <c r="C337" s="20"/>
      <c r="D337" s="20"/>
      <c r="E337" s="20"/>
      <c r="F337" s="20"/>
      <c r="G337" s="20"/>
      <c r="H337" s="21"/>
      <c r="I337" s="9"/>
      <c r="J337" s="10"/>
      <c r="K337" s="9"/>
      <c r="L337" s="10"/>
      <c r="M337" s="22"/>
    </row>
    <row r="338" spans="1:13" ht="19.5" thickBot="1">
      <c r="A338" s="23" t="s">
        <v>12</v>
      </c>
      <c r="B338" s="24"/>
      <c r="C338" s="24"/>
      <c r="D338" s="24"/>
      <c r="E338" s="24"/>
      <c r="F338" s="24"/>
      <c r="G338" s="24"/>
      <c r="H338" s="25"/>
      <c r="I338" s="26"/>
      <c r="J338" s="27"/>
      <c r="K338" s="26"/>
      <c r="L338" s="27"/>
      <c r="M338" s="28"/>
    </row>
    <row r="339" spans="1:13">
      <c r="A339" s="29" t="s">
        <v>13</v>
      </c>
      <c r="B339" s="30"/>
      <c r="C339" s="30"/>
      <c r="D339" s="30"/>
      <c r="E339" s="30"/>
      <c r="F339" s="30"/>
      <c r="G339" s="30"/>
      <c r="H339" s="31"/>
      <c r="I339" s="780" t="s">
        <v>14</v>
      </c>
      <c r="J339" s="781"/>
      <c r="K339" s="782">
        <v>5.54</v>
      </c>
      <c r="L339" s="783"/>
      <c r="M339" s="32">
        <f>K339*12*I335</f>
        <v>29729.856</v>
      </c>
    </row>
    <row r="340" spans="1:13">
      <c r="A340" s="33" t="s">
        <v>15</v>
      </c>
      <c r="B340" s="9"/>
      <c r="C340" s="9"/>
      <c r="D340" s="9"/>
      <c r="E340" s="9"/>
      <c r="F340" s="9"/>
      <c r="G340" s="9"/>
      <c r="H340" s="10"/>
      <c r="I340" s="789" t="s">
        <v>16</v>
      </c>
      <c r="J340" s="790"/>
      <c r="K340" s="2"/>
      <c r="L340" s="10"/>
      <c r="M340" s="32"/>
    </row>
    <row r="341" spans="1:13">
      <c r="A341" s="29" t="s">
        <v>17</v>
      </c>
      <c r="B341" s="30"/>
      <c r="C341" s="30"/>
      <c r="D341" s="30"/>
      <c r="E341" s="30"/>
      <c r="F341" s="30"/>
      <c r="G341" s="30"/>
      <c r="H341" s="31"/>
      <c r="I341" s="780"/>
      <c r="J341" s="781"/>
      <c r="K341" s="2"/>
      <c r="L341" s="10"/>
      <c r="M341" s="32"/>
    </row>
    <row r="342" spans="1:13">
      <c r="A342" s="29" t="s">
        <v>18</v>
      </c>
      <c r="B342" s="30"/>
      <c r="C342" s="30"/>
      <c r="D342" s="30"/>
      <c r="E342" s="30"/>
      <c r="F342" s="30"/>
      <c r="G342" s="30"/>
      <c r="H342" s="31"/>
      <c r="I342" s="798" t="s">
        <v>19</v>
      </c>
      <c r="J342" s="799"/>
      <c r="K342" s="789">
        <v>4.05</v>
      </c>
      <c r="L342" s="790"/>
      <c r="M342" s="32">
        <f>K342*12*I335</f>
        <v>21733.919999999998</v>
      </c>
    </row>
    <row r="343" spans="1:13">
      <c r="A343" s="34" t="s">
        <v>20</v>
      </c>
      <c r="B343" s="35"/>
      <c r="C343" s="35"/>
      <c r="D343" s="35"/>
      <c r="E343" s="35"/>
      <c r="F343" s="35"/>
      <c r="G343" s="35"/>
      <c r="H343" s="36"/>
      <c r="I343" s="789" t="s">
        <v>16</v>
      </c>
      <c r="J343" s="790"/>
      <c r="K343" s="3"/>
      <c r="L343" s="21"/>
      <c r="M343" s="32"/>
    </row>
    <row r="344" spans="1:13">
      <c r="A344" s="37" t="s">
        <v>21</v>
      </c>
      <c r="B344" s="5"/>
      <c r="C344" s="5"/>
      <c r="D344" s="5"/>
      <c r="E344" s="5"/>
      <c r="F344" s="5"/>
      <c r="G344" s="5"/>
      <c r="H344" s="6"/>
      <c r="I344" s="789"/>
      <c r="J344" s="790"/>
      <c r="K344" s="2"/>
      <c r="L344" s="10"/>
      <c r="M344" s="32"/>
    </row>
    <row r="345" spans="1:13" ht="19.5" thickBot="1">
      <c r="A345" s="29" t="s">
        <v>22</v>
      </c>
      <c r="B345" s="38"/>
      <c r="C345" s="38"/>
      <c r="D345" s="38"/>
      <c r="E345" s="38"/>
      <c r="F345" s="38"/>
      <c r="G345" s="38"/>
      <c r="H345" s="39"/>
      <c r="I345" s="30"/>
      <c r="J345" s="31"/>
      <c r="K345" s="800"/>
      <c r="L345" s="801"/>
      <c r="M345" s="32"/>
    </row>
    <row r="346" spans="1:13">
      <c r="A346" s="13" t="s">
        <v>23</v>
      </c>
      <c r="B346" s="40"/>
      <c r="C346" s="40"/>
      <c r="D346" s="40"/>
      <c r="E346" s="40"/>
      <c r="F346" s="40"/>
      <c r="G346" s="40"/>
      <c r="H346" s="41"/>
      <c r="I346" s="16"/>
      <c r="J346" s="42"/>
      <c r="K346" s="802">
        <f>K348+K353+K356</f>
        <v>6.1999999999999993</v>
      </c>
      <c r="L346" s="796"/>
      <c r="M346" s="18">
        <f>K346*12*I335</f>
        <v>33271.679999999993</v>
      </c>
    </row>
    <row r="347" spans="1:13" ht="19.5" thickBot="1">
      <c r="A347" s="23" t="s">
        <v>24</v>
      </c>
      <c r="B347" s="43"/>
      <c r="C347" s="43"/>
      <c r="D347" s="43"/>
      <c r="E347" s="43"/>
      <c r="F347" s="43"/>
      <c r="G347" s="43"/>
      <c r="H347" s="44"/>
      <c r="I347" s="26"/>
      <c r="J347" s="45"/>
      <c r="K347" s="26"/>
      <c r="L347" s="27"/>
      <c r="M347" s="28"/>
    </row>
    <row r="348" spans="1:13">
      <c r="A348" s="33" t="s">
        <v>25</v>
      </c>
      <c r="B348" s="46"/>
      <c r="C348" s="46"/>
      <c r="D348" s="46"/>
      <c r="E348" s="46"/>
      <c r="F348" s="46"/>
      <c r="G348" s="46"/>
      <c r="H348" s="47"/>
      <c r="I348" s="789" t="s">
        <v>14</v>
      </c>
      <c r="J348" s="790"/>
      <c r="K348" s="782">
        <v>3.11</v>
      </c>
      <c r="L348" s="783"/>
      <c r="M348" s="32">
        <f>K348*12*I335</f>
        <v>16689.504000000001</v>
      </c>
    </row>
    <row r="349" spans="1:13">
      <c r="A349" s="29" t="s">
        <v>26</v>
      </c>
      <c r="B349" s="38"/>
      <c r="C349" s="38"/>
      <c r="D349" s="38"/>
      <c r="E349" s="38"/>
      <c r="F349" s="38"/>
      <c r="G349" s="38"/>
      <c r="H349" s="39"/>
      <c r="I349" s="96"/>
      <c r="J349" s="97"/>
      <c r="K349" s="2"/>
      <c r="L349" s="10"/>
      <c r="M349" s="32"/>
    </row>
    <row r="350" spans="1:13">
      <c r="A350" s="33" t="s">
        <v>15</v>
      </c>
      <c r="B350" s="9"/>
      <c r="C350" s="9"/>
      <c r="D350" s="9"/>
      <c r="E350" s="9"/>
      <c r="F350" s="9"/>
      <c r="G350" s="9"/>
      <c r="H350" s="10"/>
      <c r="I350" s="789" t="s">
        <v>16</v>
      </c>
      <c r="J350" s="790"/>
      <c r="K350" s="2"/>
      <c r="L350" s="10"/>
      <c r="M350" s="32"/>
    </row>
    <row r="351" spans="1:13">
      <c r="A351" s="29" t="s">
        <v>17</v>
      </c>
      <c r="B351" s="30"/>
      <c r="C351" s="30"/>
      <c r="D351" s="30"/>
      <c r="E351" s="30"/>
      <c r="F351" s="30"/>
      <c r="G351" s="30"/>
      <c r="H351" s="31"/>
      <c r="I351" s="780"/>
      <c r="J351" s="781"/>
      <c r="K351" s="2"/>
      <c r="L351" s="10"/>
      <c r="M351" s="32"/>
    </row>
    <row r="352" spans="1:13">
      <c r="A352" s="34" t="s">
        <v>27</v>
      </c>
      <c r="B352" s="35"/>
      <c r="C352" s="36"/>
      <c r="D352" s="9"/>
      <c r="E352" s="9"/>
      <c r="F352" s="9"/>
      <c r="G352" s="9"/>
      <c r="H352" s="10"/>
      <c r="I352" s="789" t="s">
        <v>16</v>
      </c>
      <c r="J352" s="790"/>
      <c r="K352" s="2"/>
      <c r="L352" s="10"/>
      <c r="M352" s="32"/>
    </row>
    <row r="353" spans="1:13">
      <c r="A353" s="33" t="s">
        <v>28</v>
      </c>
      <c r="B353" s="9"/>
      <c r="C353" s="9"/>
      <c r="D353" s="35"/>
      <c r="E353" s="35"/>
      <c r="F353" s="35"/>
      <c r="G353" s="35"/>
      <c r="H353" s="36"/>
      <c r="I353" s="798" t="s">
        <v>19</v>
      </c>
      <c r="J353" s="799"/>
      <c r="K353" s="789">
        <v>1.36</v>
      </c>
      <c r="L353" s="790"/>
      <c r="M353" s="32">
        <f>K353*12*I335</f>
        <v>7298.3040000000001</v>
      </c>
    </row>
    <row r="354" spans="1:13">
      <c r="A354" s="37" t="s">
        <v>29</v>
      </c>
      <c r="B354" s="48"/>
      <c r="C354" s="48"/>
      <c r="D354" s="48"/>
      <c r="E354" s="48"/>
      <c r="F354" s="48"/>
      <c r="G354" s="48"/>
      <c r="H354" s="49"/>
      <c r="I354" s="787" t="s">
        <v>30</v>
      </c>
      <c r="J354" s="788"/>
      <c r="K354" s="2"/>
      <c r="L354" s="10"/>
      <c r="M354" s="32"/>
    </row>
    <row r="355" spans="1:13">
      <c r="A355" s="29"/>
      <c r="B355" s="38"/>
      <c r="C355" s="38"/>
      <c r="D355" s="38"/>
      <c r="E355" s="38"/>
      <c r="F355" s="38"/>
      <c r="G355" s="38"/>
      <c r="H355" s="39"/>
      <c r="I355" s="30" t="s">
        <v>31</v>
      </c>
      <c r="J355" s="31"/>
      <c r="K355" s="2"/>
      <c r="L355" s="10"/>
      <c r="M355" s="32"/>
    </row>
    <row r="356" spans="1:13">
      <c r="A356" s="37" t="s">
        <v>32</v>
      </c>
      <c r="B356" s="48"/>
      <c r="C356" s="48"/>
      <c r="D356" s="48"/>
      <c r="E356" s="48"/>
      <c r="F356" s="48"/>
      <c r="G356" s="48"/>
      <c r="H356" s="49"/>
      <c r="I356" s="787" t="s">
        <v>19</v>
      </c>
      <c r="J356" s="788"/>
      <c r="K356" s="789">
        <v>1.73</v>
      </c>
      <c r="L356" s="790"/>
      <c r="M356" s="32">
        <f>K356*12*I335</f>
        <v>9283.8719999999994</v>
      </c>
    </row>
    <row r="357" spans="1:13">
      <c r="A357" s="29" t="s">
        <v>33</v>
      </c>
      <c r="B357" s="38"/>
      <c r="C357" s="38"/>
      <c r="D357" s="38"/>
      <c r="E357" s="38"/>
      <c r="F357" s="38"/>
      <c r="G357" s="38"/>
      <c r="H357" s="39"/>
      <c r="I357" s="30"/>
      <c r="J357" s="31"/>
      <c r="K357" s="2"/>
      <c r="L357" s="10"/>
      <c r="M357" s="32"/>
    </row>
    <row r="358" spans="1:13">
      <c r="A358" s="37" t="s">
        <v>34</v>
      </c>
      <c r="B358" s="48"/>
      <c r="C358" s="48"/>
      <c r="D358" s="48"/>
      <c r="E358" s="48"/>
      <c r="F358" s="48"/>
      <c r="G358" s="48"/>
      <c r="H358" s="49"/>
      <c r="I358" s="789" t="s">
        <v>16</v>
      </c>
      <c r="J358" s="790"/>
      <c r="K358" s="2"/>
      <c r="L358" s="10"/>
      <c r="M358" s="32"/>
    </row>
    <row r="359" spans="1:13">
      <c r="A359" s="37" t="s">
        <v>35</v>
      </c>
      <c r="B359" s="48"/>
      <c r="C359" s="48"/>
      <c r="D359" s="48"/>
      <c r="E359" s="48"/>
      <c r="F359" s="48"/>
      <c r="G359" s="48"/>
      <c r="H359" s="49"/>
      <c r="I359" s="787" t="s">
        <v>36</v>
      </c>
      <c r="J359" s="788"/>
      <c r="K359" s="5"/>
      <c r="L359" s="6"/>
      <c r="M359" s="7"/>
    </row>
    <row r="360" spans="1:13" ht="19.5" thickBot="1">
      <c r="A360" s="29"/>
      <c r="B360" s="38"/>
      <c r="C360" s="38"/>
      <c r="D360" s="38"/>
      <c r="E360" s="38"/>
      <c r="F360" s="38"/>
      <c r="G360" s="38"/>
      <c r="H360" s="39"/>
      <c r="I360" s="808" t="s">
        <v>37</v>
      </c>
      <c r="J360" s="809"/>
      <c r="K360" s="30"/>
      <c r="L360" s="31"/>
      <c r="M360" s="50"/>
    </row>
    <row r="361" spans="1:13">
      <c r="A361" s="51" t="s">
        <v>38</v>
      </c>
      <c r="B361" s="14"/>
      <c r="C361" s="14"/>
      <c r="D361" s="14"/>
      <c r="E361" s="14"/>
      <c r="F361" s="14"/>
      <c r="G361" s="16"/>
      <c r="H361" s="17"/>
      <c r="I361" s="16"/>
      <c r="J361" s="17"/>
      <c r="K361" s="810">
        <f>K363+K370+K378+K382+K383+K387</f>
        <v>42.17</v>
      </c>
      <c r="L361" s="796"/>
      <c r="M361" s="18">
        <f>M363+M370+M378+M382+M383+M387</f>
        <v>226301.08800000002</v>
      </c>
    </row>
    <row r="362" spans="1:13" ht="19.5" thickBot="1">
      <c r="A362" s="52"/>
      <c r="B362" s="26"/>
      <c r="C362" s="26"/>
      <c r="D362" s="26"/>
      <c r="E362" s="26"/>
      <c r="F362" s="26"/>
      <c r="G362" s="26"/>
      <c r="H362" s="27"/>
      <c r="I362" s="26"/>
      <c r="J362" s="27"/>
      <c r="K362" s="26"/>
      <c r="L362" s="27"/>
      <c r="M362" s="28"/>
    </row>
    <row r="363" spans="1:13" ht="19.5" thickBot="1">
      <c r="A363" s="829" t="s">
        <v>39</v>
      </c>
      <c r="B363" s="830"/>
      <c r="C363" s="830"/>
      <c r="D363" s="830"/>
      <c r="E363" s="830"/>
      <c r="F363" s="830"/>
      <c r="G363" s="830"/>
      <c r="H363" s="831"/>
      <c r="I363" s="53"/>
      <c r="J363" s="54"/>
      <c r="K363" s="814">
        <f>K364+K365+K366+K368+K369</f>
        <v>10.620000000000001</v>
      </c>
      <c r="L363" s="807"/>
      <c r="M363" s="55">
        <f>K363*12*I335</f>
        <v>56991.168000000005</v>
      </c>
    </row>
    <row r="364" spans="1:13">
      <c r="A364" s="29" t="s">
        <v>40</v>
      </c>
      <c r="B364" s="38"/>
      <c r="C364" s="38"/>
      <c r="D364" s="38"/>
      <c r="E364" s="38"/>
      <c r="F364" s="38"/>
      <c r="G364" s="38"/>
      <c r="H364" s="39"/>
      <c r="I364" s="780" t="s">
        <v>41</v>
      </c>
      <c r="J364" s="781"/>
      <c r="K364" s="782">
        <v>2.2400000000000002</v>
      </c>
      <c r="L364" s="783"/>
      <c r="M364" s="32">
        <f>K364*12*I335</f>
        <v>12020.736000000001</v>
      </c>
    </row>
    <row r="365" spans="1:13">
      <c r="A365" s="34" t="s">
        <v>42</v>
      </c>
      <c r="B365" s="99"/>
      <c r="C365" s="99"/>
      <c r="D365" s="99"/>
      <c r="E365" s="99"/>
      <c r="F365" s="99"/>
      <c r="G365" s="99"/>
      <c r="H365" s="100"/>
      <c r="I365" s="798" t="s">
        <v>43</v>
      </c>
      <c r="J365" s="799"/>
      <c r="K365" s="789">
        <v>5.28</v>
      </c>
      <c r="L365" s="790"/>
      <c r="M365" s="32">
        <f>K365*12*I335</f>
        <v>28334.592000000001</v>
      </c>
    </row>
    <row r="366" spans="1:13">
      <c r="A366" s="37" t="s">
        <v>44</v>
      </c>
      <c r="B366" s="48"/>
      <c r="C366" s="48"/>
      <c r="D366" s="48"/>
      <c r="E366" s="48"/>
      <c r="F366" s="48"/>
      <c r="G366" s="48"/>
      <c r="H366" s="49"/>
      <c r="I366" s="787" t="s">
        <v>19</v>
      </c>
      <c r="J366" s="788"/>
      <c r="K366" s="789">
        <v>0.6</v>
      </c>
      <c r="L366" s="790"/>
      <c r="M366" s="32">
        <f>K366*12*I335</f>
        <v>3219.8399999999997</v>
      </c>
    </row>
    <row r="367" spans="1:13">
      <c r="A367" s="101" t="s">
        <v>45</v>
      </c>
      <c r="B367" s="30"/>
      <c r="C367" s="30"/>
      <c r="D367" s="30"/>
      <c r="E367" s="38"/>
      <c r="F367" s="38"/>
      <c r="G367" s="38"/>
      <c r="H367" s="39"/>
      <c r="I367" s="30"/>
      <c r="J367" s="31"/>
      <c r="K367" s="9"/>
      <c r="L367" s="10"/>
      <c r="M367" s="32"/>
    </row>
    <row r="368" spans="1:13">
      <c r="A368" s="34" t="s">
        <v>46</v>
      </c>
      <c r="B368" s="99"/>
      <c r="C368" s="99"/>
      <c r="D368" s="99"/>
      <c r="E368" s="99"/>
      <c r="F368" s="99"/>
      <c r="G368" s="99"/>
      <c r="H368" s="100"/>
      <c r="I368" s="798" t="s">
        <v>14</v>
      </c>
      <c r="J368" s="799"/>
      <c r="K368" s="789">
        <v>0.18</v>
      </c>
      <c r="L368" s="790"/>
      <c r="M368" s="32">
        <f>K368*12*I335</f>
        <v>965.952</v>
      </c>
    </row>
    <row r="369" spans="1:13" ht="19.5" thickBot="1">
      <c r="A369" s="37" t="s">
        <v>47</v>
      </c>
      <c r="B369" s="48"/>
      <c r="C369" s="48"/>
      <c r="D369" s="48"/>
      <c r="E369" s="48"/>
      <c r="F369" s="48"/>
      <c r="G369" s="48"/>
      <c r="H369" s="49"/>
      <c r="I369" s="793" t="s">
        <v>14</v>
      </c>
      <c r="J369" s="794"/>
      <c r="K369" s="808">
        <v>2.3199999999999998</v>
      </c>
      <c r="L369" s="809"/>
      <c r="M369" s="32">
        <f>K369*12*I335</f>
        <v>12450.047999999999</v>
      </c>
    </row>
    <row r="370" spans="1:13" ht="19.5" thickBot="1">
      <c r="A370" s="849" t="s">
        <v>48</v>
      </c>
      <c r="B370" s="850"/>
      <c r="C370" s="850"/>
      <c r="D370" s="850"/>
      <c r="E370" s="850"/>
      <c r="F370" s="850"/>
      <c r="G370" s="850"/>
      <c r="H370" s="851"/>
      <c r="I370" s="53"/>
      <c r="J370" s="54"/>
      <c r="K370" s="806">
        <f>K371+K372+K374+K375+K376+K377</f>
        <v>2.5499999999999998</v>
      </c>
      <c r="L370" s="807"/>
      <c r="M370" s="55">
        <f>K370*12*I335</f>
        <v>13684.319999999998</v>
      </c>
    </row>
    <row r="371" spans="1:13">
      <c r="A371" s="102" t="s">
        <v>49</v>
      </c>
      <c r="B371" s="30"/>
      <c r="C371" s="30"/>
      <c r="D371" s="30"/>
      <c r="E371" s="30"/>
      <c r="F371" s="38"/>
      <c r="G371" s="38"/>
      <c r="H371" s="39"/>
      <c r="I371" s="68"/>
      <c r="J371" s="10"/>
      <c r="K371" s="782">
        <v>0.14000000000000001</v>
      </c>
      <c r="L371" s="783"/>
      <c r="M371" s="32">
        <f>K371*12*I335</f>
        <v>751.29600000000005</v>
      </c>
    </row>
    <row r="372" spans="1:13">
      <c r="A372" s="4" t="s">
        <v>50</v>
      </c>
      <c r="B372" s="5"/>
      <c r="C372" s="5"/>
      <c r="D372" s="5"/>
      <c r="E372" s="5"/>
      <c r="F372" s="48"/>
      <c r="G372" s="48"/>
      <c r="H372" s="49"/>
      <c r="I372" s="789" t="s">
        <v>51</v>
      </c>
      <c r="J372" s="790"/>
      <c r="K372" s="789">
        <v>1.22</v>
      </c>
      <c r="L372" s="790"/>
      <c r="M372" s="32">
        <f>K372*12*I335</f>
        <v>6547.0079999999998</v>
      </c>
    </row>
    <row r="373" spans="1:13">
      <c r="A373" s="29" t="s">
        <v>52</v>
      </c>
      <c r="B373" s="38"/>
      <c r="C373" s="38"/>
      <c r="D373" s="38"/>
      <c r="E373" s="38"/>
      <c r="F373" s="38"/>
      <c r="G373" s="38"/>
      <c r="H373" s="39"/>
      <c r="I373" s="780" t="s">
        <v>53</v>
      </c>
      <c r="J373" s="781"/>
      <c r="K373" s="2"/>
      <c r="L373" s="10"/>
      <c r="M373" s="32"/>
    </row>
    <row r="374" spans="1:13">
      <c r="A374" s="34" t="s">
        <v>54</v>
      </c>
      <c r="B374" s="99"/>
      <c r="C374" s="99"/>
      <c r="D374" s="99"/>
      <c r="E374" s="99"/>
      <c r="F374" s="99"/>
      <c r="G374" s="99"/>
      <c r="H374" s="100"/>
      <c r="I374" s="798" t="s">
        <v>55</v>
      </c>
      <c r="J374" s="799"/>
      <c r="K374" s="789">
        <v>0.75</v>
      </c>
      <c r="L374" s="790"/>
      <c r="M374" s="32">
        <f>K374*12*I335</f>
        <v>4024.7999999999997</v>
      </c>
    </row>
    <row r="375" spans="1:13">
      <c r="A375" s="34" t="s">
        <v>56</v>
      </c>
      <c r="B375" s="99"/>
      <c r="C375" s="99"/>
      <c r="D375" s="99"/>
      <c r="E375" s="99"/>
      <c r="F375" s="99"/>
      <c r="G375" s="99"/>
      <c r="H375" s="100"/>
      <c r="I375" s="798" t="s">
        <v>57</v>
      </c>
      <c r="J375" s="799"/>
      <c r="K375" s="789">
        <v>0.19</v>
      </c>
      <c r="L375" s="790"/>
      <c r="M375" s="32">
        <f>K375*12*I335</f>
        <v>1019.6160000000001</v>
      </c>
    </row>
    <row r="376" spans="1:13">
      <c r="A376" s="37" t="s">
        <v>58</v>
      </c>
      <c r="B376" s="48"/>
      <c r="C376" s="48"/>
      <c r="D376" s="48"/>
      <c r="E376" s="48"/>
      <c r="F376" s="48"/>
      <c r="G376" s="48"/>
      <c r="H376" s="49"/>
      <c r="I376" s="798" t="s">
        <v>59</v>
      </c>
      <c r="J376" s="799"/>
      <c r="K376" s="800">
        <v>0.1</v>
      </c>
      <c r="L376" s="801"/>
      <c r="M376" s="32">
        <f>K376*12*I335</f>
        <v>536.6400000000001</v>
      </c>
    </row>
    <row r="377" spans="1:13" ht="19.5" thickBot="1">
      <c r="A377" s="37" t="s">
        <v>60</v>
      </c>
      <c r="B377" s="48"/>
      <c r="C377" s="48"/>
      <c r="D377" s="48"/>
      <c r="E377" s="48"/>
      <c r="F377" s="48"/>
      <c r="G377" s="48"/>
      <c r="H377" s="49"/>
      <c r="I377" s="793" t="s">
        <v>61</v>
      </c>
      <c r="J377" s="794"/>
      <c r="K377" s="823">
        <v>0.15</v>
      </c>
      <c r="L377" s="824"/>
      <c r="M377" s="71">
        <f>K377*12*I335</f>
        <v>804.95999999999992</v>
      </c>
    </row>
    <row r="378" spans="1:13" ht="19.5" thickBot="1">
      <c r="A378" s="849" t="s">
        <v>109</v>
      </c>
      <c r="B378" s="850"/>
      <c r="C378" s="850"/>
      <c r="D378" s="850"/>
      <c r="E378" s="850"/>
      <c r="F378" s="850"/>
      <c r="G378" s="850"/>
      <c r="H378" s="851"/>
      <c r="I378" s="72"/>
      <c r="J378" s="73"/>
      <c r="K378" s="817">
        <f>K379+K380+K381</f>
        <v>1.5899999999999999</v>
      </c>
      <c r="L378" s="818"/>
      <c r="M378" s="55">
        <f>K378*12*I335</f>
        <v>8532.5759999999991</v>
      </c>
    </row>
    <row r="379" spans="1:13">
      <c r="A379" s="29" t="s">
        <v>63</v>
      </c>
      <c r="B379" s="38"/>
      <c r="C379" s="38"/>
      <c r="D379" s="38"/>
      <c r="E379" s="38"/>
      <c r="F379" s="38"/>
      <c r="G379" s="38"/>
      <c r="H379" s="39"/>
      <c r="I379" s="819" t="s">
        <v>64</v>
      </c>
      <c r="J379" s="820"/>
      <c r="K379" s="821">
        <v>0.57999999999999996</v>
      </c>
      <c r="L379" s="822"/>
      <c r="M379" s="32">
        <f>K379*12*I335</f>
        <v>3112.5119999999997</v>
      </c>
    </row>
    <row r="380" spans="1:13">
      <c r="A380" s="34" t="s">
        <v>65</v>
      </c>
      <c r="B380" s="99"/>
      <c r="C380" s="99"/>
      <c r="D380" s="99"/>
      <c r="E380" s="99"/>
      <c r="F380" s="99"/>
      <c r="G380" s="99"/>
      <c r="H380" s="100"/>
      <c r="I380" s="35" t="s">
        <v>66</v>
      </c>
      <c r="J380" s="36"/>
      <c r="K380" s="800">
        <v>0.83</v>
      </c>
      <c r="L380" s="801"/>
      <c r="M380" s="32">
        <f>K380*12*I335</f>
        <v>4454.1119999999992</v>
      </c>
    </row>
    <row r="381" spans="1:13" ht="19.5" thickBot="1">
      <c r="A381" s="37" t="s">
        <v>58</v>
      </c>
      <c r="B381" s="48"/>
      <c r="C381" s="48"/>
      <c r="D381" s="48"/>
      <c r="E381" s="48"/>
      <c r="F381" s="48"/>
      <c r="G381" s="48"/>
      <c r="H381" s="49"/>
      <c r="I381" s="793" t="s">
        <v>59</v>
      </c>
      <c r="J381" s="794"/>
      <c r="K381" s="823">
        <v>0.18</v>
      </c>
      <c r="L381" s="824"/>
      <c r="M381" s="32">
        <f>K381*12*I335</f>
        <v>965.952</v>
      </c>
    </row>
    <row r="382" spans="1:13" ht="19.5" thickBot="1">
      <c r="A382" s="103" t="s">
        <v>108</v>
      </c>
      <c r="B382" s="104"/>
      <c r="C382" s="104"/>
      <c r="D382" s="104"/>
      <c r="E382" s="104"/>
      <c r="F382" s="104"/>
      <c r="G382" s="104"/>
      <c r="H382" s="105"/>
      <c r="I382" s="854" t="s">
        <v>68</v>
      </c>
      <c r="J382" s="855"/>
      <c r="K382" s="856">
        <v>25.34</v>
      </c>
      <c r="L382" s="857"/>
      <c r="M382" s="55">
        <f>K382*12*I335</f>
        <v>135984.576</v>
      </c>
    </row>
    <row r="383" spans="1:13" ht="19.5" thickBot="1">
      <c r="A383" s="829" t="s">
        <v>107</v>
      </c>
      <c r="B383" s="830"/>
      <c r="C383" s="830"/>
      <c r="D383" s="830"/>
      <c r="E383" s="830"/>
      <c r="F383" s="830"/>
      <c r="G383" s="830"/>
      <c r="H383" s="831"/>
      <c r="I383" s="53"/>
      <c r="J383" s="54"/>
      <c r="K383" s="806">
        <v>1.98</v>
      </c>
      <c r="L383" s="818"/>
      <c r="M383" s="55">
        <f>K383*12*I335</f>
        <v>10625.471999999998</v>
      </c>
    </row>
    <row r="384" spans="1:13">
      <c r="A384" s="33" t="s">
        <v>70</v>
      </c>
      <c r="B384" s="46"/>
      <c r="C384" s="46"/>
      <c r="D384" s="46"/>
      <c r="E384" s="46"/>
      <c r="F384" s="46"/>
      <c r="G384" s="46"/>
      <c r="H384" s="47"/>
      <c r="I384" s="782" t="s">
        <v>71</v>
      </c>
      <c r="J384" s="783"/>
      <c r="K384" s="81"/>
      <c r="L384" s="95"/>
      <c r="M384" s="32"/>
    </row>
    <row r="385" spans="1:13">
      <c r="A385" s="33" t="s">
        <v>72</v>
      </c>
      <c r="B385" s="46"/>
      <c r="C385" s="46"/>
      <c r="D385" s="46"/>
      <c r="E385" s="46"/>
      <c r="F385" s="46"/>
      <c r="G385" s="46"/>
      <c r="H385" s="47"/>
      <c r="I385" s="9"/>
      <c r="J385" s="10"/>
      <c r="K385" s="81"/>
      <c r="L385" s="95"/>
      <c r="M385" s="32"/>
    </row>
    <row r="386" spans="1:13" ht="19.5" thickBot="1">
      <c r="A386" s="33" t="s">
        <v>73</v>
      </c>
      <c r="B386" s="46"/>
      <c r="C386" s="46"/>
      <c r="D386" s="46"/>
      <c r="E386" s="46"/>
      <c r="F386" s="46"/>
      <c r="G386" s="46"/>
      <c r="H386" s="47"/>
      <c r="I386" s="8"/>
      <c r="J386" s="10"/>
      <c r="K386" s="81"/>
      <c r="L386" s="95"/>
      <c r="M386" s="32"/>
    </row>
    <row r="387" spans="1:13" ht="19.5" thickBot="1">
      <c r="A387" s="103" t="s">
        <v>106</v>
      </c>
      <c r="B387" s="104"/>
      <c r="C387" s="104"/>
      <c r="D387" s="104"/>
      <c r="E387" s="104"/>
      <c r="F387" s="104"/>
      <c r="G387" s="104"/>
      <c r="H387" s="105"/>
      <c r="I387" s="53"/>
      <c r="J387" s="54"/>
      <c r="K387" s="806">
        <v>0.09</v>
      </c>
      <c r="L387" s="818"/>
      <c r="M387" s="55">
        <f>K387*12*I335</f>
        <v>482.976</v>
      </c>
    </row>
    <row r="388" spans="1:13">
      <c r="A388" s="33" t="s">
        <v>75</v>
      </c>
      <c r="B388" s="46"/>
      <c r="C388" s="46"/>
      <c r="D388" s="46"/>
      <c r="E388" s="46"/>
      <c r="F388" s="46"/>
      <c r="G388" s="46"/>
      <c r="H388" s="47"/>
      <c r="I388" s="782" t="s">
        <v>14</v>
      </c>
      <c r="J388" s="783"/>
      <c r="K388" s="94"/>
      <c r="L388" s="95"/>
      <c r="M388" s="32"/>
    </row>
    <row r="389" spans="1:13" ht="19.5" thickBot="1">
      <c r="A389" s="33" t="s">
        <v>76</v>
      </c>
      <c r="B389" s="46"/>
      <c r="C389" s="46"/>
      <c r="D389" s="46"/>
      <c r="E389" s="46"/>
      <c r="F389" s="46"/>
      <c r="G389" s="46"/>
      <c r="H389" s="47"/>
      <c r="I389" s="9"/>
      <c r="J389" s="10"/>
      <c r="K389" s="94"/>
      <c r="L389" s="95"/>
      <c r="M389" s="32"/>
    </row>
    <row r="390" spans="1:13" ht="19.5" thickBot="1">
      <c r="A390" s="829" t="s">
        <v>105</v>
      </c>
      <c r="B390" s="830"/>
      <c r="C390" s="830"/>
      <c r="D390" s="830"/>
      <c r="E390" s="830"/>
      <c r="F390" s="830"/>
      <c r="G390" s="830"/>
      <c r="H390" s="831"/>
      <c r="I390" s="53"/>
      <c r="J390" s="54"/>
      <c r="K390" s="806">
        <v>8.34</v>
      </c>
      <c r="L390" s="818"/>
      <c r="M390" s="55">
        <f>K390*12*I335</f>
        <v>44755.775999999998</v>
      </c>
    </row>
    <row r="391" spans="1:13">
      <c r="A391" s="33" t="s">
        <v>78</v>
      </c>
      <c r="B391" s="82"/>
      <c r="C391" s="82"/>
      <c r="D391" s="82"/>
      <c r="E391" s="82"/>
      <c r="F391" s="46"/>
      <c r="G391" s="82"/>
      <c r="H391" s="47"/>
      <c r="I391" s="789" t="s">
        <v>79</v>
      </c>
      <c r="J391" s="790"/>
      <c r="K391" s="81"/>
      <c r="L391" s="95"/>
      <c r="M391" s="32"/>
    </row>
    <row r="392" spans="1:13">
      <c r="A392" s="33" t="s">
        <v>80</v>
      </c>
      <c r="B392" s="82"/>
      <c r="C392" s="82"/>
      <c r="D392" s="82"/>
      <c r="E392" s="82"/>
      <c r="F392" s="46"/>
      <c r="G392" s="82"/>
      <c r="H392" s="47"/>
      <c r="I392" s="789" t="s">
        <v>81</v>
      </c>
      <c r="J392" s="790"/>
      <c r="K392" s="81"/>
      <c r="L392" s="95"/>
      <c r="M392" s="32"/>
    </row>
    <row r="393" spans="1:13">
      <c r="A393" s="33" t="s">
        <v>82</v>
      </c>
      <c r="B393" s="82"/>
      <c r="C393" s="82"/>
      <c r="D393" s="82"/>
      <c r="E393" s="82"/>
      <c r="F393" s="46"/>
      <c r="G393" s="82"/>
      <c r="H393" s="47"/>
      <c r="I393" s="789" t="s">
        <v>83</v>
      </c>
      <c r="J393" s="790"/>
      <c r="K393" s="81"/>
      <c r="L393" s="95"/>
      <c r="M393" s="32"/>
    </row>
    <row r="394" spans="1:13">
      <c r="A394" s="33" t="s">
        <v>84</v>
      </c>
      <c r="B394" s="82"/>
      <c r="C394" s="82"/>
      <c r="D394" s="82"/>
      <c r="E394" s="82"/>
      <c r="F394" s="46"/>
      <c r="G394" s="82"/>
      <c r="H394" s="47"/>
      <c r="I394" s="789" t="s">
        <v>85</v>
      </c>
      <c r="J394" s="790"/>
      <c r="K394" s="81"/>
      <c r="L394" s="95"/>
      <c r="M394" s="32"/>
    </row>
    <row r="395" spans="1:13">
      <c r="A395" s="33" t="s">
        <v>86</v>
      </c>
      <c r="B395" s="82"/>
      <c r="C395" s="82"/>
      <c r="D395" s="82"/>
      <c r="E395" s="82"/>
      <c r="F395" s="46"/>
      <c r="G395" s="82"/>
      <c r="H395" s="47"/>
      <c r="I395" s="789" t="s">
        <v>87</v>
      </c>
      <c r="J395" s="790"/>
      <c r="K395" s="81"/>
      <c r="L395" s="95"/>
      <c r="M395" s="32"/>
    </row>
    <row r="396" spans="1:13">
      <c r="A396" s="33" t="s">
        <v>88</v>
      </c>
      <c r="B396" s="82"/>
      <c r="C396" s="82"/>
      <c r="D396" s="82"/>
      <c r="E396" s="82"/>
      <c r="F396" s="46"/>
      <c r="G396" s="82"/>
      <c r="H396" s="47"/>
      <c r="I396" s="9"/>
      <c r="J396" s="10"/>
      <c r="K396" s="81"/>
      <c r="L396" s="95"/>
      <c r="M396" s="32"/>
    </row>
    <row r="397" spans="1:13">
      <c r="A397" s="33" t="s">
        <v>89</v>
      </c>
      <c r="B397" s="82"/>
      <c r="C397" s="82"/>
      <c r="D397" s="82"/>
      <c r="E397" s="82"/>
      <c r="F397" s="46"/>
      <c r="G397" s="82"/>
      <c r="H397" s="47"/>
      <c r="I397" s="9"/>
      <c r="J397" s="10"/>
      <c r="K397" s="81"/>
      <c r="L397" s="95"/>
      <c r="M397" s="32"/>
    </row>
    <row r="398" spans="1:13">
      <c r="A398" s="33" t="s">
        <v>90</v>
      </c>
      <c r="B398" s="82"/>
      <c r="C398" s="82"/>
      <c r="D398" s="82"/>
      <c r="E398" s="82"/>
      <c r="F398" s="46"/>
      <c r="G398" s="82"/>
      <c r="H398" s="47"/>
      <c r="I398" s="9"/>
      <c r="J398" s="10"/>
      <c r="K398" s="81"/>
      <c r="L398" s="95"/>
      <c r="M398" s="32"/>
    </row>
    <row r="399" spans="1:13">
      <c r="A399" s="33" t="s">
        <v>91</v>
      </c>
      <c r="B399" s="82"/>
      <c r="C399" s="82"/>
      <c r="D399" s="82"/>
      <c r="E399" s="82"/>
      <c r="F399" s="46"/>
      <c r="G399" s="82"/>
      <c r="H399" s="47"/>
      <c r="I399" s="9"/>
      <c r="J399" s="10"/>
      <c r="K399" s="81"/>
      <c r="L399" s="95"/>
      <c r="M399" s="32"/>
    </row>
    <row r="400" spans="1:13">
      <c r="A400" s="33" t="s">
        <v>92</v>
      </c>
      <c r="B400" s="82"/>
      <c r="C400" s="82"/>
      <c r="D400" s="82"/>
      <c r="E400" s="82"/>
      <c r="F400" s="46"/>
      <c r="G400" s="82"/>
      <c r="H400" s="47"/>
      <c r="I400" s="9"/>
      <c r="J400" s="10"/>
      <c r="K400" s="81"/>
      <c r="L400" s="95"/>
      <c r="M400" s="32"/>
    </row>
    <row r="401" spans="1:13" ht="19.5" thickBot="1">
      <c r="A401" s="834" t="s">
        <v>93</v>
      </c>
      <c r="B401" s="835"/>
      <c r="C401" s="835"/>
      <c r="D401" s="835"/>
      <c r="E401" s="835"/>
      <c r="F401" s="835"/>
      <c r="G401" s="835"/>
      <c r="H401" s="836"/>
      <c r="I401" s="9"/>
      <c r="J401" s="10"/>
      <c r="K401" s="9"/>
      <c r="L401" s="10"/>
      <c r="M401" s="32"/>
    </row>
    <row r="402" spans="1:13">
      <c r="A402" s="83" t="s">
        <v>94</v>
      </c>
      <c r="B402" s="84"/>
      <c r="C402" s="84"/>
      <c r="D402" s="84"/>
      <c r="E402" s="84"/>
      <c r="F402" s="84"/>
      <c r="G402" s="84"/>
      <c r="H402" s="84"/>
      <c r="I402" s="782" t="s">
        <v>95</v>
      </c>
      <c r="J402" s="783"/>
      <c r="K402" s="16"/>
      <c r="L402" s="17"/>
      <c r="M402" s="18"/>
    </row>
    <row r="403" spans="1:13" ht="19.5" thickBot="1">
      <c r="A403" s="85" t="s">
        <v>96</v>
      </c>
      <c r="B403" s="86"/>
      <c r="C403" s="86"/>
      <c r="D403" s="86"/>
      <c r="E403" s="86"/>
      <c r="F403" s="86"/>
      <c r="G403" s="86"/>
      <c r="H403" s="86"/>
      <c r="I403" s="87"/>
      <c r="J403" s="27"/>
      <c r="K403" s="26"/>
      <c r="L403" s="27"/>
      <c r="M403" s="28"/>
    </row>
    <row r="404" spans="1:13" ht="19.5" thickBot="1">
      <c r="A404" s="829" t="s">
        <v>97</v>
      </c>
      <c r="B404" s="830"/>
      <c r="C404" s="830"/>
      <c r="D404" s="830"/>
      <c r="E404" s="830"/>
      <c r="F404" s="830"/>
      <c r="G404" s="830"/>
      <c r="H404" s="837"/>
      <c r="I404" s="838" t="s">
        <v>98</v>
      </c>
      <c r="J404" s="839"/>
      <c r="K404" s="840">
        <v>1.69</v>
      </c>
      <c r="L404" s="841"/>
      <c r="M404" s="88">
        <f>K404*12*I335</f>
        <v>9069.2160000000003</v>
      </c>
    </row>
    <row r="405" spans="1:13" ht="19.5" thickBot="1">
      <c r="A405" s="858" t="s">
        <v>99</v>
      </c>
      <c r="B405" s="858"/>
      <c r="C405" s="858"/>
      <c r="D405" s="858"/>
      <c r="E405" s="858"/>
      <c r="F405" s="858"/>
      <c r="G405" s="858"/>
      <c r="H405" s="858"/>
      <c r="I405" s="782" t="s">
        <v>95</v>
      </c>
      <c r="J405" s="783"/>
      <c r="K405" s="859">
        <v>0.47</v>
      </c>
      <c r="L405" s="859"/>
      <c r="M405" s="32">
        <f>I335*K405*12</f>
        <v>2522.2079999999996</v>
      </c>
    </row>
    <row r="406" spans="1:13" ht="19.5" thickBot="1">
      <c r="A406" s="90" t="s">
        <v>100</v>
      </c>
      <c r="B406" s="91"/>
      <c r="C406" s="91"/>
      <c r="D406" s="91"/>
      <c r="E406" s="91"/>
      <c r="F406" s="91"/>
      <c r="G406" s="91"/>
      <c r="H406" s="91"/>
      <c r="I406" s="92"/>
      <c r="J406" s="93"/>
      <c r="K406" s="838"/>
      <c r="L406" s="842"/>
      <c r="M406" s="88">
        <f>K406*I335*12</f>
        <v>0</v>
      </c>
    </row>
    <row r="407" spans="1:13" ht="19.5" thickBot="1">
      <c r="A407" s="829" t="s">
        <v>102</v>
      </c>
      <c r="B407" s="830"/>
      <c r="C407" s="830"/>
      <c r="D407" s="830"/>
      <c r="E407" s="830"/>
      <c r="F407" s="830"/>
      <c r="G407" s="830"/>
      <c r="H407" s="830"/>
      <c r="I407" s="89"/>
      <c r="J407" s="88"/>
      <c r="K407" s="832">
        <f>K336+K346+K361+K390+K404+K406+K405</f>
        <v>68.459999999999994</v>
      </c>
      <c r="L407" s="833"/>
      <c r="M407" s="88">
        <f>M336+M346+M361+M390+M404+M406+M405</f>
        <v>367383.74400000001</v>
      </c>
    </row>
    <row r="410" spans="1:13">
      <c r="A410" s="845" t="s">
        <v>104</v>
      </c>
      <c r="B410" s="845"/>
      <c r="C410" s="845"/>
      <c r="D410" s="845"/>
      <c r="E410" s="845"/>
      <c r="F410" s="845"/>
      <c r="G410" s="845"/>
      <c r="H410" s="845"/>
      <c r="I410" s="845"/>
      <c r="J410" s="845"/>
      <c r="K410" s="845"/>
      <c r="L410" s="845"/>
      <c r="M410" s="2"/>
    </row>
    <row r="411" spans="1:13">
      <c r="A411" s="785" t="s">
        <v>0</v>
      </c>
      <c r="B411" s="785"/>
      <c r="C411" s="785"/>
      <c r="D411" s="785"/>
      <c r="E411" s="785"/>
      <c r="F411" s="785"/>
      <c r="G411" s="785"/>
      <c r="H411" s="785"/>
      <c r="I411" s="785"/>
      <c r="J411" s="785"/>
      <c r="K411" s="785"/>
      <c r="L411" s="785"/>
      <c r="M411" s="2"/>
    </row>
    <row r="412" spans="1:13">
      <c r="A412" s="3"/>
      <c r="B412" s="3"/>
      <c r="C412" s="3"/>
      <c r="D412" s="3"/>
      <c r="E412" s="3"/>
      <c r="F412" s="3" t="s">
        <v>120</v>
      </c>
      <c r="G412" s="3"/>
      <c r="H412" s="3"/>
      <c r="I412" s="3"/>
      <c r="J412" s="3"/>
      <c r="K412" s="860">
        <v>45658</v>
      </c>
      <c r="L412" s="861"/>
      <c r="M412" s="861"/>
    </row>
    <row r="413" spans="1:13">
      <c r="A413" s="4"/>
      <c r="B413" s="5"/>
      <c r="C413" s="786" t="s">
        <v>2</v>
      </c>
      <c r="D413" s="786"/>
      <c r="E413" s="786"/>
      <c r="F413" s="5"/>
      <c r="G413" s="5"/>
      <c r="H413" s="6"/>
      <c r="I413" s="787" t="s">
        <v>3</v>
      </c>
      <c r="J413" s="788"/>
      <c r="K413" s="787" t="s">
        <v>4</v>
      </c>
      <c r="L413" s="788"/>
      <c r="M413" s="7"/>
    </row>
    <row r="414" spans="1:13">
      <c r="A414" s="8"/>
      <c r="B414" s="9"/>
      <c r="C414" s="9"/>
      <c r="D414" s="9"/>
      <c r="E414" s="9"/>
      <c r="F414" s="9"/>
      <c r="G414" s="9"/>
      <c r="H414" s="10"/>
      <c r="I414" s="9"/>
      <c r="J414" s="10"/>
      <c r="K414" s="789" t="s">
        <v>5</v>
      </c>
      <c r="L414" s="790"/>
      <c r="M414" s="11" t="s">
        <v>6</v>
      </c>
    </row>
    <row r="415" spans="1:13">
      <c r="A415" s="8"/>
      <c r="B415" s="9"/>
      <c r="C415" s="9"/>
      <c r="D415" s="9"/>
      <c r="E415" s="9"/>
      <c r="F415" s="9"/>
      <c r="G415" s="9"/>
      <c r="H415" s="10"/>
      <c r="I415" s="789" t="s">
        <v>7</v>
      </c>
      <c r="J415" s="790"/>
      <c r="K415" s="780" t="s">
        <v>8</v>
      </c>
      <c r="L415" s="781"/>
      <c r="M415" s="11" t="s">
        <v>9</v>
      </c>
    </row>
    <row r="416" spans="1:13" ht="19.5" thickBot="1">
      <c r="A416" s="4"/>
      <c r="B416" s="5"/>
      <c r="C416" s="5"/>
      <c r="D416" s="5"/>
      <c r="E416" s="5"/>
      <c r="F416" s="5"/>
      <c r="G416" s="5"/>
      <c r="H416" s="6"/>
      <c r="I416" s="847">
        <v>500.3</v>
      </c>
      <c r="J416" s="848"/>
      <c r="K416" s="793"/>
      <c r="L416" s="794"/>
      <c r="M416" s="12"/>
    </row>
    <row r="417" spans="1:13">
      <c r="A417" s="13" t="s">
        <v>10</v>
      </c>
      <c r="B417" s="14"/>
      <c r="C417" s="14"/>
      <c r="D417" s="14"/>
      <c r="E417" s="14"/>
      <c r="F417" s="14"/>
      <c r="G417" s="14"/>
      <c r="H417" s="15"/>
      <c r="I417" s="16"/>
      <c r="J417" s="17"/>
      <c r="K417" s="795">
        <f>K420+K423</f>
        <v>8.77</v>
      </c>
      <c r="L417" s="796"/>
      <c r="M417" s="18">
        <f>K417*12*I416</f>
        <v>52651.572</v>
      </c>
    </row>
    <row r="418" spans="1:13">
      <c r="A418" s="19" t="s">
        <v>11</v>
      </c>
      <c r="B418" s="20"/>
      <c r="C418" s="20"/>
      <c r="D418" s="20"/>
      <c r="E418" s="20"/>
      <c r="F418" s="20"/>
      <c r="G418" s="20"/>
      <c r="H418" s="21"/>
      <c r="I418" s="9"/>
      <c r="J418" s="10"/>
      <c r="K418" s="9"/>
      <c r="L418" s="10"/>
      <c r="M418" s="22"/>
    </row>
    <row r="419" spans="1:13" ht="19.5" thickBot="1">
      <c r="A419" s="23" t="s">
        <v>12</v>
      </c>
      <c r="B419" s="24"/>
      <c r="C419" s="24"/>
      <c r="D419" s="24"/>
      <c r="E419" s="24"/>
      <c r="F419" s="24"/>
      <c r="G419" s="24"/>
      <c r="H419" s="25"/>
      <c r="I419" s="26"/>
      <c r="J419" s="27"/>
      <c r="K419" s="26"/>
      <c r="L419" s="27"/>
      <c r="M419" s="28"/>
    </row>
    <row r="420" spans="1:13">
      <c r="A420" s="29" t="s">
        <v>13</v>
      </c>
      <c r="B420" s="30"/>
      <c r="C420" s="30"/>
      <c r="D420" s="30"/>
      <c r="E420" s="30"/>
      <c r="F420" s="30"/>
      <c r="G420" s="30"/>
      <c r="H420" s="31"/>
      <c r="I420" s="780" t="s">
        <v>14</v>
      </c>
      <c r="J420" s="781"/>
      <c r="K420" s="782">
        <v>5.34</v>
      </c>
      <c r="L420" s="783"/>
      <c r="M420" s="32">
        <f>K420*12*I416</f>
        <v>32059.223999999998</v>
      </c>
    </row>
    <row r="421" spans="1:13">
      <c r="A421" s="33" t="s">
        <v>15</v>
      </c>
      <c r="B421" s="9"/>
      <c r="C421" s="9"/>
      <c r="D421" s="9"/>
      <c r="E421" s="9"/>
      <c r="F421" s="9"/>
      <c r="G421" s="9"/>
      <c r="H421" s="10"/>
      <c r="I421" s="789" t="s">
        <v>16</v>
      </c>
      <c r="J421" s="790"/>
      <c r="K421" s="2"/>
      <c r="L421" s="10"/>
      <c r="M421" s="32"/>
    </row>
    <row r="422" spans="1:13">
      <c r="A422" s="29" t="s">
        <v>17</v>
      </c>
      <c r="B422" s="30"/>
      <c r="C422" s="30"/>
      <c r="D422" s="30"/>
      <c r="E422" s="30"/>
      <c r="F422" s="30"/>
      <c r="G422" s="30"/>
      <c r="H422" s="31"/>
      <c r="I422" s="780"/>
      <c r="J422" s="781"/>
      <c r="K422" s="2"/>
      <c r="L422" s="10"/>
      <c r="M422" s="32"/>
    </row>
    <row r="423" spans="1:13">
      <c r="A423" s="29" t="s">
        <v>18</v>
      </c>
      <c r="B423" s="30"/>
      <c r="C423" s="30"/>
      <c r="D423" s="30"/>
      <c r="E423" s="30"/>
      <c r="F423" s="30"/>
      <c r="G423" s="30"/>
      <c r="H423" s="31"/>
      <c r="I423" s="798" t="s">
        <v>19</v>
      </c>
      <c r="J423" s="799"/>
      <c r="K423" s="789">
        <v>3.43</v>
      </c>
      <c r="L423" s="790"/>
      <c r="M423" s="32">
        <f>K423*12*I416</f>
        <v>20592.348000000002</v>
      </c>
    </row>
    <row r="424" spans="1:13">
      <c r="A424" s="34" t="s">
        <v>20</v>
      </c>
      <c r="B424" s="35"/>
      <c r="C424" s="35"/>
      <c r="D424" s="35"/>
      <c r="E424" s="35"/>
      <c r="F424" s="35"/>
      <c r="G424" s="35"/>
      <c r="H424" s="36"/>
      <c r="I424" s="789" t="s">
        <v>16</v>
      </c>
      <c r="J424" s="790"/>
      <c r="K424" s="3"/>
      <c r="L424" s="21"/>
      <c r="M424" s="32"/>
    </row>
    <row r="425" spans="1:13">
      <c r="A425" s="37" t="s">
        <v>21</v>
      </c>
      <c r="B425" s="5"/>
      <c r="C425" s="5"/>
      <c r="D425" s="5"/>
      <c r="E425" s="5"/>
      <c r="F425" s="5"/>
      <c r="G425" s="5"/>
      <c r="H425" s="6"/>
      <c r="I425" s="789"/>
      <c r="J425" s="790"/>
      <c r="K425" s="2"/>
      <c r="L425" s="10"/>
      <c r="M425" s="32"/>
    </row>
    <row r="426" spans="1:13" ht="19.5" thickBot="1">
      <c r="A426" s="29" t="s">
        <v>22</v>
      </c>
      <c r="B426" s="38"/>
      <c r="C426" s="38"/>
      <c r="D426" s="38"/>
      <c r="E426" s="38"/>
      <c r="F426" s="38"/>
      <c r="G426" s="38"/>
      <c r="H426" s="39"/>
      <c r="I426" s="30"/>
      <c r="J426" s="31"/>
      <c r="K426" s="800"/>
      <c r="L426" s="801"/>
      <c r="M426" s="32"/>
    </row>
    <row r="427" spans="1:13">
      <c r="A427" s="13" t="s">
        <v>23</v>
      </c>
      <c r="B427" s="40"/>
      <c r="C427" s="40"/>
      <c r="D427" s="40"/>
      <c r="E427" s="40"/>
      <c r="F427" s="40"/>
      <c r="G427" s="40"/>
      <c r="H427" s="41"/>
      <c r="I427" s="16"/>
      <c r="J427" s="42"/>
      <c r="K427" s="802">
        <f>K429+K434+K437</f>
        <v>7.58</v>
      </c>
      <c r="L427" s="796"/>
      <c r="M427" s="18">
        <f>K427*12*I416</f>
        <v>45507.288000000008</v>
      </c>
    </row>
    <row r="428" spans="1:13" ht="19.5" thickBot="1">
      <c r="A428" s="23" t="s">
        <v>24</v>
      </c>
      <c r="B428" s="43"/>
      <c r="C428" s="43"/>
      <c r="D428" s="43"/>
      <c r="E428" s="43"/>
      <c r="F428" s="43"/>
      <c r="G428" s="43"/>
      <c r="H428" s="44"/>
      <c r="I428" s="26"/>
      <c r="J428" s="45"/>
      <c r="K428" s="26"/>
      <c r="L428" s="27"/>
      <c r="M428" s="28"/>
    </row>
    <row r="429" spans="1:13">
      <c r="A429" s="33" t="s">
        <v>25</v>
      </c>
      <c r="B429" s="46"/>
      <c r="C429" s="46"/>
      <c r="D429" s="46"/>
      <c r="E429" s="46"/>
      <c r="F429" s="46"/>
      <c r="G429" s="46"/>
      <c r="H429" s="47"/>
      <c r="I429" s="789" t="s">
        <v>14</v>
      </c>
      <c r="J429" s="790"/>
      <c r="K429" s="782">
        <v>3.41</v>
      </c>
      <c r="L429" s="783"/>
      <c r="M429" s="32">
        <f>K429*12*I416</f>
        <v>20472.276000000002</v>
      </c>
    </row>
    <row r="430" spans="1:13">
      <c r="A430" s="29" t="s">
        <v>26</v>
      </c>
      <c r="B430" s="38"/>
      <c r="C430" s="38"/>
      <c r="D430" s="38"/>
      <c r="E430" s="38"/>
      <c r="F430" s="38"/>
      <c r="G430" s="38"/>
      <c r="H430" s="39"/>
      <c r="I430" s="96"/>
      <c r="J430" s="97"/>
      <c r="K430" s="2"/>
      <c r="L430" s="10"/>
      <c r="M430" s="32"/>
    </row>
    <row r="431" spans="1:13">
      <c r="A431" s="33" t="s">
        <v>15</v>
      </c>
      <c r="B431" s="9"/>
      <c r="C431" s="9"/>
      <c r="D431" s="9"/>
      <c r="E431" s="9"/>
      <c r="F431" s="9"/>
      <c r="G431" s="9"/>
      <c r="H431" s="10"/>
      <c r="I431" s="789" t="s">
        <v>16</v>
      </c>
      <c r="J431" s="790"/>
      <c r="K431" s="2"/>
      <c r="L431" s="10"/>
      <c r="M431" s="32"/>
    </row>
    <row r="432" spans="1:13">
      <c r="A432" s="29" t="s">
        <v>17</v>
      </c>
      <c r="B432" s="30"/>
      <c r="C432" s="30"/>
      <c r="D432" s="30"/>
      <c r="E432" s="30"/>
      <c r="F432" s="30"/>
      <c r="G432" s="30"/>
      <c r="H432" s="31"/>
      <c r="I432" s="780"/>
      <c r="J432" s="781"/>
      <c r="K432" s="2"/>
      <c r="L432" s="10"/>
      <c r="M432" s="32"/>
    </row>
    <row r="433" spans="1:13">
      <c r="A433" s="34" t="s">
        <v>27</v>
      </c>
      <c r="B433" s="35"/>
      <c r="C433" s="36"/>
      <c r="D433" s="9"/>
      <c r="E433" s="9"/>
      <c r="F433" s="9"/>
      <c r="G433" s="9"/>
      <c r="H433" s="10"/>
      <c r="I433" s="789" t="s">
        <v>16</v>
      </c>
      <c r="J433" s="790"/>
      <c r="K433" s="2"/>
      <c r="L433" s="10"/>
      <c r="M433" s="32"/>
    </row>
    <row r="434" spans="1:13">
      <c r="A434" s="33" t="s">
        <v>28</v>
      </c>
      <c r="B434" s="9"/>
      <c r="C434" s="9"/>
      <c r="D434" s="35"/>
      <c r="E434" s="35"/>
      <c r="F434" s="35"/>
      <c r="G434" s="35"/>
      <c r="H434" s="36"/>
      <c r="I434" s="798" t="s">
        <v>19</v>
      </c>
      <c r="J434" s="799"/>
      <c r="K434" s="789">
        <v>1.67</v>
      </c>
      <c r="L434" s="790"/>
      <c r="M434" s="32">
        <f>K434*12*I416</f>
        <v>10026.012000000001</v>
      </c>
    </row>
    <row r="435" spans="1:13">
      <c r="A435" s="37" t="s">
        <v>29</v>
      </c>
      <c r="B435" s="48"/>
      <c r="C435" s="48"/>
      <c r="D435" s="48"/>
      <c r="E435" s="48"/>
      <c r="F435" s="48"/>
      <c r="G435" s="48"/>
      <c r="H435" s="49"/>
      <c r="I435" s="787" t="s">
        <v>30</v>
      </c>
      <c r="J435" s="788"/>
      <c r="K435" s="2"/>
      <c r="L435" s="10"/>
      <c r="M435" s="32"/>
    </row>
    <row r="436" spans="1:13">
      <c r="A436" s="29"/>
      <c r="B436" s="38"/>
      <c r="C436" s="38"/>
      <c r="D436" s="38"/>
      <c r="E436" s="38"/>
      <c r="F436" s="38"/>
      <c r="G436" s="38"/>
      <c r="H436" s="39"/>
      <c r="I436" s="30" t="s">
        <v>31</v>
      </c>
      <c r="J436" s="31"/>
      <c r="K436" s="2"/>
      <c r="L436" s="10"/>
      <c r="M436" s="32"/>
    </row>
    <row r="437" spans="1:13">
      <c r="A437" s="37" t="s">
        <v>32</v>
      </c>
      <c r="B437" s="48"/>
      <c r="C437" s="48"/>
      <c r="D437" s="48"/>
      <c r="E437" s="48"/>
      <c r="F437" s="48"/>
      <c r="G437" s="48"/>
      <c r="H437" s="49"/>
      <c r="I437" s="787" t="s">
        <v>19</v>
      </c>
      <c r="J437" s="788"/>
      <c r="K437" s="789">
        <v>2.5</v>
      </c>
      <c r="L437" s="790"/>
      <c r="M437" s="32">
        <f>K437*12*I416</f>
        <v>15009</v>
      </c>
    </row>
    <row r="438" spans="1:13">
      <c r="A438" s="29" t="s">
        <v>33</v>
      </c>
      <c r="B438" s="38"/>
      <c r="C438" s="38"/>
      <c r="D438" s="38"/>
      <c r="E438" s="38"/>
      <c r="F438" s="38"/>
      <c r="G438" s="38"/>
      <c r="H438" s="39"/>
      <c r="I438" s="30"/>
      <c r="J438" s="31"/>
      <c r="K438" s="2"/>
      <c r="L438" s="10"/>
      <c r="M438" s="32"/>
    </row>
    <row r="439" spans="1:13">
      <c r="A439" s="37" t="s">
        <v>34</v>
      </c>
      <c r="B439" s="48"/>
      <c r="C439" s="48"/>
      <c r="D439" s="48"/>
      <c r="E439" s="48"/>
      <c r="F439" s="48"/>
      <c r="G439" s="48"/>
      <c r="H439" s="49"/>
      <c r="I439" s="789" t="s">
        <v>16</v>
      </c>
      <c r="J439" s="790"/>
      <c r="K439" s="2"/>
      <c r="L439" s="10"/>
      <c r="M439" s="32"/>
    </row>
    <row r="440" spans="1:13">
      <c r="A440" s="37" t="s">
        <v>35</v>
      </c>
      <c r="B440" s="48"/>
      <c r="C440" s="48"/>
      <c r="D440" s="48"/>
      <c r="E440" s="48"/>
      <c r="F440" s="48"/>
      <c r="G440" s="48"/>
      <c r="H440" s="49"/>
      <c r="I440" s="787" t="s">
        <v>36</v>
      </c>
      <c r="J440" s="788"/>
      <c r="K440" s="5"/>
      <c r="L440" s="6"/>
      <c r="M440" s="7"/>
    </row>
    <row r="441" spans="1:13" ht="19.5" thickBot="1">
      <c r="A441" s="29"/>
      <c r="B441" s="38"/>
      <c r="C441" s="38"/>
      <c r="D441" s="38"/>
      <c r="E441" s="38"/>
      <c r="F441" s="38"/>
      <c r="G441" s="38"/>
      <c r="H441" s="39"/>
      <c r="I441" s="808" t="s">
        <v>37</v>
      </c>
      <c r="J441" s="809"/>
      <c r="K441" s="30"/>
      <c r="L441" s="31"/>
      <c r="M441" s="50"/>
    </row>
    <row r="442" spans="1:13">
      <c r="A442" s="51" t="s">
        <v>38</v>
      </c>
      <c r="B442" s="14"/>
      <c r="C442" s="14"/>
      <c r="D442" s="14"/>
      <c r="E442" s="14"/>
      <c r="F442" s="14"/>
      <c r="G442" s="16"/>
      <c r="H442" s="17"/>
      <c r="I442" s="16"/>
      <c r="J442" s="17"/>
      <c r="K442" s="810">
        <f>K444+K451+K461+K467+K468+K472</f>
        <v>53.38</v>
      </c>
      <c r="L442" s="796"/>
      <c r="M442" s="18">
        <f>M444+M451+M461+M467+M468+M472</f>
        <v>320472.16800000001</v>
      </c>
    </row>
    <row r="443" spans="1:13" ht="19.5" thickBot="1">
      <c r="A443" s="52"/>
      <c r="B443" s="26"/>
      <c r="C443" s="26"/>
      <c r="D443" s="26"/>
      <c r="E443" s="26"/>
      <c r="F443" s="26"/>
      <c r="G443" s="26"/>
      <c r="H443" s="27"/>
      <c r="I443" s="26"/>
      <c r="J443" s="27"/>
      <c r="K443" s="26"/>
      <c r="L443" s="27"/>
      <c r="M443" s="28"/>
    </row>
    <row r="444" spans="1:13" ht="19.5" thickBot="1">
      <c r="A444" s="829" t="s">
        <v>39</v>
      </c>
      <c r="B444" s="830"/>
      <c r="C444" s="830"/>
      <c r="D444" s="830"/>
      <c r="E444" s="830"/>
      <c r="F444" s="830"/>
      <c r="G444" s="830"/>
      <c r="H444" s="831"/>
      <c r="I444" s="53"/>
      <c r="J444" s="54"/>
      <c r="K444" s="814">
        <f>K445+K446+K447+K449+K450</f>
        <v>8.3000000000000007</v>
      </c>
      <c r="L444" s="807"/>
      <c r="M444" s="55">
        <f>K444*12*I416</f>
        <v>49829.880000000005</v>
      </c>
    </row>
    <row r="445" spans="1:13">
      <c r="A445" s="29" t="s">
        <v>40</v>
      </c>
      <c r="B445" s="38"/>
      <c r="C445" s="38"/>
      <c r="D445" s="38"/>
      <c r="E445" s="38"/>
      <c r="F445" s="38"/>
      <c r="G445" s="38"/>
      <c r="H445" s="39"/>
      <c r="I445" s="780" t="s">
        <v>41</v>
      </c>
      <c r="J445" s="781"/>
      <c r="K445" s="782">
        <v>2.2400000000000002</v>
      </c>
      <c r="L445" s="783"/>
      <c r="M445" s="32">
        <f>K445*12*I416</f>
        <v>13448.064000000002</v>
      </c>
    </row>
    <row r="446" spans="1:13">
      <c r="A446" s="34" t="s">
        <v>42</v>
      </c>
      <c r="B446" s="99"/>
      <c r="C446" s="99"/>
      <c r="D446" s="99"/>
      <c r="E446" s="99"/>
      <c r="F446" s="99"/>
      <c r="G446" s="99"/>
      <c r="H446" s="100"/>
      <c r="I446" s="798" t="s">
        <v>43</v>
      </c>
      <c r="J446" s="799"/>
      <c r="K446" s="789">
        <v>5.28</v>
      </c>
      <c r="L446" s="790"/>
      <c r="M446" s="32">
        <f>K446*12*I416</f>
        <v>31699.008000000002</v>
      </c>
    </row>
    <row r="447" spans="1:13">
      <c r="A447" s="37" t="s">
        <v>44</v>
      </c>
      <c r="B447" s="48"/>
      <c r="C447" s="48"/>
      <c r="D447" s="48"/>
      <c r="E447" s="48"/>
      <c r="F447" s="48"/>
      <c r="G447" s="48"/>
      <c r="H447" s="49"/>
      <c r="I447" s="787" t="s">
        <v>19</v>
      </c>
      <c r="J447" s="788"/>
      <c r="K447" s="789">
        <v>0.6</v>
      </c>
      <c r="L447" s="790"/>
      <c r="M447" s="32">
        <f>K447*12*I416</f>
        <v>3602.16</v>
      </c>
    </row>
    <row r="448" spans="1:13">
      <c r="A448" s="101" t="s">
        <v>45</v>
      </c>
      <c r="B448" s="30"/>
      <c r="C448" s="30"/>
      <c r="D448" s="30"/>
      <c r="E448" s="38"/>
      <c r="F448" s="38"/>
      <c r="G448" s="38"/>
      <c r="H448" s="39"/>
      <c r="I448" s="30"/>
      <c r="J448" s="31"/>
      <c r="K448" s="9"/>
      <c r="L448" s="10"/>
      <c r="M448" s="32"/>
    </row>
    <row r="449" spans="1:13">
      <c r="A449" s="34" t="s">
        <v>46</v>
      </c>
      <c r="B449" s="99"/>
      <c r="C449" s="99"/>
      <c r="D449" s="99"/>
      <c r="E449" s="99"/>
      <c r="F449" s="99"/>
      <c r="G449" s="99"/>
      <c r="H449" s="100"/>
      <c r="I449" s="798" t="s">
        <v>14</v>
      </c>
      <c r="J449" s="799"/>
      <c r="K449" s="789">
        <v>0.18</v>
      </c>
      <c r="L449" s="790"/>
      <c r="M449" s="32">
        <f>K449*12*I416</f>
        <v>1080.6480000000001</v>
      </c>
    </row>
    <row r="450" spans="1:13" ht="19.5" thickBot="1">
      <c r="A450" s="37" t="s">
        <v>47</v>
      </c>
      <c r="B450" s="48"/>
      <c r="C450" s="48"/>
      <c r="D450" s="48"/>
      <c r="E450" s="48"/>
      <c r="F450" s="48"/>
      <c r="G450" s="48"/>
      <c r="H450" s="49"/>
      <c r="I450" s="793" t="s">
        <v>14</v>
      </c>
      <c r="J450" s="794"/>
      <c r="K450" s="808"/>
      <c r="L450" s="809"/>
      <c r="M450" s="32"/>
    </row>
    <row r="451" spans="1:13" ht="19.5" thickBot="1">
      <c r="A451" s="849" t="s">
        <v>48</v>
      </c>
      <c r="B451" s="850"/>
      <c r="C451" s="850"/>
      <c r="D451" s="850"/>
      <c r="E451" s="850"/>
      <c r="F451" s="850"/>
      <c r="G451" s="850"/>
      <c r="H451" s="851"/>
      <c r="I451" s="53"/>
      <c r="J451" s="54"/>
      <c r="K451" s="806">
        <f>K452+K453+K455+K456+K459+K460</f>
        <v>2.5499999999999998</v>
      </c>
      <c r="L451" s="807"/>
      <c r="M451" s="55">
        <f>K451*12*I416</f>
        <v>15309.179999999998</v>
      </c>
    </row>
    <row r="452" spans="1:13">
      <c r="A452" s="102" t="s">
        <v>49</v>
      </c>
      <c r="B452" s="30"/>
      <c r="C452" s="30"/>
      <c r="D452" s="30"/>
      <c r="E452" s="30"/>
      <c r="F452" s="38"/>
      <c r="G452" s="38"/>
      <c r="H452" s="39"/>
      <c r="I452" s="68"/>
      <c r="J452" s="10"/>
      <c r="K452" s="782">
        <v>0.14000000000000001</v>
      </c>
      <c r="L452" s="783"/>
      <c r="M452" s="32">
        <f>K452*12*I416</f>
        <v>840.50400000000013</v>
      </c>
    </row>
    <row r="453" spans="1:13">
      <c r="A453" s="4" t="s">
        <v>50</v>
      </c>
      <c r="B453" s="5"/>
      <c r="C453" s="5"/>
      <c r="D453" s="5"/>
      <c r="E453" s="5"/>
      <c r="F453" s="48"/>
      <c r="G453" s="48"/>
      <c r="H453" s="49"/>
      <c r="I453" s="789" t="s">
        <v>51</v>
      </c>
      <c r="J453" s="790"/>
      <c r="K453" s="789">
        <v>1.22</v>
      </c>
      <c r="L453" s="790"/>
      <c r="M453" s="32">
        <f>K453*12*I416</f>
        <v>7324.3920000000007</v>
      </c>
    </row>
    <row r="454" spans="1:13">
      <c r="A454" s="29" t="s">
        <v>52</v>
      </c>
      <c r="B454" s="38"/>
      <c r="C454" s="38"/>
      <c r="D454" s="38"/>
      <c r="E454" s="38"/>
      <c r="F454" s="38"/>
      <c r="G454" s="38"/>
      <c r="H454" s="39"/>
      <c r="I454" s="780" t="s">
        <v>53</v>
      </c>
      <c r="J454" s="781"/>
      <c r="K454" s="2"/>
      <c r="L454" s="10"/>
      <c r="M454" s="32"/>
    </row>
    <row r="455" spans="1:13">
      <c r="A455" s="34" t="s">
        <v>54</v>
      </c>
      <c r="B455" s="99"/>
      <c r="C455" s="99"/>
      <c r="D455" s="99"/>
      <c r="E455" s="99"/>
      <c r="F455" s="99"/>
      <c r="G455" s="99"/>
      <c r="H455" s="100"/>
      <c r="I455" s="798" t="s">
        <v>55</v>
      </c>
      <c r="J455" s="799"/>
      <c r="K455" s="789">
        <v>0.75</v>
      </c>
      <c r="L455" s="790"/>
      <c r="M455" s="32">
        <f>K455*12*I416</f>
        <v>4502.7</v>
      </c>
    </row>
    <row r="456" spans="1:13">
      <c r="A456" s="34" t="s">
        <v>56</v>
      </c>
      <c r="B456" s="99"/>
      <c r="C456" s="99"/>
      <c r="D456" s="99"/>
      <c r="E456" s="99"/>
      <c r="F456" s="99"/>
      <c r="G456" s="99"/>
      <c r="H456" s="100"/>
      <c r="I456" s="798" t="s">
        <v>57</v>
      </c>
      <c r="J456" s="799"/>
      <c r="K456" s="789">
        <v>0.19</v>
      </c>
      <c r="L456" s="790"/>
      <c r="M456" s="32">
        <f>K456*12*I416</f>
        <v>1140.6840000000002</v>
      </c>
    </row>
    <row r="457" spans="1:13">
      <c r="A457" s="37" t="s">
        <v>119</v>
      </c>
      <c r="B457" s="48"/>
      <c r="C457" s="48"/>
      <c r="D457" s="48"/>
      <c r="E457" s="48"/>
      <c r="F457" s="48"/>
      <c r="G457" s="48"/>
      <c r="H457" s="49"/>
      <c r="I457" s="852" t="s">
        <v>115</v>
      </c>
      <c r="J457" s="853"/>
      <c r="K457" s="2"/>
      <c r="L457" s="10"/>
      <c r="M457" s="32"/>
    </row>
    <row r="458" spans="1:13">
      <c r="A458" s="29" t="s">
        <v>118</v>
      </c>
      <c r="B458" s="38"/>
      <c r="C458" s="38"/>
      <c r="D458" s="38"/>
      <c r="E458" s="38"/>
      <c r="F458" s="38"/>
      <c r="G458" s="38"/>
      <c r="H458" s="39"/>
      <c r="I458" s="780" t="s">
        <v>117</v>
      </c>
      <c r="J458" s="781"/>
      <c r="K458" s="800"/>
      <c r="L458" s="801"/>
      <c r="M458" s="32"/>
    </row>
    <row r="459" spans="1:13">
      <c r="A459" s="37" t="s">
        <v>58</v>
      </c>
      <c r="B459" s="48"/>
      <c r="C459" s="48"/>
      <c r="D459" s="48"/>
      <c r="E459" s="48"/>
      <c r="F459" s="48"/>
      <c r="G459" s="48"/>
      <c r="H459" s="49"/>
      <c r="I459" s="798" t="s">
        <v>59</v>
      </c>
      <c r="J459" s="799"/>
      <c r="K459" s="800">
        <v>0.1</v>
      </c>
      <c r="L459" s="801"/>
      <c r="M459" s="32">
        <f>K459*12*I416</f>
        <v>600.36000000000013</v>
      </c>
    </row>
    <row r="460" spans="1:13" ht="19.5" thickBot="1">
      <c r="A460" s="37" t="s">
        <v>60</v>
      </c>
      <c r="B460" s="48"/>
      <c r="C460" s="48"/>
      <c r="D460" s="48"/>
      <c r="E460" s="48"/>
      <c r="F460" s="48"/>
      <c r="G460" s="48"/>
      <c r="H460" s="49"/>
      <c r="I460" s="793" t="s">
        <v>61</v>
      </c>
      <c r="J460" s="794"/>
      <c r="K460" s="823">
        <v>0.15</v>
      </c>
      <c r="L460" s="824"/>
      <c r="M460" s="71">
        <f>K460*12*I416</f>
        <v>900.54</v>
      </c>
    </row>
    <row r="461" spans="1:13" ht="19.5" thickBot="1">
      <c r="A461" s="849" t="s">
        <v>109</v>
      </c>
      <c r="B461" s="850"/>
      <c r="C461" s="850"/>
      <c r="D461" s="850"/>
      <c r="E461" s="850"/>
      <c r="F461" s="850"/>
      <c r="G461" s="850"/>
      <c r="H461" s="851"/>
      <c r="I461" s="72"/>
      <c r="J461" s="73"/>
      <c r="K461" s="817">
        <f>K462+K463+K465+K466</f>
        <v>1.6699999999999997</v>
      </c>
      <c r="L461" s="818"/>
      <c r="M461" s="55">
        <f>K461*12*I416</f>
        <v>10026.011999999999</v>
      </c>
    </row>
    <row r="462" spans="1:13">
      <c r="A462" s="29" t="s">
        <v>63</v>
      </c>
      <c r="B462" s="38"/>
      <c r="C462" s="38"/>
      <c r="D462" s="38"/>
      <c r="E462" s="38"/>
      <c r="F462" s="38"/>
      <c r="G462" s="38"/>
      <c r="H462" s="39"/>
      <c r="I462" s="819" t="s">
        <v>64</v>
      </c>
      <c r="J462" s="820"/>
      <c r="K462" s="821">
        <v>0.57999999999999996</v>
      </c>
      <c r="L462" s="822"/>
      <c r="M462" s="32">
        <f>K462*12*I416</f>
        <v>3482.0879999999997</v>
      </c>
    </row>
    <row r="463" spans="1:13">
      <c r="A463" s="33" t="s">
        <v>116</v>
      </c>
      <c r="B463" s="82"/>
      <c r="C463" s="82"/>
      <c r="D463" s="82"/>
      <c r="E463" s="82"/>
      <c r="F463" s="46"/>
      <c r="G463" s="82"/>
      <c r="H463" s="47"/>
      <c r="I463" s="852" t="s">
        <v>115</v>
      </c>
      <c r="J463" s="853"/>
      <c r="K463" s="800">
        <v>0.22</v>
      </c>
      <c r="L463" s="801"/>
      <c r="M463" s="32">
        <f>K463*12*I416</f>
        <v>1320.7920000000001</v>
      </c>
    </row>
    <row r="464" spans="1:13">
      <c r="A464" s="29" t="s">
        <v>114</v>
      </c>
      <c r="B464" s="38"/>
      <c r="C464" s="38"/>
      <c r="D464" s="38"/>
      <c r="E464" s="38"/>
      <c r="F464" s="38"/>
      <c r="G464" s="38"/>
      <c r="H464" s="39"/>
      <c r="I464" s="780" t="s">
        <v>113</v>
      </c>
      <c r="J464" s="781"/>
      <c r="K464" s="94"/>
      <c r="L464" s="95"/>
      <c r="M464" s="32"/>
    </row>
    <row r="465" spans="1:13">
      <c r="A465" s="34" t="s">
        <v>65</v>
      </c>
      <c r="B465" s="99"/>
      <c r="C465" s="99"/>
      <c r="D465" s="99"/>
      <c r="E465" s="99"/>
      <c r="F465" s="99"/>
      <c r="G465" s="99"/>
      <c r="H465" s="100"/>
      <c r="I465" s="35" t="s">
        <v>66</v>
      </c>
      <c r="J465" s="36"/>
      <c r="K465" s="800">
        <v>0.69</v>
      </c>
      <c r="L465" s="801"/>
      <c r="M465" s="32">
        <f>K465*12*I416</f>
        <v>4142.4839999999995</v>
      </c>
    </row>
    <row r="466" spans="1:13" ht="19.5" thickBot="1">
      <c r="A466" s="37" t="s">
        <v>58</v>
      </c>
      <c r="B466" s="48"/>
      <c r="C466" s="48"/>
      <c r="D466" s="48"/>
      <c r="E466" s="48"/>
      <c r="F466" s="48"/>
      <c r="G466" s="48"/>
      <c r="H466" s="49"/>
      <c r="I466" s="793" t="s">
        <v>59</v>
      </c>
      <c r="J466" s="794"/>
      <c r="K466" s="823">
        <v>0.18</v>
      </c>
      <c r="L466" s="824"/>
      <c r="M466" s="32">
        <f>K466*12*I416</f>
        <v>1080.6480000000001</v>
      </c>
    </row>
    <row r="467" spans="1:13" ht="19.5" thickBot="1">
      <c r="A467" s="103" t="s">
        <v>108</v>
      </c>
      <c r="B467" s="104"/>
      <c r="C467" s="104"/>
      <c r="D467" s="104"/>
      <c r="E467" s="104"/>
      <c r="F467" s="104"/>
      <c r="G467" s="104"/>
      <c r="H467" s="105"/>
      <c r="I467" s="854" t="s">
        <v>68</v>
      </c>
      <c r="J467" s="855"/>
      <c r="K467" s="856">
        <v>37.01</v>
      </c>
      <c r="L467" s="857"/>
      <c r="M467" s="55">
        <f>K467*12*I416</f>
        <v>222193.236</v>
      </c>
    </row>
    <row r="468" spans="1:13" ht="19.5" thickBot="1">
      <c r="A468" s="829" t="s">
        <v>107</v>
      </c>
      <c r="B468" s="830"/>
      <c r="C468" s="830"/>
      <c r="D468" s="830"/>
      <c r="E468" s="830"/>
      <c r="F468" s="830"/>
      <c r="G468" s="830"/>
      <c r="H468" s="831"/>
      <c r="I468" s="53"/>
      <c r="J468" s="54"/>
      <c r="K468" s="806">
        <v>2.5299999999999998</v>
      </c>
      <c r="L468" s="818"/>
      <c r="M468" s="55">
        <f>K468*12*I416</f>
        <v>15189.108</v>
      </c>
    </row>
    <row r="469" spans="1:13">
      <c r="A469" s="33" t="s">
        <v>70</v>
      </c>
      <c r="B469" s="46"/>
      <c r="C469" s="46"/>
      <c r="D469" s="46"/>
      <c r="E469" s="46"/>
      <c r="F469" s="46"/>
      <c r="G469" s="46"/>
      <c r="H469" s="47"/>
      <c r="I469" s="782" t="s">
        <v>71</v>
      </c>
      <c r="J469" s="783"/>
      <c r="K469" s="81"/>
      <c r="L469" s="95"/>
      <c r="M469" s="32"/>
    </row>
    <row r="470" spans="1:13">
      <c r="A470" s="33" t="s">
        <v>72</v>
      </c>
      <c r="B470" s="46"/>
      <c r="C470" s="46"/>
      <c r="D470" s="46"/>
      <c r="E470" s="46"/>
      <c r="F470" s="46"/>
      <c r="G470" s="46"/>
      <c r="H470" s="47"/>
      <c r="I470" s="9"/>
      <c r="J470" s="10"/>
      <c r="K470" s="81"/>
      <c r="L470" s="95"/>
      <c r="M470" s="32"/>
    </row>
    <row r="471" spans="1:13" ht="19.5" thickBot="1">
      <c r="A471" s="33" t="s">
        <v>73</v>
      </c>
      <c r="B471" s="46"/>
      <c r="C471" s="46"/>
      <c r="D471" s="46"/>
      <c r="E471" s="46"/>
      <c r="F471" s="46"/>
      <c r="G471" s="46"/>
      <c r="H471" s="47"/>
      <c r="I471" s="8"/>
      <c r="J471" s="10"/>
      <c r="K471" s="81"/>
      <c r="L471" s="95"/>
      <c r="M471" s="32"/>
    </row>
    <row r="472" spans="1:13" ht="19.5" thickBot="1">
      <c r="A472" s="103" t="s">
        <v>106</v>
      </c>
      <c r="B472" s="104"/>
      <c r="C472" s="104"/>
      <c r="D472" s="104"/>
      <c r="E472" s="104"/>
      <c r="F472" s="104"/>
      <c r="G472" s="104"/>
      <c r="H472" s="105"/>
      <c r="I472" s="53"/>
      <c r="J472" s="54"/>
      <c r="K472" s="806">
        <v>1.32</v>
      </c>
      <c r="L472" s="818"/>
      <c r="M472" s="55">
        <f>K472*12*I416</f>
        <v>7924.7520000000004</v>
      </c>
    </row>
    <row r="473" spans="1:13">
      <c r="A473" s="33" t="s">
        <v>75</v>
      </c>
      <c r="B473" s="46"/>
      <c r="C473" s="46"/>
      <c r="D473" s="46"/>
      <c r="E473" s="46"/>
      <c r="F473" s="46"/>
      <c r="G473" s="46"/>
      <c r="H473" s="47"/>
      <c r="I473" s="782" t="s">
        <v>14</v>
      </c>
      <c r="J473" s="783"/>
      <c r="K473" s="94"/>
      <c r="L473" s="95"/>
      <c r="M473" s="32"/>
    </row>
    <row r="474" spans="1:13" ht="19.5" thickBot="1">
      <c r="A474" s="33" t="s">
        <v>76</v>
      </c>
      <c r="B474" s="46"/>
      <c r="C474" s="46"/>
      <c r="D474" s="46"/>
      <c r="E474" s="46"/>
      <c r="F474" s="46"/>
      <c r="G474" s="46"/>
      <c r="H474" s="47"/>
      <c r="I474" s="9"/>
      <c r="J474" s="10"/>
      <c r="K474" s="94"/>
      <c r="L474" s="95"/>
      <c r="M474" s="32"/>
    </row>
    <row r="475" spans="1:13" ht="19.5" thickBot="1">
      <c r="A475" s="829" t="s">
        <v>105</v>
      </c>
      <c r="B475" s="830"/>
      <c r="C475" s="830"/>
      <c r="D475" s="830"/>
      <c r="E475" s="830"/>
      <c r="F475" s="830"/>
      <c r="G475" s="830"/>
      <c r="H475" s="831"/>
      <c r="I475" s="53"/>
      <c r="J475" s="54"/>
      <c r="K475" s="806">
        <v>8.36</v>
      </c>
      <c r="L475" s="818"/>
      <c r="M475" s="55">
        <f>K475*12*I416</f>
        <v>50190.095999999998</v>
      </c>
    </row>
    <row r="476" spans="1:13">
      <c r="A476" s="33" t="s">
        <v>78</v>
      </c>
      <c r="B476" s="82"/>
      <c r="C476" s="82"/>
      <c r="D476" s="82"/>
      <c r="E476" s="82"/>
      <c r="F476" s="46"/>
      <c r="G476" s="82"/>
      <c r="H476" s="47"/>
      <c r="I476" s="789" t="s">
        <v>79</v>
      </c>
      <c r="J476" s="790"/>
      <c r="K476" s="81"/>
      <c r="L476" s="95"/>
      <c r="M476" s="32"/>
    </row>
    <row r="477" spans="1:13">
      <c r="A477" s="33" t="s">
        <v>80</v>
      </c>
      <c r="B477" s="82"/>
      <c r="C477" s="82"/>
      <c r="D477" s="82"/>
      <c r="E477" s="82"/>
      <c r="F477" s="46"/>
      <c r="G477" s="82"/>
      <c r="H477" s="47"/>
      <c r="I477" s="789" t="s">
        <v>81</v>
      </c>
      <c r="J477" s="790"/>
      <c r="K477" s="81"/>
      <c r="L477" s="95"/>
      <c r="M477" s="32"/>
    </row>
    <row r="478" spans="1:13">
      <c r="A478" s="33" t="s">
        <v>82</v>
      </c>
      <c r="B478" s="82"/>
      <c r="C478" s="82"/>
      <c r="D478" s="82"/>
      <c r="E478" s="82"/>
      <c r="F478" s="46"/>
      <c r="G478" s="82"/>
      <c r="H478" s="47"/>
      <c r="I478" s="789" t="s">
        <v>83</v>
      </c>
      <c r="J478" s="790"/>
      <c r="K478" s="81"/>
      <c r="L478" s="95"/>
      <c r="M478" s="32"/>
    </row>
    <row r="479" spans="1:13">
      <c r="A479" s="33" t="s">
        <v>84</v>
      </c>
      <c r="B479" s="82"/>
      <c r="C479" s="82"/>
      <c r="D479" s="82"/>
      <c r="E479" s="82"/>
      <c r="F479" s="46"/>
      <c r="G479" s="82"/>
      <c r="H479" s="47"/>
      <c r="I479" s="789" t="s">
        <v>85</v>
      </c>
      <c r="J479" s="790"/>
      <c r="K479" s="81"/>
      <c r="L479" s="95"/>
      <c r="M479" s="32"/>
    </row>
    <row r="480" spans="1:13">
      <c r="A480" s="33" t="s">
        <v>86</v>
      </c>
      <c r="B480" s="82"/>
      <c r="C480" s="82"/>
      <c r="D480" s="82"/>
      <c r="E480" s="82"/>
      <c r="F480" s="46"/>
      <c r="G480" s="82"/>
      <c r="H480" s="47"/>
      <c r="I480" s="789" t="s">
        <v>87</v>
      </c>
      <c r="J480" s="790"/>
      <c r="K480" s="81"/>
      <c r="L480" s="95"/>
      <c r="M480" s="32"/>
    </row>
    <row r="481" spans="1:13">
      <c r="A481" s="33" t="s">
        <v>88</v>
      </c>
      <c r="B481" s="82"/>
      <c r="C481" s="82"/>
      <c r="D481" s="82"/>
      <c r="E481" s="82"/>
      <c r="F481" s="46"/>
      <c r="G481" s="82"/>
      <c r="H481" s="47"/>
      <c r="I481" s="9"/>
      <c r="J481" s="10"/>
      <c r="K481" s="81"/>
      <c r="L481" s="95"/>
      <c r="M481" s="32"/>
    </row>
    <row r="482" spans="1:13">
      <c r="A482" s="33" t="s">
        <v>89</v>
      </c>
      <c r="B482" s="82"/>
      <c r="C482" s="82"/>
      <c r="D482" s="82"/>
      <c r="E482" s="82"/>
      <c r="F482" s="46"/>
      <c r="G482" s="82"/>
      <c r="H482" s="47"/>
      <c r="I482" s="9"/>
      <c r="J482" s="10"/>
      <c r="K482" s="81"/>
      <c r="L482" s="95"/>
      <c r="M482" s="32"/>
    </row>
    <row r="483" spans="1:13">
      <c r="A483" s="33" t="s">
        <v>90</v>
      </c>
      <c r="B483" s="82"/>
      <c r="C483" s="82"/>
      <c r="D483" s="82"/>
      <c r="E483" s="82"/>
      <c r="F483" s="46"/>
      <c r="G483" s="82"/>
      <c r="H483" s="47"/>
      <c r="I483" s="9"/>
      <c r="J483" s="10"/>
      <c r="K483" s="81"/>
      <c r="L483" s="95"/>
      <c r="M483" s="32"/>
    </row>
    <row r="484" spans="1:13">
      <c r="A484" s="33" t="s">
        <v>91</v>
      </c>
      <c r="B484" s="82"/>
      <c r="C484" s="82"/>
      <c r="D484" s="82"/>
      <c r="E484" s="82"/>
      <c r="F484" s="46"/>
      <c r="G484" s="82"/>
      <c r="H484" s="47"/>
      <c r="I484" s="9"/>
      <c r="J484" s="10"/>
      <c r="K484" s="81"/>
      <c r="L484" s="95"/>
      <c r="M484" s="32"/>
    </row>
    <row r="485" spans="1:13">
      <c r="A485" s="33" t="s">
        <v>92</v>
      </c>
      <c r="B485" s="82"/>
      <c r="C485" s="82"/>
      <c r="D485" s="82"/>
      <c r="E485" s="82"/>
      <c r="F485" s="46"/>
      <c r="G485" s="82"/>
      <c r="H485" s="47"/>
      <c r="I485" s="9"/>
      <c r="J485" s="10"/>
      <c r="K485" s="81"/>
      <c r="L485" s="95"/>
      <c r="M485" s="32"/>
    </row>
    <row r="486" spans="1:13" ht="19.5" thickBot="1">
      <c r="A486" s="834" t="s">
        <v>93</v>
      </c>
      <c r="B486" s="835"/>
      <c r="C486" s="835"/>
      <c r="D486" s="835"/>
      <c r="E486" s="835"/>
      <c r="F486" s="835"/>
      <c r="G486" s="835"/>
      <c r="H486" s="836"/>
      <c r="I486" s="9"/>
      <c r="J486" s="10"/>
      <c r="K486" s="9"/>
      <c r="L486" s="10"/>
      <c r="M486" s="32"/>
    </row>
    <row r="487" spans="1:13">
      <c r="A487" s="83" t="s">
        <v>94</v>
      </c>
      <c r="B487" s="84"/>
      <c r="C487" s="84"/>
      <c r="D487" s="84"/>
      <c r="E487" s="84"/>
      <c r="F487" s="84"/>
      <c r="G487" s="84"/>
      <c r="H487" s="84"/>
      <c r="I487" s="782" t="s">
        <v>95</v>
      </c>
      <c r="J487" s="783"/>
      <c r="K487" s="16"/>
      <c r="L487" s="17"/>
      <c r="M487" s="18"/>
    </row>
    <row r="488" spans="1:13" ht="19.5" thickBot="1">
      <c r="A488" s="85" t="s">
        <v>96</v>
      </c>
      <c r="B488" s="86"/>
      <c r="C488" s="86"/>
      <c r="D488" s="86"/>
      <c r="E488" s="86"/>
      <c r="F488" s="86"/>
      <c r="G488" s="86"/>
      <c r="H488" s="86"/>
      <c r="I488" s="87"/>
      <c r="J488" s="27"/>
      <c r="K488" s="26"/>
      <c r="L488" s="27"/>
      <c r="M488" s="28"/>
    </row>
    <row r="489" spans="1:13" ht="19.5" thickBot="1">
      <c r="A489" s="829" t="s">
        <v>97</v>
      </c>
      <c r="B489" s="830"/>
      <c r="C489" s="830"/>
      <c r="D489" s="830"/>
      <c r="E489" s="830"/>
      <c r="F489" s="830"/>
      <c r="G489" s="830"/>
      <c r="H489" s="837"/>
      <c r="I489" s="838" t="s">
        <v>98</v>
      </c>
      <c r="J489" s="839"/>
      <c r="K489" s="840">
        <v>1.85</v>
      </c>
      <c r="L489" s="841"/>
      <c r="M489" s="88">
        <f>K489*12*I416</f>
        <v>11106.660000000002</v>
      </c>
    </row>
    <row r="490" spans="1:13" ht="19.5" thickBot="1">
      <c r="A490" s="858" t="s">
        <v>99</v>
      </c>
      <c r="B490" s="858"/>
      <c r="C490" s="858"/>
      <c r="D490" s="858"/>
      <c r="E490" s="858"/>
      <c r="F490" s="858"/>
      <c r="G490" s="858"/>
      <c r="H490" s="858"/>
      <c r="I490" s="782" t="s">
        <v>95</v>
      </c>
      <c r="J490" s="783"/>
      <c r="K490" s="859">
        <v>1.53</v>
      </c>
      <c r="L490" s="859"/>
      <c r="M490" s="32">
        <f>K490*I416*12</f>
        <v>9185.5080000000016</v>
      </c>
    </row>
    <row r="491" spans="1:13" ht="19.5" thickBot="1">
      <c r="A491" s="90" t="s">
        <v>100</v>
      </c>
      <c r="B491" s="91"/>
      <c r="C491" s="91"/>
      <c r="D491" s="91"/>
      <c r="E491" s="91"/>
      <c r="F491" s="91"/>
      <c r="G491" s="91"/>
      <c r="H491" s="91"/>
      <c r="I491" s="92"/>
      <c r="J491" s="93"/>
      <c r="K491" s="838"/>
      <c r="L491" s="842"/>
      <c r="M491" s="88"/>
    </row>
    <row r="492" spans="1:13" ht="19.5" thickBot="1">
      <c r="A492" s="829" t="s">
        <v>102</v>
      </c>
      <c r="B492" s="830"/>
      <c r="C492" s="830"/>
      <c r="D492" s="830"/>
      <c r="E492" s="830"/>
      <c r="F492" s="830"/>
      <c r="G492" s="830"/>
      <c r="H492" s="830"/>
      <c r="I492" s="89"/>
      <c r="J492" s="88"/>
      <c r="K492" s="832">
        <f>K417+K427+K442+K475+K489+K491+K490</f>
        <v>81.47</v>
      </c>
      <c r="L492" s="833"/>
      <c r="M492" s="88">
        <f>M417+M427+M442+M475+M489+M491+M490</f>
        <v>489113.29200000002</v>
      </c>
    </row>
    <row r="495" spans="1:13">
      <c r="A495" s="845" t="s">
        <v>104</v>
      </c>
      <c r="B495" s="845"/>
      <c r="C495" s="845"/>
      <c r="D495" s="845"/>
      <c r="E495" s="845"/>
      <c r="F495" s="845"/>
      <c r="G495" s="845"/>
      <c r="H495" s="845"/>
      <c r="I495" s="845"/>
      <c r="J495" s="845"/>
      <c r="K495" s="845"/>
      <c r="L495" s="845"/>
      <c r="M495" s="2"/>
    </row>
    <row r="496" spans="1:13">
      <c r="A496" s="785" t="s">
        <v>0</v>
      </c>
      <c r="B496" s="785"/>
      <c r="C496" s="785"/>
      <c r="D496" s="785"/>
      <c r="E496" s="785"/>
      <c r="F496" s="785"/>
      <c r="G496" s="785"/>
      <c r="H496" s="785"/>
      <c r="I496" s="785"/>
      <c r="J496" s="785"/>
      <c r="K496" s="785"/>
      <c r="L496" s="785"/>
      <c r="M496" s="2"/>
    </row>
    <row r="497" spans="1:13">
      <c r="A497" s="3"/>
      <c r="B497" s="3"/>
      <c r="C497" s="3"/>
      <c r="D497" s="3"/>
      <c r="E497" s="3"/>
      <c r="F497" s="3" t="s">
        <v>112</v>
      </c>
      <c r="G497" s="3"/>
      <c r="H497" s="3"/>
      <c r="I497" s="3"/>
      <c r="J497" s="3"/>
      <c r="K497" s="860">
        <v>45658</v>
      </c>
      <c r="L497" s="861"/>
      <c r="M497" s="861"/>
    </row>
    <row r="498" spans="1:13">
      <c r="A498" s="4"/>
      <c r="B498" s="5"/>
      <c r="C498" s="786" t="s">
        <v>2</v>
      </c>
      <c r="D498" s="786"/>
      <c r="E498" s="786"/>
      <c r="F498" s="5"/>
      <c r="G498" s="5"/>
      <c r="H498" s="6"/>
      <c r="I498" s="787" t="s">
        <v>3</v>
      </c>
      <c r="J498" s="788"/>
      <c r="K498" s="787" t="s">
        <v>4</v>
      </c>
      <c r="L498" s="788"/>
      <c r="M498" s="7"/>
    </row>
    <row r="499" spans="1:13">
      <c r="A499" s="8"/>
      <c r="B499" s="9"/>
      <c r="C499" s="9"/>
      <c r="D499" s="9"/>
      <c r="E499" s="9"/>
      <c r="F499" s="9"/>
      <c r="G499" s="9"/>
      <c r="H499" s="10"/>
      <c r="I499" s="9"/>
      <c r="J499" s="10"/>
      <c r="K499" s="789" t="s">
        <v>5</v>
      </c>
      <c r="L499" s="790"/>
      <c r="M499" s="11" t="s">
        <v>6</v>
      </c>
    </row>
    <row r="500" spans="1:13">
      <c r="A500" s="8"/>
      <c r="B500" s="9"/>
      <c r="C500" s="9"/>
      <c r="D500" s="9"/>
      <c r="E500" s="9"/>
      <c r="F500" s="9"/>
      <c r="G500" s="9"/>
      <c r="H500" s="10"/>
      <c r="I500" s="789" t="s">
        <v>7</v>
      </c>
      <c r="J500" s="790"/>
      <c r="K500" s="780" t="s">
        <v>8</v>
      </c>
      <c r="L500" s="781"/>
      <c r="M500" s="11" t="s">
        <v>9</v>
      </c>
    </row>
    <row r="501" spans="1:13" ht="19.5" thickBot="1">
      <c r="A501" s="4"/>
      <c r="B501" s="5"/>
      <c r="C501" s="5"/>
      <c r="D501" s="5"/>
      <c r="E501" s="5"/>
      <c r="F501" s="5"/>
      <c r="G501" s="5"/>
      <c r="H501" s="6"/>
      <c r="I501" s="847">
        <v>947.6</v>
      </c>
      <c r="J501" s="848"/>
      <c r="K501" s="793"/>
      <c r="L501" s="794"/>
      <c r="M501" s="12"/>
    </row>
    <row r="502" spans="1:13">
      <c r="A502" s="13" t="s">
        <v>10</v>
      </c>
      <c r="B502" s="14"/>
      <c r="C502" s="14"/>
      <c r="D502" s="14"/>
      <c r="E502" s="14"/>
      <c r="F502" s="14"/>
      <c r="G502" s="14"/>
      <c r="H502" s="15"/>
      <c r="I502" s="16"/>
      <c r="J502" s="17"/>
      <c r="K502" s="795">
        <f>K505+K508</f>
        <v>7.59</v>
      </c>
      <c r="L502" s="796"/>
      <c r="M502" s="18">
        <f>K502*12*I501</f>
        <v>86307.407999999996</v>
      </c>
    </row>
    <row r="503" spans="1:13">
      <c r="A503" s="19" t="s">
        <v>11</v>
      </c>
      <c r="B503" s="20"/>
      <c r="C503" s="20"/>
      <c r="D503" s="20"/>
      <c r="E503" s="20"/>
      <c r="F503" s="20"/>
      <c r="G503" s="20"/>
      <c r="H503" s="21"/>
      <c r="I503" s="9"/>
      <c r="J503" s="10"/>
      <c r="K503" s="9"/>
      <c r="L503" s="10"/>
      <c r="M503" s="22"/>
    </row>
    <row r="504" spans="1:13" ht="19.5" thickBot="1">
      <c r="A504" s="23" t="s">
        <v>12</v>
      </c>
      <c r="B504" s="24"/>
      <c r="C504" s="24"/>
      <c r="D504" s="24"/>
      <c r="E504" s="24"/>
      <c r="F504" s="24"/>
      <c r="G504" s="24"/>
      <c r="H504" s="25"/>
      <c r="I504" s="26"/>
      <c r="J504" s="27"/>
      <c r="K504" s="26"/>
      <c r="L504" s="27"/>
      <c r="M504" s="28"/>
    </row>
    <row r="505" spans="1:13">
      <c r="A505" s="29" t="s">
        <v>13</v>
      </c>
      <c r="B505" s="30"/>
      <c r="C505" s="30"/>
      <c r="D505" s="30"/>
      <c r="E505" s="30"/>
      <c r="F505" s="30"/>
      <c r="G505" s="30"/>
      <c r="H505" s="31"/>
      <c r="I505" s="780" t="s">
        <v>14</v>
      </c>
      <c r="J505" s="781"/>
      <c r="K505" s="782">
        <v>4.54</v>
      </c>
      <c r="L505" s="783"/>
      <c r="M505" s="32">
        <f>K505*12*I501</f>
        <v>51625.248000000007</v>
      </c>
    </row>
    <row r="506" spans="1:13">
      <c r="A506" s="33" t="s">
        <v>15</v>
      </c>
      <c r="B506" s="9"/>
      <c r="C506" s="9"/>
      <c r="D506" s="9"/>
      <c r="E506" s="9"/>
      <c r="F506" s="9"/>
      <c r="G506" s="9"/>
      <c r="H506" s="10"/>
      <c r="I506" s="789" t="s">
        <v>16</v>
      </c>
      <c r="J506" s="790"/>
      <c r="K506" s="2"/>
      <c r="L506" s="10"/>
      <c r="M506" s="32"/>
    </row>
    <row r="507" spans="1:13">
      <c r="A507" s="29" t="s">
        <v>17</v>
      </c>
      <c r="B507" s="30"/>
      <c r="C507" s="30"/>
      <c r="D507" s="30"/>
      <c r="E507" s="30"/>
      <c r="F507" s="30"/>
      <c r="G507" s="30"/>
      <c r="H507" s="31"/>
      <c r="I507" s="780"/>
      <c r="J507" s="781"/>
      <c r="K507" s="2"/>
      <c r="L507" s="10"/>
      <c r="M507" s="32"/>
    </row>
    <row r="508" spans="1:13">
      <c r="A508" s="29" t="s">
        <v>18</v>
      </c>
      <c r="B508" s="30"/>
      <c r="C508" s="30"/>
      <c r="D508" s="30"/>
      <c r="E508" s="30"/>
      <c r="F508" s="30"/>
      <c r="G508" s="30"/>
      <c r="H508" s="31"/>
      <c r="I508" s="798" t="s">
        <v>19</v>
      </c>
      <c r="J508" s="799"/>
      <c r="K508" s="789">
        <v>3.05</v>
      </c>
      <c r="L508" s="790"/>
      <c r="M508" s="32">
        <f>K508*12*I501</f>
        <v>34682.159999999996</v>
      </c>
    </row>
    <row r="509" spans="1:13">
      <c r="A509" s="34" t="s">
        <v>20</v>
      </c>
      <c r="B509" s="35"/>
      <c r="C509" s="35"/>
      <c r="D509" s="35"/>
      <c r="E509" s="35"/>
      <c r="F509" s="35"/>
      <c r="G509" s="35"/>
      <c r="H509" s="36"/>
      <c r="I509" s="789" t="s">
        <v>16</v>
      </c>
      <c r="J509" s="790"/>
      <c r="K509" s="3"/>
      <c r="L509" s="21"/>
      <c r="M509" s="32"/>
    </row>
    <row r="510" spans="1:13">
      <c r="A510" s="37" t="s">
        <v>21</v>
      </c>
      <c r="B510" s="5"/>
      <c r="C510" s="5"/>
      <c r="D510" s="5"/>
      <c r="E510" s="5"/>
      <c r="F510" s="5"/>
      <c r="G510" s="5"/>
      <c r="H510" s="6"/>
      <c r="I510" s="789"/>
      <c r="J510" s="790"/>
      <c r="K510" s="2"/>
      <c r="L510" s="10"/>
      <c r="M510" s="32"/>
    </row>
    <row r="511" spans="1:13" ht="19.5" thickBot="1">
      <c r="A511" s="29" t="s">
        <v>22</v>
      </c>
      <c r="B511" s="38"/>
      <c r="C511" s="38"/>
      <c r="D511" s="38"/>
      <c r="E511" s="38"/>
      <c r="F511" s="38"/>
      <c r="G511" s="38"/>
      <c r="H511" s="39"/>
      <c r="I511" s="30"/>
      <c r="J511" s="31"/>
      <c r="K511" s="800"/>
      <c r="L511" s="801"/>
      <c r="M511" s="32"/>
    </row>
    <row r="512" spans="1:13">
      <c r="A512" s="13" t="s">
        <v>23</v>
      </c>
      <c r="B512" s="40"/>
      <c r="C512" s="40"/>
      <c r="D512" s="40"/>
      <c r="E512" s="40"/>
      <c r="F512" s="40"/>
      <c r="G512" s="40"/>
      <c r="H512" s="41"/>
      <c r="I512" s="16"/>
      <c r="J512" s="42"/>
      <c r="K512" s="802">
        <f>K514+K519+K522</f>
        <v>6.1999999999999993</v>
      </c>
      <c r="L512" s="796"/>
      <c r="M512" s="18">
        <f>K512*12*I501</f>
        <v>70501.439999999988</v>
      </c>
    </row>
    <row r="513" spans="1:13" ht="19.5" thickBot="1">
      <c r="A513" s="23" t="s">
        <v>24</v>
      </c>
      <c r="B513" s="43"/>
      <c r="C513" s="43"/>
      <c r="D513" s="43"/>
      <c r="E513" s="43"/>
      <c r="F513" s="43"/>
      <c r="G513" s="43"/>
      <c r="H513" s="44"/>
      <c r="I513" s="26"/>
      <c r="J513" s="45"/>
      <c r="K513" s="26"/>
      <c r="L513" s="27"/>
      <c r="M513" s="28"/>
    </row>
    <row r="514" spans="1:13">
      <c r="A514" s="33" t="s">
        <v>25</v>
      </c>
      <c r="B514" s="46"/>
      <c r="C514" s="46"/>
      <c r="D514" s="46"/>
      <c r="E514" s="46"/>
      <c r="F514" s="46"/>
      <c r="G514" s="46"/>
      <c r="H514" s="47"/>
      <c r="I514" s="789" t="s">
        <v>14</v>
      </c>
      <c r="J514" s="790"/>
      <c r="K514" s="782">
        <v>3.11</v>
      </c>
      <c r="L514" s="783"/>
      <c r="M514" s="32">
        <f>K514*12*I501</f>
        <v>35364.432000000001</v>
      </c>
    </row>
    <row r="515" spans="1:13">
      <c r="A515" s="29" t="s">
        <v>26</v>
      </c>
      <c r="B515" s="38"/>
      <c r="C515" s="38"/>
      <c r="D515" s="38"/>
      <c r="E515" s="38"/>
      <c r="F515" s="38"/>
      <c r="G515" s="38"/>
      <c r="H515" s="39"/>
      <c r="I515" s="96"/>
      <c r="J515" s="97"/>
      <c r="K515" s="2"/>
      <c r="L515" s="10"/>
      <c r="M515" s="32"/>
    </row>
    <row r="516" spans="1:13">
      <c r="A516" s="33" t="s">
        <v>15</v>
      </c>
      <c r="B516" s="9"/>
      <c r="C516" s="9"/>
      <c r="D516" s="9"/>
      <c r="E516" s="9"/>
      <c r="F516" s="9"/>
      <c r="G516" s="9"/>
      <c r="H516" s="10"/>
      <c r="I516" s="789" t="s">
        <v>16</v>
      </c>
      <c r="J516" s="790"/>
      <c r="K516" s="2"/>
      <c r="L516" s="10"/>
      <c r="M516" s="32"/>
    </row>
    <row r="517" spans="1:13">
      <c r="A517" s="29" t="s">
        <v>17</v>
      </c>
      <c r="B517" s="30"/>
      <c r="C517" s="30"/>
      <c r="D517" s="30"/>
      <c r="E517" s="30"/>
      <c r="F517" s="30"/>
      <c r="G517" s="30"/>
      <c r="H517" s="31"/>
      <c r="I517" s="780"/>
      <c r="J517" s="781"/>
      <c r="K517" s="2"/>
      <c r="L517" s="10"/>
      <c r="M517" s="32"/>
    </row>
    <row r="518" spans="1:13">
      <c r="A518" s="34" t="s">
        <v>27</v>
      </c>
      <c r="B518" s="35"/>
      <c r="C518" s="36"/>
      <c r="D518" s="9"/>
      <c r="E518" s="9"/>
      <c r="F518" s="9"/>
      <c r="G518" s="9"/>
      <c r="H518" s="10"/>
      <c r="I518" s="789" t="s">
        <v>16</v>
      </c>
      <c r="J518" s="790"/>
      <c r="K518" s="2"/>
      <c r="L518" s="10"/>
      <c r="M518" s="32"/>
    </row>
    <row r="519" spans="1:13">
      <c r="A519" s="33" t="s">
        <v>28</v>
      </c>
      <c r="B519" s="9"/>
      <c r="C519" s="9"/>
      <c r="D519" s="35"/>
      <c r="E519" s="35"/>
      <c r="F519" s="35"/>
      <c r="G519" s="35"/>
      <c r="H519" s="36"/>
      <c r="I519" s="798" t="s">
        <v>19</v>
      </c>
      <c r="J519" s="799"/>
      <c r="K519" s="789">
        <v>1.36</v>
      </c>
      <c r="L519" s="790"/>
      <c r="M519" s="32">
        <f>K519*12*I501</f>
        <v>15464.832</v>
      </c>
    </row>
    <row r="520" spans="1:13">
      <c r="A520" s="37" t="s">
        <v>29</v>
      </c>
      <c r="B520" s="48"/>
      <c r="C520" s="48"/>
      <c r="D520" s="48"/>
      <c r="E520" s="48"/>
      <c r="F520" s="48"/>
      <c r="G520" s="48"/>
      <c r="H520" s="49"/>
      <c r="I520" s="787" t="s">
        <v>30</v>
      </c>
      <c r="J520" s="788"/>
      <c r="K520" s="2"/>
      <c r="L520" s="10"/>
      <c r="M520" s="32"/>
    </row>
    <row r="521" spans="1:13">
      <c r="A521" s="29"/>
      <c r="B521" s="38"/>
      <c r="C521" s="38"/>
      <c r="D521" s="38"/>
      <c r="E521" s="38"/>
      <c r="F521" s="38"/>
      <c r="G521" s="38"/>
      <c r="H521" s="39"/>
      <c r="I521" s="30" t="s">
        <v>31</v>
      </c>
      <c r="J521" s="31"/>
      <c r="K521" s="2"/>
      <c r="L521" s="10"/>
      <c r="M521" s="32"/>
    </row>
    <row r="522" spans="1:13">
      <c r="A522" s="37" t="s">
        <v>32</v>
      </c>
      <c r="B522" s="48"/>
      <c r="C522" s="48"/>
      <c r="D522" s="48"/>
      <c r="E522" s="48"/>
      <c r="F522" s="48"/>
      <c r="G522" s="48"/>
      <c r="H522" s="49"/>
      <c r="I522" s="787" t="s">
        <v>19</v>
      </c>
      <c r="J522" s="788"/>
      <c r="K522" s="789">
        <v>1.73</v>
      </c>
      <c r="L522" s="790"/>
      <c r="M522" s="32">
        <f>K522*12*I501</f>
        <v>19672.175999999999</v>
      </c>
    </row>
    <row r="523" spans="1:13">
      <c r="A523" s="29" t="s">
        <v>33</v>
      </c>
      <c r="B523" s="38"/>
      <c r="C523" s="38"/>
      <c r="D523" s="38"/>
      <c r="E523" s="38"/>
      <c r="F523" s="38"/>
      <c r="G523" s="38"/>
      <c r="H523" s="39"/>
      <c r="I523" s="30"/>
      <c r="J523" s="31"/>
      <c r="K523" s="2"/>
      <c r="L523" s="10"/>
      <c r="M523" s="32"/>
    </row>
    <row r="524" spans="1:13">
      <c r="A524" s="37" t="s">
        <v>34</v>
      </c>
      <c r="B524" s="48"/>
      <c r="C524" s="48"/>
      <c r="D524" s="48"/>
      <c r="E524" s="48"/>
      <c r="F524" s="48"/>
      <c r="G524" s="48"/>
      <c r="H524" s="49"/>
      <c r="I524" s="789" t="s">
        <v>16</v>
      </c>
      <c r="J524" s="790"/>
      <c r="K524" s="2"/>
      <c r="L524" s="10"/>
      <c r="M524" s="32"/>
    </row>
    <row r="525" spans="1:13">
      <c r="A525" s="37" t="s">
        <v>35</v>
      </c>
      <c r="B525" s="48"/>
      <c r="C525" s="48"/>
      <c r="D525" s="48"/>
      <c r="E525" s="48"/>
      <c r="F525" s="48"/>
      <c r="G525" s="48"/>
      <c r="H525" s="49"/>
      <c r="I525" s="787" t="s">
        <v>36</v>
      </c>
      <c r="J525" s="788"/>
      <c r="K525" s="5"/>
      <c r="L525" s="6"/>
      <c r="M525" s="7"/>
    </row>
    <row r="526" spans="1:13" ht="19.5" thickBot="1">
      <c r="A526" s="29"/>
      <c r="B526" s="38"/>
      <c r="C526" s="38"/>
      <c r="D526" s="38"/>
      <c r="E526" s="38"/>
      <c r="F526" s="38"/>
      <c r="G526" s="38"/>
      <c r="H526" s="39"/>
      <c r="I526" s="808" t="s">
        <v>37</v>
      </c>
      <c r="J526" s="809"/>
      <c r="K526" s="30"/>
      <c r="L526" s="31"/>
      <c r="M526" s="50"/>
    </row>
    <row r="527" spans="1:13">
      <c r="A527" s="51" t="s">
        <v>38</v>
      </c>
      <c r="B527" s="14"/>
      <c r="C527" s="14"/>
      <c r="D527" s="14"/>
      <c r="E527" s="14"/>
      <c r="F527" s="14"/>
      <c r="G527" s="16"/>
      <c r="H527" s="17"/>
      <c r="I527" s="16"/>
      <c r="J527" s="17"/>
      <c r="K527" s="810">
        <f>K529+K536+K544+K548+K549+K553</f>
        <v>37.32</v>
      </c>
      <c r="L527" s="796"/>
      <c r="M527" s="18">
        <f>M529+M536+M544+M548+M549+M553</f>
        <v>424373.18400000007</v>
      </c>
    </row>
    <row r="528" spans="1:13" ht="19.5" thickBot="1">
      <c r="A528" s="52"/>
      <c r="B528" s="26"/>
      <c r="C528" s="26"/>
      <c r="D528" s="26"/>
      <c r="E528" s="26"/>
      <c r="F528" s="26"/>
      <c r="G528" s="26"/>
      <c r="H528" s="27"/>
      <c r="I528" s="26"/>
      <c r="J528" s="27"/>
      <c r="K528" s="26"/>
      <c r="L528" s="27"/>
      <c r="M528" s="28"/>
    </row>
    <row r="529" spans="1:13" ht="19.5" thickBot="1">
      <c r="A529" s="829" t="s">
        <v>39</v>
      </c>
      <c r="B529" s="830"/>
      <c r="C529" s="830"/>
      <c r="D529" s="830"/>
      <c r="E529" s="830"/>
      <c r="F529" s="830"/>
      <c r="G529" s="830"/>
      <c r="H529" s="831"/>
      <c r="I529" s="53"/>
      <c r="J529" s="54"/>
      <c r="K529" s="814">
        <f>K530+K531+K532+K534+K535</f>
        <v>10.59</v>
      </c>
      <c r="L529" s="807"/>
      <c r="M529" s="55">
        <f>K529*12*I501</f>
        <v>120421.008</v>
      </c>
    </row>
    <row r="530" spans="1:13">
      <c r="A530" s="29" t="s">
        <v>40</v>
      </c>
      <c r="B530" s="38"/>
      <c r="C530" s="38"/>
      <c r="D530" s="38"/>
      <c r="E530" s="38"/>
      <c r="F530" s="38"/>
      <c r="G530" s="38"/>
      <c r="H530" s="39"/>
      <c r="I530" s="780" t="s">
        <v>41</v>
      </c>
      <c r="J530" s="781"/>
      <c r="K530" s="782">
        <v>2.2400000000000002</v>
      </c>
      <c r="L530" s="783"/>
      <c r="M530" s="32">
        <f>K530*12*I501</f>
        <v>25471.488000000005</v>
      </c>
    </row>
    <row r="531" spans="1:13">
      <c r="A531" s="34" t="s">
        <v>42</v>
      </c>
      <c r="B531" s="99"/>
      <c r="C531" s="99"/>
      <c r="D531" s="99"/>
      <c r="E531" s="99"/>
      <c r="F531" s="99"/>
      <c r="G531" s="99"/>
      <c r="H531" s="100"/>
      <c r="I531" s="798" t="s">
        <v>43</v>
      </c>
      <c r="J531" s="799"/>
      <c r="K531" s="789">
        <v>5.28</v>
      </c>
      <c r="L531" s="790"/>
      <c r="M531" s="32">
        <f>K531*12*I501</f>
        <v>60039.936000000002</v>
      </c>
    </row>
    <row r="532" spans="1:13">
      <c r="A532" s="37" t="s">
        <v>44</v>
      </c>
      <c r="B532" s="48"/>
      <c r="C532" s="48"/>
      <c r="D532" s="48"/>
      <c r="E532" s="48"/>
      <c r="F532" s="48"/>
      <c r="G532" s="48"/>
      <c r="H532" s="49"/>
      <c r="I532" s="787" t="s">
        <v>19</v>
      </c>
      <c r="J532" s="788"/>
      <c r="K532" s="789">
        <v>0.6</v>
      </c>
      <c r="L532" s="790"/>
      <c r="M532" s="32">
        <f>K532*12*I501</f>
        <v>6822.7199999999993</v>
      </c>
    </row>
    <row r="533" spans="1:13">
      <c r="A533" s="101" t="s">
        <v>45</v>
      </c>
      <c r="B533" s="30"/>
      <c r="C533" s="30"/>
      <c r="D533" s="30"/>
      <c r="E533" s="38"/>
      <c r="F533" s="38"/>
      <c r="G533" s="38"/>
      <c r="H533" s="39"/>
      <c r="I533" s="30"/>
      <c r="J533" s="31"/>
      <c r="K533" s="9"/>
      <c r="L533" s="10"/>
      <c r="M533" s="32"/>
    </row>
    <row r="534" spans="1:13">
      <c r="A534" s="34" t="s">
        <v>46</v>
      </c>
      <c r="B534" s="99"/>
      <c r="C534" s="99"/>
      <c r="D534" s="99"/>
      <c r="E534" s="99"/>
      <c r="F534" s="99"/>
      <c r="G534" s="99"/>
      <c r="H534" s="100"/>
      <c r="I534" s="798" t="s">
        <v>14</v>
      </c>
      <c r="J534" s="799"/>
      <c r="K534" s="789">
        <v>0.18</v>
      </c>
      <c r="L534" s="790"/>
      <c r="M534" s="32">
        <f>K534*12*I501</f>
        <v>2046.8160000000003</v>
      </c>
    </row>
    <row r="535" spans="1:13" ht="19.5" thickBot="1">
      <c r="A535" s="37" t="s">
        <v>47</v>
      </c>
      <c r="B535" s="48"/>
      <c r="C535" s="48"/>
      <c r="D535" s="48"/>
      <c r="E535" s="48"/>
      <c r="F535" s="48"/>
      <c r="G535" s="48"/>
      <c r="H535" s="49"/>
      <c r="I535" s="793" t="s">
        <v>14</v>
      </c>
      <c r="J535" s="794"/>
      <c r="K535" s="808">
        <v>2.29</v>
      </c>
      <c r="L535" s="809"/>
      <c r="M535" s="32">
        <f>K535*12*I501</f>
        <v>26040.048000000003</v>
      </c>
    </row>
    <row r="536" spans="1:13" ht="19.5" thickBot="1">
      <c r="A536" s="849" t="s">
        <v>48</v>
      </c>
      <c r="B536" s="850"/>
      <c r="C536" s="850"/>
      <c r="D536" s="850"/>
      <c r="E536" s="850"/>
      <c r="F536" s="850"/>
      <c r="G536" s="850"/>
      <c r="H536" s="851"/>
      <c r="I536" s="53"/>
      <c r="J536" s="54"/>
      <c r="K536" s="806">
        <f>K537+K538+K540+K541+K542+K543</f>
        <v>2.5499999999999998</v>
      </c>
      <c r="L536" s="807"/>
      <c r="M536" s="55">
        <f>K536*12*I501</f>
        <v>28996.559999999998</v>
      </c>
    </row>
    <row r="537" spans="1:13">
      <c r="A537" s="102" t="s">
        <v>49</v>
      </c>
      <c r="B537" s="30"/>
      <c r="C537" s="30"/>
      <c r="D537" s="30"/>
      <c r="E537" s="30"/>
      <c r="F537" s="38"/>
      <c r="G537" s="38"/>
      <c r="H537" s="39"/>
      <c r="I537" s="68"/>
      <c r="J537" s="10"/>
      <c r="K537" s="782">
        <v>0.14000000000000001</v>
      </c>
      <c r="L537" s="783"/>
      <c r="M537" s="32">
        <f>K537*12*I501</f>
        <v>1591.9680000000003</v>
      </c>
    </row>
    <row r="538" spans="1:13">
      <c r="A538" s="4" t="s">
        <v>50</v>
      </c>
      <c r="B538" s="5"/>
      <c r="C538" s="5"/>
      <c r="D538" s="5"/>
      <c r="E538" s="5"/>
      <c r="F538" s="48"/>
      <c r="G538" s="48"/>
      <c r="H538" s="49"/>
      <c r="I538" s="789" t="s">
        <v>51</v>
      </c>
      <c r="J538" s="790"/>
      <c r="K538" s="789">
        <v>1.22</v>
      </c>
      <c r="L538" s="790"/>
      <c r="M538" s="32">
        <f>K538*12*I501</f>
        <v>13872.864000000001</v>
      </c>
    </row>
    <row r="539" spans="1:13">
      <c r="A539" s="29" t="s">
        <v>52</v>
      </c>
      <c r="B539" s="38"/>
      <c r="C539" s="38"/>
      <c r="D539" s="38"/>
      <c r="E539" s="38"/>
      <c r="F539" s="38"/>
      <c r="G539" s="38"/>
      <c r="H539" s="39"/>
      <c r="I539" s="780" t="s">
        <v>53</v>
      </c>
      <c r="J539" s="781"/>
      <c r="K539" s="2"/>
      <c r="L539" s="10"/>
      <c r="M539" s="32"/>
    </row>
    <row r="540" spans="1:13">
      <c r="A540" s="34" t="s">
        <v>54</v>
      </c>
      <c r="B540" s="99"/>
      <c r="C540" s="99"/>
      <c r="D540" s="99"/>
      <c r="E540" s="99"/>
      <c r="F540" s="99"/>
      <c r="G540" s="99"/>
      <c r="H540" s="100"/>
      <c r="I540" s="798" t="s">
        <v>55</v>
      </c>
      <c r="J540" s="799"/>
      <c r="K540" s="789">
        <v>0.75</v>
      </c>
      <c r="L540" s="790"/>
      <c r="M540" s="32">
        <f>K540*12*I501</f>
        <v>8528.4</v>
      </c>
    </row>
    <row r="541" spans="1:13">
      <c r="A541" s="34" t="s">
        <v>56</v>
      </c>
      <c r="B541" s="99"/>
      <c r="C541" s="99"/>
      <c r="D541" s="99"/>
      <c r="E541" s="99"/>
      <c r="F541" s="99"/>
      <c r="G541" s="99"/>
      <c r="H541" s="100"/>
      <c r="I541" s="798" t="s">
        <v>57</v>
      </c>
      <c r="J541" s="799"/>
      <c r="K541" s="789">
        <v>0.19</v>
      </c>
      <c r="L541" s="790"/>
      <c r="M541" s="32">
        <f>K541*12*I501</f>
        <v>2160.5280000000002</v>
      </c>
    </row>
    <row r="542" spans="1:13">
      <c r="A542" s="37" t="s">
        <v>58</v>
      </c>
      <c r="B542" s="48"/>
      <c r="C542" s="48"/>
      <c r="D542" s="48"/>
      <c r="E542" s="48"/>
      <c r="F542" s="48"/>
      <c r="G542" s="48"/>
      <c r="H542" s="49"/>
      <c r="I542" s="798" t="s">
        <v>59</v>
      </c>
      <c r="J542" s="799"/>
      <c r="K542" s="800">
        <v>0.1</v>
      </c>
      <c r="L542" s="801"/>
      <c r="M542" s="32">
        <f>K542*12*I501</f>
        <v>1137.1200000000001</v>
      </c>
    </row>
    <row r="543" spans="1:13" ht="19.5" thickBot="1">
      <c r="A543" s="37" t="s">
        <v>60</v>
      </c>
      <c r="B543" s="48"/>
      <c r="C543" s="48"/>
      <c r="D543" s="48"/>
      <c r="E543" s="48"/>
      <c r="F543" s="48"/>
      <c r="G543" s="48"/>
      <c r="H543" s="49"/>
      <c r="I543" s="793" t="s">
        <v>61</v>
      </c>
      <c r="J543" s="794"/>
      <c r="K543" s="823">
        <v>0.15</v>
      </c>
      <c r="L543" s="824"/>
      <c r="M543" s="71">
        <f>K543*12*I501</f>
        <v>1705.6799999999998</v>
      </c>
    </row>
    <row r="544" spans="1:13" ht="19.5" thickBot="1">
      <c r="A544" s="849" t="s">
        <v>109</v>
      </c>
      <c r="B544" s="850"/>
      <c r="C544" s="850"/>
      <c r="D544" s="850"/>
      <c r="E544" s="850"/>
      <c r="F544" s="850"/>
      <c r="G544" s="850"/>
      <c r="H544" s="851"/>
      <c r="I544" s="72"/>
      <c r="J544" s="73"/>
      <c r="K544" s="817">
        <f>K545+K546+K547</f>
        <v>1.67</v>
      </c>
      <c r="L544" s="818"/>
      <c r="M544" s="55">
        <f>K544*12*I501</f>
        <v>18989.903999999999</v>
      </c>
    </row>
    <row r="545" spans="1:13">
      <c r="A545" s="29" t="s">
        <v>63</v>
      </c>
      <c r="B545" s="38"/>
      <c r="C545" s="38"/>
      <c r="D545" s="38"/>
      <c r="E545" s="38"/>
      <c r="F545" s="38"/>
      <c r="G545" s="38"/>
      <c r="H545" s="39"/>
      <c r="I545" s="819" t="s">
        <v>64</v>
      </c>
      <c r="J545" s="820"/>
      <c r="K545" s="821">
        <v>0.57999999999999996</v>
      </c>
      <c r="L545" s="822"/>
      <c r="M545" s="32">
        <f>K545*12*I501</f>
        <v>6595.2959999999994</v>
      </c>
    </row>
    <row r="546" spans="1:13">
      <c r="A546" s="34" t="s">
        <v>65</v>
      </c>
      <c r="B546" s="99"/>
      <c r="C546" s="99"/>
      <c r="D546" s="99"/>
      <c r="E546" s="99"/>
      <c r="F546" s="99"/>
      <c r="G546" s="99"/>
      <c r="H546" s="100"/>
      <c r="I546" s="35" t="s">
        <v>66</v>
      </c>
      <c r="J546" s="36"/>
      <c r="K546" s="800">
        <v>0.91</v>
      </c>
      <c r="L546" s="801"/>
      <c r="M546" s="32">
        <f>K546*12*I501</f>
        <v>10347.791999999999</v>
      </c>
    </row>
    <row r="547" spans="1:13" ht="19.5" thickBot="1">
      <c r="A547" s="37" t="s">
        <v>58</v>
      </c>
      <c r="B547" s="48"/>
      <c r="C547" s="48"/>
      <c r="D547" s="48"/>
      <c r="E547" s="48"/>
      <c r="F547" s="48"/>
      <c r="G547" s="48"/>
      <c r="H547" s="49"/>
      <c r="I547" s="793" t="s">
        <v>59</v>
      </c>
      <c r="J547" s="794"/>
      <c r="K547" s="823">
        <v>0.18</v>
      </c>
      <c r="L547" s="824"/>
      <c r="M547" s="32">
        <f>K547*12*I501</f>
        <v>2046.8160000000003</v>
      </c>
    </row>
    <row r="548" spans="1:13" ht="19.5" thickBot="1">
      <c r="A548" s="103" t="s">
        <v>108</v>
      </c>
      <c r="B548" s="104"/>
      <c r="C548" s="104"/>
      <c r="D548" s="104"/>
      <c r="E548" s="104"/>
      <c r="F548" s="104"/>
      <c r="G548" s="104"/>
      <c r="H548" s="105"/>
      <c r="I548" s="854" t="s">
        <v>68</v>
      </c>
      <c r="J548" s="855"/>
      <c r="K548" s="856">
        <v>20.440000000000001</v>
      </c>
      <c r="L548" s="857"/>
      <c r="M548" s="55">
        <f>K548*12*I501</f>
        <v>232427.32800000004</v>
      </c>
    </row>
    <row r="549" spans="1:13" ht="19.5" thickBot="1">
      <c r="A549" s="829" t="s">
        <v>107</v>
      </c>
      <c r="B549" s="830"/>
      <c r="C549" s="830"/>
      <c r="D549" s="830"/>
      <c r="E549" s="830"/>
      <c r="F549" s="830"/>
      <c r="G549" s="830"/>
      <c r="H549" s="831"/>
      <c r="I549" s="53"/>
      <c r="J549" s="54"/>
      <c r="K549" s="806">
        <v>1.98</v>
      </c>
      <c r="L549" s="818"/>
      <c r="M549" s="55">
        <f>K549*12*I501</f>
        <v>22514.975999999999</v>
      </c>
    </row>
    <row r="550" spans="1:13">
      <c r="A550" s="33" t="s">
        <v>70</v>
      </c>
      <c r="B550" s="46"/>
      <c r="C550" s="46"/>
      <c r="D550" s="46"/>
      <c r="E550" s="46"/>
      <c r="F550" s="46"/>
      <c r="G550" s="46"/>
      <c r="H550" s="47"/>
      <c r="I550" s="782" t="s">
        <v>71</v>
      </c>
      <c r="J550" s="783"/>
      <c r="K550" s="81"/>
      <c r="L550" s="95"/>
      <c r="M550" s="32"/>
    </row>
    <row r="551" spans="1:13">
      <c r="A551" s="33" t="s">
        <v>72</v>
      </c>
      <c r="B551" s="46"/>
      <c r="C551" s="46"/>
      <c r="D551" s="46"/>
      <c r="E551" s="46"/>
      <c r="F551" s="46"/>
      <c r="G551" s="46"/>
      <c r="H551" s="47"/>
      <c r="I551" s="9"/>
      <c r="J551" s="10"/>
      <c r="K551" s="81"/>
      <c r="L551" s="95"/>
      <c r="M551" s="32"/>
    </row>
    <row r="552" spans="1:13" ht="19.5" thickBot="1">
      <c r="A552" s="33" t="s">
        <v>73</v>
      </c>
      <c r="B552" s="46"/>
      <c r="C552" s="46"/>
      <c r="D552" s="46"/>
      <c r="E552" s="46"/>
      <c r="F552" s="46"/>
      <c r="G552" s="46"/>
      <c r="H552" s="47"/>
      <c r="I552" s="8"/>
      <c r="J552" s="10"/>
      <c r="K552" s="81"/>
      <c r="L552" s="95"/>
      <c r="M552" s="32"/>
    </row>
    <row r="553" spans="1:13" ht="19.5" thickBot="1">
      <c r="A553" s="103" t="s">
        <v>106</v>
      </c>
      <c r="B553" s="104"/>
      <c r="C553" s="104"/>
      <c r="D553" s="104"/>
      <c r="E553" s="104"/>
      <c r="F553" s="104"/>
      <c r="G553" s="104"/>
      <c r="H553" s="105"/>
      <c r="I553" s="53"/>
      <c r="J553" s="54"/>
      <c r="K553" s="806">
        <v>0.09</v>
      </c>
      <c r="L553" s="818"/>
      <c r="M553" s="55">
        <f>K553*12*I501</f>
        <v>1023.4080000000001</v>
      </c>
    </row>
    <row r="554" spans="1:13">
      <c r="A554" s="33" t="s">
        <v>75</v>
      </c>
      <c r="B554" s="46"/>
      <c r="C554" s="46"/>
      <c r="D554" s="46"/>
      <c r="E554" s="46"/>
      <c r="F554" s="46"/>
      <c r="G554" s="46"/>
      <c r="H554" s="47"/>
      <c r="I554" s="782" t="s">
        <v>14</v>
      </c>
      <c r="J554" s="783"/>
      <c r="K554" s="94"/>
      <c r="L554" s="95"/>
      <c r="M554" s="32"/>
    </row>
    <row r="555" spans="1:13" ht="19.5" thickBot="1">
      <c r="A555" s="33" t="s">
        <v>76</v>
      </c>
      <c r="B555" s="46"/>
      <c r="C555" s="46"/>
      <c r="D555" s="46"/>
      <c r="E555" s="46"/>
      <c r="F555" s="46"/>
      <c r="G555" s="46"/>
      <c r="H555" s="47"/>
      <c r="I555" s="9"/>
      <c r="J555" s="10"/>
      <c r="K555" s="94"/>
      <c r="L555" s="95"/>
      <c r="M555" s="32"/>
    </row>
    <row r="556" spans="1:13" ht="19.5" thickBot="1">
      <c r="A556" s="829" t="s">
        <v>77</v>
      </c>
      <c r="B556" s="830"/>
      <c r="C556" s="830"/>
      <c r="D556" s="830"/>
      <c r="E556" s="830"/>
      <c r="F556" s="830"/>
      <c r="G556" s="830"/>
      <c r="H556" s="831"/>
      <c r="I556" s="53"/>
      <c r="J556" s="54"/>
      <c r="K556" s="806">
        <v>8.34</v>
      </c>
      <c r="L556" s="818"/>
      <c r="M556" s="55">
        <f>K556*12*I501</f>
        <v>94835.808000000005</v>
      </c>
    </row>
    <row r="557" spans="1:13">
      <c r="A557" s="33" t="s">
        <v>78</v>
      </c>
      <c r="B557" s="82"/>
      <c r="C557" s="82"/>
      <c r="D557" s="82"/>
      <c r="E557" s="82"/>
      <c r="F557" s="46"/>
      <c r="G557" s="82"/>
      <c r="H557" s="47"/>
      <c r="I557" s="789" t="s">
        <v>79</v>
      </c>
      <c r="J557" s="790"/>
      <c r="K557" s="81"/>
      <c r="L557" s="95"/>
      <c r="M557" s="32"/>
    </row>
    <row r="558" spans="1:13">
      <c r="A558" s="33" t="s">
        <v>80</v>
      </c>
      <c r="B558" s="82"/>
      <c r="C558" s="82"/>
      <c r="D558" s="82"/>
      <c r="E558" s="82"/>
      <c r="F558" s="46"/>
      <c r="G558" s="82"/>
      <c r="H558" s="47"/>
      <c r="I558" s="789" t="s">
        <v>81</v>
      </c>
      <c r="J558" s="790"/>
      <c r="K558" s="81"/>
      <c r="L558" s="95"/>
      <c r="M558" s="32"/>
    </row>
    <row r="559" spans="1:13">
      <c r="A559" s="33" t="s">
        <v>82</v>
      </c>
      <c r="B559" s="82"/>
      <c r="C559" s="82"/>
      <c r="D559" s="82"/>
      <c r="E559" s="82"/>
      <c r="F559" s="46"/>
      <c r="G559" s="82"/>
      <c r="H559" s="47"/>
      <c r="I559" s="789" t="s">
        <v>83</v>
      </c>
      <c r="J559" s="790"/>
      <c r="K559" s="81"/>
      <c r="L559" s="95"/>
      <c r="M559" s="32"/>
    </row>
    <row r="560" spans="1:13">
      <c r="A560" s="33" t="s">
        <v>84</v>
      </c>
      <c r="B560" s="82"/>
      <c r="C560" s="82"/>
      <c r="D560" s="82"/>
      <c r="E560" s="82"/>
      <c r="F560" s="46"/>
      <c r="G560" s="82"/>
      <c r="H560" s="47"/>
      <c r="I560" s="789" t="s">
        <v>85</v>
      </c>
      <c r="J560" s="790"/>
      <c r="K560" s="81"/>
      <c r="L560" s="95"/>
      <c r="M560" s="32"/>
    </row>
    <row r="561" spans="1:13">
      <c r="A561" s="33" t="s">
        <v>86</v>
      </c>
      <c r="B561" s="82"/>
      <c r="C561" s="82"/>
      <c r="D561" s="82"/>
      <c r="E561" s="82"/>
      <c r="F561" s="46"/>
      <c r="G561" s="82"/>
      <c r="H561" s="47"/>
      <c r="I561" s="789" t="s">
        <v>87</v>
      </c>
      <c r="J561" s="790"/>
      <c r="K561" s="81"/>
      <c r="L561" s="95"/>
      <c r="M561" s="32"/>
    </row>
    <row r="562" spans="1:13">
      <c r="A562" s="33" t="s">
        <v>88</v>
      </c>
      <c r="B562" s="82"/>
      <c r="C562" s="82"/>
      <c r="D562" s="82"/>
      <c r="E562" s="82"/>
      <c r="F562" s="46"/>
      <c r="G562" s="82"/>
      <c r="H562" s="47"/>
      <c r="I562" s="9"/>
      <c r="J562" s="10"/>
      <c r="K562" s="81"/>
      <c r="L562" s="95"/>
      <c r="M562" s="32"/>
    </row>
    <row r="563" spans="1:13">
      <c r="A563" s="33" t="s">
        <v>89</v>
      </c>
      <c r="B563" s="82"/>
      <c r="C563" s="82"/>
      <c r="D563" s="82"/>
      <c r="E563" s="82"/>
      <c r="F563" s="46"/>
      <c r="G563" s="82"/>
      <c r="H563" s="47"/>
      <c r="I563" s="9"/>
      <c r="J563" s="10"/>
      <c r="K563" s="81"/>
      <c r="L563" s="95"/>
      <c r="M563" s="32"/>
    </row>
    <row r="564" spans="1:13">
      <c r="A564" s="33" t="s">
        <v>90</v>
      </c>
      <c r="B564" s="82"/>
      <c r="C564" s="82"/>
      <c r="D564" s="82"/>
      <c r="E564" s="82"/>
      <c r="F564" s="46"/>
      <c r="G564" s="82"/>
      <c r="H564" s="47"/>
      <c r="I564" s="9"/>
      <c r="J564" s="10"/>
      <c r="K564" s="81"/>
      <c r="L564" s="95"/>
      <c r="M564" s="32"/>
    </row>
    <row r="565" spans="1:13">
      <c r="A565" s="33" t="s">
        <v>91</v>
      </c>
      <c r="B565" s="82"/>
      <c r="C565" s="82"/>
      <c r="D565" s="82"/>
      <c r="E565" s="82"/>
      <c r="F565" s="46"/>
      <c r="G565" s="82"/>
      <c r="H565" s="47"/>
      <c r="I565" s="9"/>
      <c r="J565" s="10"/>
      <c r="K565" s="81"/>
      <c r="L565" s="95"/>
      <c r="M565" s="32"/>
    </row>
    <row r="566" spans="1:13">
      <c r="A566" s="33" t="s">
        <v>92</v>
      </c>
      <c r="B566" s="82"/>
      <c r="C566" s="82"/>
      <c r="D566" s="82"/>
      <c r="E566" s="82"/>
      <c r="F566" s="46"/>
      <c r="G566" s="82"/>
      <c r="H566" s="47"/>
      <c r="I566" s="9"/>
      <c r="J566" s="10"/>
      <c r="K566" s="81"/>
      <c r="L566" s="95"/>
      <c r="M566" s="32"/>
    </row>
    <row r="567" spans="1:13" ht="19.5" thickBot="1">
      <c r="A567" s="834" t="s">
        <v>93</v>
      </c>
      <c r="B567" s="835"/>
      <c r="C567" s="835"/>
      <c r="D567" s="835"/>
      <c r="E567" s="835"/>
      <c r="F567" s="835"/>
      <c r="G567" s="835"/>
      <c r="H567" s="836"/>
      <c r="I567" s="9"/>
      <c r="J567" s="10"/>
      <c r="K567" s="9"/>
      <c r="L567" s="10"/>
      <c r="M567" s="32"/>
    </row>
    <row r="568" spans="1:13">
      <c r="A568" s="83" t="s">
        <v>94</v>
      </c>
      <c r="B568" s="84"/>
      <c r="C568" s="84"/>
      <c r="D568" s="84"/>
      <c r="E568" s="84"/>
      <c r="F568" s="84"/>
      <c r="G568" s="84"/>
      <c r="H568" s="84"/>
      <c r="I568" s="782" t="s">
        <v>95</v>
      </c>
      <c r="J568" s="783"/>
      <c r="K568" s="16"/>
      <c r="L568" s="17"/>
      <c r="M568" s="18"/>
    </row>
    <row r="569" spans="1:13" ht="19.5" thickBot="1">
      <c r="A569" s="85" t="s">
        <v>96</v>
      </c>
      <c r="B569" s="86"/>
      <c r="C569" s="86"/>
      <c r="D569" s="86"/>
      <c r="E569" s="86"/>
      <c r="F569" s="86"/>
      <c r="G569" s="86"/>
      <c r="H569" s="86"/>
      <c r="I569" s="87"/>
      <c r="J569" s="27"/>
      <c r="K569" s="26"/>
      <c r="L569" s="27"/>
      <c r="M569" s="28"/>
    </row>
    <row r="570" spans="1:13" ht="19.5" thickBot="1">
      <c r="A570" s="829" t="s">
        <v>97</v>
      </c>
      <c r="B570" s="830"/>
      <c r="C570" s="830"/>
      <c r="D570" s="830"/>
      <c r="E570" s="830"/>
      <c r="F570" s="830"/>
      <c r="G570" s="830"/>
      <c r="H570" s="837"/>
      <c r="I570" s="838" t="s">
        <v>98</v>
      </c>
      <c r="J570" s="839"/>
      <c r="K570" s="840">
        <v>1.69</v>
      </c>
      <c r="L570" s="841"/>
      <c r="M570" s="88">
        <f>K570*12*I501</f>
        <v>19217.328000000001</v>
      </c>
    </row>
    <row r="571" spans="1:13" ht="19.5" thickBot="1">
      <c r="A571" s="858" t="s">
        <v>99</v>
      </c>
      <c r="B571" s="858"/>
      <c r="C571" s="858"/>
      <c r="D571" s="858"/>
      <c r="E571" s="858"/>
      <c r="F571" s="858"/>
      <c r="G571" s="858"/>
      <c r="H571" s="858"/>
      <c r="I571" s="782" t="s">
        <v>95</v>
      </c>
      <c r="J571" s="783"/>
      <c r="K571" s="859">
        <v>0.49</v>
      </c>
      <c r="L571" s="859"/>
      <c r="M571" s="32">
        <f>I501*K571*12</f>
        <v>5571.8879999999999</v>
      </c>
    </row>
    <row r="572" spans="1:13" ht="19.5" thickBot="1">
      <c r="A572" s="90" t="s">
        <v>100</v>
      </c>
      <c r="B572" s="91"/>
      <c r="C572" s="91"/>
      <c r="D572" s="91"/>
      <c r="E572" s="91"/>
      <c r="F572" s="91"/>
      <c r="G572" s="91"/>
      <c r="H572" s="91"/>
      <c r="I572" s="92"/>
      <c r="J572" s="93"/>
      <c r="K572" s="838"/>
      <c r="L572" s="842"/>
      <c r="M572" s="88"/>
    </row>
    <row r="573" spans="1:13" ht="19.5" thickBot="1">
      <c r="A573" s="829" t="s">
        <v>102</v>
      </c>
      <c r="B573" s="830"/>
      <c r="C573" s="830"/>
      <c r="D573" s="830"/>
      <c r="E573" s="830"/>
      <c r="F573" s="830"/>
      <c r="G573" s="830"/>
      <c r="H573" s="830"/>
      <c r="I573" s="89"/>
      <c r="J573" s="88"/>
      <c r="K573" s="832">
        <f>K502+K512+K527+K556+K570+K572+K571</f>
        <v>61.63</v>
      </c>
      <c r="L573" s="833"/>
      <c r="M573" s="88">
        <f>M502+M512+M527+M556+M570+M572+M571</f>
        <v>700807.0560000001</v>
      </c>
    </row>
    <row r="575" spans="1:13">
      <c r="A575" s="845" t="s">
        <v>104</v>
      </c>
      <c r="B575" s="845"/>
      <c r="C575" s="845"/>
      <c r="D575" s="845"/>
      <c r="E575" s="845"/>
      <c r="F575" s="845"/>
      <c r="G575" s="845"/>
      <c r="H575" s="845"/>
      <c r="I575" s="845"/>
      <c r="J575" s="845"/>
      <c r="K575" s="845"/>
      <c r="L575" s="845"/>
      <c r="M575" s="2"/>
    </row>
    <row r="576" spans="1:13">
      <c r="A576" s="785" t="s">
        <v>0</v>
      </c>
      <c r="B576" s="785"/>
      <c r="C576" s="785"/>
      <c r="D576" s="785"/>
      <c r="E576" s="785"/>
      <c r="F576" s="785"/>
      <c r="G576" s="785"/>
      <c r="H576" s="785"/>
      <c r="I576" s="785"/>
      <c r="J576" s="785"/>
      <c r="K576" s="785"/>
      <c r="L576" s="785"/>
      <c r="M576" s="2"/>
    </row>
    <row r="577" spans="1:13">
      <c r="A577" s="3"/>
      <c r="B577" s="3"/>
      <c r="C577" s="3"/>
      <c r="D577" s="3"/>
      <c r="E577" s="3"/>
      <c r="F577" s="3" t="s">
        <v>111</v>
      </c>
      <c r="G577" s="3"/>
      <c r="H577" s="3"/>
      <c r="I577" s="3"/>
      <c r="J577" s="3"/>
      <c r="K577" s="860">
        <v>45658</v>
      </c>
      <c r="L577" s="861"/>
      <c r="M577" s="861"/>
    </row>
    <row r="578" spans="1:13">
      <c r="A578" s="4"/>
      <c r="B578" s="5"/>
      <c r="C578" s="786" t="s">
        <v>2</v>
      </c>
      <c r="D578" s="786"/>
      <c r="E578" s="786"/>
      <c r="F578" s="5"/>
      <c r="G578" s="5"/>
      <c r="H578" s="6"/>
      <c r="I578" s="787" t="s">
        <v>3</v>
      </c>
      <c r="J578" s="788"/>
      <c r="K578" s="787" t="s">
        <v>4</v>
      </c>
      <c r="L578" s="788"/>
      <c r="M578" s="7"/>
    </row>
    <row r="579" spans="1:13">
      <c r="A579" s="8"/>
      <c r="B579" s="9"/>
      <c r="C579" s="9"/>
      <c r="D579" s="9"/>
      <c r="E579" s="9"/>
      <c r="F579" s="9"/>
      <c r="G579" s="9"/>
      <c r="H579" s="10"/>
      <c r="I579" s="9"/>
      <c r="J579" s="10"/>
      <c r="K579" s="789" t="s">
        <v>5</v>
      </c>
      <c r="L579" s="790"/>
      <c r="M579" s="11" t="s">
        <v>6</v>
      </c>
    </row>
    <row r="580" spans="1:13">
      <c r="A580" s="8"/>
      <c r="B580" s="9"/>
      <c r="C580" s="9"/>
      <c r="D580" s="9"/>
      <c r="E580" s="9"/>
      <c r="F580" s="9"/>
      <c r="G580" s="9"/>
      <c r="H580" s="10"/>
      <c r="I580" s="789" t="s">
        <v>7</v>
      </c>
      <c r="J580" s="790"/>
      <c r="K580" s="780" t="s">
        <v>8</v>
      </c>
      <c r="L580" s="781"/>
      <c r="M580" s="11" t="s">
        <v>9</v>
      </c>
    </row>
    <row r="581" spans="1:13" ht="19.5" thickBot="1">
      <c r="A581" s="4"/>
      <c r="B581" s="5"/>
      <c r="C581" s="5"/>
      <c r="D581" s="5"/>
      <c r="E581" s="5"/>
      <c r="F581" s="5"/>
      <c r="G581" s="5"/>
      <c r="H581" s="6"/>
      <c r="I581" s="847">
        <v>873.5</v>
      </c>
      <c r="J581" s="848"/>
      <c r="K581" s="793"/>
      <c r="L581" s="794"/>
      <c r="M581" s="12"/>
    </row>
    <row r="582" spans="1:13">
      <c r="A582" s="13" t="s">
        <v>10</v>
      </c>
      <c r="B582" s="14"/>
      <c r="C582" s="14"/>
      <c r="D582" s="14"/>
      <c r="E582" s="14"/>
      <c r="F582" s="14"/>
      <c r="G582" s="14"/>
      <c r="H582" s="15"/>
      <c r="I582" s="16"/>
      <c r="J582" s="17"/>
      <c r="K582" s="795">
        <f>K585+K588</f>
        <v>7.59</v>
      </c>
      <c r="L582" s="796"/>
      <c r="M582" s="18">
        <f>K582*12*I581</f>
        <v>79558.38</v>
      </c>
    </row>
    <row r="583" spans="1:13">
      <c r="A583" s="19" t="s">
        <v>11</v>
      </c>
      <c r="B583" s="20"/>
      <c r="C583" s="20"/>
      <c r="D583" s="20"/>
      <c r="E583" s="20"/>
      <c r="F583" s="20"/>
      <c r="G583" s="20"/>
      <c r="H583" s="21"/>
      <c r="I583" s="9"/>
      <c r="J583" s="10"/>
      <c r="K583" s="9"/>
      <c r="L583" s="10"/>
      <c r="M583" s="22"/>
    </row>
    <row r="584" spans="1:13" ht="19.5" thickBot="1">
      <c r="A584" s="23" t="s">
        <v>12</v>
      </c>
      <c r="B584" s="24"/>
      <c r="C584" s="24"/>
      <c r="D584" s="24"/>
      <c r="E584" s="24"/>
      <c r="F584" s="24"/>
      <c r="G584" s="24"/>
      <c r="H584" s="25"/>
      <c r="I584" s="26"/>
      <c r="J584" s="27"/>
      <c r="K584" s="26"/>
      <c r="L584" s="27"/>
      <c r="M584" s="28"/>
    </row>
    <row r="585" spans="1:13">
      <c r="A585" s="29" t="s">
        <v>13</v>
      </c>
      <c r="B585" s="30"/>
      <c r="C585" s="30"/>
      <c r="D585" s="30"/>
      <c r="E585" s="30"/>
      <c r="F585" s="30"/>
      <c r="G585" s="30"/>
      <c r="H585" s="31"/>
      <c r="I585" s="780" t="s">
        <v>14</v>
      </c>
      <c r="J585" s="781"/>
      <c r="K585" s="782">
        <v>4.54</v>
      </c>
      <c r="L585" s="783"/>
      <c r="M585" s="32">
        <f>K585*12*I581</f>
        <v>47588.280000000006</v>
      </c>
    </row>
    <row r="586" spans="1:13">
      <c r="A586" s="33" t="s">
        <v>15</v>
      </c>
      <c r="B586" s="9"/>
      <c r="C586" s="9"/>
      <c r="D586" s="9"/>
      <c r="E586" s="9"/>
      <c r="F586" s="9"/>
      <c r="G586" s="9"/>
      <c r="H586" s="10"/>
      <c r="I586" s="789" t="s">
        <v>16</v>
      </c>
      <c r="J586" s="790"/>
      <c r="K586" s="2"/>
      <c r="L586" s="10"/>
      <c r="M586" s="32"/>
    </row>
    <row r="587" spans="1:13">
      <c r="A587" s="29" t="s">
        <v>17</v>
      </c>
      <c r="B587" s="30"/>
      <c r="C587" s="30"/>
      <c r="D587" s="30"/>
      <c r="E587" s="30"/>
      <c r="F587" s="30"/>
      <c r="G587" s="30"/>
      <c r="H587" s="31"/>
      <c r="I587" s="780"/>
      <c r="J587" s="781"/>
      <c r="K587" s="2"/>
      <c r="L587" s="10"/>
      <c r="M587" s="32"/>
    </row>
    <row r="588" spans="1:13">
      <c r="A588" s="29" t="s">
        <v>18</v>
      </c>
      <c r="B588" s="30"/>
      <c r="C588" s="30"/>
      <c r="D588" s="30"/>
      <c r="E588" s="30"/>
      <c r="F588" s="30"/>
      <c r="G588" s="30"/>
      <c r="H588" s="31"/>
      <c r="I588" s="798" t="s">
        <v>19</v>
      </c>
      <c r="J588" s="799"/>
      <c r="K588" s="789">
        <v>3.05</v>
      </c>
      <c r="L588" s="790"/>
      <c r="M588" s="32">
        <f>K588*12*I581</f>
        <v>31970.099999999995</v>
      </c>
    </row>
    <row r="589" spans="1:13">
      <c r="A589" s="34" t="s">
        <v>20</v>
      </c>
      <c r="B589" s="35"/>
      <c r="C589" s="35"/>
      <c r="D589" s="35"/>
      <c r="E589" s="35"/>
      <c r="F589" s="35"/>
      <c r="G589" s="35"/>
      <c r="H589" s="36"/>
      <c r="I589" s="789" t="s">
        <v>16</v>
      </c>
      <c r="J589" s="790"/>
      <c r="K589" s="3"/>
      <c r="L589" s="21"/>
      <c r="M589" s="32"/>
    </row>
    <row r="590" spans="1:13">
      <c r="A590" s="37" t="s">
        <v>21</v>
      </c>
      <c r="B590" s="5"/>
      <c r="C590" s="5"/>
      <c r="D590" s="5"/>
      <c r="E590" s="5"/>
      <c r="F590" s="5"/>
      <c r="G590" s="5"/>
      <c r="H590" s="6"/>
      <c r="I590" s="789"/>
      <c r="J590" s="790"/>
      <c r="K590" s="2"/>
      <c r="L590" s="10"/>
      <c r="M590" s="32"/>
    </row>
    <row r="591" spans="1:13" ht="19.5" thickBot="1">
      <c r="A591" s="29" t="s">
        <v>22</v>
      </c>
      <c r="B591" s="38"/>
      <c r="C591" s="38"/>
      <c r="D591" s="38"/>
      <c r="E591" s="38"/>
      <c r="F591" s="38"/>
      <c r="G591" s="38"/>
      <c r="H591" s="39"/>
      <c r="I591" s="30"/>
      <c r="J591" s="31"/>
      <c r="K591" s="800"/>
      <c r="L591" s="801"/>
      <c r="M591" s="32"/>
    </row>
    <row r="592" spans="1:13">
      <c r="A592" s="13" t="s">
        <v>23</v>
      </c>
      <c r="B592" s="40"/>
      <c r="C592" s="40"/>
      <c r="D592" s="40"/>
      <c r="E592" s="40"/>
      <c r="F592" s="40"/>
      <c r="G592" s="40"/>
      <c r="H592" s="41"/>
      <c r="I592" s="16"/>
      <c r="J592" s="42"/>
      <c r="K592" s="802">
        <f>K594+K599+K602</f>
        <v>6.1999999999999993</v>
      </c>
      <c r="L592" s="796"/>
      <c r="M592" s="18">
        <f>K592*12*I581</f>
        <v>64988.399999999994</v>
      </c>
    </row>
    <row r="593" spans="1:13" ht="19.5" thickBot="1">
      <c r="A593" s="23" t="s">
        <v>24</v>
      </c>
      <c r="B593" s="43"/>
      <c r="C593" s="43"/>
      <c r="D593" s="43"/>
      <c r="E593" s="43"/>
      <c r="F593" s="43"/>
      <c r="G593" s="43"/>
      <c r="H593" s="44"/>
      <c r="I593" s="26"/>
      <c r="J593" s="45"/>
      <c r="K593" s="26"/>
      <c r="L593" s="27"/>
      <c r="M593" s="28"/>
    </row>
    <row r="594" spans="1:13">
      <c r="A594" s="33" t="s">
        <v>25</v>
      </c>
      <c r="B594" s="46"/>
      <c r="C594" s="46"/>
      <c r="D594" s="46"/>
      <c r="E594" s="46"/>
      <c r="F594" s="46"/>
      <c r="G594" s="46"/>
      <c r="H594" s="47"/>
      <c r="I594" s="789" t="s">
        <v>14</v>
      </c>
      <c r="J594" s="790"/>
      <c r="K594" s="782">
        <v>3.11</v>
      </c>
      <c r="L594" s="783"/>
      <c r="M594" s="32">
        <f>K594*12*I581</f>
        <v>32599.02</v>
      </c>
    </row>
    <row r="595" spans="1:13">
      <c r="A595" s="29" t="s">
        <v>26</v>
      </c>
      <c r="B595" s="38"/>
      <c r="C595" s="38"/>
      <c r="D595" s="38"/>
      <c r="E595" s="38"/>
      <c r="F595" s="38"/>
      <c r="G595" s="38"/>
      <c r="H595" s="39"/>
      <c r="I595" s="96"/>
      <c r="J595" s="97"/>
      <c r="K595" s="2"/>
      <c r="L595" s="10"/>
      <c r="M595" s="32"/>
    </row>
    <row r="596" spans="1:13">
      <c r="A596" s="33" t="s">
        <v>15</v>
      </c>
      <c r="B596" s="9"/>
      <c r="C596" s="9"/>
      <c r="D596" s="9"/>
      <c r="E596" s="9"/>
      <c r="F596" s="9"/>
      <c r="G596" s="9"/>
      <c r="H596" s="10"/>
      <c r="I596" s="789" t="s">
        <v>16</v>
      </c>
      <c r="J596" s="790"/>
      <c r="K596" s="2"/>
      <c r="L596" s="10"/>
      <c r="M596" s="32"/>
    </row>
    <row r="597" spans="1:13">
      <c r="A597" s="29" t="s">
        <v>17</v>
      </c>
      <c r="B597" s="30"/>
      <c r="C597" s="30"/>
      <c r="D597" s="30"/>
      <c r="E597" s="30"/>
      <c r="F597" s="30"/>
      <c r="G597" s="30"/>
      <c r="H597" s="31"/>
      <c r="I597" s="780"/>
      <c r="J597" s="781"/>
      <c r="K597" s="2"/>
      <c r="L597" s="10"/>
      <c r="M597" s="32"/>
    </row>
    <row r="598" spans="1:13">
      <c r="A598" s="34" t="s">
        <v>27</v>
      </c>
      <c r="B598" s="35"/>
      <c r="C598" s="36"/>
      <c r="D598" s="9"/>
      <c r="E598" s="9"/>
      <c r="F598" s="9"/>
      <c r="G598" s="9"/>
      <c r="H598" s="10"/>
      <c r="I598" s="789" t="s">
        <v>16</v>
      </c>
      <c r="J598" s="790"/>
      <c r="K598" s="2"/>
      <c r="L598" s="10"/>
      <c r="M598" s="32"/>
    </row>
    <row r="599" spans="1:13">
      <c r="A599" s="33" t="s">
        <v>28</v>
      </c>
      <c r="B599" s="9"/>
      <c r="C599" s="9"/>
      <c r="D599" s="35"/>
      <c r="E599" s="35"/>
      <c r="F599" s="35"/>
      <c r="G599" s="35"/>
      <c r="H599" s="36"/>
      <c r="I599" s="798" t="s">
        <v>19</v>
      </c>
      <c r="J599" s="799"/>
      <c r="K599" s="789">
        <v>1.36</v>
      </c>
      <c r="L599" s="790"/>
      <c r="M599" s="32">
        <f>K599*12*I581</f>
        <v>14255.52</v>
      </c>
    </row>
    <row r="600" spans="1:13">
      <c r="A600" s="37" t="s">
        <v>29</v>
      </c>
      <c r="B600" s="48"/>
      <c r="C600" s="48"/>
      <c r="D600" s="48"/>
      <c r="E600" s="48"/>
      <c r="F600" s="48"/>
      <c r="G600" s="48"/>
      <c r="H600" s="49"/>
      <c r="I600" s="787" t="s">
        <v>30</v>
      </c>
      <c r="J600" s="788"/>
      <c r="K600" s="2"/>
      <c r="L600" s="10"/>
      <c r="M600" s="32"/>
    </row>
    <row r="601" spans="1:13">
      <c r="A601" s="29"/>
      <c r="B601" s="38"/>
      <c r="C601" s="38"/>
      <c r="D601" s="38"/>
      <c r="E601" s="38"/>
      <c r="F601" s="38"/>
      <c r="G601" s="38"/>
      <c r="H601" s="39"/>
      <c r="I601" s="30" t="s">
        <v>31</v>
      </c>
      <c r="J601" s="31"/>
      <c r="K601" s="2"/>
      <c r="L601" s="10"/>
      <c r="M601" s="32"/>
    </row>
    <row r="602" spans="1:13">
      <c r="A602" s="37" t="s">
        <v>32</v>
      </c>
      <c r="B602" s="48"/>
      <c r="C602" s="48"/>
      <c r="D602" s="48"/>
      <c r="E602" s="48"/>
      <c r="F602" s="48"/>
      <c r="G602" s="48"/>
      <c r="H602" s="49"/>
      <c r="I602" s="787" t="s">
        <v>19</v>
      </c>
      <c r="J602" s="788"/>
      <c r="K602" s="789">
        <v>1.73</v>
      </c>
      <c r="L602" s="790"/>
      <c r="M602" s="32">
        <f>K602*12*I581</f>
        <v>18133.859999999997</v>
      </c>
    </row>
    <row r="603" spans="1:13">
      <c r="A603" s="29" t="s">
        <v>33</v>
      </c>
      <c r="B603" s="38"/>
      <c r="C603" s="38"/>
      <c r="D603" s="38"/>
      <c r="E603" s="38"/>
      <c r="F603" s="38"/>
      <c r="G603" s="38"/>
      <c r="H603" s="39"/>
      <c r="I603" s="30"/>
      <c r="J603" s="31"/>
      <c r="K603" s="2"/>
      <c r="L603" s="10"/>
      <c r="M603" s="32"/>
    </row>
    <row r="604" spans="1:13">
      <c r="A604" s="37" t="s">
        <v>34</v>
      </c>
      <c r="B604" s="48"/>
      <c r="C604" s="48"/>
      <c r="D604" s="48"/>
      <c r="E604" s="48"/>
      <c r="F604" s="48"/>
      <c r="G604" s="48"/>
      <c r="H604" s="49"/>
      <c r="I604" s="789" t="s">
        <v>16</v>
      </c>
      <c r="J604" s="790"/>
      <c r="K604" s="2"/>
      <c r="L604" s="10"/>
      <c r="M604" s="32"/>
    </row>
    <row r="605" spans="1:13">
      <c r="A605" s="37" t="s">
        <v>35</v>
      </c>
      <c r="B605" s="48"/>
      <c r="C605" s="48"/>
      <c r="D605" s="48"/>
      <c r="E605" s="48"/>
      <c r="F605" s="48"/>
      <c r="G605" s="48"/>
      <c r="H605" s="49"/>
      <c r="I605" s="787" t="s">
        <v>36</v>
      </c>
      <c r="J605" s="788"/>
      <c r="K605" s="5"/>
      <c r="L605" s="6"/>
      <c r="M605" s="7"/>
    </row>
    <row r="606" spans="1:13" ht="19.5" thickBot="1">
      <c r="A606" s="29"/>
      <c r="B606" s="38"/>
      <c r="C606" s="38"/>
      <c r="D606" s="38"/>
      <c r="E606" s="38"/>
      <c r="F606" s="38"/>
      <c r="G606" s="38"/>
      <c r="H606" s="39"/>
      <c r="I606" s="808" t="s">
        <v>37</v>
      </c>
      <c r="J606" s="809"/>
      <c r="K606" s="30"/>
      <c r="L606" s="31"/>
      <c r="M606" s="50"/>
    </row>
    <row r="607" spans="1:13">
      <c r="A607" s="51" t="s">
        <v>38</v>
      </c>
      <c r="B607" s="14"/>
      <c r="C607" s="14"/>
      <c r="D607" s="14"/>
      <c r="E607" s="14"/>
      <c r="F607" s="14"/>
      <c r="G607" s="16"/>
      <c r="H607" s="17"/>
      <c r="I607" s="16"/>
      <c r="J607" s="17"/>
      <c r="K607" s="810">
        <f>K609+K616+K624+K628+K629+K633</f>
        <v>43.75</v>
      </c>
      <c r="L607" s="796"/>
      <c r="M607" s="18">
        <f>M609+M616+M624+M628+M629+M633</f>
        <v>458587.5</v>
      </c>
    </row>
    <row r="608" spans="1:13" ht="19.5" thickBot="1">
      <c r="A608" s="52"/>
      <c r="B608" s="26"/>
      <c r="C608" s="26"/>
      <c r="D608" s="26"/>
      <c r="E608" s="26"/>
      <c r="F608" s="26"/>
      <c r="G608" s="26"/>
      <c r="H608" s="27"/>
      <c r="I608" s="26"/>
      <c r="J608" s="27"/>
      <c r="K608" s="26"/>
      <c r="L608" s="27"/>
      <c r="M608" s="28"/>
    </row>
    <row r="609" spans="1:13" ht="19.5" thickBot="1">
      <c r="A609" s="829" t="s">
        <v>39</v>
      </c>
      <c r="B609" s="830"/>
      <c r="C609" s="830"/>
      <c r="D609" s="830"/>
      <c r="E609" s="830"/>
      <c r="F609" s="830"/>
      <c r="G609" s="830"/>
      <c r="H609" s="831"/>
      <c r="I609" s="53"/>
      <c r="J609" s="54"/>
      <c r="K609" s="814">
        <f>K610+K611+K612+K614+K615</f>
        <v>10.020000000000001</v>
      </c>
      <c r="L609" s="807"/>
      <c r="M609" s="55">
        <f>K609*12*I581</f>
        <v>105029.64000000001</v>
      </c>
    </row>
    <row r="610" spans="1:13">
      <c r="A610" s="29" t="s">
        <v>40</v>
      </c>
      <c r="B610" s="38"/>
      <c r="C610" s="38"/>
      <c r="D610" s="38"/>
      <c r="E610" s="38"/>
      <c r="F610" s="38"/>
      <c r="G610" s="38"/>
      <c r="H610" s="39"/>
      <c r="I610" s="780" t="s">
        <v>41</v>
      </c>
      <c r="J610" s="781"/>
      <c r="K610" s="782">
        <v>2.2400000000000002</v>
      </c>
      <c r="L610" s="783"/>
      <c r="M610" s="32">
        <f>K610*12*I581</f>
        <v>23479.680000000004</v>
      </c>
    </row>
    <row r="611" spans="1:13">
      <c r="A611" s="34" t="s">
        <v>42</v>
      </c>
      <c r="B611" s="99"/>
      <c r="C611" s="99"/>
      <c r="D611" s="99"/>
      <c r="E611" s="99"/>
      <c r="F611" s="99"/>
      <c r="G611" s="99"/>
      <c r="H611" s="100"/>
      <c r="I611" s="798" t="s">
        <v>43</v>
      </c>
      <c r="J611" s="799"/>
      <c r="K611" s="789">
        <v>5.28</v>
      </c>
      <c r="L611" s="790"/>
      <c r="M611" s="32">
        <f>K611*12*I581</f>
        <v>55344.959999999999</v>
      </c>
    </row>
    <row r="612" spans="1:13">
      <c r="A612" s="37" t="s">
        <v>44</v>
      </c>
      <c r="B612" s="48"/>
      <c r="C612" s="48"/>
      <c r="D612" s="48"/>
      <c r="E612" s="48"/>
      <c r="F612" s="48"/>
      <c r="G612" s="48"/>
      <c r="H612" s="49"/>
      <c r="I612" s="787" t="s">
        <v>19</v>
      </c>
      <c r="J612" s="788"/>
      <c r="K612" s="789">
        <v>0.6</v>
      </c>
      <c r="L612" s="790"/>
      <c r="M612" s="32">
        <f>K612*12*I581</f>
        <v>6289.2</v>
      </c>
    </row>
    <row r="613" spans="1:13">
      <c r="A613" s="101" t="s">
        <v>45</v>
      </c>
      <c r="B613" s="30"/>
      <c r="C613" s="30"/>
      <c r="D613" s="30"/>
      <c r="E613" s="38"/>
      <c r="F613" s="38"/>
      <c r="G613" s="38"/>
      <c r="H613" s="39"/>
      <c r="I613" s="30"/>
      <c r="J613" s="31"/>
      <c r="K613" s="9"/>
      <c r="L613" s="10"/>
      <c r="M613" s="32"/>
    </row>
    <row r="614" spans="1:13">
      <c r="A614" s="34" t="s">
        <v>46</v>
      </c>
      <c r="B614" s="99"/>
      <c r="C614" s="99"/>
      <c r="D614" s="99"/>
      <c r="E614" s="99"/>
      <c r="F614" s="99"/>
      <c r="G614" s="99"/>
      <c r="H614" s="100"/>
      <c r="I614" s="798" t="s">
        <v>14</v>
      </c>
      <c r="J614" s="799"/>
      <c r="K614" s="789">
        <v>0.18</v>
      </c>
      <c r="L614" s="790"/>
      <c r="M614" s="32">
        <f>K614*12*I581</f>
        <v>1886.7600000000002</v>
      </c>
    </row>
    <row r="615" spans="1:13" ht="19.5" thickBot="1">
      <c r="A615" s="37" t="s">
        <v>47</v>
      </c>
      <c r="B615" s="48"/>
      <c r="C615" s="48"/>
      <c r="D615" s="48"/>
      <c r="E615" s="48"/>
      <c r="F615" s="48"/>
      <c r="G615" s="48"/>
      <c r="H615" s="49"/>
      <c r="I615" s="793" t="s">
        <v>14</v>
      </c>
      <c r="J615" s="794"/>
      <c r="K615" s="808">
        <v>1.72</v>
      </c>
      <c r="L615" s="809"/>
      <c r="M615" s="32">
        <f>K615*12*I581</f>
        <v>18029.04</v>
      </c>
    </row>
    <row r="616" spans="1:13" ht="19.5" thickBot="1">
      <c r="A616" s="849" t="s">
        <v>48</v>
      </c>
      <c r="B616" s="850"/>
      <c r="C616" s="850"/>
      <c r="D616" s="850"/>
      <c r="E616" s="850"/>
      <c r="F616" s="850"/>
      <c r="G616" s="850"/>
      <c r="H616" s="851"/>
      <c r="I616" s="53"/>
      <c r="J616" s="54"/>
      <c r="K616" s="806">
        <f>K617+K618+K620+K621+K622+K623</f>
        <v>2.5499999999999998</v>
      </c>
      <c r="L616" s="807"/>
      <c r="M616" s="55">
        <f>K616*12*I581</f>
        <v>26729.1</v>
      </c>
    </row>
    <row r="617" spans="1:13">
      <c r="A617" s="102" t="s">
        <v>49</v>
      </c>
      <c r="B617" s="30"/>
      <c r="C617" s="30"/>
      <c r="D617" s="30"/>
      <c r="E617" s="30"/>
      <c r="F617" s="38"/>
      <c r="G617" s="38"/>
      <c r="H617" s="39"/>
      <c r="I617" s="68"/>
      <c r="J617" s="10"/>
      <c r="K617" s="782">
        <v>0.14000000000000001</v>
      </c>
      <c r="L617" s="783"/>
      <c r="M617" s="32">
        <f>K617*12*I581</f>
        <v>1467.4800000000002</v>
      </c>
    </row>
    <row r="618" spans="1:13">
      <c r="A618" s="4" t="s">
        <v>50</v>
      </c>
      <c r="B618" s="5"/>
      <c r="C618" s="5"/>
      <c r="D618" s="5"/>
      <c r="E618" s="5"/>
      <c r="F618" s="48"/>
      <c r="G618" s="48"/>
      <c r="H618" s="49"/>
      <c r="I618" s="789" t="s">
        <v>51</v>
      </c>
      <c r="J618" s="790"/>
      <c r="K618" s="789">
        <v>1.22</v>
      </c>
      <c r="L618" s="790"/>
      <c r="M618" s="32">
        <f>K618*12*I581</f>
        <v>12788.04</v>
      </c>
    </row>
    <row r="619" spans="1:13">
      <c r="A619" s="29" t="s">
        <v>52</v>
      </c>
      <c r="B619" s="38"/>
      <c r="C619" s="38"/>
      <c r="D619" s="38"/>
      <c r="E619" s="38"/>
      <c r="F619" s="38"/>
      <c r="G619" s="38"/>
      <c r="H619" s="39"/>
      <c r="I619" s="780" t="s">
        <v>53</v>
      </c>
      <c r="J619" s="781"/>
      <c r="K619" s="2"/>
      <c r="L619" s="10"/>
      <c r="M619" s="32"/>
    </row>
    <row r="620" spans="1:13">
      <c r="A620" s="34" t="s">
        <v>54</v>
      </c>
      <c r="B620" s="99"/>
      <c r="C620" s="99"/>
      <c r="D620" s="99"/>
      <c r="E620" s="99"/>
      <c r="F620" s="99"/>
      <c r="G620" s="99"/>
      <c r="H620" s="100"/>
      <c r="I620" s="798" t="s">
        <v>55</v>
      </c>
      <c r="J620" s="799"/>
      <c r="K620" s="789">
        <v>0.75</v>
      </c>
      <c r="L620" s="790"/>
      <c r="M620" s="32">
        <f>K620*12*I581</f>
        <v>7861.5</v>
      </c>
    </row>
    <row r="621" spans="1:13">
      <c r="A621" s="34" t="s">
        <v>56</v>
      </c>
      <c r="B621" s="99"/>
      <c r="C621" s="99"/>
      <c r="D621" s="99"/>
      <c r="E621" s="99"/>
      <c r="F621" s="99"/>
      <c r="G621" s="99"/>
      <c r="H621" s="100"/>
      <c r="I621" s="798" t="s">
        <v>57</v>
      </c>
      <c r="J621" s="799"/>
      <c r="K621" s="789">
        <v>0.19</v>
      </c>
      <c r="L621" s="790"/>
      <c r="M621" s="32">
        <f>K621*12*I581</f>
        <v>1991.5800000000002</v>
      </c>
    </row>
    <row r="622" spans="1:13">
      <c r="A622" s="37" t="s">
        <v>58</v>
      </c>
      <c r="B622" s="48"/>
      <c r="C622" s="48"/>
      <c r="D622" s="48"/>
      <c r="E622" s="48"/>
      <c r="F622" s="48"/>
      <c r="G622" s="48"/>
      <c r="H622" s="49"/>
      <c r="I622" s="798" t="s">
        <v>59</v>
      </c>
      <c r="J622" s="799"/>
      <c r="K622" s="800">
        <v>0.1</v>
      </c>
      <c r="L622" s="801"/>
      <c r="M622" s="32">
        <f>K622*12*I581</f>
        <v>1048.2</v>
      </c>
    </row>
    <row r="623" spans="1:13" ht="19.5" thickBot="1">
      <c r="A623" s="37" t="s">
        <v>60</v>
      </c>
      <c r="B623" s="48"/>
      <c r="C623" s="48"/>
      <c r="D623" s="48"/>
      <c r="E623" s="48"/>
      <c r="F623" s="48"/>
      <c r="G623" s="48"/>
      <c r="H623" s="49"/>
      <c r="I623" s="793" t="s">
        <v>61</v>
      </c>
      <c r="J623" s="794"/>
      <c r="K623" s="823">
        <v>0.15</v>
      </c>
      <c r="L623" s="824"/>
      <c r="M623" s="71">
        <f>K623*12*I581</f>
        <v>1572.3</v>
      </c>
    </row>
    <row r="624" spans="1:13" ht="19.5" thickBot="1">
      <c r="A624" s="849" t="s">
        <v>109</v>
      </c>
      <c r="B624" s="850"/>
      <c r="C624" s="850"/>
      <c r="D624" s="850"/>
      <c r="E624" s="850"/>
      <c r="F624" s="850"/>
      <c r="G624" s="850"/>
      <c r="H624" s="851"/>
      <c r="I624" s="72"/>
      <c r="J624" s="73"/>
      <c r="K624" s="817">
        <f>K625+K626+K627</f>
        <v>1.67</v>
      </c>
      <c r="L624" s="818"/>
      <c r="M624" s="55">
        <f>K624*12*I581</f>
        <v>17504.939999999999</v>
      </c>
    </row>
    <row r="625" spans="1:13">
      <c r="A625" s="29" t="s">
        <v>63</v>
      </c>
      <c r="B625" s="38"/>
      <c r="C625" s="38"/>
      <c r="D625" s="38"/>
      <c r="E625" s="38"/>
      <c r="F625" s="38"/>
      <c r="G625" s="38"/>
      <c r="H625" s="39"/>
      <c r="I625" s="819" t="s">
        <v>64</v>
      </c>
      <c r="J625" s="820"/>
      <c r="K625" s="821">
        <v>0.57999999999999996</v>
      </c>
      <c r="L625" s="822"/>
      <c r="M625" s="32">
        <f>K625*12*I581</f>
        <v>6079.5599999999995</v>
      </c>
    </row>
    <row r="626" spans="1:13">
      <c r="A626" s="34" t="s">
        <v>65</v>
      </c>
      <c r="B626" s="99"/>
      <c r="C626" s="99"/>
      <c r="D626" s="99"/>
      <c r="E626" s="99"/>
      <c r="F626" s="99"/>
      <c r="G626" s="99"/>
      <c r="H626" s="100"/>
      <c r="I626" s="35" t="s">
        <v>66</v>
      </c>
      <c r="J626" s="36"/>
      <c r="K626" s="800">
        <v>0.91</v>
      </c>
      <c r="L626" s="801"/>
      <c r="M626" s="32">
        <f>K626*12*I581</f>
        <v>9538.6200000000008</v>
      </c>
    </row>
    <row r="627" spans="1:13" ht="19.5" thickBot="1">
      <c r="A627" s="37" t="s">
        <v>58</v>
      </c>
      <c r="B627" s="48"/>
      <c r="C627" s="48"/>
      <c r="D627" s="48"/>
      <c r="E627" s="48"/>
      <c r="F627" s="48"/>
      <c r="G627" s="48"/>
      <c r="H627" s="49"/>
      <c r="I627" s="793" t="s">
        <v>59</v>
      </c>
      <c r="J627" s="794"/>
      <c r="K627" s="823">
        <v>0.18</v>
      </c>
      <c r="L627" s="824"/>
      <c r="M627" s="32">
        <f>K627*12*I581</f>
        <v>1886.7600000000002</v>
      </c>
    </row>
    <row r="628" spans="1:13" ht="19.5" thickBot="1">
      <c r="A628" s="103" t="s">
        <v>108</v>
      </c>
      <c r="B628" s="104"/>
      <c r="C628" s="104"/>
      <c r="D628" s="104"/>
      <c r="E628" s="104"/>
      <c r="F628" s="104"/>
      <c r="G628" s="104"/>
      <c r="H628" s="105"/>
      <c r="I628" s="854" t="s">
        <v>68</v>
      </c>
      <c r="J628" s="855"/>
      <c r="K628" s="856">
        <v>27.44</v>
      </c>
      <c r="L628" s="857"/>
      <c r="M628" s="55">
        <f>K628*12*I581</f>
        <v>287626.08</v>
      </c>
    </row>
    <row r="629" spans="1:13" ht="19.5" thickBot="1">
      <c r="A629" s="829" t="s">
        <v>107</v>
      </c>
      <c r="B629" s="830"/>
      <c r="C629" s="830"/>
      <c r="D629" s="830"/>
      <c r="E629" s="830"/>
      <c r="F629" s="830"/>
      <c r="G629" s="830"/>
      <c r="H629" s="831"/>
      <c r="I629" s="53"/>
      <c r="J629" s="54"/>
      <c r="K629" s="806">
        <v>1.98</v>
      </c>
      <c r="L629" s="818"/>
      <c r="M629" s="55">
        <f>K629*12*I581</f>
        <v>20754.359999999997</v>
      </c>
    </row>
    <row r="630" spans="1:13">
      <c r="A630" s="33" t="s">
        <v>70</v>
      </c>
      <c r="B630" s="46"/>
      <c r="C630" s="46"/>
      <c r="D630" s="46"/>
      <c r="E630" s="46"/>
      <c r="F630" s="46"/>
      <c r="G630" s="46"/>
      <c r="H630" s="47"/>
      <c r="I630" s="782" t="s">
        <v>71</v>
      </c>
      <c r="J630" s="783"/>
      <c r="K630" s="81"/>
      <c r="L630" s="95"/>
      <c r="M630" s="32"/>
    </row>
    <row r="631" spans="1:13">
      <c r="A631" s="33" t="s">
        <v>72</v>
      </c>
      <c r="B631" s="46"/>
      <c r="C631" s="46"/>
      <c r="D631" s="46"/>
      <c r="E631" s="46"/>
      <c r="F631" s="46"/>
      <c r="G631" s="46"/>
      <c r="H631" s="47"/>
      <c r="I631" s="9"/>
      <c r="J631" s="10"/>
      <c r="K631" s="81"/>
      <c r="L631" s="95"/>
      <c r="M631" s="32"/>
    </row>
    <row r="632" spans="1:13" ht="19.5" thickBot="1">
      <c r="A632" s="33" t="s">
        <v>73</v>
      </c>
      <c r="B632" s="46"/>
      <c r="C632" s="46"/>
      <c r="D632" s="46"/>
      <c r="E632" s="46"/>
      <c r="F632" s="46"/>
      <c r="G632" s="46"/>
      <c r="H632" s="47"/>
      <c r="I632" s="8"/>
      <c r="J632" s="10"/>
      <c r="K632" s="81"/>
      <c r="L632" s="95"/>
      <c r="M632" s="32"/>
    </row>
    <row r="633" spans="1:13" ht="19.5" thickBot="1">
      <c r="A633" s="103" t="s">
        <v>106</v>
      </c>
      <c r="B633" s="104"/>
      <c r="C633" s="104"/>
      <c r="D633" s="104"/>
      <c r="E633" s="104"/>
      <c r="F633" s="104"/>
      <c r="G633" s="104"/>
      <c r="H633" s="105"/>
      <c r="I633" s="53"/>
      <c r="J633" s="54"/>
      <c r="K633" s="806">
        <v>0.09</v>
      </c>
      <c r="L633" s="818"/>
      <c r="M633" s="55">
        <f>K633*12*I581</f>
        <v>943.38000000000011</v>
      </c>
    </row>
    <row r="634" spans="1:13">
      <c r="A634" s="33" t="s">
        <v>75</v>
      </c>
      <c r="B634" s="46"/>
      <c r="C634" s="46"/>
      <c r="D634" s="46"/>
      <c r="E634" s="46"/>
      <c r="F634" s="46"/>
      <c r="G634" s="46"/>
      <c r="H634" s="47"/>
      <c r="I634" s="782" t="s">
        <v>14</v>
      </c>
      <c r="J634" s="783"/>
      <c r="K634" s="94"/>
      <c r="L634" s="95"/>
      <c r="M634" s="32"/>
    </row>
    <row r="635" spans="1:13" ht="19.5" thickBot="1">
      <c r="A635" s="33" t="s">
        <v>76</v>
      </c>
      <c r="B635" s="46"/>
      <c r="C635" s="46"/>
      <c r="D635" s="46"/>
      <c r="E635" s="46"/>
      <c r="F635" s="46"/>
      <c r="G635" s="46"/>
      <c r="H635" s="47"/>
      <c r="I635" s="9"/>
      <c r="J635" s="10"/>
      <c r="K635" s="94"/>
      <c r="L635" s="95"/>
      <c r="M635" s="32"/>
    </row>
    <row r="636" spans="1:13" ht="19.5" thickBot="1">
      <c r="A636" s="829" t="s">
        <v>105</v>
      </c>
      <c r="B636" s="830"/>
      <c r="C636" s="830"/>
      <c r="D636" s="830"/>
      <c r="E636" s="830"/>
      <c r="F636" s="830"/>
      <c r="G636" s="830"/>
      <c r="H636" s="831"/>
      <c r="I636" s="53"/>
      <c r="J636" s="54"/>
      <c r="K636" s="806">
        <v>8.34</v>
      </c>
      <c r="L636" s="818"/>
      <c r="M636" s="55">
        <f>K636*12*I581</f>
        <v>87419.88</v>
      </c>
    </row>
    <row r="637" spans="1:13">
      <c r="A637" s="33" t="s">
        <v>78</v>
      </c>
      <c r="B637" s="82"/>
      <c r="C637" s="82"/>
      <c r="D637" s="82"/>
      <c r="E637" s="82"/>
      <c r="F637" s="46"/>
      <c r="G637" s="82"/>
      <c r="H637" s="47"/>
      <c r="I637" s="789" t="s">
        <v>79</v>
      </c>
      <c r="J637" s="790"/>
      <c r="K637" s="81"/>
      <c r="L637" s="95"/>
      <c r="M637" s="32"/>
    </row>
    <row r="638" spans="1:13">
      <c r="A638" s="33" t="s">
        <v>80</v>
      </c>
      <c r="B638" s="82"/>
      <c r="C638" s="82"/>
      <c r="D638" s="82"/>
      <c r="E638" s="82"/>
      <c r="F638" s="46"/>
      <c r="G638" s="82"/>
      <c r="H638" s="47"/>
      <c r="I638" s="789" t="s">
        <v>81</v>
      </c>
      <c r="J638" s="790"/>
      <c r="K638" s="81"/>
      <c r="L638" s="95"/>
      <c r="M638" s="32"/>
    </row>
    <row r="639" spans="1:13">
      <c r="A639" s="33" t="s">
        <v>82</v>
      </c>
      <c r="B639" s="82"/>
      <c r="C639" s="82"/>
      <c r="D639" s="82"/>
      <c r="E639" s="82"/>
      <c r="F639" s="46"/>
      <c r="G639" s="82"/>
      <c r="H639" s="47"/>
      <c r="I639" s="789" t="s">
        <v>83</v>
      </c>
      <c r="J639" s="790"/>
      <c r="K639" s="81"/>
      <c r="L639" s="95"/>
      <c r="M639" s="32"/>
    </row>
    <row r="640" spans="1:13">
      <c r="A640" s="33" t="s">
        <v>84</v>
      </c>
      <c r="B640" s="82"/>
      <c r="C640" s="82"/>
      <c r="D640" s="82"/>
      <c r="E640" s="82"/>
      <c r="F640" s="46"/>
      <c r="G640" s="82"/>
      <c r="H640" s="47"/>
      <c r="I640" s="789" t="s">
        <v>85</v>
      </c>
      <c r="J640" s="790"/>
      <c r="K640" s="81"/>
      <c r="L640" s="95"/>
      <c r="M640" s="32"/>
    </row>
    <row r="641" spans="1:13">
      <c r="A641" s="33" t="s">
        <v>86</v>
      </c>
      <c r="B641" s="82"/>
      <c r="C641" s="82"/>
      <c r="D641" s="82"/>
      <c r="E641" s="82"/>
      <c r="F641" s="46"/>
      <c r="G641" s="82"/>
      <c r="H641" s="47"/>
      <c r="I641" s="789" t="s">
        <v>87</v>
      </c>
      <c r="J641" s="790"/>
      <c r="K641" s="81"/>
      <c r="L641" s="95"/>
      <c r="M641" s="32"/>
    </row>
    <row r="642" spans="1:13">
      <c r="A642" s="33" t="s">
        <v>88</v>
      </c>
      <c r="B642" s="82"/>
      <c r="C642" s="82"/>
      <c r="D642" s="82"/>
      <c r="E642" s="82"/>
      <c r="F642" s="46"/>
      <c r="G642" s="82"/>
      <c r="H642" s="47"/>
      <c r="I642" s="9"/>
      <c r="J642" s="10"/>
      <c r="K642" s="81"/>
      <c r="L642" s="95"/>
      <c r="M642" s="32"/>
    </row>
    <row r="643" spans="1:13">
      <c r="A643" s="33" t="s">
        <v>89</v>
      </c>
      <c r="B643" s="82"/>
      <c r="C643" s="82"/>
      <c r="D643" s="82"/>
      <c r="E643" s="82"/>
      <c r="F643" s="46"/>
      <c r="G643" s="82"/>
      <c r="H643" s="47"/>
      <c r="I643" s="9"/>
      <c r="J643" s="10"/>
      <c r="K643" s="81"/>
      <c r="L643" s="95"/>
      <c r="M643" s="32"/>
    </row>
    <row r="644" spans="1:13">
      <c r="A644" s="33" t="s">
        <v>90</v>
      </c>
      <c r="B644" s="82"/>
      <c r="C644" s="82"/>
      <c r="D644" s="82"/>
      <c r="E644" s="82"/>
      <c r="F644" s="46"/>
      <c r="G644" s="82"/>
      <c r="H644" s="47"/>
      <c r="I644" s="9"/>
      <c r="J644" s="10"/>
      <c r="K644" s="81"/>
      <c r="L644" s="95"/>
      <c r="M644" s="32"/>
    </row>
    <row r="645" spans="1:13">
      <c r="A645" s="33" t="s">
        <v>91</v>
      </c>
      <c r="B645" s="82"/>
      <c r="C645" s="82"/>
      <c r="D645" s="82"/>
      <c r="E645" s="82"/>
      <c r="F645" s="46"/>
      <c r="G645" s="82"/>
      <c r="H645" s="47"/>
      <c r="I645" s="9"/>
      <c r="J645" s="10"/>
      <c r="K645" s="81"/>
      <c r="L645" s="95"/>
      <c r="M645" s="32"/>
    </row>
    <row r="646" spans="1:13">
      <c r="A646" s="33" t="s">
        <v>92</v>
      </c>
      <c r="B646" s="82"/>
      <c r="C646" s="82"/>
      <c r="D646" s="82"/>
      <c r="E646" s="82"/>
      <c r="F646" s="46"/>
      <c r="G646" s="82"/>
      <c r="H646" s="47"/>
      <c r="I646" s="9"/>
      <c r="J646" s="10"/>
      <c r="K646" s="81"/>
      <c r="L646" s="95"/>
      <c r="M646" s="32"/>
    </row>
    <row r="647" spans="1:13" ht="19.5" thickBot="1">
      <c r="A647" s="834" t="s">
        <v>93</v>
      </c>
      <c r="B647" s="835"/>
      <c r="C647" s="835"/>
      <c r="D647" s="835"/>
      <c r="E647" s="835"/>
      <c r="F647" s="835"/>
      <c r="G647" s="835"/>
      <c r="H647" s="836"/>
      <c r="I647" s="9"/>
      <c r="J647" s="10"/>
      <c r="K647" s="9"/>
      <c r="L647" s="10"/>
      <c r="M647" s="32"/>
    </row>
    <row r="648" spans="1:13">
      <c r="A648" s="83" t="s">
        <v>94</v>
      </c>
      <c r="B648" s="84"/>
      <c r="C648" s="84"/>
      <c r="D648" s="84"/>
      <c r="E648" s="84"/>
      <c r="F648" s="84"/>
      <c r="G648" s="84"/>
      <c r="H648" s="84"/>
      <c r="I648" s="782" t="s">
        <v>95</v>
      </c>
      <c r="J648" s="783"/>
      <c r="K648" s="16"/>
      <c r="L648" s="17"/>
      <c r="M648" s="18"/>
    </row>
    <row r="649" spans="1:13" ht="19.5" thickBot="1">
      <c r="A649" s="85" t="s">
        <v>96</v>
      </c>
      <c r="B649" s="86"/>
      <c r="C649" s="86"/>
      <c r="D649" s="86"/>
      <c r="E649" s="86"/>
      <c r="F649" s="86"/>
      <c r="G649" s="86"/>
      <c r="H649" s="86"/>
      <c r="I649" s="87"/>
      <c r="J649" s="27"/>
      <c r="K649" s="26"/>
      <c r="L649" s="27"/>
      <c r="M649" s="28"/>
    </row>
    <row r="650" spans="1:13" ht="19.5" thickBot="1">
      <c r="A650" s="829" t="s">
        <v>97</v>
      </c>
      <c r="B650" s="830"/>
      <c r="C650" s="830"/>
      <c r="D650" s="830"/>
      <c r="E650" s="830"/>
      <c r="F650" s="830"/>
      <c r="G650" s="830"/>
      <c r="H650" s="837"/>
      <c r="I650" s="838" t="s">
        <v>98</v>
      </c>
      <c r="J650" s="839"/>
      <c r="K650" s="840">
        <v>1.69</v>
      </c>
      <c r="L650" s="841"/>
      <c r="M650" s="88">
        <f>K650*12*I581</f>
        <v>17714.580000000002</v>
      </c>
    </row>
    <row r="651" spans="1:13" ht="19.5" thickBot="1">
      <c r="A651" s="858" t="s">
        <v>99</v>
      </c>
      <c r="B651" s="858"/>
      <c r="C651" s="858"/>
      <c r="D651" s="858"/>
      <c r="E651" s="858"/>
      <c r="F651" s="858"/>
      <c r="G651" s="858"/>
      <c r="H651" s="858"/>
      <c r="I651" s="782" t="s">
        <v>95</v>
      </c>
      <c r="J651" s="783"/>
      <c r="K651" s="859">
        <v>0.52</v>
      </c>
      <c r="L651" s="859"/>
      <c r="M651" s="32">
        <f>I581*K651*12</f>
        <v>5450.64</v>
      </c>
    </row>
    <row r="652" spans="1:13" ht="19.5" thickBot="1">
      <c r="A652" s="90" t="s">
        <v>100</v>
      </c>
      <c r="B652" s="91"/>
      <c r="C652" s="91"/>
      <c r="D652" s="91"/>
      <c r="E652" s="91"/>
      <c r="F652" s="91"/>
      <c r="G652" s="91"/>
      <c r="H652" s="91"/>
      <c r="I652" s="92"/>
      <c r="J652" s="93"/>
      <c r="K652" s="838">
        <v>1.6</v>
      </c>
      <c r="L652" s="842"/>
      <c r="M652" s="88">
        <f>K652*12*I581</f>
        <v>16771.2</v>
      </c>
    </row>
    <row r="653" spans="1:13" ht="19.5" thickBot="1">
      <c r="A653" s="829" t="s">
        <v>102</v>
      </c>
      <c r="B653" s="830"/>
      <c r="C653" s="830"/>
      <c r="D653" s="830"/>
      <c r="E653" s="830"/>
      <c r="F653" s="830"/>
      <c r="G653" s="830"/>
      <c r="H653" s="830"/>
      <c r="I653" s="89"/>
      <c r="J653" s="88"/>
      <c r="K653" s="832">
        <f>K582+K592+K607+K636+K650+K652+K651</f>
        <v>69.689999999999984</v>
      </c>
      <c r="L653" s="833"/>
      <c r="M653" s="88">
        <f>M582+M592+M607+M636+M650+M652+M651</f>
        <v>730490.58</v>
      </c>
    </row>
    <row r="657" spans="1:13">
      <c r="A657" s="845" t="s">
        <v>104</v>
      </c>
      <c r="B657" s="845"/>
      <c r="C657" s="845"/>
      <c r="D657" s="845"/>
      <c r="E657" s="845"/>
      <c r="F657" s="845"/>
      <c r="G657" s="845"/>
      <c r="H657" s="845"/>
      <c r="I657" s="845"/>
      <c r="J657" s="845"/>
      <c r="K657" s="845"/>
      <c r="L657" s="845"/>
      <c r="M657" s="2"/>
    </row>
    <row r="658" spans="1:13">
      <c r="A658" s="785" t="s">
        <v>0</v>
      </c>
      <c r="B658" s="785"/>
      <c r="C658" s="785"/>
      <c r="D658" s="785"/>
      <c r="E658" s="785"/>
      <c r="F658" s="785"/>
      <c r="G658" s="785"/>
      <c r="H658" s="785"/>
      <c r="I658" s="785"/>
      <c r="J658" s="785"/>
      <c r="K658" s="785"/>
      <c r="L658" s="785"/>
      <c r="M658" s="2"/>
    </row>
    <row r="659" spans="1:13">
      <c r="A659" s="3"/>
      <c r="B659" s="3"/>
      <c r="C659" s="3"/>
      <c r="D659" s="3"/>
      <c r="E659" s="3"/>
      <c r="F659" s="3" t="s">
        <v>110</v>
      </c>
      <c r="G659" s="3"/>
      <c r="H659" s="3"/>
      <c r="I659" s="3"/>
      <c r="J659" s="3"/>
      <c r="K659" s="860">
        <v>45658</v>
      </c>
      <c r="L659" s="861"/>
      <c r="M659" s="861"/>
    </row>
    <row r="660" spans="1:13">
      <c r="A660" s="4"/>
      <c r="B660" s="5"/>
      <c r="C660" s="786" t="s">
        <v>2</v>
      </c>
      <c r="D660" s="786"/>
      <c r="E660" s="786"/>
      <c r="F660" s="5"/>
      <c r="G660" s="5"/>
      <c r="H660" s="6"/>
      <c r="I660" s="787" t="s">
        <v>3</v>
      </c>
      <c r="J660" s="788"/>
      <c r="K660" s="787" t="s">
        <v>4</v>
      </c>
      <c r="L660" s="788"/>
      <c r="M660" s="7"/>
    </row>
    <row r="661" spans="1:13">
      <c r="A661" s="8"/>
      <c r="B661" s="9"/>
      <c r="C661" s="9"/>
      <c r="D661" s="9"/>
      <c r="E661" s="9"/>
      <c r="F661" s="9"/>
      <c r="G661" s="9"/>
      <c r="H661" s="10"/>
      <c r="I661" s="9"/>
      <c r="J661" s="10"/>
      <c r="K661" s="789" t="s">
        <v>5</v>
      </c>
      <c r="L661" s="790"/>
      <c r="M661" s="11" t="s">
        <v>6</v>
      </c>
    </row>
    <row r="662" spans="1:13">
      <c r="A662" s="8"/>
      <c r="B662" s="9"/>
      <c r="C662" s="9"/>
      <c r="D662" s="9"/>
      <c r="E662" s="9"/>
      <c r="F662" s="9"/>
      <c r="G662" s="9"/>
      <c r="H662" s="10"/>
      <c r="I662" s="789" t="s">
        <v>7</v>
      </c>
      <c r="J662" s="790"/>
      <c r="K662" s="780" t="s">
        <v>8</v>
      </c>
      <c r="L662" s="781"/>
      <c r="M662" s="11" t="s">
        <v>9</v>
      </c>
    </row>
    <row r="663" spans="1:13" ht="19.5" thickBot="1">
      <c r="A663" s="4"/>
      <c r="B663" s="5"/>
      <c r="C663" s="5"/>
      <c r="D663" s="5"/>
      <c r="E663" s="5"/>
      <c r="F663" s="5"/>
      <c r="G663" s="5"/>
      <c r="H663" s="6"/>
      <c r="I663" s="847">
        <v>555.79999999999995</v>
      </c>
      <c r="J663" s="848"/>
      <c r="K663" s="793"/>
      <c r="L663" s="794"/>
      <c r="M663" s="12"/>
    </row>
    <row r="664" spans="1:13">
      <c r="A664" s="13" t="s">
        <v>10</v>
      </c>
      <c r="B664" s="14"/>
      <c r="C664" s="14"/>
      <c r="D664" s="14"/>
      <c r="E664" s="14"/>
      <c r="F664" s="14"/>
      <c r="G664" s="14"/>
      <c r="H664" s="15"/>
      <c r="I664" s="16"/>
      <c r="J664" s="17"/>
      <c r="K664" s="795">
        <f>K667+K670</f>
        <v>7.59</v>
      </c>
      <c r="L664" s="796"/>
      <c r="M664" s="18">
        <f>K664*12*I663</f>
        <v>50622.263999999996</v>
      </c>
    </row>
    <row r="665" spans="1:13">
      <c r="A665" s="19" t="s">
        <v>11</v>
      </c>
      <c r="B665" s="20"/>
      <c r="C665" s="20"/>
      <c r="D665" s="20"/>
      <c r="E665" s="20"/>
      <c r="F665" s="20"/>
      <c r="G665" s="20"/>
      <c r="H665" s="21"/>
      <c r="I665" s="9"/>
      <c r="J665" s="10"/>
      <c r="K665" s="9"/>
      <c r="L665" s="10"/>
      <c r="M665" s="22"/>
    </row>
    <row r="666" spans="1:13" ht="19.5" thickBot="1">
      <c r="A666" s="23" t="s">
        <v>12</v>
      </c>
      <c r="B666" s="24"/>
      <c r="C666" s="24"/>
      <c r="D666" s="24"/>
      <c r="E666" s="24"/>
      <c r="F666" s="24"/>
      <c r="G666" s="24"/>
      <c r="H666" s="25"/>
      <c r="I666" s="26"/>
      <c r="J666" s="27"/>
      <c r="K666" s="26"/>
      <c r="L666" s="27"/>
      <c r="M666" s="28"/>
    </row>
    <row r="667" spans="1:13">
      <c r="A667" s="29" t="s">
        <v>13</v>
      </c>
      <c r="B667" s="30"/>
      <c r="C667" s="30"/>
      <c r="D667" s="30"/>
      <c r="E667" s="30"/>
      <c r="F667" s="30"/>
      <c r="G667" s="30"/>
      <c r="H667" s="31"/>
      <c r="I667" s="780" t="s">
        <v>14</v>
      </c>
      <c r="J667" s="781"/>
      <c r="K667" s="782">
        <v>4.54</v>
      </c>
      <c r="L667" s="783"/>
      <c r="M667" s="32">
        <f>K667*12*I663</f>
        <v>30279.984</v>
      </c>
    </row>
    <row r="668" spans="1:13">
      <c r="A668" s="33" t="s">
        <v>15</v>
      </c>
      <c r="B668" s="9"/>
      <c r="C668" s="9"/>
      <c r="D668" s="9"/>
      <c r="E668" s="9"/>
      <c r="F668" s="9"/>
      <c r="G668" s="9"/>
      <c r="H668" s="10"/>
      <c r="I668" s="789" t="s">
        <v>16</v>
      </c>
      <c r="J668" s="790"/>
      <c r="K668" s="2"/>
      <c r="L668" s="10"/>
      <c r="M668" s="32"/>
    </row>
    <row r="669" spans="1:13">
      <c r="A669" s="29" t="s">
        <v>17</v>
      </c>
      <c r="B669" s="30"/>
      <c r="C669" s="30"/>
      <c r="D669" s="30"/>
      <c r="E669" s="30"/>
      <c r="F669" s="30"/>
      <c r="G669" s="30"/>
      <c r="H669" s="31"/>
      <c r="I669" s="780"/>
      <c r="J669" s="781"/>
      <c r="K669" s="2"/>
      <c r="L669" s="10"/>
      <c r="M669" s="32"/>
    </row>
    <row r="670" spans="1:13">
      <c r="A670" s="29" t="s">
        <v>18</v>
      </c>
      <c r="B670" s="30"/>
      <c r="C670" s="30"/>
      <c r="D670" s="30"/>
      <c r="E670" s="30"/>
      <c r="F670" s="30"/>
      <c r="G670" s="30"/>
      <c r="H670" s="31"/>
      <c r="I670" s="798" t="s">
        <v>19</v>
      </c>
      <c r="J670" s="799"/>
      <c r="K670" s="789">
        <v>3.05</v>
      </c>
      <c r="L670" s="790"/>
      <c r="M670" s="32">
        <f>K670*12*I663</f>
        <v>20342.279999999995</v>
      </c>
    </row>
    <row r="671" spans="1:13">
      <c r="A671" s="34" t="s">
        <v>20</v>
      </c>
      <c r="B671" s="35"/>
      <c r="C671" s="35"/>
      <c r="D671" s="35"/>
      <c r="E671" s="35"/>
      <c r="F671" s="35"/>
      <c r="G671" s="35"/>
      <c r="H671" s="36"/>
      <c r="I671" s="789" t="s">
        <v>16</v>
      </c>
      <c r="J671" s="790"/>
      <c r="K671" s="3"/>
      <c r="L671" s="21"/>
      <c r="M671" s="32"/>
    </row>
    <row r="672" spans="1:13">
      <c r="A672" s="37" t="s">
        <v>21</v>
      </c>
      <c r="B672" s="5"/>
      <c r="C672" s="5"/>
      <c r="D672" s="5"/>
      <c r="E672" s="5"/>
      <c r="F672" s="5"/>
      <c r="G672" s="5"/>
      <c r="H672" s="6"/>
      <c r="I672" s="789"/>
      <c r="J672" s="790"/>
      <c r="K672" s="2"/>
      <c r="L672" s="10"/>
      <c r="M672" s="32"/>
    </row>
    <row r="673" spans="1:13" ht="19.5" thickBot="1">
      <c r="A673" s="29" t="s">
        <v>22</v>
      </c>
      <c r="B673" s="38"/>
      <c r="C673" s="38"/>
      <c r="D673" s="38"/>
      <c r="E673" s="38"/>
      <c r="F673" s="38"/>
      <c r="G673" s="38"/>
      <c r="H673" s="39"/>
      <c r="I673" s="30"/>
      <c r="J673" s="31"/>
      <c r="K673" s="800"/>
      <c r="L673" s="801"/>
      <c r="M673" s="32"/>
    </row>
    <row r="674" spans="1:13">
      <c r="A674" s="13" t="s">
        <v>23</v>
      </c>
      <c r="B674" s="40"/>
      <c r="C674" s="40"/>
      <c r="D674" s="40"/>
      <c r="E674" s="40"/>
      <c r="F674" s="40"/>
      <c r="G674" s="40"/>
      <c r="H674" s="41"/>
      <c r="I674" s="16"/>
      <c r="J674" s="42"/>
      <c r="K674" s="802">
        <f>K676+K681+K684</f>
        <v>6.1999999999999993</v>
      </c>
      <c r="L674" s="796"/>
      <c r="M674" s="18">
        <f>K674*12*I663</f>
        <v>41351.51999999999</v>
      </c>
    </row>
    <row r="675" spans="1:13" ht="19.5" thickBot="1">
      <c r="A675" s="23" t="s">
        <v>24</v>
      </c>
      <c r="B675" s="43"/>
      <c r="C675" s="43"/>
      <c r="D675" s="43"/>
      <c r="E675" s="43"/>
      <c r="F675" s="43"/>
      <c r="G675" s="43"/>
      <c r="H675" s="44"/>
      <c r="I675" s="26"/>
      <c r="J675" s="45"/>
      <c r="K675" s="26"/>
      <c r="L675" s="27"/>
      <c r="M675" s="28"/>
    </row>
    <row r="676" spans="1:13">
      <c r="A676" s="33" t="s">
        <v>25</v>
      </c>
      <c r="B676" s="46"/>
      <c r="C676" s="46"/>
      <c r="D676" s="46"/>
      <c r="E676" s="46"/>
      <c r="F676" s="46"/>
      <c r="G676" s="46"/>
      <c r="H676" s="47"/>
      <c r="I676" s="789" t="s">
        <v>14</v>
      </c>
      <c r="J676" s="790"/>
      <c r="K676" s="782">
        <v>3.11</v>
      </c>
      <c r="L676" s="783"/>
      <c r="M676" s="32">
        <f>K676*12*I663</f>
        <v>20742.455999999998</v>
      </c>
    </row>
    <row r="677" spans="1:13">
      <c r="A677" s="29" t="s">
        <v>26</v>
      </c>
      <c r="B677" s="38"/>
      <c r="C677" s="38"/>
      <c r="D677" s="38"/>
      <c r="E677" s="38"/>
      <c r="F677" s="38"/>
      <c r="G677" s="38"/>
      <c r="H677" s="39"/>
      <c r="I677" s="96"/>
      <c r="J677" s="97"/>
      <c r="K677" s="2"/>
      <c r="L677" s="10"/>
      <c r="M677" s="32"/>
    </row>
    <row r="678" spans="1:13">
      <c r="A678" s="33" t="s">
        <v>15</v>
      </c>
      <c r="B678" s="9"/>
      <c r="C678" s="9"/>
      <c r="D678" s="9"/>
      <c r="E678" s="9"/>
      <c r="F678" s="9"/>
      <c r="G678" s="9"/>
      <c r="H678" s="10"/>
      <c r="I678" s="789" t="s">
        <v>16</v>
      </c>
      <c r="J678" s="790"/>
      <c r="K678" s="2"/>
      <c r="L678" s="10"/>
      <c r="M678" s="32"/>
    </row>
    <row r="679" spans="1:13">
      <c r="A679" s="29" t="s">
        <v>17</v>
      </c>
      <c r="B679" s="30"/>
      <c r="C679" s="30"/>
      <c r="D679" s="30"/>
      <c r="E679" s="30"/>
      <c r="F679" s="30"/>
      <c r="G679" s="30"/>
      <c r="H679" s="31"/>
      <c r="I679" s="780"/>
      <c r="J679" s="781"/>
      <c r="K679" s="2"/>
      <c r="L679" s="10"/>
      <c r="M679" s="32"/>
    </row>
    <row r="680" spans="1:13">
      <c r="A680" s="34" t="s">
        <v>27</v>
      </c>
      <c r="B680" s="35"/>
      <c r="C680" s="36"/>
      <c r="D680" s="9"/>
      <c r="E680" s="9"/>
      <c r="F680" s="9"/>
      <c r="G680" s="9"/>
      <c r="H680" s="10"/>
      <c r="I680" s="789" t="s">
        <v>16</v>
      </c>
      <c r="J680" s="790"/>
      <c r="K680" s="2"/>
      <c r="L680" s="10"/>
      <c r="M680" s="32"/>
    </row>
    <row r="681" spans="1:13">
      <c r="A681" s="33" t="s">
        <v>28</v>
      </c>
      <c r="B681" s="9"/>
      <c r="C681" s="9"/>
      <c r="D681" s="35"/>
      <c r="E681" s="35"/>
      <c r="F681" s="35"/>
      <c r="G681" s="35"/>
      <c r="H681" s="36"/>
      <c r="I681" s="798" t="s">
        <v>19</v>
      </c>
      <c r="J681" s="799"/>
      <c r="K681" s="789">
        <v>1.36</v>
      </c>
      <c r="L681" s="790"/>
      <c r="M681" s="32">
        <f>K681*12*I663</f>
        <v>9070.655999999999</v>
      </c>
    </row>
    <row r="682" spans="1:13">
      <c r="A682" s="37" t="s">
        <v>29</v>
      </c>
      <c r="B682" s="48"/>
      <c r="C682" s="48"/>
      <c r="D682" s="48"/>
      <c r="E682" s="48"/>
      <c r="F682" s="48"/>
      <c r="G682" s="48"/>
      <c r="H682" s="49"/>
      <c r="I682" s="787" t="s">
        <v>30</v>
      </c>
      <c r="J682" s="788"/>
      <c r="K682" s="2"/>
      <c r="L682" s="10"/>
      <c r="M682" s="32"/>
    </row>
    <row r="683" spans="1:13">
      <c r="A683" s="29"/>
      <c r="B683" s="38"/>
      <c r="C683" s="38"/>
      <c r="D683" s="38"/>
      <c r="E683" s="38"/>
      <c r="F683" s="38"/>
      <c r="G683" s="38"/>
      <c r="H683" s="39"/>
      <c r="I683" s="30" t="s">
        <v>31</v>
      </c>
      <c r="J683" s="31"/>
      <c r="K683" s="2"/>
      <c r="L683" s="10"/>
      <c r="M683" s="32"/>
    </row>
    <row r="684" spans="1:13">
      <c r="A684" s="37" t="s">
        <v>32</v>
      </c>
      <c r="B684" s="48"/>
      <c r="C684" s="48"/>
      <c r="D684" s="48"/>
      <c r="E684" s="48"/>
      <c r="F684" s="48"/>
      <c r="G684" s="48"/>
      <c r="H684" s="49"/>
      <c r="I684" s="787" t="s">
        <v>19</v>
      </c>
      <c r="J684" s="788"/>
      <c r="K684" s="789">
        <v>1.73</v>
      </c>
      <c r="L684" s="790"/>
      <c r="M684" s="32">
        <f>K684*12*I663</f>
        <v>11538.407999999998</v>
      </c>
    </row>
    <row r="685" spans="1:13">
      <c r="A685" s="29" t="s">
        <v>33</v>
      </c>
      <c r="B685" s="38"/>
      <c r="C685" s="38"/>
      <c r="D685" s="38"/>
      <c r="E685" s="38"/>
      <c r="F685" s="38"/>
      <c r="G685" s="38"/>
      <c r="H685" s="39"/>
      <c r="I685" s="30"/>
      <c r="J685" s="31"/>
      <c r="K685" s="2"/>
      <c r="L685" s="10"/>
      <c r="M685" s="32"/>
    </row>
    <row r="686" spans="1:13">
      <c r="A686" s="37" t="s">
        <v>34</v>
      </c>
      <c r="B686" s="48"/>
      <c r="C686" s="48"/>
      <c r="D686" s="48"/>
      <c r="E686" s="48"/>
      <c r="F686" s="48"/>
      <c r="G686" s="48"/>
      <c r="H686" s="49"/>
      <c r="I686" s="789" t="s">
        <v>16</v>
      </c>
      <c r="J686" s="790"/>
      <c r="K686" s="2"/>
      <c r="L686" s="10"/>
      <c r="M686" s="32"/>
    </row>
    <row r="687" spans="1:13">
      <c r="A687" s="37" t="s">
        <v>35</v>
      </c>
      <c r="B687" s="48"/>
      <c r="C687" s="48"/>
      <c r="D687" s="48"/>
      <c r="E687" s="48"/>
      <c r="F687" s="48"/>
      <c r="G687" s="48"/>
      <c r="H687" s="49"/>
      <c r="I687" s="787" t="s">
        <v>36</v>
      </c>
      <c r="J687" s="788"/>
      <c r="K687" s="5"/>
      <c r="L687" s="6"/>
      <c r="M687" s="7"/>
    </row>
    <row r="688" spans="1:13" ht="19.5" thickBot="1">
      <c r="A688" s="29"/>
      <c r="B688" s="38"/>
      <c r="C688" s="38"/>
      <c r="D688" s="38"/>
      <c r="E688" s="38"/>
      <c r="F688" s="38"/>
      <c r="G688" s="38"/>
      <c r="H688" s="39"/>
      <c r="I688" s="808" t="s">
        <v>37</v>
      </c>
      <c r="J688" s="809"/>
      <c r="K688" s="30"/>
      <c r="L688" s="31"/>
      <c r="M688" s="50"/>
    </row>
    <row r="689" spans="1:13">
      <c r="A689" s="51" t="s">
        <v>38</v>
      </c>
      <c r="B689" s="14"/>
      <c r="C689" s="14"/>
      <c r="D689" s="14"/>
      <c r="E689" s="14"/>
      <c r="F689" s="14"/>
      <c r="G689" s="16"/>
      <c r="H689" s="17"/>
      <c r="I689" s="16"/>
      <c r="J689" s="17"/>
      <c r="K689" s="810">
        <f>K691+K698+K706+K710+K711+K715</f>
        <v>45.480000000000004</v>
      </c>
      <c r="L689" s="796"/>
      <c r="M689" s="18">
        <f>M691+M698+M706+M710+M711+M715</f>
        <v>303333.40800000005</v>
      </c>
    </row>
    <row r="690" spans="1:13" ht="19.5" thickBot="1">
      <c r="A690" s="52"/>
      <c r="B690" s="26"/>
      <c r="C690" s="26"/>
      <c r="D690" s="26"/>
      <c r="E690" s="26"/>
      <c r="F690" s="26"/>
      <c r="G690" s="26"/>
      <c r="H690" s="27"/>
      <c r="I690" s="26"/>
      <c r="J690" s="27"/>
      <c r="K690" s="26"/>
      <c r="L690" s="27"/>
      <c r="M690" s="28"/>
    </row>
    <row r="691" spans="1:13" ht="19.5" thickBot="1">
      <c r="A691" s="829" t="s">
        <v>39</v>
      </c>
      <c r="B691" s="830"/>
      <c r="C691" s="830"/>
      <c r="D691" s="830"/>
      <c r="E691" s="830"/>
      <c r="F691" s="830"/>
      <c r="G691" s="830"/>
      <c r="H691" s="831"/>
      <c r="I691" s="53"/>
      <c r="J691" s="54"/>
      <c r="K691" s="814">
        <f>K692+K693+K694+K696+K697</f>
        <v>11</v>
      </c>
      <c r="L691" s="807"/>
      <c r="M691" s="55">
        <f>K691*12*I663</f>
        <v>73365.599999999991</v>
      </c>
    </row>
    <row r="692" spans="1:13">
      <c r="A692" s="29" t="s">
        <v>40</v>
      </c>
      <c r="B692" s="38"/>
      <c r="C692" s="38"/>
      <c r="D692" s="38"/>
      <c r="E692" s="38"/>
      <c r="F692" s="38"/>
      <c r="G692" s="38"/>
      <c r="H692" s="39"/>
      <c r="I692" s="780" t="s">
        <v>41</v>
      </c>
      <c r="J692" s="781"/>
      <c r="K692" s="782">
        <v>2.2400000000000002</v>
      </c>
      <c r="L692" s="783"/>
      <c r="M692" s="32">
        <f>K692*12*I663</f>
        <v>14939.904</v>
      </c>
    </row>
    <row r="693" spans="1:13">
      <c r="A693" s="34" t="s">
        <v>42</v>
      </c>
      <c r="B693" s="99"/>
      <c r="C693" s="99"/>
      <c r="D693" s="99"/>
      <c r="E693" s="99"/>
      <c r="F693" s="99"/>
      <c r="G693" s="99"/>
      <c r="H693" s="100"/>
      <c r="I693" s="798" t="s">
        <v>43</v>
      </c>
      <c r="J693" s="799"/>
      <c r="K693" s="789">
        <v>5.28</v>
      </c>
      <c r="L693" s="790"/>
      <c r="M693" s="32">
        <f>K693*12*I663</f>
        <v>35215.487999999998</v>
      </c>
    </row>
    <row r="694" spans="1:13">
      <c r="A694" s="37" t="s">
        <v>44</v>
      </c>
      <c r="B694" s="48"/>
      <c r="C694" s="48"/>
      <c r="D694" s="48"/>
      <c r="E694" s="48"/>
      <c r="F694" s="48"/>
      <c r="G694" s="48"/>
      <c r="H694" s="49"/>
      <c r="I694" s="787" t="s">
        <v>19</v>
      </c>
      <c r="J694" s="788"/>
      <c r="K694" s="789">
        <v>0.6</v>
      </c>
      <c r="L694" s="790"/>
      <c r="M694" s="32">
        <f>K694*12*I663</f>
        <v>4001.7599999999993</v>
      </c>
    </row>
    <row r="695" spans="1:13">
      <c r="A695" s="101" t="s">
        <v>45</v>
      </c>
      <c r="B695" s="30"/>
      <c r="C695" s="30"/>
      <c r="D695" s="30"/>
      <c r="E695" s="38"/>
      <c r="F695" s="38"/>
      <c r="G695" s="38"/>
      <c r="H695" s="39"/>
      <c r="I695" s="30"/>
      <c r="J695" s="31"/>
      <c r="K695" s="9"/>
      <c r="L695" s="10"/>
      <c r="M695" s="32"/>
    </row>
    <row r="696" spans="1:13">
      <c r="A696" s="34" t="s">
        <v>46</v>
      </c>
      <c r="B696" s="99"/>
      <c r="C696" s="99"/>
      <c r="D696" s="99"/>
      <c r="E696" s="99"/>
      <c r="F696" s="99"/>
      <c r="G696" s="99"/>
      <c r="H696" s="100"/>
      <c r="I696" s="798" t="s">
        <v>14</v>
      </c>
      <c r="J696" s="799"/>
      <c r="K696" s="789">
        <v>0.18</v>
      </c>
      <c r="L696" s="790"/>
      <c r="M696" s="32">
        <f>K696*12*I663</f>
        <v>1200.528</v>
      </c>
    </row>
    <row r="697" spans="1:13" ht="19.5" thickBot="1">
      <c r="A697" s="37" t="s">
        <v>47</v>
      </c>
      <c r="B697" s="48"/>
      <c r="C697" s="48"/>
      <c r="D697" s="48"/>
      <c r="E697" s="48"/>
      <c r="F697" s="48"/>
      <c r="G697" s="48"/>
      <c r="H697" s="49"/>
      <c r="I697" s="793" t="s">
        <v>14</v>
      </c>
      <c r="J697" s="794"/>
      <c r="K697" s="808">
        <v>2.7</v>
      </c>
      <c r="L697" s="809"/>
      <c r="M697" s="32">
        <f>K697*12*I663</f>
        <v>18007.920000000002</v>
      </c>
    </row>
    <row r="698" spans="1:13" ht="19.5" thickBot="1">
      <c r="A698" s="849" t="s">
        <v>48</v>
      </c>
      <c r="B698" s="850"/>
      <c r="C698" s="850"/>
      <c r="D698" s="850"/>
      <c r="E698" s="850"/>
      <c r="F698" s="850"/>
      <c r="G698" s="850"/>
      <c r="H698" s="851"/>
      <c r="I698" s="53"/>
      <c r="J698" s="54"/>
      <c r="K698" s="806">
        <f>K699+K700+K702+K703+K704+K705</f>
        <v>2.5499999999999998</v>
      </c>
      <c r="L698" s="807"/>
      <c r="M698" s="55">
        <f>K698*12*I663</f>
        <v>17007.479999999996</v>
      </c>
    </row>
    <row r="699" spans="1:13">
      <c r="A699" s="102" t="s">
        <v>49</v>
      </c>
      <c r="B699" s="30"/>
      <c r="C699" s="30"/>
      <c r="D699" s="30"/>
      <c r="E699" s="30"/>
      <c r="F699" s="38"/>
      <c r="G699" s="38"/>
      <c r="H699" s="39"/>
      <c r="I699" s="68"/>
      <c r="J699" s="10"/>
      <c r="K699" s="782">
        <v>0.14000000000000001</v>
      </c>
      <c r="L699" s="783"/>
      <c r="M699" s="32">
        <f>K699*12*I663</f>
        <v>933.74400000000003</v>
      </c>
    </row>
    <row r="700" spans="1:13">
      <c r="A700" s="4" t="s">
        <v>50</v>
      </c>
      <c r="B700" s="5"/>
      <c r="C700" s="5"/>
      <c r="D700" s="5"/>
      <c r="E700" s="5"/>
      <c r="F700" s="48"/>
      <c r="G700" s="48"/>
      <c r="H700" s="49"/>
      <c r="I700" s="789" t="s">
        <v>51</v>
      </c>
      <c r="J700" s="790"/>
      <c r="K700" s="789">
        <v>1.22</v>
      </c>
      <c r="L700" s="790"/>
      <c r="M700" s="32">
        <f>K700*12*I663</f>
        <v>8136.9119999999994</v>
      </c>
    </row>
    <row r="701" spans="1:13">
      <c r="A701" s="29" t="s">
        <v>52</v>
      </c>
      <c r="B701" s="38"/>
      <c r="C701" s="38"/>
      <c r="D701" s="38"/>
      <c r="E701" s="38"/>
      <c r="F701" s="38"/>
      <c r="G701" s="38"/>
      <c r="H701" s="39"/>
      <c r="I701" s="780" t="s">
        <v>53</v>
      </c>
      <c r="J701" s="781"/>
      <c r="K701" s="2"/>
      <c r="L701" s="10"/>
      <c r="M701" s="32"/>
    </row>
    <row r="702" spans="1:13">
      <c r="A702" s="34" t="s">
        <v>54</v>
      </c>
      <c r="B702" s="99"/>
      <c r="C702" s="99"/>
      <c r="D702" s="99"/>
      <c r="E702" s="99"/>
      <c r="F702" s="99"/>
      <c r="G702" s="99"/>
      <c r="H702" s="100"/>
      <c r="I702" s="798" t="s">
        <v>55</v>
      </c>
      <c r="J702" s="799"/>
      <c r="K702" s="789">
        <v>0.75</v>
      </c>
      <c r="L702" s="790"/>
      <c r="M702" s="32">
        <f>K702*12*I663</f>
        <v>5002.2</v>
      </c>
    </row>
    <row r="703" spans="1:13">
      <c r="A703" s="34" t="s">
        <v>56</v>
      </c>
      <c r="B703" s="99"/>
      <c r="C703" s="99"/>
      <c r="D703" s="99"/>
      <c r="E703" s="99"/>
      <c r="F703" s="99"/>
      <c r="G703" s="99"/>
      <c r="H703" s="100"/>
      <c r="I703" s="798" t="s">
        <v>57</v>
      </c>
      <c r="J703" s="799"/>
      <c r="K703" s="789">
        <v>0.19</v>
      </c>
      <c r="L703" s="790"/>
      <c r="M703" s="32">
        <f>K703*12*I663</f>
        <v>1267.2239999999999</v>
      </c>
    </row>
    <row r="704" spans="1:13">
      <c r="A704" s="37" t="s">
        <v>58</v>
      </c>
      <c r="B704" s="48"/>
      <c r="C704" s="48"/>
      <c r="D704" s="48"/>
      <c r="E704" s="48"/>
      <c r="F704" s="48"/>
      <c r="G704" s="48"/>
      <c r="H704" s="49"/>
      <c r="I704" s="798" t="s">
        <v>59</v>
      </c>
      <c r="J704" s="799"/>
      <c r="K704" s="800">
        <v>0.1</v>
      </c>
      <c r="L704" s="801"/>
      <c r="M704" s="32">
        <f>K704*12*I663</f>
        <v>666.96</v>
      </c>
    </row>
    <row r="705" spans="1:13" ht="19.5" thickBot="1">
      <c r="A705" s="37" t="s">
        <v>60</v>
      </c>
      <c r="B705" s="48"/>
      <c r="C705" s="48"/>
      <c r="D705" s="48"/>
      <c r="E705" s="48"/>
      <c r="F705" s="48"/>
      <c r="G705" s="48"/>
      <c r="H705" s="49"/>
      <c r="I705" s="793" t="s">
        <v>61</v>
      </c>
      <c r="J705" s="794"/>
      <c r="K705" s="823">
        <v>0.15</v>
      </c>
      <c r="L705" s="824"/>
      <c r="M705" s="71">
        <f>K705*12*I663</f>
        <v>1000.4399999999998</v>
      </c>
    </row>
    <row r="706" spans="1:13" ht="19.5" thickBot="1">
      <c r="A706" s="849" t="s">
        <v>109</v>
      </c>
      <c r="B706" s="850"/>
      <c r="C706" s="850"/>
      <c r="D706" s="850"/>
      <c r="E706" s="850"/>
      <c r="F706" s="850"/>
      <c r="G706" s="850"/>
      <c r="H706" s="851"/>
      <c r="I706" s="72"/>
      <c r="J706" s="73"/>
      <c r="K706" s="817">
        <f>K707+K708+K709</f>
        <v>1.67</v>
      </c>
      <c r="L706" s="818"/>
      <c r="M706" s="55">
        <f>K706*12*I663</f>
        <v>11138.231999999998</v>
      </c>
    </row>
    <row r="707" spans="1:13">
      <c r="A707" s="29" t="s">
        <v>63</v>
      </c>
      <c r="B707" s="38"/>
      <c r="C707" s="38"/>
      <c r="D707" s="38"/>
      <c r="E707" s="38"/>
      <c r="F707" s="38"/>
      <c r="G707" s="38"/>
      <c r="H707" s="39"/>
      <c r="I707" s="819" t="s">
        <v>64</v>
      </c>
      <c r="J707" s="820"/>
      <c r="K707" s="821">
        <v>0.57999999999999996</v>
      </c>
      <c r="L707" s="822"/>
      <c r="M707" s="32">
        <f>K707*12*I663</f>
        <v>3868.367999999999</v>
      </c>
    </row>
    <row r="708" spans="1:13">
      <c r="A708" s="34" t="s">
        <v>65</v>
      </c>
      <c r="B708" s="99"/>
      <c r="C708" s="99"/>
      <c r="D708" s="99"/>
      <c r="E708" s="99"/>
      <c r="F708" s="99"/>
      <c r="G708" s="99"/>
      <c r="H708" s="100"/>
      <c r="I708" s="35" t="s">
        <v>66</v>
      </c>
      <c r="J708" s="36"/>
      <c r="K708" s="800">
        <v>0.91</v>
      </c>
      <c r="L708" s="801"/>
      <c r="M708" s="32">
        <f>K708*12*I663</f>
        <v>6069.3359999999993</v>
      </c>
    </row>
    <row r="709" spans="1:13" ht="19.5" thickBot="1">
      <c r="A709" s="37" t="s">
        <v>58</v>
      </c>
      <c r="B709" s="48"/>
      <c r="C709" s="48"/>
      <c r="D709" s="48"/>
      <c r="E709" s="48"/>
      <c r="F709" s="48"/>
      <c r="G709" s="48"/>
      <c r="H709" s="49"/>
      <c r="I709" s="793" t="s">
        <v>59</v>
      </c>
      <c r="J709" s="794"/>
      <c r="K709" s="823">
        <v>0.18</v>
      </c>
      <c r="L709" s="824"/>
      <c r="M709" s="32">
        <f>K709*12*I663</f>
        <v>1200.528</v>
      </c>
    </row>
    <row r="710" spans="1:13" ht="19.5" thickBot="1">
      <c r="A710" s="103" t="s">
        <v>108</v>
      </c>
      <c r="B710" s="104"/>
      <c r="C710" s="104"/>
      <c r="D710" s="104"/>
      <c r="E710" s="104"/>
      <c r="F710" s="104"/>
      <c r="G710" s="104"/>
      <c r="H710" s="105"/>
      <c r="I710" s="854" t="s">
        <v>68</v>
      </c>
      <c r="J710" s="855"/>
      <c r="K710" s="856">
        <v>28.19</v>
      </c>
      <c r="L710" s="857"/>
      <c r="M710" s="55">
        <f>K710*12*I663</f>
        <v>188016.024</v>
      </c>
    </row>
    <row r="711" spans="1:13" ht="19.5" thickBot="1">
      <c r="A711" s="829" t="s">
        <v>107</v>
      </c>
      <c r="B711" s="830"/>
      <c r="C711" s="830"/>
      <c r="D711" s="830"/>
      <c r="E711" s="830"/>
      <c r="F711" s="830"/>
      <c r="G711" s="830"/>
      <c r="H711" s="831"/>
      <c r="I711" s="53"/>
      <c r="J711" s="54"/>
      <c r="K711" s="806">
        <v>1.98</v>
      </c>
      <c r="L711" s="818"/>
      <c r="M711" s="55">
        <f>K711*12*I663</f>
        <v>13205.807999999997</v>
      </c>
    </row>
    <row r="712" spans="1:13">
      <c r="A712" s="33" t="s">
        <v>70</v>
      </c>
      <c r="B712" s="46"/>
      <c r="C712" s="46"/>
      <c r="D712" s="46"/>
      <c r="E712" s="46"/>
      <c r="F712" s="46"/>
      <c r="G712" s="46"/>
      <c r="H712" s="47"/>
      <c r="I712" s="782" t="s">
        <v>71</v>
      </c>
      <c r="J712" s="783"/>
      <c r="K712" s="81"/>
      <c r="L712" s="95"/>
      <c r="M712" s="32"/>
    </row>
    <row r="713" spans="1:13">
      <c r="A713" s="33" t="s">
        <v>72</v>
      </c>
      <c r="B713" s="46"/>
      <c r="C713" s="46"/>
      <c r="D713" s="46"/>
      <c r="E713" s="46"/>
      <c r="F713" s="46"/>
      <c r="G713" s="46"/>
      <c r="H713" s="47"/>
      <c r="I713" s="9"/>
      <c r="J713" s="10"/>
      <c r="K713" s="81"/>
      <c r="L713" s="95"/>
      <c r="M713" s="32"/>
    </row>
    <row r="714" spans="1:13" ht="19.5" thickBot="1">
      <c r="A714" s="33" t="s">
        <v>73</v>
      </c>
      <c r="B714" s="46"/>
      <c r="C714" s="46"/>
      <c r="D714" s="46"/>
      <c r="E714" s="46"/>
      <c r="F714" s="46"/>
      <c r="G714" s="46"/>
      <c r="H714" s="47"/>
      <c r="I714" s="8"/>
      <c r="J714" s="10"/>
      <c r="K714" s="81"/>
      <c r="L714" s="95"/>
      <c r="M714" s="32"/>
    </row>
    <row r="715" spans="1:13" ht="19.5" thickBot="1">
      <c r="A715" s="103" t="s">
        <v>106</v>
      </c>
      <c r="B715" s="104"/>
      <c r="C715" s="104"/>
      <c r="D715" s="104"/>
      <c r="E715" s="104"/>
      <c r="F715" s="104"/>
      <c r="G715" s="104"/>
      <c r="H715" s="105"/>
      <c r="I715" s="53"/>
      <c r="J715" s="54"/>
      <c r="K715" s="806">
        <v>0.09</v>
      </c>
      <c r="L715" s="818"/>
      <c r="M715" s="55">
        <f>K715*12*I663</f>
        <v>600.26400000000001</v>
      </c>
    </row>
    <row r="716" spans="1:13">
      <c r="A716" s="33" t="s">
        <v>75</v>
      </c>
      <c r="B716" s="46"/>
      <c r="C716" s="46"/>
      <c r="D716" s="46"/>
      <c r="E716" s="46"/>
      <c r="F716" s="46"/>
      <c r="G716" s="46"/>
      <c r="H716" s="47"/>
      <c r="I716" s="782" t="s">
        <v>14</v>
      </c>
      <c r="J716" s="783"/>
      <c r="K716" s="94"/>
      <c r="L716" s="95"/>
      <c r="M716" s="32"/>
    </row>
    <row r="717" spans="1:13" ht="19.5" thickBot="1">
      <c r="A717" s="33" t="s">
        <v>76</v>
      </c>
      <c r="B717" s="46"/>
      <c r="C717" s="46"/>
      <c r="D717" s="46"/>
      <c r="E717" s="46"/>
      <c r="F717" s="46"/>
      <c r="G717" s="46"/>
      <c r="H717" s="47"/>
      <c r="I717" s="9"/>
      <c r="J717" s="10"/>
      <c r="K717" s="94"/>
      <c r="L717" s="95"/>
      <c r="M717" s="32"/>
    </row>
    <row r="718" spans="1:13" ht="19.5" thickBot="1">
      <c r="A718" s="829" t="s">
        <v>105</v>
      </c>
      <c r="B718" s="830"/>
      <c r="C718" s="830"/>
      <c r="D718" s="830"/>
      <c r="E718" s="830"/>
      <c r="F718" s="830"/>
      <c r="G718" s="830"/>
      <c r="H718" s="831"/>
      <c r="I718" s="53"/>
      <c r="J718" s="54"/>
      <c r="K718" s="806">
        <v>7.34</v>
      </c>
      <c r="L718" s="818"/>
      <c r="M718" s="55">
        <f>K718*12*I663</f>
        <v>48954.863999999994</v>
      </c>
    </row>
    <row r="719" spans="1:13">
      <c r="A719" s="33" t="s">
        <v>78</v>
      </c>
      <c r="B719" s="82"/>
      <c r="C719" s="82"/>
      <c r="D719" s="82"/>
      <c r="E719" s="82"/>
      <c r="F719" s="46"/>
      <c r="G719" s="82"/>
      <c r="H719" s="47"/>
      <c r="I719" s="789" t="s">
        <v>79</v>
      </c>
      <c r="J719" s="790"/>
      <c r="K719" s="81"/>
      <c r="L719" s="95"/>
      <c r="M719" s="32"/>
    </row>
    <row r="720" spans="1:13">
      <c r="A720" s="33" t="s">
        <v>80</v>
      </c>
      <c r="B720" s="82"/>
      <c r="C720" s="82"/>
      <c r="D720" s="82"/>
      <c r="E720" s="82"/>
      <c r="F720" s="46"/>
      <c r="G720" s="82"/>
      <c r="H720" s="47"/>
      <c r="I720" s="789" t="s">
        <v>81</v>
      </c>
      <c r="J720" s="790"/>
      <c r="K720" s="81"/>
      <c r="L720" s="95"/>
      <c r="M720" s="32"/>
    </row>
    <row r="721" spans="1:13">
      <c r="A721" s="33" t="s">
        <v>82</v>
      </c>
      <c r="B721" s="82"/>
      <c r="C721" s="82"/>
      <c r="D721" s="82"/>
      <c r="E721" s="82"/>
      <c r="F721" s="46"/>
      <c r="G721" s="82"/>
      <c r="H721" s="47"/>
      <c r="I721" s="789" t="s">
        <v>83</v>
      </c>
      <c r="J721" s="790"/>
      <c r="K721" s="81"/>
      <c r="L721" s="95"/>
      <c r="M721" s="32"/>
    </row>
    <row r="722" spans="1:13">
      <c r="A722" s="33" t="s">
        <v>84</v>
      </c>
      <c r="B722" s="82"/>
      <c r="C722" s="82"/>
      <c r="D722" s="82"/>
      <c r="E722" s="82"/>
      <c r="F722" s="46"/>
      <c r="G722" s="82"/>
      <c r="H722" s="47"/>
      <c r="I722" s="789" t="s">
        <v>85</v>
      </c>
      <c r="J722" s="790"/>
      <c r="K722" s="81"/>
      <c r="L722" s="95"/>
      <c r="M722" s="32"/>
    </row>
    <row r="723" spans="1:13">
      <c r="A723" s="33" t="s">
        <v>86</v>
      </c>
      <c r="B723" s="82"/>
      <c r="C723" s="82"/>
      <c r="D723" s="82"/>
      <c r="E723" s="82"/>
      <c r="F723" s="46"/>
      <c r="G723" s="82"/>
      <c r="H723" s="47"/>
      <c r="I723" s="789" t="s">
        <v>87</v>
      </c>
      <c r="J723" s="790"/>
      <c r="K723" s="81"/>
      <c r="L723" s="95"/>
      <c r="M723" s="32"/>
    </row>
    <row r="724" spans="1:13">
      <c r="A724" s="33" t="s">
        <v>88</v>
      </c>
      <c r="B724" s="82"/>
      <c r="C724" s="82"/>
      <c r="D724" s="82"/>
      <c r="E724" s="82"/>
      <c r="F724" s="46"/>
      <c r="G724" s="82"/>
      <c r="H724" s="47"/>
      <c r="I724" s="9"/>
      <c r="J724" s="10"/>
      <c r="K724" s="81"/>
      <c r="L724" s="95"/>
      <c r="M724" s="32"/>
    </row>
    <row r="725" spans="1:13">
      <c r="A725" s="33" t="s">
        <v>89</v>
      </c>
      <c r="B725" s="82"/>
      <c r="C725" s="82"/>
      <c r="D725" s="82"/>
      <c r="E725" s="82"/>
      <c r="F725" s="46"/>
      <c r="G725" s="82"/>
      <c r="H725" s="47"/>
      <c r="I725" s="9"/>
      <c r="J725" s="10"/>
      <c r="K725" s="81"/>
      <c r="L725" s="95"/>
      <c r="M725" s="32"/>
    </row>
    <row r="726" spans="1:13">
      <c r="A726" s="33" t="s">
        <v>90</v>
      </c>
      <c r="B726" s="82"/>
      <c r="C726" s="82"/>
      <c r="D726" s="82"/>
      <c r="E726" s="82"/>
      <c r="F726" s="46"/>
      <c r="G726" s="82"/>
      <c r="H726" s="47"/>
      <c r="I726" s="9"/>
      <c r="J726" s="10"/>
      <c r="K726" s="81"/>
      <c r="L726" s="95"/>
      <c r="M726" s="32"/>
    </row>
    <row r="727" spans="1:13">
      <c r="A727" s="33" t="s">
        <v>91</v>
      </c>
      <c r="B727" s="82"/>
      <c r="C727" s="82"/>
      <c r="D727" s="82"/>
      <c r="E727" s="82"/>
      <c r="F727" s="46"/>
      <c r="G727" s="82"/>
      <c r="H727" s="47"/>
      <c r="I727" s="9"/>
      <c r="J727" s="10"/>
      <c r="K727" s="81"/>
      <c r="L727" s="95"/>
      <c r="M727" s="32"/>
    </row>
    <row r="728" spans="1:13">
      <c r="A728" s="33" t="s">
        <v>92</v>
      </c>
      <c r="B728" s="82"/>
      <c r="C728" s="82"/>
      <c r="D728" s="82"/>
      <c r="E728" s="82"/>
      <c r="F728" s="46"/>
      <c r="G728" s="82"/>
      <c r="H728" s="47"/>
      <c r="I728" s="9"/>
      <c r="J728" s="10"/>
      <c r="K728" s="81"/>
      <c r="L728" s="95"/>
      <c r="M728" s="32"/>
    </row>
    <row r="729" spans="1:13" ht="19.5" thickBot="1">
      <c r="A729" s="834" t="s">
        <v>93</v>
      </c>
      <c r="B729" s="835"/>
      <c r="C729" s="835"/>
      <c r="D729" s="835"/>
      <c r="E729" s="835"/>
      <c r="F729" s="835"/>
      <c r="G729" s="835"/>
      <c r="H729" s="836"/>
      <c r="I729" s="9"/>
      <c r="J729" s="10"/>
      <c r="K729" s="9"/>
      <c r="L729" s="10"/>
      <c r="M729" s="32"/>
    </row>
    <row r="730" spans="1:13">
      <c r="A730" s="83" t="s">
        <v>94</v>
      </c>
      <c r="B730" s="84"/>
      <c r="C730" s="84"/>
      <c r="D730" s="84"/>
      <c r="E730" s="84"/>
      <c r="F730" s="84"/>
      <c r="G730" s="84"/>
      <c r="H730" s="84"/>
      <c r="I730" s="782" t="s">
        <v>95</v>
      </c>
      <c r="J730" s="783"/>
      <c r="K730" s="16"/>
      <c r="L730" s="17"/>
      <c r="M730" s="18"/>
    </row>
    <row r="731" spans="1:13" ht="19.5" thickBot="1">
      <c r="A731" s="85" t="s">
        <v>96</v>
      </c>
      <c r="B731" s="86"/>
      <c r="C731" s="86"/>
      <c r="D731" s="86"/>
      <c r="E731" s="86"/>
      <c r="F731" s="86"/>
      <c r="G731" s="86"/>
      <c r="H731" s="86"/>
      <c r="I731" s="87"/>
      <c r="J731" s="27"/>
      <c r="K731" s="26"/>
      <c r="L731" s="27"/>
      <c r="M731" s="28"/>
    </row>
    <row r="732" spans="1:13" ht="19.5" thickBot="1">
      <c r="A732" s="829" t="s">
        <v>97</v>
      </c>
      <c r="B732" s="830"/>
      <c r="C732" s="830"/>
      <c r="D732" s="830"/>
      <c r="E732" s="830"/>
      <c r="F732" s="830"/>
      <c r="G732" s="830"/>
      <c r="H732" s="837"/>
      <c r="I732" s="838" t="s">
        <v>98</v>
      </c>
      <c r="J732" s="839"/>
      <c r="K732" s="840">
        <v>1.69</v>
      </c>
      <c r="L732" s="841"/>
      <c r="M732" s="88">
        <f>K732*12*I663</f>
        <v>11271.624</v>
      </c>
    </row>
    <row r="733" spans="1:13" ht="19.5" thickBot="1">
      <c r="A733" s="858" t="s">
        <v>99</v>
      </c>
      <c r="B733" s="858"/>
      <c r="C733" s="858"/>
      <c r="D733" s="858"/>
      <c r="E733" s="858"/>
      <c r="F733" s="858"/>
      <c r="G733" s="858"/>
      <c r="H733" s="858"/>
      <c r="I733" s="782" t="s">
        <v>95</v>
      </c>
      <c r="J733" s="783"/>
      <c r="K733" s="859">
        <v>0.38</v>
      </c>
      <c r="L733" s="859"/>
      <c r="M733" s="32">
        <f>I663*K733*12</f>
        <v>2534.4479999999999</v>
      </c>
    </row>
    <row r="734" spans="1:13" ht="19.5" thickBot="1">
      <c r="A734" s="90" t="s">
        <v>100</v>
      </c>
      <c r="B734" s="91"/>
      <c r="C734" s="91"/>
      <c r="D734" s="91"/>
      <c r="E734" s="91"/>
      <c r="F734" s="91"/>
      <c r="G734" s="91"/>
      <c r="H734" s="91"/>
      <c r="I734" s="92"/>
      <c r="J734" s="93"/>
      <c r="K734" s="838"/>
      <c r="L734" s="842"/>
      <c r="M734" s="88"/>
    </row>
    <row r="735" spans="1:13" ht="19.5" thickBot="1">
      <c r="A735" s="829" t="s">
        <v>102</v>
      </c>
      <c r="B735" s="830"/>
      <c r="C735" s="830"/>
      <c r="D735" s="830"/>
      <c r="E735" s="830"/>
      <c r="F735" s="830"/>
      <c r="G735" s="830"/>
      <c r="H735" s="830"/>
      <c r="I735" s="89"/>
      <c r="J735" s="88"/>
      <c r="K735" s="832">
        <f>K664+K674+K689+K718+K732+K734+K733</f>
        <v>68.679999999999993</v>
      </c>
      <c r="L735" s="833"/>
      <c r="M735" s="88">
        <f>M664+M674+M689+M718+M732+M734+M733</f>
        <v>458068.12800000003</v>
      </c>
    </row>
  </sheetData>
  <mergeCells count="868">
    <mergeCell ref="A732:H732"/>
    <mergeCell ref="I732:J732"/>
    <mergeCell ref="K732:L732"/>
    <mergeCell ref="K734:L734"/>
    <mergeCell ref="A735:H735"/>
    <mergeCell ref="K735:L735"/>
    <mergeCell ref="A733:H733"/>
    <mergeCell ref="I733:J733"/>
    <mergeCell ref="K733:L733"/>
    <mergeCell ref="I730:J730"/>
    <mergeCell ref="I712:J712"/>
    <mergeCell ref="K715:L715"/>
    <mergeCell ref="I716:J716"/>
    <mergeCell ref="A718:H718"/>
    <mergeCell ref="K718:L718"/>
    <mergeCell ref="I719:J719"/>
    <mergeCell ref="I720:J720"/>
    <mergeCell ref="I721:J721"/>
    <mergeCell ref="I722:J722"/>
    <mergeCell ref="I723:J723"/>
    <mergeCell ref="A729:H729"/>
    <mergeCell ref="A711:H711"/>
    <mergeCell ref="K711:L711"/>
    <mergeCell ref="I705:J705"/>
    <mergeCell ref="K705:L705"/>
    <mergeCell ref="A706:H706"/>
    <mergeCell ref="K706:L706"/>
    <mergeCell ref="I707:J707"/>
    <mergeCell ref="K707:L707"/>
    <mergeCell ref="I701:J701"/>
    <mergeCell ref="K708:L708"/>
    <mergeCell ref="I709:J709"/>
    <mergeCell ref="K709:L709"/>
    <mergeCell ref="I710:J710"/>
    <mergeCell ref="K710:L710"/>
    <mergeCell ref="I704:J704"/>
    <mergeCell ref="K704:L704"/>
    <mergeCell ref="A698:H698"/>
    <mergeCell ref="K698:L698"/>
    <mergeCell ref="K699:L699"/>
    <mergeCell ref="I700:J700"/>
    <mergeCell ref="K700:L700"/>
    <mergeCell ref="I702:J702"/>
    <mergeCell ref="K702:L702"/>
    <mergeCell ref="I703:J703"/>
    <mergeCell ref="K703:L703"/>
    <mergeCell ref="A691:H691"/>
    <mergeCell ref="K691:L691"/>
    <mergeCell ref="I692:J692"/>
    <mergeCell ref="K692:L692"/>
    <mergeCell ref="I693:J693"/>
    <mergeCell ref="K693:L693"/>
    <mergeCell ref="I694:J694"/>
    <mergeCell ref="K694:L694"/>
    <mergeCell ref="I696:J696"/>
    <mergeCell ref="K696:L696"/>
    <mergeCell ref="I697:J697"/>
    <mergeCell ref="K697:L697"/>
    <mergeCell ref="K689:L689"/>
    <mergeCell ref="I678:J678"/>
    <mergeCell ref="I679:J679"/>
    <mergeCell ref="I680:J680"/>
    <mergeCell ref="I681:J681"/>
    <mergeCell ref="K681:L681"/>
    <mergeCell ref="I682:J682"/>
    <mergeCell ref="I684:J684"/>
    <mergeCell ref="K684:L684"/>
    <mergeCell ref="I686:J686"/>
    <mergeCell ref="I687:J687"/>
    <mergeCell ref="I688:J688"/>
    <mergeCell ref="K674:L674"/>
    <mergeCell ref="I676:J676"/>
    <mergeCell ref="K676:L676"/>
    <mergeCell ref="K664:L664"/>
    <mergeCell ref="A657:L657"/>
    <mergeCell ref="A658:L658"/>
    <mergeCell ref="K659:M659"/>
    <mergeCell ref="C660:E660"/>
    <mergeCell ref="I660:J660"/>
    <mergeCell ref="K660:L660"/>
    <mergeCell ref="K661:L661"/>
    <mergeCell ref="I662:J662"/>
    <mergeCell ref="K662:L662"/>
    <mergeCell ref="I663:J663"/>
    <mergeCell ref="K663:L663"/>
    <mergeCell ref="I667:J667"/>
    <mergeCell ref="K667:L667"/>
    <mergeCell ref="I668:J668"/>
    <mergeCell ref="I669:J669"/>
    <mergeCell ref="I670:J670"/>
    <mergeCell ref="K670:L670"/>
    <mergeCell ref="I671:J671"/>
    <mergeCell ref="I672:J672"/>
    <mergeCell ref="K673:L673"/>
    <mergeCell ref="A650:H650"/>
    <mergeCell ref="I650:J650"/>
    <mergeCell ref="K650:L650"/>
    <mergeCell ref="K652:L652"/>
    <mergeCell ref="A653:H653"/>
    <mergeCell ref="K653:L653"/>
    <mergeCell ref="A651:H651"/>
    <mergeCell ref="I651:J651"/>
    <mergeCell ref="K651:L651"/>
    <mergeCell ref="I648:J648"/>
    <mergeCell ref="I630:J630"/>
    <mergeCell ref="K633:L633"/>
    <mergeCell ref="I634:J634"/>
    <mergeCell ref="A636:H636"/>
    <mergeCell ref="K636:L636"/>
    <mergeCell ref="I637:J637"/>
    <mergeCell ref="I638:J638"/>
    <mergeCell ref="I639:J639"/>
    <mergeCell ref="I640:J640"/>
    <mergeCell ref="I641:J641"/>
    <mergeCell ref="A647:H647"/>
    <mergeCell ref="A629:H629"/>
    <mergeCell ref="K629:L629"/>
    <mergeCell ref="I623:J623"/>
    <mergeCell ref="K623:L623"/>
    <mergeCell ref="A624:H624"/>
    <mergeCell ref="K624:L624"/>
    <mergeCell ref="I625:J625"/>
    <mergeCell ref="K625:L625"/>
    <mergeCell ref="I619:J619"/>
    <mergeCell ref="K626:L626"/>
    <mergeCell ref="I627:J627"/>
    <mergeCell ref="K627:L627"/>
    <mergeCell ref="I628:J628"/>
    <mergeCell ref="K628:L628"/>
    <mergeCell ref="I622:J622"/>
    <mergeCell ref="K622:L622"/>
    <mergeCell ref="A616:H616"/>
    <mergeCell ref="K616:L616"/>
    <mergeCell ref="K617:L617"/>
    <mergeCell ref="I618:J618"/>
    <mergeCell ref="K618:L618"/>
    <mergeCell ref="I620:J620"/>
    <mergeCell ref="K620:L620"/>
    <mergeCell ref="I621:J621"/>
    <mergeCell ref="K621:L621"/>
    <mergeCell ref="A609:H609"/>
    <mergeCell ref="K609:L609"/>
    <mergeCell ref="I610:J610"/>
    <mergeCell ref="K610:L610"/>
    <mergeCell ref="I611:J611"/>
    <mergeCell ref="K611:L611"/>
    <mergeCell ref="I612:J612"/>
    <mergeCell ref="K612:L612"/>
    <mergeCell ref="I614:J614"/>
    <mergeCell ref="K614:L614"/>
    <mergeCell ref="I615:J615"/>
    <mergeCell ref="K615:L615"/>
    <mergeCell ref="K607:L607"/>
    <mergeCell ref="I596:J596"/>
    <mergeCell ref="I597:J597"/>
    <mergeCell ref="I598:J598"/>
    <mergeCell ref="I599:J599"/>
    <mergeCell ref="K599:L599"/>
    <mergeCell ref="I600:J600"/>
    <mergeCell ref="I602:J602"/>
    <mergeCell ref="K602:L602"/>
    <mergeCell ref="I604:J604"/>
    <mergeCell ref="I605:J605"/>
    <mergeCell ref="I606:J606"/>
    <mergeCell ref="K592:L592"/>
    <mergeCell ref="I594:J594"/>
    <mergeCell ref="K594:L594"/>
    <mergeCell ref="K582:L582"/>
    <mergeCell ref="A575:L575"/>
    <mergeCell ref="A576:L576"/>
    <mergeCell ref="K577:M577"/>
    <mergeCell ref="C578:E578"/>
    <mergeCell ref="I578:J578"/>
    <mergeCell ref="K578:L578"/>
    <mergeCell ref="K579:L579"/>
    <mergeCell ref="I580:J580"/>
    <mergeCell ref="K580:L580"/>
    <mergeCell ref="I581:J581"/>
    <mergeCell ref="K581:L581"/>
    <mergeCell ref="I585:J585"/>
    <mergeCell ref="K585:L585"/>
    <mergeCell ref="I586:J586"/>
    <mergeCell ref="I587:J587"/>
    <mergeCell ref="I588:J588"/>
    <mergeCell ref="K588:L588"/>
    <mergeCell ref="I589:J589"/>
    <mergeCell ref="I590:J590"/>
    <mergeCell ref="K591:L591"/>
    <mergeCell ref="A570:H570"/>
    <mergeCell ref="I570:J570"/>
    <mergeCell ref="K570:L570"/>
    <mergeCell ref="K572:L572"/>
    <mergeCell ref="A573:H573"/>
    <mergeCell ref="K573:L573"/>
    <mergeCell ref="A571:H571"/>
    <mergeCell ref="I571:J571"/>
    <mergeCell ref="K571:L571"/>
    <mergeCell ref="I568:J568"/>
    <mergeCell ref="I550:J550"/>
    <mergeCell ref="K553:L553"/>
    <mergeCell ref="I554:J554"/>
    <mergeCell ref="A556:H556"/>
    <mergeCell ref="K556:L556"/>
    <mergeCell ref="I557:J557"/>
    <mergeCell ref="I558:J558"/>
    <mergeCell ref="I559:J559"/>
    <mergeCell ref="I560:J560"/>
    <mergeCell ref="I561:J561"/>
    <mergeCell ref="A567:H567"/>
    <mergeCell ref="A549:H549"/>
    <mergeCell ref="K549:L549"/>
    <mergeCell ref="I543:J543"/>
    <mergeCell ref="K543:L543"/>
    <mergeCell ref="A544:H544"/>
    <mergeCell ref="K544:L544"/>
    <mergeCell ref="I545:J545"/>
    <mergeCell ref="K545:L545"/>
    <mergeCell ref="I539:J539"/>
    <mergeCell ref="K546:L546"/>
    <mergeCell ref="I547:J547"/>
    <mergeCell ref="K547:L547"/>
    <mergeCell ref="I548:J548"/>
    <mergeCell ref="K548:L548"/>
    <mergeCell ref="I542:J542"/>
    <mergeCell ref="K542:L542"/>
    <mergeCell ref="A536:H536"/>
    <mergeCell ref="K536:L536"/>
    <mergeCell ref="K537:L537"/>
    <mergeCell ref="I538:J538"/>
    <mergeCell ref="K538:L538"/>
    <mergeCell ref="I540:J540"/>
    <mergeCell ref="K540:L540"/>
    <mergeCell ref="I541:J541"/>
    <mergeCell ref="K541:L541"/>
    <mergeCell ref="A529:H529"/>
    <mergeCell ref="K529:L529"/>
    <mergeCell ref="I530:J530"/>
    <mergeCell ref="K530:L530"/>
    <mergeCell ref="I531:J531"/>
    <mergeCell ref="K531:L531"/>
    <mergeCell ref="I532:J532"/>
    <mergeCell ref="K532:L532"/>
    <mergeCell ref="I534:J534"/>
    <mergeCell ref="K534:L534"/>
    <mergeCell ref="I535:J535"/>
    <mergeCell ref="K535:L535"/>
    <mergeCell ref="K527:L527"/>
    <mergeCell ref="I516:J516"/>
    <mergeCell ref="I517:J517"/>
    <mergeCell ref="I518:J518"/>
    <mergeCell ref="I519:J519"/>
    <mergeCell ref="K519:L519"/>
    <mergeCell ref="I520:J520"/>
    <mergeCell ref="I522:J522"/>
    <mergeCell ref="K522:L522"/>
    <mergeCell ref="I524:J524"/>
    <mergeCell ref="I525:J525"/>
    <mergeCell ref="I526:J526"/>
    <mergeCell ref="K512:L512"/>
    <mergeCell ref="I514:J514"/>
    <mergeCell ref="K514:L514"/>
    <mergeCell ref="K502:L502"/>
    <mergeCell ref="A495:L495"/>
    <mergeCell ref="A496:L496"/>
    <mergeCell ref="K497:M497"/>
    <mergeCell ref="C498:E498"/>
    <mergeCell ref="I498:J498"/>
    <mergeCell ref="K498:L498"/>
    <mergeCell ref="K499:L499"/>
    <mergeCell ref="I500:J500"/>
    <mergeCell ref="K500:L500"/>
    <mergeCell ref="I501:J501"/>
    <mergeCell ref="K501:L501"/>
    <mergeCell ref="I505:J505"/>
    <mergeCell ref="K505:L505"/>
    <mergeCell ref="I506:J506"/>
    <mergeCell ref="I507:J507"/>
    <mergeCell ref="I508:J508"/>
    <mergeCell ref="K508:L508"/>
    <mergeCell ref="I509:J509"/>
    <mergeCell ref="I510:J510"/>
    <mergeCell ref="K511:L511"/>
    <mergeCell ref="A489:H489"/>
    <mergeCell ref="I489:J489"/>
    <mergeCell ref="K489:L489"/>
    <mergeCell ref="K491:L491"/>
    <mergeCell ref="A492:H492"/>
    <mergeCell ref="K492:L492"/>
    <mergeCell ref="A490:H490"/>
    <mergeCell ref="I490:J490"/>
    <mergeCell ref="K490:L490"/>
    <mergeCell ref="I487:J487"/>
    <mergeCell ref="I469:J469"/>
    <mergeCell ref="K472:L472"/>
    <mergeCell ref="I473:J473"/>
    <mergeCell ref="A475:H475"/>
    <mergeCell ref="K475:L475"/>
    <mergeCell ref="I476:J476"/>
    <mergeCell ref="I477:J477"/>
    <mergeCell ref="I478:J478"/>
    <mergeCell ref="I479:J479"/>
    <mergeCell ref="I480:J480"/>
    <mergeCell ref="A486:H486"/>
    <mergeCell ref="A468:H468"/>
    <mergeCell ref="K468:L468"/>
    <mergeCell ref="I462:J462"/>
    <mergeCell ref="K462:L462"/>
    <mergeCell ref="I463:J463"/>
    <mergeCell ref="K463:L463"/>
    <mergeCell ref="I464:J464"/>
    <mergeCell ref="K465:L465"/>
    <mergeCell ref="I458:J458"/>
    <mergeCell ref="K458:L458"/>
    <mergeCell ref="I466:J466"/>
    <mergeCell ref="K466:L466"/>
    <mergeCell ref="I467:J467"/>
    <mergeCell ref="K467:L467"/>
    <mergeCell ref="A461:H461"/>
    <mergeCell ref="K461:L461"/>
    <mergeCell ref="I455:J455"/>
    <mergeCell ref="K455:L455"/>
    <mergeCell ref="I456:J456"/>
    <mergeCell ref="K456:L456"/>
    <mergeCell ref="I457:J457"/>
    <mergeCell ref="I459:J459"/>
    <mergeCell ref="K459:L459"/>
    <mergeCell ref="I460:J460"/>
    <mergeCell ref="K460:L460"/>
    <mergeCell ref="I454:J454"/>
    <mergeCell ref="I447:J447"/>
    <mergeCell ref="K447:L447"/>
    <mergeCell ref="I449:J449"/>
    <mergeCell ref="K449:L449"/>
    <mergeCell ref="I450:J450"/>
    <mergeCell ref="K450:L450"/>
    <mergeCell ref="K442:L442"/>
    <mergeCell ref="A451:H451"/>
    <mergeCell ref="K451:L451"/>
    <mergeCell ref="K452:L452"/>
    <mergeCell ref="I453:J453"/>
    <mergeCell ref="K453:L453"/>
    <mergeCell ref="I446:J446"/>
    <mergeCell ref="K446:L446"/>
    <mergeCell ref="I437:J437"/>
    <mergeCell ref="K437:L437"/>
    <mergeCell ref="I439:J439"/>
    <mergeCell ref="I440:J440"/>
    <mergeCell ref="I441:J441"/>
    <mergeCell ref="A444:H444"/>
    <mergeCell ref="K444:L444"/>
    <mergeCell ref="I445:J445"/>
    <mergeCell ref="K445:L445"/>
    <mergeCell ref="I421:J421"/>
    <mergeCell ref="I422:J422"/>
    <mergeCell ref="I435:J435"/>
    <mergeCell ref="I424:J424"/>
    <mergeCell ref="I425:J425"/>
    <mergeCell ref="K426:L426"/>
    <mergeCell ref="K427:L427"/>
    <mergeCell ref="I429:J429"/>
    <mergeCell ref="K429:L429"/>
    <mergeCell ref="I431:J431"/>
    <mergeCell ref="I432:J432"/>
    <mergeCell ref="I433:J433"/>
    <mergeCell ref="I434:J434"/>
    <mergeCell ref="K434:L434"/>
    <mergeCell ref="I423:J423"/>
    <mergeCell ref="K423:L423"/>
    <mergeCell ref="I420:J420"/>
    <mergeCell ref="K420:L420"/>
    <mergeCell ref="K417:L417"/>
    <mergeCell ref="A410:L410"/>
    <mergeCell ref="A411:L411"/>
    <mergeCell ref="K412:M412"/>
    <mergeCell ref="C413:E413"/>
    <mergeCell ref="I413:J413"/>
    <mergeCell ref="K413:L413"/>
    <mergeCell ref="A405:H405"/>
    <mergeCell ref="I405:J405"/>
    <mergeCell ref="K405:L405"/>
    <mergeCell ref="K414:L414"/>
    <mergeCell ref="I415:J415"/>
    <mergeCell ref="K415:L415"/>
    <mergeCell ref="I416:J416"/>
    <mergeCell ref="K416:L416"/>
    <mergeCell ref="A404:H404"/>
    <mergeCell ref="I404:J404"/>
    <mergeCell ref="K404:L404"/>
    <mergeCell ref="K406:L406"/>
    <mergeCell ref="A407:H407"/>
    <mergeCell ref="K407:L407"/>
    <mergeCell ref="A383:H383"/>
    <mergeCell ref="K383:L383"/>
    <mergeCell ref="I377:J377"/>
    <mergeCell ref="K377:L377"/>
    <mergeCell ref="A378:H378"/>
    <mergeCell ref="K378:L378"/>
    <mergeCell ref="I379:J379"/>
    <mergeCell ref="K379:L379"/>
    <mergeCell ref="I402:J402"/>
    <mergeCell ref="I384:J384"/>
    <mergeCell ref="K387:L387"/>
    <mergeCell ref="I388:J388"/>
    <mergeCell ref="A390:H390"/>
    <mergeCell ref="K390:L390"/>
    <mergeCell ref="I391:J391"/>
    <mergeCell ref="I392:J392"/>
    <mergeCell ref="I393:J393"/>
    <mergeCell ref="I394:J394"/>
    <mergeCell ref="I395:J395"/>
    <mergeCell ref="A401:H401"/>
    <mergeCell ref="I373:J373"/>
    <mergeCell ref="K380:L380"/>
    <mergeCell ref="I381:J381"/>
    <mergeCell ref="K381:L381"/>
    <mergeCell ref="I382:J382"/>
    <mergeCell ref="K382:L382"/>
    <mergeCell ref="I376:J376"/>
    <mergeCell ref="K376:L376"/>
    <mergeCell ref="A370:H370"/>
    <mergeCell ref="K370:L370"/>
    <mergeCell ref="K371:L371"/>
    <mergeCell ref="I372:J372"/>
    <mergeCell ref="K372:L372"/>
    <mergeCell ref="I374:J374"/>
    <mergeCell ref="K374:L374"/>
    <mergeCell ref="I375:J375"/>
    <mergeCell ref="K375:L375"/>
    <mergeCell ref="A363:H363"/>
    <mergeCell ref="K363:L363"/>
    <mergeCell ref="I364:J364"/>
    <mergeCell ref="K364:L364"/>
    <mergeCell ref="I365:J365"/>
    <mergeCell ref="K365:L365"/>
    <mergeCell ref="I366:J366"/>
    <mergeCell ref="K366:L366"/>
    <mergeCell ref="I368:J368"/>
    <mergeCell ref="K368:L368"/>
    <mergeCell ref="I369:J369"/>
    <mergeCell ref="K369:L369"/>
    <mergeCell ref="K361:L361"/>
    <mergeCell ref="I350:J350"/>
    <mergeCell ref="I351:J351"/>
    <mergeCell ref="I352:J352"/>
    <mergeCell ref="I353:J353"/>
    <mergeCell ref="K353:L353"/>
    <mergeCell ref="I354:J354"/>
    <mergeCell ref="I356:J356"/>
    <mergeCell ref="K356:L356"/>
    <mergeCell ref="I358:J358"/>
    <mergeCell ref="I359:J359"/>
    <mergeCell ref="I360:J360"/>
    <mergeCell ref="K346:L346"/>
    <mergeCell ref="I348:J348"/>
    <mergeCell ref="K348:L348"/>
    <mergeCell ref="K336:L336"/>
    <mergeCell ref="A329:L329"/>
    <mergeCell ref="A330:L330"/>
    <mergeCell ref="K331:M331"/>
    <mergeCell ref="C332:E332"/>
    <mergeCell ref="I332:J332"/>
    <mergeCell ref="K332:L332"/>
    <mergeCell ref="K333:L333"/>
    <mergeCell ref="I334:J334"/>
    <mergeCell ref="K334:L334"/>
    <mergeCell ref="I335:J335"/>
    <mergeCell ref="K335:L335"/>
    <mergeCell ref="I339:J339"/>
    <mergeCell ref="K339:L339"/>
    <mergeCell ref="I340:J340"/>
    <mergeCell ref="I341:J341"/>
    <mergeCell ref="I342:J342"/>
    <mergeCell ref="K342:L342"/>
    <mergeCell ref="I343:J343"/>
    <mergeCell ref="I344:J344"/>
    <mergeCell ref="K345:L345"/>
    <mergeCell ref="K324:L324"/>
    <mergeCell ref="A325:H325"/>
    <mergeCell ref="K325:L325"/>
    <mergeCell ref="I310:J310"/>
    <mergeCell ref="I311:J311"/>
    <mergeCell ref="I312:J312"/>
    <mergeCell ref="I313:J313"/>
    <mergeCell ref="A319:H319"/>
    <mergeCell ref="I320:J320"/>
    <mergeCell ref="A323:H323"/>
    <mergeCell ref="I323:J323"/>
    <mergeCell ref="K323:L323"/>
    <mergeCell ref="A301:H301"/>
    <mergeCell ref="K301:L301"/>
    <mergeCell ref="A322:H322"/>
    <mergeCell ref="I322:J322"/>
    <mergeCell ref="K322:L322"/>
    <mergeCell ref="I309:J309"/>
    <mergeCell ref="I299:J299"/>
    <mergeCell ref="K299:L299"/>
    <mergeCell ref="I300:J300"/>
    <mergeCell ref="K300:L300"/>
    <mergeCell ref="I302:J302"/>
    <mergeCell ref="K305:L305"/>
    <mergeCell ref="I306:J306"/>
    <mergeCell ref="A308:H308"/>
    <mergeCell ref="K308:L308"/>
    <mergeCell ref="K298:L298"/>
    <mergeCell ref="I292:J292"/>
    <mergeCell ref="K292:L292"/>
    <mergeCell ref="I293:J293"/>
    <mergeCell ref="K293:L293"/>
    <mergeCell ref="I295:J295"/>
    <mergeCell ref="K295:L295"/>
    <mergeCell ref="I296:J296"/>
    <mergeCell ref="K296:L296"/>
    <mergeCell ref="I297:J297"/>
    <mergeCell ref="A294:H294"/>
    <mergeCell ref="K294:L294"/>
    <mergeCell ref="I288:J288"/>
    <mergeCell ref="K288:L288"/>
    <mergeCell ref="I289:J289"/>
    <mergeCell ref="K289:L289"/>
    <mergeCell ref="I290:J290"/>
    <mergeCell ref="I291:J291"/>
    <mergeCell ref="K291:L291"/>
    <mergeCell ref="I287:J287"/>
    <mergeCell ref="I280:J280"/>
    <mergeCell ref="K280:L280"/>
    <mergeCell ref="I282:J282"/>
    <mergeCell ref="K282:L282"/>
    <mergeCell ref="I283:J283"/>
    <mergeCell ref="K283:L283"/>
    <mergeCell ref="K275:L275"/>
    <mergeCell ref="A284:H284"/>
    <mergeCell ref="K284:L284"/>
    <mergeCell ref="K285:L285"/>
    <mergeCell ref="I286:J286"/>
    <mergeCell ref="K286:L286"/>
    <mergeCell ref="I279:J279"/>
    <mergeCell ref="K279:L279"/>
    <mergeCell ref="I270:J270"/>
    <mergeCell ref="K270:L270"/>
    <mergeCell ref="I272:J272"/>
    <mergeCell ref="I273:J273"/>
    <mergeCell ref="I274:J274"/>
    <mergeCell ref="A277:H277"/>
    <mergeCell ref="K277:L277"/>
    <mergeCell ref="I278:J278"/>
    <mergeCell ref="K278:L278"/>
    <mergeCell ref="I254:J254"/>
    <mergeCell ref="I255:J255"/>
    <mergeCell ref="I268:J268"/>
    <mergeCell ref="I257:J257"/>
    <mergeCell ref="I258:J258"/>
    <mergeCell ref="K259:L259"/>
    <mergeCell ref="K260:L260"/>
    <mergeCell ref="I262:J262"/>
    <mergeCell ref="K262:L262"/>
    <mergeCell ref="I264:J264"/>
    <mergeCell ref="I265:J265"/>
    <mergeCell ref="I266:J266"/>
    <mergeCell ref="I267:J267"/>
    <mergeCell ref="K267:L267"/>
    <mergeCell ref="I256:J256"/>
    <mergeCell ref="K256:L256"/>
    <mergeCell ref="I253:J253"/>
    <mergeCell ref="K253:L253"/>
    <mergeCell ref="K250:L250"/>
    <mergeCell ref="A243:L243"/>
    <mergeCell ref="A244:L244"/>
    <mergeCell ref="K245:M245"/>
    <mergeCell ref="C246:E246"/>
    <mergeCell ref="I246:J246"/>
    <mergeCell ref="K246:L246"/>
    <mergeCell ref="A238:H238"/>
    <mergeCell ref="I238:J238"/>
    <mergeCell ref="K238:L238"/>
    <mergeCell ref="K247:L247"/>
    <mergeCell ref="I248:J248"/>
    <mergeCell ref="K248:L248"/>
    <mergeCell ref="I249:J249"/>
    <mergeCell ref="K249:L249"/>
    <mergeCell ref="A237:H237"/>
    <mergeCell ref="I237:J237"/>
    <mergeCell ref="K237:L237"/>
    <mergeCell ref="K239:L239"/>
    <mergeCell ref="A240:H240"/>
    <mergeCell ref="K240:L240"/>
    <mergeCell ref="A216:H216"/>
    <mergeCell ref="K216:L216"/>
    <mergeCell ref="I210:J210"/>
    <mergeCell ref="K210:L210"/>
    <mergeCell ref="I211:J211"/>
    <mergeCell ref="K211:L211"/>
    <mergeCell ref="I212:J212"/>
    <mergeCell ref="K213:L213"/>
    <mergeCell ref="I235:J235"/>
    <mergeCell ref="I217:J217"/>
    <mergeCell ref="K220:L220"/>
    <mergeCell ref="I221:J221"/>
    <mergeCell ref="A223:H223"/>
    <mergeCell ref="K223:L223"/>
    <mergeCell ref="I224:J224"/>
    <mergeCell ref="I225:J225"/>
    <mergeCell ref="I226:J226"/>
    <mergeCell ref="I227:J227"/>
    <mergeCell ref="I228:J228"/>
    <mergeCell ref="A234:H234"/>
    <mergeCell ref="I206:J206"/>
    <mergeCell ref="K206:L206"/>
    <mergeCell ref="I214:J214"/>
    <mergeCell ref="K214:L214"/>
    <mergeCell ref="I215:J215"/>
    <mergeCell ref="K215:L215"/>
    <mergeCell ref="A209:H209"/>
    <mergeCell ref="K209:L209"/>
    <mergeCell ref="I203:J203"/>
    <mergeCell ref="K203:L203"/>
    <mergeCell ref="I204:J204"/>
    <mergeCell ref="K204:L204"/>
    <mergeCell ref="I205:J205"/>
    <mergeCell ref="I207:J207"/>
    <mergeCell ref="K207:L207"/>
    <mergeCell ref="I208:J208"/>
    <mergeCell ref="K208:L208"/>
    <mergeCell ref="I202:J202"/>
    <mergeCell ref="I195:J195"/>
    <mergeCell ref="K195:L195"/>
    <mergeCell ref="I197:J197"/>
    <mergeCell ref="K197:L197"/>
    <mergeCell ref="I198:J198"/>
    <mergeCell ref="K198:L198"/>
    <mergeCell ref="K190:L190"/>
    <mergeCell ref="A199:H199"/>
    <mergeCell ref="K199:L199"/>
    <mergeCell ref="K200:L200"/>
    <mergeCell ref="I201:J201"/>
    <mergeCell ref="K201:L201"/>
    <mergeCell ref="I194:J194"/>
    <mergeCell ref="K194:L194"/>
    <mergeCell ref="I185:J185"/>
    <mergeCell ref="K185:L185"/>
    <mergeCell ref="I187:J187"/>
    <mergeCell ref="I188:J188"/>
    <mergeCell ref="I189:J189"/>
    <mergeCell ref="A192:H192"/>
    <mergeCell ref="K192:L192"/>
    <mergeCell ref="I193:J193"/>
    <mergeCell ref="K193:L193"/>
    <mergeCell ref="I183:J183"/>
    <mergeCell ref="I172:J172"/>
    <mergeCell ref="I173:J173"/>
    <mergeCell ref="K174:L174"/>
    <mergeCell ref="K175:L175"/>
    <mergeCell ref="I177:J177"/>
    <mergeCell ref="K177:L177"/>
    <mergeCell ref="K165:L165"/>
    <mergeCell ref="I179:J179"/>
    <mergeCell ref="I180:J180"/>
    <mergeCell ref="I181:J181"/>
    <mergeCell ref="I182:J182"/>
    <mergeCell ref="K182:L182"/>
    <mergeCell ref="I171:J171"/>
    <mergeCell ref="K171:L171"/>
    <mergeCell ref="K162:L162"/>
    <mergeCell ref="I163:J163"/>
    <mergeCell ref="K163:L163"/>
    <mergeCell ref="I164:J164"/>
    <mergeCell ref="K164:L164"/>
    <mergeCell ref="I168:J168"/>
    <mergeCell ref="K168:L168"/>
    <mergeCell ref="I169:J169"/>
    <mergeCell ref="I170:J170"/>
    <mergeCell ref="A153:H153"/>
    <mergeCell ref="I153:J153"/>
    <mergeCell ref="K153:L153"/>
    <mergeCell ref="A159:L159"/>
    <mergeCell ref="C161:E161"/>
    <mergeCell ref="I161:J161"/>
    <mergeCell ref="K161:L161"/>
    <mergeCell ref="L160:M160"/>
    <mergeCell ref="I150:J150"/>
    <mergeCell ref="K154:L154"/>
    <mergeCell ref="A155:H155"/>
    <mergeCell ref="K155:L155"/>
    <mergeCell ref="A158:L158"/>
    <mergeCell ref="I131:J131"/>
    <mergeCell ref="K131:L131"/>
    <mergeCell ref="I141:J141"/>
    <mergeCell ref="I142:J142"/>
    <mergeCell ref="I143:J143"/>
    <mergeCell ref="I144:J144"/>
    <mergeCell ref="I145:J145"/>
    <mergeCell ref="A152:H152"/>
    <mergeCell ref="I152:J152"/>
    <mergeCell ref="K152:L152"/>
    <mergeCell ref="A140:H140"/>
    <mergeCell ref="K140:L140"/>
    <mergeCell ref="I132:J132"/>
    <mergeCell ref="K133:L133"/>
    <mergeCell ref="I134:J134"/>
    <mergeCell ref="K134:L134"/>
    <mergeCell ref="I135:J135"/>
    <mergeCell ref="K135:L135"/>
    <mergeCell ref="A136:H136"/>
    <mergeCell ref="I136:J136"/>
    <mergeCell ref="K136:L136"/>
    <mergeCell ref="K137:L137"/>
    <mergeCell ref="I138:J138"/>
    <mergeCell ref="I125:J125"/>
    <mergeCell ref="I118:J118"/>
    <mergeCell ref="K118:L118"/>
    <mergeCell ref="A119:H119"/>
    <mergeCell ref="K119:L119"/>
    <mergeCell ref="K120:L120"/>
    <mergeCell ref="I121:J121"/>
    <mergeCell ref="K121:L121"/>
    <mergeCell ref="I122:J122"/>
    <mergeCell ref="I123:J123"/>
    <mergeCell ref="K123:L123"/>
    <mergeCell ref="I124:J124"/>
    <mergeCell ref="K124:L124"/>
    <mergeCell ref="I126:J126"/>
    <mergeCell ref="K126:L126"/>
    <mergeCell ref="I127:J127"/>
    <mergeCell ref="K127:L127"/>
    <mergeCell ref="I128:J128"/>
    <mergeCell ref="K128:L128"/>
    <mergeCell ref="A129:H129"/>
    <mergeCell ref="K129:L129"/>
    <mergeCell ref="I130:J130"/>
    <mergeCell ref="K130:L130"/>
    <mergeCell ref="I114:J114"/>
    <mergeCell ref="K114:L114"/>
    <mergeCell ref="I115:J115"/>
    <mergeCell ref="K115:L115"/>
    <mergeCell ref="I117:J117"/>
    <mergeCell ref="K117:L117"/>
    <mergeCell ref="A112:H112"/>
    <mergeCell ref="K112:L112"/>
    <mergeCell ref="I113:J113"/>
    <mergeCell ref="K113:L113"/>
    <mergeCell ref="I104:J104"/>
    <mergeCell ref="I105:J105"/>
    <mergeCell ref="K105:L105"/>
    <mergeCell ref="I106:J106"/>
    <mergeCell ref="I107:J107"/>
    <mergeCell ref="K107:L107"/>
    <mergeCell ref="I109:J109"/>
    <mergeCell ref="I110:J110"/>
    <mergeCell ref="K111:L111"/>
    <mergeCell ref="I103:J103"/>
    <mergeCell ref="I92:J92"/>
    <mergeCell ref="I93:J93"/>
    <mergeCell ref="I94:J94"/>
    <mergeCell ref="K94:L94"/>
    <mergeCell ref="I95:J95"/>
    <mergeCell ref="I96:J96"/>
    <mergeCell ref="K97:L97"/>
    <mergeCell ref="K98:L98"/>
    <mergeCell ref="I100:J100"/>
    <mergeCell ref="K100:L100"/>
    <mergeCell ref="I102:J102"/>
    <mergeCell ref="I91:J91"/>
    <mergeCell ref="K91:L91"/>
    <mergeCell ref="A81:L81"/>
    <mergeCell ref="A82:L82"/>
    <mergeCell ref="C84:E84"/>
    <mergeCell ref="I84:J84"/>
    <mergeCell ref="K84:L84"/>
    <mergeCell ref="K85:L85"/>
    <mergeCell ref="L83:M83"/>
    <mergeCell ref="I86:J86"/>
    <mergeCell ref="K86:L86"/>
    <mergeCell ref="I87:J87"/>
    <mergeCell ref="K87:L87"/>
    <mergeCell ref="K88:L88"/>
    <mergeCell ref="A80:H80"/>
    <mergeCell ref="K80:L80"/>
    <mergeCell ref="I66:J66"/>
    <mergeCell ref="I67:J67"/>
    <mergeCell ref="A73:H73"/>
    <mergeCell ref="I74:J74"/>
    <mergeCell ref="A76:H76"/>
    <mergeCell ref="I76:J76"/>
    <mergeCell ref="K76:L76"/>
    <mergeCell ref="I77:J77"/>
    <mergeCell ref="K77:L77"/>
    <mergeCell ref="K78:L78"/>
    <mergeCell ref="K79:L79"/>
    <mergeCell ref="I65:J65"/>
    <mergeCell ref="I54:J54"/>
    <mergeCell ref="K54:L54"/>
    <mergeCell ref="A55:H55"/>
    <mergeCell ref="K55:L55"/>
    <mergeCell ref="I56:J56"/>
    <mergeCell ref="K59:L59"/>
    <mergeCell ref="I60:J60"/>
    <mergeCell ref="A62:H62"/>
    <mergeCell ref="K62:L62"/>
    <mergeCell ref="I63:J63"/>
    <mergeCell ref="I64:J64"/>
    <mergeCell ref="A50:H50"/>
    <mergeCell ref="K50:L50"/>
    <mergeCell ref="I51:J51"/>
    <mergeCell ref="K51:L51"/>
    <mergeCell ref="K52:L52"/>
    <mergeCell ref="I53:J53"/>
    <mergeCell ref="K53:L53"/>
    <mergeCell ref="I47:J47"/>
    <mergeCell ref="K47:L47"/>
    <mergeCell ref="I48:J48"/>
    <mergeCell ref="K48:L48"/>
    <mergeCell ref="I49:J49"/>
    <mergeCell ref="K49:L49"/>
    <mergeCell ref="K43:L43"/>
    <mergeCell ref="I44:J44"/>
    <mergeCell ref="K44:L44"/>
    <mergeCell ref="I45:J45"/>
    <mergeCell ref="I46:J46"/>
    <mergeCell ref="K46:L46"/>
    <mergeCell ref="I40:J40"/>
    <mergeCell ref="K40:L40"/>
    <mergeCell ref="I41:J41"/>
    <mergeCell ref="K41:L41"/>
    <mergeCell ref="A42:H42"/>
    <mergeCell ref="K42:L42"/>
    <mergeCell ref="I36:J36"/>
    <mergeCell ref="K36:L36"/>
    <mergeCell ref="I37:J37"/>
    <mergeCell ref="K37:L37"/>
    <mergeCell ref="I38:J38"/>
    <mergeCell ref="K38:L38"/>
    <mergeCell ref="I30:J30"/>
    <mergeCell ref="I31:J31"/>
    <mergeCell ref="I32:J32"/>
    <mergeCell ref="K33:L33"/>
    <mergeCell ref="A35:H35"/>
    <mergeCell ref="K35:L35"/>
    <mergeCell ref="I24:J24"/>
    <mergeCell ref="I25:J25"/>
    <mergeCell ref="K25:L25"/>
    <mergeCell ref="I26:J26"/>
    <mergeCell ref="I28:J28"/>
    <mergeCell ref="K28:L28"/>
    <mergeCell ref="I23:J23"/>
    <mergeCell ref="I12:J12"/>
    <mergeCell ref="I13:J13"/>
    <mergeCell ref="I14:J14"/>
    <mergeCell ref="K14:L14"/>
    <mergeCell ref="I15:J15"/>
    <mergeCell ref="I16:J16"/>
    <mergeCell ref="K17:L17"/>
    <mergeCell ref="K18:L18"/>
    <mergeCell ref="I20:J20"/>
    <mergeCell ref="K20:L20"/>
    <mergeCell ref="I22:J22"/>
    <mergeCell ref="I11:J11"/>
    <mergeCell ref="K11:L11"/>
    <mergeCell ref="A1:L1"/>
    <mergeCell ref="A2:L2"/>
    <mergeCell ref="C4:E4"/>
    <mergeCell ref="I4:J4"/>
    <mergeCell ref="K4:L4"/>
    <mergeCell ref="K5:L5"/>
    <mergeCell ref="I6:J6"/>
    <mergeCell ref="K6:L6"/>
    <mergeCell ref="I7:J7"/>
    <mergeCell ref="K7:L7"/>
    <mergeCell ref="K8:L8"/>
    <mergeCell ref="J3:M3"/>
  </mergeCells>
  <pageMargins left="0.7" right="0.7" top="0.75" bottom="0.75" header="0.3" footer="0.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94"/>
  <sheetViews>
    <sheetView topLeftCell="A321" zoomScaleNormal="100" zoomScaleSheetLayoutView="100" workbookViewId="0">
      <selection activeCell="P341" sqref="P341"/>
    </sheetView>
  </sheetViews>
  <sheetFormatPr defaultRowHeight="15.75"/>
  <cols>
    <col min="1" max="6" width="9.140625" style="106"/>
    <col min="7" max="7" width="9.140625" style="106" customWidth="1"/>
    <col min="8" max="8" width="25.28515625" style="106" customWidth="1"/>
    <col min="9" max="9" width="9.140625" style="106"/>
    <col min="10" max="10" width="15.28515625" style="106" customWidth="1"/>
    <col min="11" max="11" width="0" style="107" hidden="1" customWidth="1"/>
    <col min="12" max="12" width="9.140625" style="107" hidden="1" customWidth="1"/>
    <col min="13" max="13" width="14.5703125" style="106" hidden="1" customWidth="1"/>
    <col min="14" max="14" width="11" style="107" customWidth="1"/>
    <col min="15" max="15" width="9.140625" style="107" customWidth="1"/>
    <col min="16" max="18" width="14.5703125" style="106" customWidth="1"/>
    <col min="19" max="23" width="14.5703125" style="106" hidden="1" customWidth="1"/>
    <col min="24" max="24" width="14.5703125" style="106" customWidth="1"/>
    <col min="25" max="28" width="14.5703125" style="106" hidden="1" customWidth="1"/>
    <col min="29" max="16384" width="9.140625" style="106"/>
  </cols>
  <sheetData>
    <row r="1" spans="1:28" ht="81" customHeight="1">
      <c r="I1" s="912" t="s">
        <v>152</v>
      </c>
      <c r="J1" s="913"/>
      <c r="K1" s="913"/>
      <c r="L1" s="913"/>
      <c r="M1" s="913"/>
      <c r="N1" s="913"/>
      <c r="O1" s="913"/>
      <c r="P1" s="913"/>
    </row>
    <row r="2" spans="1:28">
      <c r="A2" s="945" t="s">
        <v>104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  <c r="O2" s="945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>
      <c r="A3" s="946" t="s">
        <v>0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>
      <c r="A4" s="272"/>
      <c r="B4" s="272"/>
      <c r="C4" s="272"/>
      <c r="D4" s="272"/>
      <c r="E4" s="272"/>
      <c r="F4" s="272" t="s">
        <v>151</v>
      </c>
      <c r="G4" s="272"/>
      <c r="H4" s="272"/>
      <c r="I4" s="272"/>
      <c r="J4" s="272"/>
      <c r="K4" s="202" t="s">
        <v>143</v>
      </c>
      <c r="L4" s="202"/>
      <c r="M4" s="114"/>
      <c r="N4" s="202" t="s">
        <v>143</v>
      </c>
      <c r="O4" s="202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</row>
    <row r="5" spans="1:28">
      <c r="A5" s="241"/>
      <c r="B5" s="240"/>
      <c r="C5" s="947" t="s">
        <v>2</v>
      </c>
      <c r="D5" s="947"/>
      <c r="E5" s="947"/>
      <c r="F5" s="240"/>
      <c r="G5" s="240"/>
      <c r="H5" s="262"/>
      <c r="I5" s="948" t="s">
        <v>3</v>
      </c>
      <c r="J5" s="949"/>
      <c r="K5" s="893" t="s">
        <v>4</v>
      </c>
      <c r="L5" s="894"/>
      <c r="M5" s="251"/>
      <c r="N5" s="893" t="s">
        <v>4</v>
      </c>
      <c r="O5" s="894"/>
      <c r="P5" s="251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28">
      <c r="A6" s="225"/>
      <c r="B6" s="137"/>
      <c r="C6" s="137"/>
      <c r="D6" s="137"/>
      <c r="E6" s="137"/>
      <c r="F6" s="137"/>
      <c r="G6" s="137"/>
      <c r="H6" s="136"/>
      <c r="I6" s="137"/>
      <c r="J6" s="136"/>
      <c r="K6" s="895" t="s">
        <v>5</v>
      </c>
      <c r="L6" s="896"/>
      <c r="M6" s="271" t="s">
        <v>6</v>
      </c>
      <c r="N6" s="895" t="s">
        <v>5</v>
      </c>
      <c r="O6" s="896"/>
      <c r="P6" s="271" t="s">
        <v>6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</row>
    <row r="7" spans="1:28">
      <c r="A7" s="225"/>
      <c r="B7" s="137"/>
      <c r="C7" s="137"/>
      <c r="D7" s="137"/>
      <c r="E7" s="137"/>
      <c r="F7" s="137"/>
      <c r="G7" s="137"/>
      <c r="H7" s="136"/>
      <c r="I7" s="885" t="s">
        <v>7</v>
      </c>
      <c r="J7" s="886"/>
      <c r="K7" s="930" t="s">
        <v>8</v>
      </c>
      <c r="L7" s="931"/>
      <c r="M7" s="271" t="s">
        <v>9</v>
      </c>
      <c r="N7" s="930" t="s">
        <v>8</v>
      </c>
      <c r="O7" s="931"/>
      <c r="P7" s="271" t="s">
        <v>150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</row>
    <row r="8" spans="1:28" ht="16.5" thickBot="1">
      <c r="A8" s="241"/>
      <c r="B8" s="240"/>
      <c r="C8" s="240"/>
      <c r="D8" s="240"/>
      <c r="E8" s="240"/>
      <c r="F8" s="240"/>
      <c r="G8" s="240"/>
      <c r="H8" s="262"/>
      <c r="I8" s="950">
        <v>398.9</v>
      </c>
      <c r="J8" s="951"/>
      <c r="K8" s="878"/>
      <c r="L8" s="879"/>
      <c r="M8" s="270"/>
      <c r="N8" s="878"/>
      <c r="O8" s="879"/>
      <c r="P8" s="270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</row>
    <row r="9" spans="1:28">
      <c r="A9" s="261" t="s">
        <v>10</v>
      </c>
      <c r="B9" s="248"/>
      <c r="C9" s="248"/>
      <c r="D9" s="248"/>
      <c r="E9" s="248"/>
      <c r="F9" s="248"/>
      <c r="G9" s="248"/>
      <c r="H9" s="269"/>
      <c r="I9" s="132"/>
      <c r="J9" s="131"/>
      <c r="K9" s="903">
        <f>K12+K15</f>
        <v>8.25</v>
      </c>
      <c r="L9" s="898"/>
      <c r="M9" s="130">
        <f>K9*12*F8</f>
        <v>0</v>
      </c>
      <c r="N9" s="903">
        <f>N12+N15</f>
        <v>8.35</v>
      </c>
      <c r="O9" s="898"/>
      <c r="P9" s="130">
        <f>N9*12*I8</f>
        <v>39969.779999999992</v>
      </c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</row>
    <row r="10" spans="1:28">
      <c r="A10" s="268" t="s">
        <v>11</v>
      </c>
      <c r="B10" s="267"/>
      <c r="C10" s="267"/>
      <c r="D10" s="267"/>
      <c r="E10" s="267"/>
      <c r="F10" s="267"/>
      <c r="G10" s="267"/>
      <c r="H10" s="266"/>
      <c r="I10" s="137"/>
      <c r="J10" s="136"/>
      <c r="K10" s="154"/>
      <c r="L10" s="153"/>
      <c r="M10" s="265"/>
      <c r="N10" s="154"/>
      <c r="O10" s="153"/>
      <c r="P10" s="265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16.5" thickBot="1">
      <c r="A11" s="257" t="s">
        <v>12</v>
      </c>
      <c r="B11" s="264"/>
      <c r="C11" s="264"/>
      <c r="D11" s="264"/>
      <c r="E11" s="264"/>
      <c r="F11" s="264"/>
      <c r="G11" s="264"/>
      <c r="H11" s="263"/>
      <c r="I11" s="126"/>
      <c r="J11" s="125"/>
      <c r="K11" s="181"/>
      <c r="L11" s="180"/>
      <c r="M11" s="124"/>
      <c r="N11" s="181"/>
      <c r="O11" s="180"/>
      <c r="P11" s="124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</row>
    <row r="12" spans="1:28">
      <c r="A12" s="236" t="s">
        <v>13</v>
      </c>
      <c r="B12" s="243"/>
      <c r="C12" s="243"/>
      <c r="D12" s="243"/>
      <c r="E12" s="243"/>
      <c r="F12" s="243"/>
      <c r="G12" s="243"/>
      <c r="H12" s="245"/>
      <c r="I12" s="937" t="s">
        <v>14</v>
      </c>
      <c r="J12" s="938"/>
      <c r="K12" s="887">
        <v>4.95</v>
      </c>
      <c r="L12" s="888"/>
      <c r="M12" s="135">
        <f>K12*12*F8</f>
        <v>0</v>
      </c>
      <c r="N12" s="887">
        <v>5</v>
      </c>
      <c r="O12" s="888"/>
      <c r="P12" s="135">
        <f>N12*12*I8</f>
        <v>23934</v>
      </c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>
      <c r="A13" s="142" t="s">
        <v>15</v>
      </c>
      <c r="B13" s="137"/>
      <c r="C13" s="137"/>
      <c r="D13" s="137"/>
      <c r="E13" s="137"/>
      <c r="F13" s="137"/>
      <c r="G13" s="137"/>
      <c r="H13" s="136"/>
      <c r="I13" s="885" t="s">
        <v>16</v>
      </c>
      <c r="J13" s="886"/>
      <c r="K13" s="113"/>
      <c r="L13" s="153"/>
      <c r="M13" s="135"/>
      <c r="N13" s="113"/>
      <c r="O13" s="153"/>
      <c r="P13" s="135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</row>
    <row r="14" spans="1:28">
      <c r="A14" s="236" t="s">
        <v>17</v>
      </c>
      <c r="B14" s="243"/>
      <c r="C14" s="243"/>
      <c r="D14" s="243"/>
      <c r="E14" s="243"/>
      <c r="F14" s="243"/>
      <c r="G14" s="243"/>
      <c r="H14" s="245"/>
      <c r="I14" s="937"/>
      <c r="J14" s="938"/>
      <c r="K14" s="113"/>
      <c r="L14" s="153"/>
      <c r="M14" s="135"/>
      <c r="N14" s="113"/>
      <c r="O14" s="153"/>
      <c r="P14" s="135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</row>
    <row r="15" spans="1:28">
      <c r="A15" s="236" t="s">
        <v>18</v>
      </c>
      <c r="B15" s="243"/>
      <c r="C15" s="243"/>
      <c r="D15" s="243"/>
      <c r="E15" s="243"/>
      <c r="F15" s="243"/>
      <c r="G15" s="243"/>
      <c r="H15" s="245"/>
      <c r="I15" s="939" t="s">
        <v>19</v>
      </c>
      <c r="J15" s="940"/>
      <c r="K15" s="895">
        <v>3.3</v>
      </c>
      <c r="L15" s="896"/>
      <c r="M15" s="135">
        <f>K15*12*F8</f>
        <v>0</v>
      </c>
      <c r="N15" s="895">
        <v>3.35</v>
      </c>
      <c r="O15" s="896"/>
      <c r="P15" s="135">
        <f>N15*12*I8</f>
        <v>16035.78</v>
      </c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</row>
    <row r="16" spans="1:28">
      <c r="A16" s="233" t="s">
        <v>20</v>
      </c>
      <c r="B16" s="230"/>
      <c r="C16" s="230"/>
      <c r="D16" s="230"/>
      <c r="E16" s="230"/>
      <c r="F16" s="230"/>
      <c r="G16" s="230"/>
      <c r="H16" s="229"/>
      <c r="I16" s="885" t="s">
        <v>16</v>
      </c>
      <c r="J16" s="886"/>
      <c r="K16" s="202"/>
      <c r="L16" s="201"/>
      <c r="M16" s="135"/>
      <c r="N16" s="202"/>
      <c r="O16" s="201"/>
      <c r="P16" s="135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</row>
    <row r="17" spans="1:28">
      <c r="A17" s="228" t="s">
        <v>21</v>
      </c>
      <c r="B17" s="240"/>
      <c r="C17" s="240"/>
      <c r="D17" s="240"/>
      <c r="E17" s="240"/>
      <c r="F17" s="240"/>
      <c r="G17" s="240"/>
      <c r="H17" s="262"/>
      <c r="I17" s="885"/>
      <c r="J17" s="886"/>
      <c r="K17" s="113"/>
      <c r="L17" s="153"/>
      <c r="M17" s="135"/>
      <c r="N17" s="113"/>
      <c r="O17" s="153"/>
      <c r="P17" s="135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</row>
    <row r="18" spans="1:28" ht="16.5" thickBot="1">
      <c r="A18" s="236" t="s">
        <v>22</v>
      </c>
      <c r="B18" s="235"/>
      <c r="C18" s="235"/>
      <c r="D18" s="235"/>
      <c r="E18" s="235"/>
      <c r="F18" s="235"/>
      <c r="G18" s="235"/>
      <c r="H18" s="234"/>
      <c r="I18" s="243"/>
      <c r="J18" s="245"/>
      <c r="K18" s="876"/>
      <c r="L18" s="877"/>
      <c r="M18" s="135"/>
      <c r="N18" s="876"/>
      <c r="O18" s="877"/>
      <c r="P18" s="135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>
      <c r="A19" s="261" t="s">
        <v>23</v>
      </c>
      <c r="B19" s="260"/>
      <c r="C19" s="260"/>
      <c r="D19" s="260"/>
      <c r="E19" s="260"/>
      <c r="F19" s="260"/>
      <c r="G19" s="260"/>
      <c r="H19" s="259"/>
      <c r="I19" s="132"/>
      <c r="J19" s="258"/>
      <c r="K19" s="897">
        <f>K21+K26+K29</f>
        <v>6.63</v>
      </c>
      <c r="L19" s="898"/>
      <c r="M19" s="130">
        <f>K19*12*F8</f>
        <v>0</v>
      </c>
      <c r="N19" s="897">
        <f>N21+N26+N29</f>
        <v>6.78</v>
      </c>
      <c r="O19" s="898"/>
      <c r="P19" s="130">
        <f>N19*12*I8</f>
        <v>32454.503999999997</v>
      </c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</row>
    <row r="20" spans="1:28" ht="16.5" thickBot="1">
      <c r="A20" s="257" t="s">
        <v>24</v>
      </c>
      <c r="B20" s="256"/>
      <c r="C20" s="256"/>
      <c r="D20" s="256"/>
      <c r="E20" s="256"/>
      <c r="F20" s="256"/>
      <c r="G20" s="256"/>
      <c r="H20" s="255"/>
      <c r="I20" s="126"/>
      <c r="J20" s="254"/>
      <c r="K20" s="181"/>
      <c r="L20" s="180"/>
      <c r="M20" s="124"/>
      <c r="N20" s="181"/>
      <c r="O20" s="180"/>
      <c r="P20" s="124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</row>
    <row r="21" spans="1:28">
      <c r="A21" s="142" t="s">
        <v>25</v>
      </c>
      <c r="B21" s="141"/>
      <c r="C21" s="141"/>
      <c r="D21" s="141"/>
      <c r="E21" s="141"/>
      <c r="F21" s="141"/>
      <c r="G21" s="141"/>
      <c r="H21" s="139"/>
      <c r="I21" s="885" t="s">
        <v>14</v>
      </c>
      <c r="J21" s="886"/>
      <c r="K21" s="887">
        <v>3.11</v>
      </c>
      <c r="L21" s="888"/>
      <c r="M21" s="135">
        <f>K21*12*F8</f>
        <v>0</v>
      </c>
      <c r="N21" s="887">
        <v>3.16</v>
      </c>
      <c r="O21" s="888"/>
      <c r="P21" s="135">
        <f>N21*12*I8</f>
        <v>15126.288</v>
      </c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</row>
    <row r="22" spans="1:28">
      <c r="A22" s="236" t="s">
        <v>26</v>
      </c>
      <c r="B22" s="235"/>
      <c r="C22" s="235"/>
      <c r="D22" s="235"/>
      <c r="E22" s="235"/>
      <c r="F22" s="235"/>
      <c r="G22" s="235"/>
      <c r="H22" s="234"/>
      <c r="I22" s="253"/>
      <c r="J22" s="252"/>
      <c r="K22" s="113"/>
      <c r="L22" s="153"/>
      <c r="M22" s="135"/>
      <c r="N22" s="113"/>
      <c r="O22" s="153"/>
      <c r="P22" s="135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</row>
    <row r="23" spans="1:28">
      <c r="A23" s="142" t="s">
        <v>15</v>
      </c>
      <c r="B23" s="137"/>
      <c r="C23" s="137"/>
      <c r="D23" s="137"/>
      <c r="E23" s="137"/>
      <c r="F23" s="137"/>
      <c r="G23" s="137"/>
      <c r="H23" s="136"/>
      <c r="I23" s="885" t="s">
        <v>16</v>
      </c>
      <c r="J23" s="886"/>
      <c r="K23" s="113"/>
      <c r="L23" s="153"/>
      <c r="M23" s="135"/>
      <c r="N23" s="113"/>
      <c r="O23" s="153"/>
      <c r="P23" s="135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</row>
    <row r="24" spans="1:28">
      <c r="A24" s="236" t="s">
        <v>17</v>
      </c>
      <c r="B24" s="243"/>
      <c r="C24" s="243"/>
      <c r="D24" s="243"/>
      <c r="E24" s="243"/>
      <c r="F24" s="243"/>
      <c r="G24" s="243"/>
      <c r="H24" s="245"/>
      <c r="I24" s="937"/>
      <c r="J24" s="938"/>
      <c r="K24" s="113"/>
      <c r="L24" s="153"/>
      <c r="M24" s="135"/>
      <c r="N24" s="113"/>
      <c r="O24" s="153"/>
      <c r="P24" s="135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</row>
    <row r="25" spans="1:28">
      <c r="A25" s="233" t="s">
        <v>27</v>
      </c>
      <c r="B25" s="230"/>
      <c r="C25" s="229"/>
      <c r="D25" s="137"/>
      <c r="E25" s="137"/>
      <c r="F25" s="137"/>
      <c r="G25" s="137"/>
      <c r="H25" s="136"/>
      <c r="I25" s="885" t="s">
        <v>16</v>
      </c>
      <c r="J25" s="886"/>
      <c r="K25" s="113"/>
      <c r="L25" s="153"/>
      <c r="M25" s="135"/>
      <c r="N25" s="113"/>
      <c r="O25" s="153"/>
      <c r="P25" s="135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</row>
    <row r="26" spans="1:28">
      <c r="A26" s="142" t="s">
        <v>28</v>
      </c>
      <c r="B26" s="137"/>
      <c r="C26" s="137"/>
      <c r="D26" s="230"/>
      <c r="E26" s="230"/>
      <c r="F26" s="230"/>
      <c r="G26" s="230"/>
      <c r="H26" s="229"/>
      <c r="I26" s="939" t="s">
        <v>19</v>
      </c>
      <c r="J26" s="940"/>
      <c r="K26" s="895">
        <v>1.65</v>
      </c>
      <c r="L26" s="896"/>
      <c r="M26" s="135">
        <f>K26*12*F8</f>
        <v>0</v>
      </c>
      <c r="N26" s="895">
        <v>1.7</v>
      </c>
      <c r="O26" s="896"/>
      <c r="P26" s="135">
        <f>N26*12*I8</f>
        <v>8137.5599999999986</v>
      </c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</row>
    <row r="27" spans="1:28">
      <c r="A27" s="228" t="s">
        <v>29</v>
      </c>
      <c r="B27" s="227"/>
      <c r="C27" s="227"/>
      <c r="D27" s="227"/>
      <c r="E27" s="227"/>
      <c r="F27" s="227"/>
      <c r="G27" s="227"/>
      <c r="H27" s="226"/>
      <c r="I27" s="948" t="s">
        <v>30</v>
      </c>
      <c r="J27" s="949"/>
      <c r="K27" s="113"/>
      <c r="L27" s="153"/>
      <c r="M27" s="135"/>
      <c r="N27" s="113"/>
      <c r="O27" s="153"/>
      <c r="P27" s="135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</row>
    <row r="28" spans="1:28">
      <c r="A28" s="236"/>
      <c r="B28" s="235"/>
      <c r="C28" s="235"/>
      <c r="D28" s="235"/>
      <c r="E28" s="235"/>
      <c r="F28" s="235"/>
      <c r="G28" s="235"/>
      <c r="H28" s="234"/>
      <c r="I28" s="243" t="s">
        <v>31</v>
      </c>
      <c r="J28" s="245"/>
      <c r="K28" s="113"/>
      <c r="L28" s="153"/>
      <c r="M28" s="135"/>
      <c r="N28" s="113"/>
      <c r="O28" s="153"/>
      <c r="P28" s="135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</row>
    <row r="29" spans="1:28">
      <c r="A29" s="228" t="s">
        <v>32</v>
      </c>
      <c r="B29" s="227"/>
      <c r="C29" s="227"/>
      <c r="D29" s="227"/>
      <c r="E29" s="227"/>
      <c r="F29" s="227"/>
      <c r="G29" s="227"/>
      <c r="H29" s="226"/>
      <c r="I29" s="948" t="s">
        <v>19</v>
      </c>
      <c r="J29" s="949"/>
      <c r="K29" s="895">
        <v>1.87</v>
      </c>
      <c r="L29" s="896"/>
      <c r="M29" s="135">
        <f>K29*12*F8</f>
        <v>0</v>
      </c>
      <c r="N29" s="895">
        <v>1.92</v>
      </c>
      <c r="O29" s="896"/>
      <c r="P29" s="135">
        <f>N29*12*I8</f>
        <v>9190.655999999999</v>
      </c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</row>
    <row r="30" spans="1:28">
      <c r="A30" s="236" t="s">
        <v>33</v>
      </c>
      <c r="B30" s="235"/>
      <c r="C30" s="235"/>
      <c r="D30" s="235"/>
      <c r="E30" s="235"/>
      <c r="F30" s="235"/>
      <c r="G30" s="235"/>
      <c r="H30" s="234"/>
      <c r="I30" s="243"/>
      <c r="J30" s="245"/>
      <c r="K30" s="113"/>
      <c r="L30" s="153"/>
      <c r="M30" s="135"/>
      <c r="N30" s="113"/>
      <c r="O30" s="153"/>
      <c r="P30" s="135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</row>
    <row r="31" spans="1:28">
      <c r="A31" s="228" t="s">
        <v>34</v>
      </c>
      <c r="B31" s="227"/>
      <c r="C31" s="227"/>
      <c r="D31" s="227"/>
      <c r="E31" s="227"/>
      <c r="F31" s="227"/>
      <c r="G31" s="227"/>
      <c r="H31" s="226"/>
      <c r="I31" s="885" t="s">
        <v>16</v>
      </c>
      <c r="J31" s="886"/>
      <c r="K31" s="113"/>
      <c r="L31" s="153"/>
      <c r="M31" s="135"/>
      <c r="N31" s="113"/>
      <c r="O31" s="153"/>
      <c r="P31" s="135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1:28">
      <c r="A32" s="228" t="s">
        <v>35</v>
      </c>
      <c r="B32" s="227"/>
      <c r="C32" s="227"/>
      <c r="D32" s="227"/>
      <c r="E32" s="227"/>
      <c r="F32" s="227"/>
      <c r="G32" s="227"/>
      <c r="H32" s="226"/>
      <c r="I32" s="948" t="s">
        <v>36</v>
      </c>
      <c r="J32" s="949"/>
      <c r="K32" s="173"/>
      <c r="L32" s="190"/>
      <c r="M32" s="251"/>
      <c r="N32" s="173"/>
      <c r="O32" s="190"/>
      <c r="P32" s="251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</row>
    <row r="33" spans="1:28" ht="16.5" thickBot="1">
      <c r="A33" s="236"/>
      <c r="B33" s="235"/>
      <c r="C33" s="235"/>
      <c r="D33" s="235"/>
      <c r="E33" s="235"/>
      <c r="F33" s="235"/>
      <c r="G33" s="235"/>
      <c r="H33" s="234"/>
      <c r="I33" s="959" t="s">
        <v>37</v>
      </c>
      <c r="J33" s="960"/>
      <c r="K33" s="176"/>
      <c r="L33" s="178"/>
      <c r="M33" s="250"/>
      <c r="N33" s="176"/>
      <c r="O33" s="178"/>
      <c r="P33" s="250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</row>
    <row r="34" spans="1:28">
      <c r="A34" s="249" t="s">
        <v>38</v>
      </c>
      <c r="B34" s="248"/>
      <c r="C34" s="248"/>
      <c r="D34" s="248"/>
      <c r="E34" s="248"/>
      <c r="F34" s="248"/>
      <c r="G34" s="132"/>
      <c r="H34" s="131"/>
      <c r="I34" s="132"/>
      <c r="J34" s="131"/>
      <c r="K34" s="900">
        <f>K36+K43+K51+K55+K56+K60</f>
        <v>30.55</v>
      </c>
      <c r="L34" s="898"/>
      <c r="M34" s="130">
        <f>M36+M43+M51+M55+M56+M60</f>
        <v>0</v>
      </c>
      <c r="N34" s="900">
        <f>N36+N43+N51+N55+N56+N60</f>
        <v>32.200000000000003</v>
      </c>
      <c r="O34" s="898"/>
      <c r="P34" s="130">
        <f>P36+P43+P51+P55+P56+P60</f>
        <v>154134.96</v>
      </c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</row>
    <row r="35" spans="1:28" ht="16.5" thickBot="1">
      <c r="A35" s="247"/>
      <c r="B35" s="126"/>
      <c r="C35" s="126"/>
      <c r="D35" s="126"/>
      <c r="E35" s="126"/>
      <c r="F35" s="126"/>
      <c r="G35" s="126"/>
      <c r="H35" s="125"/>
      <c r="I35" s="126"/>
      <c r="J35" s="125"/>
      <c r="K35" s="181"/>
      <c r="L35" s="180"/>
      <c r="M35" s="124"/>
      <c r="N35" s="181"/>
      <c r="O35" s="180"/>
      <c r="P35" s="124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</row>
    <row r="36" spans="1:28" ht="16.5" thickBot="1">
      <c r="A36" s="867" t="s">
        <v>39</v>
      </c>
      <c r="B36" s="868"/>
      <c r="C36" s="868"/>
      <c r="D36" s="868"/>
      <c r="E36" s="868"/>
      <c r="F36" s="868"/>
      <c r="G36" s="868"/>
      <c r="H36" s="927"/>
      <c r="I36" s="221"/>
      <c r="J36" s="220"/>
      <c r="K36" s="901">
        <f>K37+K38+K39+K41+K42</f>
        <v>5.8199999999999994</v>
      </c>
      <c r="L36" s="902"/>
      <c r="M36" s="219">
        <f>K36*12*F8</f>
        <v>0</v>
      </c>
      <c r="N36" s="901">
        <f>N37+N38+N39+N41+N42</f>
        <v>6.07</v>
      </c>
      <c r="O36" s="902"/>
      <c r="P36" s="219">
        <f>N36*12*I8</f>
        <v>29055.876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</row>
    <row r="37" spans="1:28">
      <c r="A37" s="236" t="s">
        <v>40</v>
      </c>
      <c r="B37" s="235"/>
      <c r="C37" s="235"/>
      <c r="D37" s="235"/>
      <c r="E37" s="235"/>
      <c r="F37" s="235"/>
      <c r="G37" s="235"/>
      <c r="H37" s="234"/>
      <c r="I37" s="937" t="s">
        <v>41</v>
      </c>
      <c r="J37" s="938"/>
      <c r="K37" s="887">
        <v>1.23</v>
      </c>
      <c r="L37" s="888"/>
      <c r="M37" s="135">
        <f>K37*12*F8</f>
        <v>0</v>
      </c>
      <c r="N37" s="887">
        <v>1.28</v>
      </c>
      <c r="O37" s="888"/>
      <c r="P37" s="135">
        <f>N37*12*I8</f>
        <v>6127.1039999999994</v>
      </c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</row>
    <row r="38" spans="1:28">
      <c r="A38" s="233" t="s">
        <v>42</v>
      </c>
      <c r="B38" s="232"/>
      <c r="C38" s="232"/>
      <c r="D38" s="232"/>
      <c r="E38" s="232"/>
      <c r="F38" s="232"/>
      <c r="G38" s="232"/>
      <c r="H38" s="231"/>
      <c r="I38" s="939" t="s">
        <v>43</v>
      </c>
      <c r="J38" s="940"/>
      <c r="K38" s="895">
        <v>2.9</v>
      </c>
      <c r="L38" s="896"/>
      <c r="M38" s="135">
        <f>K38*12*F8</f>
        <v>0</v>
      </c>
      <c r="N38" s="895">
        <v>2.95</v>
      </c>
      <c r="O38" s="896"/>
      <c r="P38" s="135">
        <f>N38*12*I8</f>
        <v>14121.060000000001</v>
      </c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</row>
    <row r="39" spans="1:28">
      <c r="A39" s="228" t="s">
        <v>44</v>
      </c>
      <c r="B39" s="227"/>
      <c r="C39" s="227"/>
      <c r="D39" s="227"/>
      <c r="E39" s="227"/>
      <c r="F39" s="227"/>
      <c r="G39" s="227"/>
      <c r="H39" s="226"/>
      <c r="I39" s="948" t="s">
        <v>19</v>
      </c>
      <c r="J39" s="949"/>
      <c r="K39" s="895">
        <v>0.33</v>
      </c>
      <c r="L39" s="896"/>
      <c r="M39" s="135">
        <f>K39*12*F8</f>
        <v>0</v>
      </c>
      <c r="N39" s="895">
        <v>0.38</v>
      </c>
      <c r="O39" s="896"/>
      <c r="P39" s="135">
        <f>N39*12*I8</f>
        <v>1818.9840000000002</v>
      </c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</row>
    <row r="40" spans="1:28">
      <c r="A40" s="246" t="s">
        <v>45</v>
      </c>
      <c r="B40" s="243"/>
      <c r="C40" s="243"/>
      <c r="D40" s="243"/>
      <c r="E40" s="235"/>
      <c r="F40" s="235"/>
      <c r="G40" s="235"/>
      <c r="H40" s="234"/>
      <c r="I40" s="243"/>
      <c r="J40" s="245"/>
      <c r="K40" s="154"/>
      <c r="L40" s="153"/>
      <c r="M40" s="135"/>
      <c r="N40" s="154"/>
      <c r="O40" s="153"/>
      <c r="P40" s="135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</row>
    <row r="41" spans="1:28">
      <c r="A41" s="233" t="s">
        <v>46</v>
      </c>
      <c r="B41" s="232"/>
      <c r="C41" s="232"/>
      <c r="D41" s="232"/>
      <c r="E41" s="232"/>
      <c r="F41" s="232"/>
      <c r="G41" s="232"/>
      <c r="H41" s="231"/>
      <c r="I41" s="939" t="s">
        <v>14</v>
      </c>
      <c r="J41" s="940"/>
      <c r="K41" s="895">
        <v>0.1</v>
      </c>
      <c r="L41" s="896"/>
      <c r="M41" s="135">
        <f>K41*12*F8</f>
        <v>0</v>
      </c>
      <c r="N41" s="895">
        <v>0.15</v>
      </c>
      <c r="O41" s="896"/>
      <c r="P41" s="135">
        <f>N41*12*I8</f>
        <v>718.01999999999987</v>
      </c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</row>
    <row r="42" spans="1:28" ht="16.5" thickBot="1">
      <c r="A42" s="228" t="s">
        <v>47</v>
      </c>
      <c r="B42" s="227"/>
      <c r="C42" s="227"/>
      <c r="D42" s="227"/>
      <c r="E42" s="227"/>
      <c r="F42" s="227"/>
      <c r="G42" s="227"/>
      <c r="H42" s="226"/>
      <c r="I42" s="941" t="s">
        <v>14</v>
      </c>
      <c r="J42" s="942"/>
      <c r="K42" s="943">
        <v>1.26</v>
      </c>
      <c r="L42" s="944"/>
      <c r="M42" s="135">
        <f>K42*12*F8</f>
        <v>0</v>
      </c>
      <c r="N42" s="943">
        <v>1.31</v>
      </c>
      <c r="O42" s="944"/>
      <c r="P42" s="135">
        <f>N42*12*I8</f>
        <v>6270.7079999999996</v>
      </c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</row>
    <row r="43" spans="1:28" ht="16.5" thickBot="1">
      <c r="A43" s="952" t="s">
        <v>48</v>
      </c>
      <c r="B43" s="953"/>
      <c r="C43" s="953"/>
      <c r="D43" s="953"/>
      <c r="E43" s="953"/>
      <c r="F43" s="953"/>
      <c r="G43" s="953"/>
      <c r="H43" s="954"/>
      <c r="I43" s="221"/>
      <c r="J43" s="220"/>
      <c r="K43" s="899">
        <f>K44+K45+K47+K48+K49+K50</f>
        <v>3.21</v>
      </c>
      <c r="L43" s="902"/>
      <c r="M43" s="219">
        <f>K43*12*F8</f>
        <v>0</v>
      </c>
      <c r="N43" s="899">
        <f>N44+N45+N47+N48+N49+N50</f>
        <v>3.51</v>
      </c>
      <c r="O43" s="902"/>
      <c r="P43" s="219">
        <f>N43*12*I8</f>
        <v>16801.667999999998</v>
      </c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</row>
    <row r="44" spans="1:28">
      <c r="A44" s="244" t="s">
        <v>49</v>
      </c>
      <c r="B44" s="243"/>
      <c r="C44" s="243"/>
      <c r="D44" s="243"/>
      <c r="E44" s="243"/>
      <c r="F44" s="235"/>
      <c r="G44" s="235"/>
      <c r="H44" s="234"/>
      <c r="I44" s="242"/>
      <c r="J44" s="136"/>
      <c r="K44" s="887">
        <v>0.14000000000000001</v>
      </c>
      <c r="L44" s="888"/>
      <c r="M44" s="135">
        <f>K44*12*F8</f>
        <v>0</v>
      </c>
      <c r="N44" s="887">
        <v>0.19</v>
      </c>
      <c r="O44" s="888"/>
      <c r="P44" s="135">
        <f>N44*12*I8</f>
        <v>909.49200000000008</v>
      </c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</row>
    <row r="45" spans="1:28">
      <c r="A45" s="241" t="s">
        <v>50</v>
      </c>
      <c r="B45" s="240"/>
      <c r="C45" s="240"/>
      <c r="D45" s="240"/>
      <c r="E45" s="240"/>
      <c r="F45" s="227"/>
      <c r="G45" s="227"/>
      <c r="H45" s="226"/>
      <c r="I45" s="885" t="s">
        <v>51</v>
      </c>
      <c r="J45" s="886"/>
      <c r="K45" s="895">
        <v>1.65</v>
      </c>
      <c r="L45" s="896"/>
      <c r="M45" s="135">
        <f>K45*12*F8</f>
        <v>0</v>
      </c>
      <c r="N45" s="895">
        <v>1.7</v>
      </c>
      <c r="O45" s="896"/>
      <c r="P45" s="135">
        <f>N45*12*I8</f>
        <v>8137.5599999999986</v>
      </c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</row>
    <row r="46" spans="1:28">
      <c r="A46" s="236" t="s">
        <v>52</v>
      </c>
      <c r="B46" s="235"/>
      <c r="C46" s="235"/>
      <c r="D46" s="235"/>
      <c r="E46" s="235"/>
      <c r="F46" s="235"/>
      <c r="G46" s="235"/>
      <c r="H46" s="234"/>
      <c r="I46" s="937" t="s">
        <v>53</v>
      </c>
      <c r="J46" s="938"/>
      <c r="K46" s="113"/>
      <c r="L46" s="153"/>
      <c r="M46" s="135"/>
      <c r="N46" s="113"/>
      <c r="O46" s="153"/>
      <c r="P46" s="135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</row>
    <row r="47" spans="1:28">
      <c r="A47" s="233" t="s">
        <v>54</v>
      </c>
      <c r="B47" s="232"/>
      <c r="C47" s="232"/>
      <c r="D47" s="232"/>
      <c r="E47" s="232"/>
      <c r="F47" s="232"/>
      <c r="G47" s="232"/>
      <c r="H47" s="231"/>
      <c r="I47" s="939" t="s">
        <v>55</v>
      </c>
      <c r="J47" s="940"/>
      <c r="K47" s="895">
        <v>0.88</v>
      </c>
      <c r="L47" s="896"/>
      <c r="M47" s="135">
        <f>K47*12*F8</f>
        <v>0</v>
      </c>
      <c r="N47" s="895">
        <v>0.93</v>
      </c>
      <c r="O47" s="896"/>
      <c r="P47" s="135">
        <f>N47*12*I8</f>
        <v>4451.7240000000002</v>
      </c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</row>
    <row r="48" spans="1:28">
      <c r="A48" s="233" t="s">
        <v>56</v>
      </c>
      <c r="B48" s="232"/>
      <c r="C48" s="232"/>
      <c r="D48" s="232"/>
      <c r="E48" s="232"/>
      <c r="F48" s="232"/>
      <c r="G48" s="232"/>
      <c r="H48" s="231"/>
      <c r="I48" s="939" t="s">
        <v>57</v>
      </c>
      <c r="J48" s="940"/>
      <c r="K48" s="895">
        <v>0.25</v>
      </c>
      <c r="L48" s="896"/>
      <c r="M48" s="135">
        <f>K48*12*F8</f>
        <v>0</v>
      </c>
      <c r="N48" s="895">
        <v>0.3</v>
      </c>
      <c r="O48" s="896"/>
      <c r="P48" s="135">
        <f>N48*12*I8</f>
        <v>1436.0399999999997</v>
      </c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</row>
    <row r="49" spans="1:28">
      <c r="A49" s="228" t="s">
        <v>58</v>
      </c>
      <c r="B49" s="227"/>
      <c r="C49" s="227"/>
      <c r="D49" s="227"/>
      <c r="E49" s="227"/>
      <c r="F49" s="227"/>
      <c r="G49" s="227"/>
      <c r="H49" s="226"/>
      <c r="I49" s="939" t="s">
        <v>59</v>
      </c>
      <c r="J49" s="940"/>
      <c r="K49" s="876">
        <v>0.13</v>
      </c>
      <c r="L49" s="877"/>
      <c r="M49" s="135">
        <f>K49*12*F8</f>
        <v>0</v>
      </c>
      <c r="N49" s="876">
        <v>0.18</v>
      </c>
      <c r="O49" s="877"/>
      <c r="P49" s="135">
        <f>N49*12*I8</f>
        <v>861.62400000000002</v>
      </c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</row>
    <row r="50" spans="1:28" ht="16.5" thickBot="1">
      <c r="A50" s="228" t="s">
        <v>60</v>
      </c>
      <c r="B50" s="227"/>
      <c r="C50" s="227"/>
      <c r="D50" s="227"/>
      <c r="E50" s="227"/>
      <c r="F50" s="227"/>
      <c r="G50" s="227"/>
      <c r="H50" s="226"/>
      <c r="I50" s="941" t="s">
        <v>61</v>
      </c>
      <c r="J50" s="942"/>
      <c r="K50" s="870">
        <v>0.16</v>
      </c>
      <c r="L50" s="871"/>
      <c r="M50" s="239">
        <f>K50*12*F8</f>
        <v>0</v>
      </c>
      <c r="N50" s="870">
        <v>0.21</v>
      </c>
      <c r="O50" s="871"/>
      <c r="P50" s="239">
        <f>N50*12*I8</f>
        <v>1005.228</v>
      </c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</row>
    <row r="51" spans="1:28" ht="16.5" thickBot="1">
      <c r="A51" s="952" t="s">
        <v>109</v>
      </c>
      <c r="B51" s="953"/>
      <c r="C51" s="953"/>
      <c r="D51" s="953"/>
      <c r="E51" s="953"/>
      <c r="F51" s="953"/>
      <c r="G51" s="953"/>
      <c r="H51" s="954"/>
      <c r="I51" s="238"/>
      <c r="J51" s="237"/>
      <c r="K51" s="872">
        <f>K52+K53+K54</f>
        <v>2.14</v>
      </c>
      <c r="L51" s="873"/>
      <c r="M51" s="219">
        <f>K51*12*F8</f>
        <v>0</v>
      </c>
      <c r="N51" s="872">
        <f>N52+N53+N54</f>
        <v>2.29</v>
      </c>
      <c r="O51" s="873"/>
      <c r="P51" s="219">
        <f>N51*12*I8</f>
        <v>10961.771999999999</v>
      </c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</row>
    <row r="52" spans="1:28">
      <c r="A52" s="236" t="s">
        <v>63</v>
      </c>
      <c r="B52" s="235"/>
      <c r="C52" s="235"/>
      <c r="D52" s="235"/>
      <c r="E52" s="235"/>
      <c r="F52" s="235"/>
      <c r="G52" s="235"/>
      <c r="H52" s="234"/>
      <c r="I52" s="955" t="s">
        <v>64</v>
      </c>
      <c r="J52" s="956"/>
      <c r="K52" s="874">
        <v>1.03</v>
      </c>
      <c r="L52" s="875"/>
      <c r="M52" s="135">
        <f>K52*12*F8</f>
        <v>0</v>
      </c>
      <c r="N52" s="874">
        <v>1.08</v>
      </c>
      <c r="O52" s="875"/>
      <c r="P52" s="135">
        <f>N52*12*I8</f>
        <v>5169.7439999999997</v>
      </c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</row>
    <row r="53" spans="1:28">
      <c r="A53" s="233" t="s">
        <v>65</v>
      </c>
      <c r="B53" s="232"/>
      <c r="C53" s="232"/>
      <c r="D53" s="232"/>
      <c r="E53" s="232"/>
      <c r="F53" s="232"/>
      <c r="G53" s="232"/>
      <c r="H53" s="231"/>
      <c r="I53" s="230" t="s">
        <v>66</v>
      </c>
      <c r="J53" s="229"/>
      <c r="K53" s="876">
        <v>0.82</v>
      </c>
      <c r="L53" s="877"/>
      <c r="M53" s="135">
        <f>K53*12*F8</f>
        <v>0</v>
      </c>
      <c r="N53" s="876">
        <v>0.87</v>
      </c>
      <c r="O53" s="877"/>
      <c r="P53" s="135">
        <f>N53*12*I8</f>
        <v>4164.5159999999996</v>
      </c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</row>
    <row r="54" spans="1:28" ht="16.5" thickBot="1">
      <c r="A54" s="228" t="s">
        <v>58</v>
      </c>
      <c r="B54" s="227"/>
      <c r="C54" s="227"/>
      <c r="D54" s="227"/>
      <c r="E54" s="227"/>
      <c r="F54" s="227"/>
      <c r="G54" s="227"/>
      <c r="H54" s="226"/>
      <c r="I54" s="941" t="s">
        <v>59</v>
      </c>
      <c r="J54" s="942"/>
      <c r="K54" s="870">
        <v>0.28999999999999998</v>
      </c>
      <c r="L54" s="871"/>
      <c r="M54" s="135">
        <f>K54*12*F8</f>
        <v>0</v>
      </c>
      <c r="N54" s="870">
        <v>0.34</v>
      </c>
      <c r="O54" s="871"/>
      <c r="P54" s="135">
        <f>N54*12*I8</f>
        <v>1627.5119999999999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</row>
    <row r="55" spans="1:28" ht="16.5" thickBot="1">
      <c r="A55" s="224" t="s">
        <v>108</v>
      </c>
      <c r="B55" s="223"/>
      <c r="C55" s="223"/>
      <c r="D55" s="223"/>
      <c r="E55" s="223"/>
      <c r="F55" s="223"/>
      <c r="G55" s="223"/>
      <c r="H55" s="222"/>
      <c r="I55" s="957" t="s">
        <v>68</v>
      </c>
      <c r="J55" s="958"/>
      <c r="K55" s="899">
        <v>17.079999999999998</v>
      </c>
      <c r="L55" s="873"/>
      <c r="M55" s="219">
        <f>K55*12*F8</f>
        <v>0</v>
      </c>
      <c r="N55" s="899">
        <v>17.93</v>
      </c>
      <c r="O55" s="873"/>
      <c r="P55" s="219">
        <f>N55*12*I8</f>
        <v>85827.323999999993</v>
      </c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</row>
    <row r="56" spans="1:28" ht="16.5" thickBot="1">
      <c r="A56" s="867" t="s">
        <v>107</v>
      </c>
      <c r="B56" s="868"/>
      <c r="C56" s="868"/>
      <c r="D56" s="868"/>
      <c r="E56" s="868"/>
      <c r="F56" s="868"/>
      <c r="G56" s="868"/>
      <c r="H56" s="927"/>
      <c r="I56" s="221"/>
      <c r="J56" s="220"/>
      <c r="K56" s="899">
        <v>2.1</v>
      </c>
      <c r="L56" s="873"/>
      <c r="M56" s="219">
        <f>K56*12*F8</f>
        <v>0</v>
      </c>
      <c r="N56" s="899">
        <v>2.15</v>
      </c>
      <c r="O56" s="873"/>
      <c r="P56" s="219">
        <f>N56*12*I8</f>
        <v>10291.619999999999</v>
      </c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</row>
    <row r="57" spans="1:28">
      <c r="A57" s="142" t="s">
        <v>70</v>
      </c>
      <c r="B57" s="141"/>
      <c r="C57" s="141"/>
      <c r="D57" s="141"/>
      <c r="E57" s="141"/>
      <c r="F57" s="141"/>
      <c r="G57" s="141"/>
      <c r="H57" s="139"/>
      <c r="I57" s="865" t="s">
        <v>71</v>
      </c>
      <c r="J57" s="866"/>
      <c r="K57" s="111"/>
      <c r="L57" s="144"/>
      <c r="M57" s="135"/>
      <c r="N57" s="111"/>
      <c r="O57" s="144"/>
      <c r="P57" s="135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</row>
    <row r="58" spans="1:28">
      <c r="A58" s="142" t="s">
        <v>72</v>
      </c>
      <c r="B58" s="141"/>
      <c r="C58" s="141"/>
      <c r="D58" s="141"/>
      <c r="E58" s="141"/>
      <c r="F58" s="141"/>
      <c r="G58" s="141"/>
      <c r="H58" s="139"/>
      <c r="I58" s="137"/>
      <c r="J58" s="136"/>
      <c r="K58" s="111"/>
      <c r="L58" s="144"/>
      <c r="M58" s="135"/>
      <c r="N58" s="111"/>
      <c r="O58" s="144"/>
      <c r="P58" s="135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</row>
    <row r="59" spans="1:28" ht="16.5" thickBot="1">
      <c r="A59" s="142" t="s">
        <v>73</v>
      </c>
      <c r="B59" s="141"/>
      <c r="C59" s="141"/>
      <c r="D59" s="141"/>
      <c r="E59" s="141"/>
      <c r="F59" s="141"/>
      <c r="G59" s="141"/>
      <c r="H59" s="139"/>
      <c r="I59" s="225"/>
      <c r="J59" s="136"/>
      <c r="K59" s="111"/>
      <c r="L59" s="144"/>
      <c r="M59" s="135"/>
      <c r="N59" s="111"/>
      <c r="O59" s="144"/>
      <c r="P59" s="135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</row>
    <row r="60" spans="1:28" ht="16.5" thickBot="1">
      <c r="A60" s="224" t="s">
        <v>106</v>
      </c>
      <c r="B60" s="223"/>
      <c r="C60" s="223"/>
      <c r="D60" s="223"/>
      <c r="E60" s="223"/>
      <c r="F60" s="223"/>
      <c r="G60" s="223"/>
      <c r="H60" s="222"/>
      <c r="I60" s="221"/>
      <c r="J60" s="220"/>
      <c r="K60" s="899">
        <v>0.2</v>
      </c>
      <c r="L60" s="873"/>
      <c r="M60" s="219">
        <f>K60*12*F8</f>
        <v>0</v>
      </c>
      <c r="N60" s="899">
        <v>0.25</v>
      </c>
      <c r="O60" s="873"/>
      <c r="P60" s="219">
        <f>N60*12*I8</f>
        <v>1196.6999999999998</v>
      </c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</row>
    <row r="61" spans="1:28">
      <c r="A61" s="142" t="s">
        <v>75</v>
      </c>
      <c r="B61" s="141"/>
      <c r="C61" s="141"/>
      <c r="D61" s="141"/>
      <c r="E61" s="141"/>
      <c r="F61" s="141"/>
      <c r="G61" s="141"/>
      <c r="H61" s="139"/>
      <c r="I61" s="865" t="s">
        <v>14</v>
      </c>
      <c r="J61" s="866"/>
      <c r="K61" s="152"/>
      <c r="L61" s="144"/>
      <c r="M61" s="135"/>
      <c r="N61" s="152"/>
      <c r="O61" s="144"/>
      <c r="P61" s="135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</row>
    <row r="62" spans="1:28" ht="16.5" thickBot="1">
      <c r="A62" s="142" t="s">
        <v>76</v>
      </c>
      <c r="B62" s="141"/>
      <c r="C62" s="141"/>
      <c r="D62" s="141"/>
      <c r="E62" s="141"/>
      <c r="F62" s="141"/>
      <c r="G62" s="141"/>
      <c r="H62" s="139"/>
      <c r="I62" s="137"/>
      <c r="J62" s="136"/>
      <c r="K62" s="152"/>
      <c r="L62" s="144"/>
      <c r="M62" s="135"/>
      <c r="N62" s="152"/>
      <c r="O62" s="144"/>
      <c r="P62" s="135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</row>
    <row r="63" spans="1:28" ht="16.5" thickBot="1">
      <c r="A63" s="867" t="s">
        <v>105</v>
      </c>
      <c r="B63" s="868"/>
      <c r="C63" s="868"/>
      <c r="D63" s="868"/>
      <c r="E63" s="868"/>
      <c r="F63" s="868"/>
      <c r="G63" s="868"/>
      <c r="H63" s="927"/>
      <c r="I63" s="221"/>
      <c r="J63" s="220"/>
      <c r="K63" s="899">
        <v>7.3</v>
      </c>
      <c r="L63" s="873"/>
      <c r="M63" s="219">
        <f>K63*12*F8</f>
        <v>0</v>
      </c>
      <c r="N63" s="899">
        <v>7.35</v>
      </c>
      <c r="O63" s="873"/>
      <c r="P63" s="219">
        <f>N63*12*I8</f>
        <v>35182.979999999996</v>
      </c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</row>
    <row r="64" spans="1:28">
      <c r="A64" s="142" t="s">
        <v>78</v>
      </c>
      <c r="B64" s="140"/>
      <c r="C64" s="140"/>
      <c r="D64" s="140"/>
      <c r="E64" s="140"/>
      <c r="F64" s="141"/>
      <c r="G64" s="140"/>
      <c r="H64" s="139"/>
      <c r="I64" s="885" t="s">
        <v>79</v>
      </c>
      <c r="J64" s="886"/>
      <c r="K64" s="111"/>
      <c r="L64" s="144"/>
      <c r="M64" s="135"/>
      <c r="N64" s="111"/>
      <c r="O64" s="144"/>
      <c r="P64" s="135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</row>
    <row r="65" spans="1:28">
      <c r="A65" s="142" t="s">
        <v>80</v>
      </c>
      <c r="B65" s="140"/>
      <c r="C65" s="140"/>
      <c r="D65" s="140"/>
      <c r="E65" s="140"/>
      <c r="F65" s="141"/>
      <c r="G65" s="140"/>
      <c r="H65" s="139"/>
      <c r="I65" s="885" t="s">
        <v>81</v>
      </c>
      <c r="J65" s="886"/>
      <c r="K65" s="111"/>
      <c r="L65" s="144"/>
      <c r="M65" s="135"/>
      <c r="N65" s="111"/>
      <c r="O65" s="144"/>
      <c r="P65" s="135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</row>
    <row r="66" spans="1:28">
      <c r="A66" s="142" t="s">
        <v>82</v>
      </c>
      <c r="B66" s="140"/>
      <c r="C66" s="140"/>
      <c r="D66" s="140"/>
      <c r="E66" s="140"/>
      <c r="F66" s="141"/>
      <c r="G66" s="140"/>
      <c r="H66" s="139"/>
      <c r="I66" s="885" t="s">
        <v>83</v>
      </c>
      <c r="J66" s="886"/>
      <c r="K66" s="111"/>
      <c r="L66" s="144"/>
      <c r="M66" s="135"/>
      <c r="N66" s="111"/>
      <c r="O66" s="144"/>
      <c r="P66" s="135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</row>
    <row r="67" spans="1:28">
      <c r="A67" s="142" t="s">
        <v>84</v>
      </c>
      <c r="B67" s="140"/>
      <c r="C67" s="140"/>
      <c r="D67" s="140"/>
      <c r="E67" s="140"/>
      <c r="F67" s="141"/>
      <c r="G67" s="140"/>
      <c r="H67" s="139"/>
      <c r="I67" s="885" t="s">
        <v>85</v>
      </c>
      <c r="J67" s="886"/>
      <c r="K67" s="111"/>
      <c r="L67" s="144"/>
      <c r="M67" s="135"/>
      <c r="N67" s="111"/>
      <c r="O67" s="144"/>
      <c r="P67" s="135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</row>
    <row r="68" spans="1:28">
      <c r="A68" s="142" t="s">
        <v>86</v>
      </c>
      <c r="B68" s="140"/>
      <c r="C68" s="140"/>
      <c r="D68" s="140"/>
      <c r="E68" s="140"/>
      <c r="F68" s="141"/>
      <c r="G68" s="140"/>
      <c r="H68" s="139"/>
      <c r="I68" s="885" t="s">
        <v>87</v>
      </c>
      <c r="J68" s="886"/>
      <c r="K68" s="111"/>
      <c r="L68" s="144"/>
      <c r="M68" s="135"/>
      <c r="N68" s="111"/>
      <c r="O68" s="144"/>
      <c r="P68" s="135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</row>
    <row r="69" spans="1:28">
      <c r="A69" s="142" t="s">
        <v>88</v>
      </c>
      <c r="B69" s="140"/>
      <c r="C69" s="140"/>
      <c r="D69" s="140"/>
      <c r="E69" s="140"/>
      <c r="F69" s="141"/>
      <c r="G69" s="140"/>
      <c r="H69" s="139"/>
      <c r="I69" s="137"/>
      <c r="J69" s="136"/>
      <c r="K69" s="111"/>
      <c r="L69" s="144"/>
      <c r="M69" s="135"/>
      <c r="N69" s="111"/>
      <c r="O69" s="144"/>
      <c r="P69" s="135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</row>
    <row r="70" spans="1:28">
      <c r="A70" s="142" t="s">
        <v>89</v>
      </c>
      <c r="B70" s="140"/>
      <c r="C70" s="140"/>
      <c r="D70" s="140"/>
      <c r="E70" s="140"/>
      <c r="F70" s="141"/>
      <c r="G70" s="140"/>
      <c r="H70" s="139"/>
      <c r="I70" s="137"/>
      <c r="J70" s="136"/>
      <c r="K70" s="111"/>
      <c r="L70" s="144"/>
      <c r="M70" s="135"/>
      <c r="N70" s="111"/>
      <c r="O70" s="144"/>
      <c r="P70" s="135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</row>
    <row r="71" spans="1:28">
      <c r="A71" s="142" t="s">
        <v>90</v>
      </c>
      <c r="B71" s="140"/>
      <c r="C71" s="140"/>
      <c r="D71" s="140"/>
      <c r="E71" s="140"/>
      <c r="F71" s="141"/>
      <c r="G71" s="140"/>
      <c r="H71" s="139"/>
      <c r="I71" s="137"/>
      <c r="J71" s="136"/>
      <c r="K71" s="111"/>
      <c r="L71" s="144"/>
      <c r="M71" s="135"/>
      <c r="N71" s="111"/>
      <c r="O71" s="144"/>
      <c r="P71" s="135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</row>
    <row r="72" spans="1:28">
      <c r="A72" s="142" t="s">
        <v>91</v>
      </c>
      <c r="B72" s="140"/>
      <c r="C72" s="140"/>
      <c r="D72" s="140"/>
      <c r="E72" s="140"/>
      <c r="F72" s="141"/>
      <c r="G72" s="140"/>
      <c r="H72" s="139"/>
      <c r="I72" s="137"/>
      <c r="J72" s="136"/>
      <c r="K72" s="111"/>
      <c r="L72" s="144"/>
      <c r="M72" s="135"/>
      <c r="N72" s="111"/>
      <c r="O72" s="144"/>
      <c r="P72" s="135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</row>
    <row r="73" spans="1:28">
      <c r="A73" s="142" t="s">
        <v>92</v>
      </c>
      <c r="B73" s="140"/>
      <c r="C73" s="140"/>
      <c r="D73" s="140"/>
      <c r="E73" s="140"/>
      <c r="F73" s="141"/>
      <c r="G73" s="140"/>
      <c r="H73" s="139"/>
      <c r="I73" s="137"/>
      <c r="J73" s="136"/>
      <c r="K73" s="111"/>
      <c r="L73" s="144"/>
      <c r="M73" s="135"/>
      <c r="N73" s="111"/>
      <c r="O73" s="144"/>
      <c r="P73" s="135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</row>
    <row r="74" spans="1:28" ht="16.5" thickBot="1">
      <c r="A74" s="862" t="s">
        <v>93</v>
      </c>
      <c r="B74" s="863"/>
      <c r="C74" s="863"/>
      <c r="D74" s="863"/>
      <c r="E74" s="863"/>
      <c r="F74" s="863"/>
      <c r="G74" s="863"/>
      <c r="H74" s="864"/>
      <c r="I74" s="137"/>
      <c r="J74" s="136"/>
      <c r="K74" s="154"/>
      <c r="L74" s="153"/>
      <c r="M74" s="135"/>
      <c r="N74" s="154"/>
      <c r="O74" s="153"/>
      <c r="P74" s="135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</row>
    <row r="75" spans="1:28">
      <c r="A75" s="134" t="s">
        <v>94</v>
      </c>
      <c r="B75" s="133"/>
      <c r="C75" s="133"/>
      <c r="D75" s="133"/>
      <c r="E75" s="133"/>
      <c r="F75" s="133"/>
      <c r="G75" s="133"/>
      <c r="H75" s="133"/>
      <c r="I75" s="865" t="s">
        <v>95</v>
      </c>
      <c r="J75" s="866"/>
      <c r="K75" s="185"/>
      <c r="L75" s="184"/>
      <c r="M75" s="130"/>
      <c r="N75" s="185"/>
      <c r="O75" s="184"/>
      <c r="P75" s="130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</row>
    <row r="76" spans="1:28" ht="16.5" thickBot="1">
      <c r="A76" s="129" t="s">
        <v>96</v>
      </c>
      <c r="B76" s="128"/>
      <c r="C76" s="128"/>
      <c r="D76" s="128"/>
      <c r="E76" s="128"/>
      <c r="F76" s="128"/>
      <c r="G76" s="128"/>
      <c r="H76" s="128"/>
      <c r="I76" s="127"/>
      <c r="J76" s="125"/>
      <c r="K76" s="181"/>
      <c r="L76" s="180"/>
      <c r="M76" s="124"/>
      <c r="N76" s="181"/>
      <c r="O76" s="180"/>
      <c r="P76" s="124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</row>
    <row r="77" spans="1:28" ht="16.5" thickBot="1">
      <c r="A77" s="867" t="s">
        <v>97</v>
      </c>
      <c r="B77" s="868"/>
      <c r="C77" s="868"/>
      <c r="D77" s="868"/>
      <c r="E77" s="868"/>
      <c r="F77" s="868"/>
      <c r="G77" s="868"/>
      <c r="H77" s="869"/>
      <c r="I77" s="928" t="s">
        <v>98</v>
      </c>
      <c r="J77" s="934"/>
      <c r="K77" s="935">
        <v>1.68</v>
      </c>
      <c r="L77" s="936"/>
      <c r="M77" s="115">
        <f>K77*12*F8</f>
        <v>0</v>
      </c>
      <c r="N77" s="935">
        <v>1.73</v>
      </c>
      <c r="O77" s="936"/>
      <c r="P77" s="115">
        <f>N77*12*I8</f>
        <v>8281.1639999999989</v>
      </c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</row>
    <row r="78" spans="1:28" ht="16.5" thickBot="1">
      <c r="A78" s="123" t="s">
        <v>138</v>
      </c>
      <c r="B78" s="122"/>
      <c r="C78" s="122"/>
      <c r="D78" s="122"/>
      <c r="E78" s="122"/>
      <c r="F78" s="122"/>
      <c r="G78" s="122"/>
      <c r="H78" s="122"/>
      <c r="I78" s="928" t="s">
        <v>95</v>
      </c>
      <c r="J78" s="929"/>
      <c r="K78" s="935">
        <v>0.9</v>
      </c>
      <c r="L78" s="936"/>
      <c r="M78" s="115">
        <f>K78*F8*12</f>
        <v>0</v>
      </c>
      <c r="N78" s="935">
        <v>0.95</v>
      </c>
      <c r="O78" s="936"/>
      <c r="P78" s="115">
        <f>N78*I8*12</f>
        <v>4547.46</v>
      </c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</row>
    <row r="79" spans="1:28" ht="16.5" thickBot="1">
      <c r="A79" s="123" t="s">
        <v>100</v>
      </c>
      <c r="B79" s="122"/>
      <c r="C79" s="122"/>
      <c r="D79" s="122"/>
      <c r="E79" s="122"/>
      <c r="F79" s="122"/>
      <c r="G79" s="122"/>
      <c r="H79" s="122"/>
      <c r="I79" s="121"/>
      <c r="J79" s="120"/>
      <c r="K79" s="935">
        <v>3.36</v>
      </c>
      <c r="L79" s="936"/>
      <c r="M79" s="115"/>
      <c r="N79" s="935">
        <v>3.54</v>
      </c>
      <c r="O79" s="936"/>
      <c r="P79" s="115">
        <f>I8*N79*12</f>
        <v>16945.272000000001</v>
      </c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</row>
    <row r="80" spans="1:28" ht="16.5" thickBot="1">
      <c r="A80" s="919" t="s">
        <v>137</v>
      </c>
      <c r="B80" s="920"/>
      <c r="C80" s="920"/>
      <c r="D80" s="920"/>
      <c r="E80" s="920"/>
      <c r="F80" s="920"/>
      <c r="G80" s="920"/>
      <c r="H80" s="920"/>
      <c r="I80" s="119"/>
      <c r="J80" s="118"/>
      <c r="K80" s="908">
        <f>K9+K19+K34+K63+K77+K79+K78</f>
        <v>58.669999999999995</v>
      </c>
      <c r="L80" s="909"/>
      <c r="M80" s="273">
        <f>M9+M19+M34+M63+M77+M79+M78</f>
        <v>0</v>
      </c>
      <c r="N80" s="908">
        <v>58</v>
      </c>
      <c r="O80" s="909"/>
      <c r="P80" s="118">
        <f>N80*I8*12</f>
        <v>277634.39999999997</v>
      </c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</row>
    <row r="81" spans="1:28" ht="16.5" thickBot="1">
      <c r="A81" s="910" t="s">
        <v>136</v>
      </c>
      <c r="B81" s="911"/>
      <c r="C81" s="911"/>
      <c r="D81" s="911"/>
      <c r="E81" s="911"/>
      <c r="F81" s="911"/>
      <c r="G81" s="911"/>
      <c r="H81" s="911"/>
      <c r="I81" s="911"/>
      <c r="J81" s="911"/>
      <c r="K81" s="917">
        <f>K82-K80</f>
        <v>-3.3599999999999923</v>
      </c>
      <c r="L81" s="918"/>
      <c r="M81" s="117">
        <f>K81*12*I8</f>
        <v>-16083.647999999963</v>
      </c>
      <c r="N81" s="889">
        <v>2.9</v>
      </c>
      <c r="O81" s="890"/>
      <c r="P81" s="115">
        <f>N81*I8*12</f>
        <v>13881.72</v>
      </c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</row>
    <row r="82" spans="1:28" ht="16.5" thickBot="1">
      <c r="A82" s="906" t="s">
        <v>135</v>
      </c>
      <c r="B82" s="907"/>
      <c r="C82" s="907"/>
      <c r="D82" s="907"/>
      <c r="E82" s="907"/>
      <c r="F82" s="907"/>
      <c r="G82" s="907"/>
      <c r="H82" s="907"/>
      <c r="I82" s="921"/>
      <c r="J82" s="921"/>
      <c r="K82" s="904">
        <f>K78+K77+K63+K34+K19+K9</f>
        <v>55.31</v>
      </c>
      <c r="L82" s="905"/>
      <c r="M82" s="116">
        <f>K82*I8*12</f>
        <v>264757.908</v>
      </c>
      <c r="N82" s="889">
        <f>N79+N78+N77+N63+N34+N19+N9</f>
        <v>60.900000000000006</v>
      </c>
      <c r="O82" s="890"/>
      <c r="P82" s="115">
        <f>SUM(P80:P81)</f>
        <v>291516.11999999994</v>
      </c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</row>
    <row r="83" spans="1:28" ht="84" customHeight="1">
      <c r="A83" s="215"/>
      <c r="B83" s="215"/>
      <c r="C83" s="215"/>
      <c r="D83" s="215"/>
      <c r="E83" s="215"/>
      <c r="F83" s="215"/>
      <c r="G83" s="215"/>
      <c r="H83" s="215"/>
      <c r="I83" s="914" t="s">
        <v>149</v>
      </c>
      <c r="J83" s="915"/>
      <c r="K83" s="915"/>
      <c r="L83" s="915"/>
      <c r="M83" s="915"/>
      <c r="N83" s="915"/>
      <c r="O83" s="915"/>
      <c r="P83" s="915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</row>
    <row r="84" spans="1:28">
      <c r="Q84" s="108"/>
      <c r="R84" s="108"/>
      <c r="X84" s="108"/>
    </row>
    <row r="85" spans="1:28">
      <c r="A85" s="945" t="s">
        <v>104</v>
      </c>
      <c r="B85" s="945"/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114"/>
      <c r="Q85" s="108"/>
      <c r="R85" s="108"/>
      <c r="S85" s="114"/>
      <c r="T85" s="114"/>
      <c r="U85" s="114"/>
      <c r="V85" s="114"/>
      <c r="W85" s="114"/>
      <c r="X85" s="108"/>
      <c r="Y85" s="114"/>
      <c r="Z85" s="114"/>
      <c r="AA85" s="114"/>
      <c r="AB85" s="114"/>
    </row>
    <row r="86" spans="1:28">
      <c r="A86" s="946" t="s">
        <v>0</v>
      </c>
      <c r="B86" s="946"/>
      <c r="C86" s="946"/>
      <c r="D86" s="946"/>
      <c r="E86" s="946"/>
      <c r="F86" s="946"/>
      <c r="G86" s="946"/>
      <c r="H86" s="946"/>
      <c r="I86" s="946"/>
      <c r="J86" s="946"/>
      <c r="K86" s="946"/>
      <c r="L86" s="946"/>
      <c r="M86" s="946"/>
      <c r="N86" s="946"/>
      <c r="O86" s="946"/>
      <c r="P86" s="114"/>
      <c r="Q86" s="108"/>
      <c r="R86" s="108"/>
      <c r="S86" s="114"/>
      <c r="T86" s="114"/>
      <c r="U86" s="114"/>
      <c r="V86" s="114"/>
      <c r="W86" s="114"/>
      <c r="X86" s="108"/>
      <c r="Y86" s="114"/>
      <c r="Z86" s="114"/>
      <c r="AA86" s="114"/>
      <c r="AB86" s="114"/>
    </row>
    <row r="87" spans="1:28">
      <c r="A87" s="272"/>
      <c r="B87" s="272"/>
      <c r="C87" s="272"/>
      <c r="D87" s="272"/>
      <c r="E87" s="272"/>
      <c r="F87" s="272" t="s">
        <v>148</v>
      </c>
      <c r="G87" s="272"/>
      <c r="H87" s="272"/>
      <c r="I87" s="272"/>
      <c r="J87" s="272"/>
      <c r="K87" s="202" t="s">
        <v>143</v>
      </c>
      <c r="L87" s="202"/>
      <c r="M87" s="114"/>
      <c r="N87" s="202" t="s">
        <v>143</v>
      </c>
      <c r="O87" s="202"/>
      <c r="P87" s="114"/>
      <c r="Q87" s="108"/>
      <c r="R87" s="108"/>
      <c r="S87" s="114"/>
      <c r="T87" s="114"/>
      <c r="U87" s="114"/>
      <c r="V87" s="114"/>
      <c r="W87" s="114"/>
      <c r="X87" s="108"/>
      <c r="Y87" s="114"/>
      <c r="Z87" s="114"/>
      <c r="AA87" s="114"/>
      <c r="AB87" s="114"/>
    </row>
    <row r="88" spans="1:28">
      <c r="A88" s="241"/>
      <c r="B88" s="240"/>
      <c r="C88" s="947" t="s">
        <v>2</v>
      </c>
      <c r="D88" s="947"/>
      <c r="E88" s="947"/>
      <c r="F88" s="240"/>
      <c r="G88" s="240"/>
      <c r="H88" s="262"/>
      <c r="I88" s="948" t="s">
        <v>3</v>
      </c>
      <c r="J88" s="949"/>
      <c r="K88" s="893" t="s">
        <v>4</v>
      </c>
      <c r="L88" s="894"/>
      <c r="M88" s="251"/>
      <c r="N88" s="893" t="s">
        <v>4</v>
      </c>
      <c r="O88" s="894"/>
      <c r="P88" s="251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</row>
    <row r="89" spans="1:28">
      <c r="A89" s="225"/>
      <c r="B89" s="137"/>
      <c r="C89" s="137"/>
      <c r="D89" s="137"/>
      <c r="E89" s="137"/>
      <c r="F89" s="137"/>
      <c r="G89" s="137"/>
      <c r="H89" s="136"/>
      <c r="I89" s="137"/>
      <c r="J89" s="136"/>
      <c r="K89" s="895" t="s">
        <v>5</v>
      </c>
      <c r="L89" s="896"/>
      <c r="M89" s="271" t="s">
        <v>6</v>
      </c>
      <c r="N89" s="895" t="s">
        <v>5</v>
      </c>
      <c r="O89" s="896"/>
      <c r="P89" s="271" t="s">
        <v>6</v>
      </c>
      <c r="Q89" s="108"/>
      <c r="R89" s="108"/>
      <c r="S89" s="112"/>
      <c r="T89" s="112"/>
      <c r="U89" s="112"/>
      <c r="V89" s="112"/>
      <c r="W89" s="112"/>
      <c r="X89" s="108"/>
      <c r="Y89" s="112"/>
      <c r="Z89" s="112"/>
      <c r="AA89" s="112"/>
      <c r="AB89" s="112"/>
    </row>
    <row r="90" spans="1:28">
      <c r="A90" s="225"/>
      <c r="B90" s="137"/>
      <c r="C90" s="137"/>
      <c r="D90" s="137"/>
      <c r="E90" s="137"/>
      <c r="F90" s="137"/>
      <c r="G90" s="137"/>
      <c r="H90" s="136"/>
      <c r="I90" s="885" t="s">
        <v>7</v>
      </c>
      <c r="J90" s="886"/>
      <c r="K90" s="930" t="s">
        <v>8</v>
      </c>
      <c r="L90" s="931"/>
      <c r="M90" s="271" t="s">
        <v>9</v>
      </c>
      <c r="N90" s="930" t="s">
        <v>8</v>
      </c>
      <c r="O90" s="931"/>
      <c r="P90" s="271" t="s">
        <v>9</v>
      </c>
      <c r="Q90" s="108"/>
      <c r="R90" s="108"/>
      <c r="S90" s="112"/>
      <c r="T90" s="112"/>
      <c r="U90" s="112"/>
      <c r="V90" s="112"/>
      <c r="W90" s="112"/>
      <c r="X90" s="108"/>
      <c r="Y90" s="112"/>
      <c r="Z90" s="112"/>
      <c r="AA90" s="112"/>
      <c r="AB90" s="112"/>
    </row>
    <row r="91" spans="1:28" ht="16.5" thickBot="1">
      <c r="A91" s="241"/>
      <c r="B91" s="240"/>
      <c r="C91" s="240"/>
      <c r="D91" s="240"/>
      <c r="E91" s="240"/>
      <c r="F91" s="240"/>
      <c r="G91" s="240"/>
      <c r="H91" s="262"/>
      <c r="I91" s="950">
        <v>363.6</v>
      </c>
      <c r="J91" s="951"/>
      <c r="K91" s="878"/>
      <c r="L91" s="879"/>
      <c r="M91" s="270"/>
      <c r="N91" s="878"/>
      <c r="O91" s="879"/>
      <c r="P91" s="270"/>
      <c r="Q91" s="108"/>
      <c r="R91" s="108"/>
      <c r="S91" s="112"/>
      <c r="T91" s="112"/>
      <c r="U91" s="112"/>
      <c r="V91" s="112"/>
      <c r="W91" s="112"/>
      <c r="X91" s="108"/>
      <c r="Y91" s="112"/>
      <c r="Z91" s="112"/>
      <c r="AA91" s="112"/>
      <c r="AB91" s="112"/>
    </row>
    <row r="92" spans="1:28">
      <c r="A92" s="261" t="s">
        <v>10</v>
      </c>
      <c r="B92" s="248"/>
      <c r="C92" s="248"/>
      <c r="D92" s="248"/>
      <c r="E92" s="248"/>
      <c r="F92" s="248"/>
      <c r="G92" s="248"/>
      <c r="H92" s="269"/>
      <c r="I92" s="132"/>
      <c r="J92" s="131"/>
      <c r="K92" s="903">
        <f>K95+K98</f>
        <v>7.6999999999999993</v>
      </c>
      <c r="L92" s="898"/>
      <c r="M92" s="130">
        <f>K92*12*F91</f>
        <v>0</v>
      </c>
      <c r="N92" s="903">
        <f>N95+N98</f>
        <v>7.8000000000000007</v>
      </c>
      <c r="O92" s="898"/>
      <c r="P92" s="130">
        <f>N92*12*I91</f>
        <v>34032.960000000006</v>
      </c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</row>
    <row r="93" spans="1:28">
      <c r="A93" s="268" t="s">
        <v>11</v>
      </c>
      <c r="B93" s="267"/>
      <c r="C93" s="267"/>
      <c r="D93" s="267"/>
      <c r="E93" s="267"/>
      <c r="F93" s="267"/>
      <c r="G93" s="267"/>
      <c r="H93" s="266"/>
      <c r="I93" s="137"/>
      <c r="J93" s="136"/>
      <c r="K93" s="154"/>
      <c r="L93" s="153"/>
      <c r="M93" s="265"/>
      <c r="N93" s="154"/>
      <c r="O93" s="153"/>
      <c r="P93" s="265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</row>
    <row r="94" spans="1:28" ht="16.5" thickBot="1">
      <c r="A94" s="257" t="s">
        <v>12</v>
      </c>
      <c r="B94" s="264"/>
      <c r="C94" s="264"/>
      <c r="D94" s="264"/>
      <c r="E94" s="264"/>
      <c r="F94" s="264"/>
      <c r="G94" s="264"/>
      <c r="H94" s="263"/>
      <c r="I94" s="126"/>
      <c r="J94" s="125"/>
      <c r="K94" s="181"/>
      <c r="L94" s="180"/>
      <c r="M94" s="124"/>
      <c r="N94" s="181"/>
      <c r="O94" s="180"/>
      <c r="P94" s="124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</row>
    <row r="95" spans="1:28">
      <c r="A95" s="236" t="s">
        <v>13</v>
      </c>
      <c r="B95" s="243"/>
      <c r="C95" s="243"/>
      <c r="D95" s="243"/>
      <c r="E95" s="243"/>
      <c r="F95" s="243"/>
      <c r="G95" s="243"/>
      <c r="H95" s="245"/>
      <c r="I95" s="937" t="s">
        <v>14</v>
      </c>
      <c r="J95" s="938"/>
      <c r="K95" s="887">
        <v>4.5999999999999996</v>
      </c>
      <c r="L95" s="888"/>
      <c r="M95" s="135">
        <f>K95*12*F91</f>
        <v>0</v>
      </c>
      <c r="N95" s="887">
        <v>4.6500000000000004</v>
      </c>
      <c r="O95" s="888"/>
      <c r="P95" s="135">
        <f>N95*12*I91</f>
        <v>20288.88</v>
      </c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</row>
    <row r="96" spans="1:28">
      <c r="A96" s="142" t="s">
        <v>15</v>
      </c>
      <c r="B96" s="137"/>
      <c r="C96" s="137"/>
      <c r="D96" s="137"/>
      <c r="E96" s="137"/>
      <c r="F96" s="137"/>
      <c r="G96" s="137"/>
      <c r="H96" s="136"/>
      <c r="I96" s="885" t="s">
        <v>16</v>
      </c>
      <c r="J96" s="886"/>
      <c r="K96" s="113"/>
      <c r="L96" s="153"/>
      <c r="M96" s="135"/>
      <c r="N96" s="113"/>
      <c r="O96" s="153"/>
      <c r="P96" s="135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</row>
    <row r="97" spans="1:28">
      <c r="A97" s="236" t="s">
        <v>17</v>
      </c>
      <c r="B97" s="243"/>
      <c r="C97" s="243"/>
      <c r="D97" s="243"/>
      <c r="E97" s="243"/>
      <c r="F97" s="243"/>
      <c r="G97" s="243"/>
      <c r="H97" s="245"/>
      <c r="I97" s="937"/>
      <c r="J97" s="938"/>
      <c r="K97" s="113"/>
      <c r="L97" s="153"/>
      <c r="M97" s="135"/>
      <c r="N97" s="113"/>
      <c r="O97" s="153"/>
      <c r="P97" s="135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</row>
    <row r="98" spans="1:28">
      <c r="A98" s="236" t="s">
        <v>18</v>
      </c>
      <c r="B98" s="243"/>
      <c r="C98" s="243"/>
      <c r="D98" s="243"/>
      <c r="E98" s="243"/>
      <c r="F98" s="243"/>
      <c r="G98" s="243"/>
      <c r="H98" s="245"/>
      <c r="I98" s="939" t="s">
        <v>19</v>
      </c>
      <c r="J98" s="940"/>
      <c r="K98" s="895">
        <v>3.1</v>
      </c>
      <c r="L98" s="896"/>
      <c r="M98" s="135">
        <f>K98*12*F91</f>
        <v>0</v>
      </c>
      <c r="N98" s="895">
        <v>3.15</v>
      </c>
      <c r="O98" s="896"/>
      <c r="P98" s="135">
        <f>N98*12*I91</f>
        <v>13744.08</v>
      </c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</row>
    <row r="99" spans="1:28">
      <c r="A99" s="233" t="s">
        <v>20</v>
      </c>
      <c r="B99" s="230"/>
      <c r="C99" s="230"/>
      <c r="D99" s="230"/>
      <c r="E99" s="230"/>
      <c r="F99" s="230"/>
      <c r="G99" s="230"/>
      <c r="H99" s="229"/>
      <c r="I99" s="885" t="s">
        <v>16</v>
      </c>
      <c r="J99" s="886"/>
      <c r="K99" s="202"/>
      <c r="L99" s="201"/>
      <c r="M99" s="135"/>
      <c r="N99" s="202"/>
      <c r="O99" s="201"/>
      <c r="P99" s="135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</row>
    <row r="100" spans="1:28">
      <c r="A100" s="228" t="s">
        <v>21</v>
      </c>
      <c r="B100" s="240"/>
      <c r="C100" s="240"/>
      <c r="D100" s="240"/>
      <c r="E100" s="240"/>
      <c r="F100" s="240"/>
      <c r="G100" s="240"/>
      <c r="H100" s="262"/>
      <c r="I100" s="885"/>
      <c r="J100" s="886"/>
      <c r="K100" s="113"/>
      <c r="L100" s="153"/>
      <c r="M100" s="135"/>
      <c r="N100" s="113"/>
      <c r="O100" s="153"/>
      <c r="P100" s="135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</row>
    <row r="101" spans="1:28" ht="16.5" thickBot="1">
      <c r="A101" s="236" t="s">
        <v>22</v>
      </c>
      <c r="B101" s="235"/>
      <c r="C101" s="235"/>
      <c r="D101" s="235"/>
      <c r="E101" s="235"/>
      <c r="F101" s="235"/>
      <c r="G101" s="235"/>
      <c r="H101" s="234"/>
      <c r="I101" s="243"/>
      <c r="J101" s="245"/>
      <c r="K101" s="876"/>
      <c r="L101" s="877"/>
      <c r="M101" s="135"/>
      <c r="N101" s="876"/>
      <c r="O101" s="877"/>
      <c r="P101" s="135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</row>
    <row r="102" spans="1:28">
      <c r="A102" s="261" t="s">
        <v>23</v>
      </c>
      <c r="B102" s="260"/>
      <c r="C102" s="260"/>
      <c r="D102" s="260"/>
      <c r="E102" s="260"/>
      <c r="F102" s="260"/>
      <c r="G102" s="260"/>
      <c r="H102" s="259"/>
      <c r="I102" s="132"/>
      <c r="J102" s="258"/>
      <c r="K102" s="897">
        <f>K104+K109+K112</f>
        <v>6.33</v>
      </c>
      <c r="L102" s="898"/>
      <c r="M102" s="130">
        <f>K102*12*F91</f>
        <v>0</v>
      </c>
      <c r="N102" s="897">
        <f>N104+N109+N112</f>
        <v>6.48</v>
      </c>
      <c r="O102" s="898"/>
      <c r="P102" s="130">
        <f>N102*12*I91</f>
        <v>28273.536000000004</v>
      </c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</row>
    <row r="103" spans="1:28" ht="16.5" thickBot="1">
      <c r="A103" s="257" t="s">
        <v>24</v>
      </c>
      <c r="B103" s="256"/>
      <c r="C103" s="256"/>
      <c r="D103" s="256"/>
      <c r="E103" s="256"/>
      <c r="F103" s="256"/>
      <c r="G103" s="256"/>
      <c r="H103" s="255"/>
      <c r="I103" s="126"/>
      <c r="J103" s="254"/>
      <c r="K103" s="181"/>
      <c r="L103" s="180"/>
      <c r="M103" s="124"/>
      <c r="N103" s="181"/>
      <c r="O103" s="180"/>
      <c r="P103" s="124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</row>
    <row r="104" spans="1:28">
      <c r="A104" s="142" t="s">
        <v>25</v>
      </c>
      <c r="B104" s="141"/>
      <c r="C104" s="141"/>
      <c r="D104" s="141"/>
      <c r="E104" s="141"/>
      <c r="F104" s="141"/>
      <c r="G104" s="141"/>
      <c r="H104" s="139"/>
      <c r="I104" s="885" t="s">
        <v>14</v>
      </c>
      <c r="J104" s="886"/>
      <c r="K104" s="887">
        <v>2.93</v>
      </c>
      <c r="L104" s="888"/>
      <c r="M104" s="135">
        <f>K104*12*F91</f>
        <v>0</v>
      </c>
      <c r="N104" s="887">
        <v>2.98</v>
      </c>
      <c r="O104" s="888"/>
      <c r="P104" s="135">
        <f>N104*12*I91</f>
        <v>13002.335999999999</v>
      </c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</row>
    <row r="105" spans="1:28">
      <c r="A105" s="236" t="s">
        <v>26</v>
      </c>
      <c r="B105" s="235"/>
      <c r="C105" s="235"/>
      <c r="D105" s="235"/>
      <c r="E105" s="235"/>
      <c r="F105" s="235"/>
      <c r="G105" s="235"/>
      <c r="H105" s="234"/>
      <c r="I105" s="253"/>
      <c r="J105" s="252"/>
      <c r="K105" s="113"/>
      <c r="L105" s="153"/>
      <c r="M105" s="135"/>
      <c r="N105" s="113"/>
      <c r="O105" s="153"/>
      <c r="P105" s="135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</row>
    <row r="106" spans="1:28">
      <c r="A106" s="142" t="s">
        <v>15</v>
      </c>
      <c r="B106" s="137"/>
      <c r="C106" s="137"/>
      <c r="D106" s="137"/>
      <c r="E106" s="137"/>
      <c r="F106" s="137"/>
      <c r="G106" s="137"/>
      <c r="H106" s="136"/>
      <c r="I106" s="885" t="s">
        <v>16</v>
      </c>
      <c r="J106" s="886"/>
      <c r="K106" s="113"/>
      <c r="L106" s="153"/>
      <c r="M106" s="135"/>
      <c r="N106" s="113"/>
      <c r="O106" s="153"/>
      <c r="P106" s="135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</row>
    <row r="107" spans="1:28">
      <c r="A107" s="236" t="s">
        <v>17</v>
      </c>
      <c r="B107" s="243"/>
      <c r="C107" s="243"/>
      <c r="D107" s="243"/>
      <c r="E107" s="243"/>
      <c r="F107" s="243"/>
      <c r="G107" s="243"/>
      <c r="H107" s="245"/>
      <c r="I107" s="937"/>
      <c r="J107" s="938"/>
      <c r="K107" s="113"/>
      <c r="L107" s="153"/>
      <c r="M107" s="135"/>
      <c r="N107" s="113"/>
      <c r="O107" s="153"/>
      <c r="P107" s="135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</row>
    <row r="108" spans="1:28">
      <c r="A108" s="233" t="s">
        <v>27</v>
      </c>
      <c r="B108" s="230"/>
      <c r="C108" s="229"/>
      <c r="D108" s="137"/>
      <c r="E108" s="137"/>
      <c r="F108" s="137"/>
      <c r="G108" s="137"/>
      <c r="H108" s="136"/>
      <c r="I108" s="885" t="s">
        <v>16</v>
      </c>
      <c r="J108" s="886"/>
      <c r="K108" s="113"/>
      <c r="L108" s="153"/>
      <c r="M108" s="135"/>
      <c r="N108" s="113"/>
      <c r="O108" s="153"/>
      <c r="P108" s="135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</row>
    <row r="109" spans="1:28">
      <c r="A109" s="142" t="s">
        <v>28</v>
      </c>
      <c r="B109" s="137"/>
      <c r="C109" s="137"/>
      <c r="D109" s="230"/>
      <c r="E109" s="230"/>
      <c r="F109" s="230"/>
      <c r="G109" s="230"/>
      <c r="H109" s="229"/>
      <c r="I109" s="939" t="s">
        <v>19</v>
      </c>
      <c r="J109" s="940"/>
      <c r="K109" s="895">
        <v>1.6</v>
      </c>
      <c r="L109" s="896"/>
      <c r="M109" s="135">
        <f>K109*12*F91</f>
        <v>0</v>
      </c>
      <c r="N109" s="895">
        <v>1.65</v>
      </c>
      <c r="O109" s="896"/>
      <c r="P109" s="135">
        <f>N109*12*I91</f>
        <v>7199.28</v>
      </c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</row>
    <row r="110" spans="1:28">
      <c r="A110" s="228" t="s">
        <v>29</v>
      </c>
      <c r="B110" s="227"/>
      <c r="C110" s="227"/>
      <c r="D110" s="227"/>
      <c r="E110" s="227"/>
      <c r="F110" s="227"/>
      <c r="G110" s="227"/>
      <c r="H110" s="226"/>
      <c r="I110" s="948" t="s">
        <v>30</v>
      </c>
      <c r="J110" s="949"/>
      <c r="K110" s="113"/>
      <c r="L110" s="153"/>
      <c r="M110" s="135"/>
      <c r="N110" s="113"/>
      <c r="O110" s="153"/>
      <c r="P110" s="135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</row>
    <row r="111" spans="1:28">
      <c r="A111" s="236"/>
      <c r="B111" s="235"/>
      <c r="C111" s="235"/>
      <c r="D111" s="235"/>
      <c r="E111" s="235"/>
      <c r="F111" s="235"/>
      <c r="G111" s="235"/>
      <c r="H111" s="234"/>
      <c r="I111" s="243" t="s">
        <v>31</v>
      </c>
      <c r="J111" s="245"/>
      <c r="K111" s="113"/>
      <c r="L111" s="153"/>
      <c r="M111" s="135"/>
      <c r="N111" s="113"/>
      <c r="O111" s="153"/>
      <c r="P111" s="135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</row>
    <row r="112" spans="1:28">
      <c r="A112" s="228" t="s">
        <v>32</v>
      </c>
      <c r="B112" s="227"/>
      <c r="C112" s="227"/>
      <c r="D112" s="227"/>
      <c r="E112" s="227"/>
      <c r="F112" s="227"/>
      <c r="G112" s="227"/>
      <c r="H112" s="226"/>
      <c r="I112" s="948" t="s">
        <v>19</v>
      </c>
      <c r="J112" s="949"/>
      <c r="K112" s="895">
        <v>1.8</v>
      </c>
      <c r="L112" s="896"/>
      <c r="M112" s="135">
        <f>K112*12*F91</f>
        <v>0</v>
      </c>
      <c r="N112" s="895">
        <v>1.85</v>
      </c>
      <c r="O112" s="896"/>
      <c r="P112" s="135">
        <f>N112*12*I91</f>
        <v>8071.9200000000019</v>
      </c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</row>
    <row r="113" spans="1:28">
      <c r="A113" s="236" t="s">
        <v>33</v>
      </c>
      <c r="B113" s="235"/>
      <c r="C113" s="235"/>
      <c r="D113" s="235"/>
      <c r="E113" s="235"/>
      <c r="F113" s="235"/>
      <c r="G113" s="235"/>
      <c r="H113" s="234"/>
      <c r="I113" s="243"/>
      <c r="J113" s="245"/>
      <c r="K113" s="113"/>
      <c r="L113" s="153"/>
      <c r="M113" s="135"/>
      <c r="N113" s="113"/>
      <c r="O113" s="153"/>
      <c r="P113" s="135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</row>
    <row r="114" spans="1:28">
      <c r="A114" s="228" t="s">
        <v>34</v>
      </c>
      <c r="B114" s="227"/>
      <c r="C114" s="227"/>
      <c r="D114" s="227"/>
      <c r="E114" s="227"/>
      <c r="F114" s="227"/>
      <c r="G114" s="227"/>
      <c r="H114" s="226"/>
      <c r="I114" s="885" t="s">
        <v>16</v>
      </c>
      <c r="J114" s="886"/>
      <c r="K114" s="113"/>
      <c r="L114" s="153"/>
      <c r="M114" s="135"/>
      <c r="N114" s="113"/>
      <c r="O114" s="153"/>
      <c r="P114" s="135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</row>
    <row r="115" spans="1:28">
      <c r="A115" s="228" t="s">
        <v>35</v>
      </c>
      <c r="B115" s="227"/>
      <c r="C115" s="227"/>
      <c r="D115" s="227"/>
      <c r="E115" s="227"/>
      <c r="F115" s="227"/>
      <c r="G115" s="227"/>
      <c r="H115" s="226"/>
      <c r="I115" s="948" t="s">
        <v>36</v>
      </c>
      <c r="J115" s="949"/>
      <c r="K115" s="173"/>
      <c r="L115" s="190"/>
      <c r="M115" s="251"/>
      <c r="N115" s="173"/>
      <c r="O115" s="190"/>
      <c r="P115" s="251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</row>
    <row r="116" spans="1:28" ht="16.5" thickBot="1">
      <c r="A116" s="236"/>
      <c r="B116" s="235"/>
      <c r="C116" s="235"/>
      <c r="D116" s="235"/>
      <c r="E116" s="235"/>
      <c r="F116" s="235"/>
      <c r="G116" s="235"/>
      <c r="H116" s="234"/>
      <c r="I116" s="959" t="s">
        <v>37</v>
      </c>
      <c r="J116" s="960"/>
      <c r="K116" s="176"/>
      <c r="L116" s="178"/>
      <c r="M116" s="250"/>
      <c r="N116" s="176"/>
      <c r="O116" s="178"/>
      <c r="P116" s="250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</row>
    <row r="117" spans="1:28">
      <c r="A117" s="249" t="s">
        <v>38</v>
      </c>
      <c r="B117" s="248"/>
      <c r="C117" s="248"/>
      <c r="D117" s="248"/>
      <c r="E117" s="248"/>
      <c r="F117" s="248"/>
      <c r="G117" s="132"/>
      <c r="H117" s="131"/>
      <c r="I117" s="132"/>
      <c r="J117" s="131"/>
      <c r="K117" s="900">
        <f>K119+K126+K134+K138+K139+K143</f>
        <v>46.92</v>
      </c>
      <c r="L117" s="898"/>
      <c r="M117" s="130">
        <f>M119+M126+M134+M138+M139+M143</f>
        <v>0</v>
      </c>
      <c r="N117" s="900">
        <f>N119+N126+N134+N138+N139+N143</f>
        <v>49.410000000000004</v>
      </c>
      <c r="O117" s="898"/>
      <c r="P117" s="130">
        <f>P119+P126+P134+P138+P139+P143</f>
        <v>215585.71200000003</v>
      </c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</row>
    <row r="118" spans="1:28" ht="16.5" thickBot="1">
      <c r="A118" s="247"/>
      <c r="B118" s="126"/>
      <c r="C118" s="126"/>
      <c r="D118" s="126"/>
      <c r="E118" s="126"/>
      <c r="F118" s="126"/>
      <c r="G118" s="126"/>
      <c r="H118" s="125"/>
      <c r="I118" s="126"/>
      <c r="J118" s="125"/>
      <c r="K118" s="181"/>
      <c r="L118" s="180"/>
      <c r="M118" s="124"/>
      <c r="N118" s="181"/>
      <c r="O118" s="180"/>
      <c r="P118" s="124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</row>
    <row r="119" spans="1:28" ht="16.5" thickBot="1">
      <c r="A119" s="867" t="s">
        <v>39</v>
      </c>
      <c r="B119" s="868"/>
      <c r="C119" s="868"/>
      <c r="D119" s="868"/>
      <c r="E119" s="868"/>
      <c r="F119" s="868"/>
      <c r="G119" s="868"/>
      <c r="H119" s="927"/>
      <c r="I119" s="221"/>
      <c r="J119" s="220"/>
      <c r="K119" s="901">
        <f>K120+K121+K122+K124+K125</f>
        <v>4.5599999999999996</v>
      </c>
      <c r="L119" s="902"/>
      <c r="M119" s="219">
        <f>K119*12*F91</f>
        <v>0</v>
      </c>
      <c r="N119" s="901">
        <f>N120+N121+N122+N124+N125</f>
        <v>4.7600000000000007</v>
      </c>
      <c r="O119" s="902"/>
      <c r="P119" s="219">
        <f>N119*12*I91</f>
        <v>20768.832000000002</v>
      </c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</row>
    <row r="120" spans="1:28">
      <c r="A120" s="236" t="s">
        <v>40</v>
      </c>
      <c r="B120" s="235"/>
      <c r="C120" s="235"/>
      <c r="D120" s="235"/>
      <c r="E120" s="235"/>
      <c r="F120" s="235"/>
      <c r="G120" s="235"/>
      <c r="H120" s="234"/>
      <c r="I120" s="937" t="s">
        <v>41</v>
      </c>
      <c r="J120" s="938"/>
      <c r="K120" s="887">
        <v>1.23</v>
      </c>
      <c r="L120" s="888"/>
      <c r="M120" s="135">
        <f>K120*12*F91</f>
        <v>0</v>
      </c>
      <c r="N120" s="887">
        <v>1.28</v>
      </c>
      <c r="O120" s="888"/>
      <c r="P120" s="135">
        <f>N120*12*I91</f>
        <v>5584.8959999999997</v>
      </c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</row>
    <row r="121" spans="1:28">
      <c r="A121" s="233" t="s">
        <v>42</v>
      </c>
      <c r="B121" s="232"/>
      <c r="C121" s="232"/>
      <c r="D121" s="232"/>
      <c r="E121" s="232"/>
      <c r="F121" s="232"/>
      <c r="G121" s="232"/>
      <c r="H121" s="231"/>
      <c r="I121" s="939" t="s">
        <v>43</v>
      </c>
      <c r="J121" s="940"/>
      <c r="K121" s="895">
        <v>2.9</v>
      </c>
      <c r="L121" s="896"/>
      <c r="M121" s="135">
        <f>K121*12*F91</f>
        <v>0</v>
      </c>
      <c r="N121" s="895">
        <v>2.95</v>
      </c>
      <c r="O121" s="896"/>
      <c r="P121" s="135">
        <f>N121*12*I91</f>
        <v>12871.440000000002</v>
      </c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</row>
    <row r="122" spans="1:28">
      <c r="A122" s="228" t="s">
        <v>44</v>
      </c>
      <c r="B122" s="227"/>
      <c r="C122" s="227"/>
      <c r="D122" s="227"/>
      <c r="E122" s="227"/>
      <c r="F122" s="227"/>
      <c r="G122" s="227"/>
      <c r="H122" s="226"/>
      <c r="I122" s="948" t="s">
        <v>19</v>
      </c>
      <c r="J122" s="949"/>
      <c r="K122" s="895">
        <v>0.33</v>
      </c>
      <c r="L122" s="896"/>
      <c r="M122" s="135">
        <f>K122*12*F91</f>
        <v>0</v>
      </c>
      <c r="N122" s="895">
        <v>0.38</v>
      </c>
      <c r="O122" s="896"/>
      <c r="P122" s="135">
        <f>N122*12*I91</f>
        <v>1658.0160000000003</v>
      </c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</row>
    <row r="123" spans="1:28">
      <c r="A123" s="246" t="s">
        <v>45</v>
      </c>
      <c r="B123" s="243"/>
      <c r="C123" s="243"/>
      <c r="D123" s="243"/>
      <c r="E123" s="235"/>
      <c r="F123" s="235"/>
      <c r="G123" s="235"/>
      <c r="H123" s="234"/>
      <c r="I123" s="243"/>
      <c r="J123" s="245"/>
      <c r="K123" s="154"/>
      <c r="L123" s="153"/>
      <c r="M123" s="135"/>
      <c r="N123" s="154"/>
      <c r="O123" s="153"/>
      <c r="P123" s="135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</row>
    <row r="124" spans="1:28">
      <c r="A124" s="233" t="s">
        <v>46</v>
      </c>
      <c r="B124" s="232"/>
      <c r="C124" s="232"/>
      <c r="D124" s="232"/>
      <c r="E124" s="232"/>
      <c r="F124" s="232"/>
      <c r="G124" s="232"/>
      <c r="H124" s="231"/>
      <c r="I124" s="939" t="s">
        <v>14</v>
      </c>
      <c r="J124" s="940"/>
      <c r="K124" s="895">
        <v>0.1</v>
      </c>
      <c r="L124" s="896"/>
      <c r="M124" s="135">
        <f>K124*12*F91</f>
        <v>0</v>
      </c>
      <c r="N124" s="895">
        <v>0.15</v>
      </c>
      <c r="O124" s="896"/>
      <c r="P124" s="135">
        <f>N124*12*I91</f>
        <v>654.48</v>
      </c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</row>
    <row r="125" spans="1:28" ht="16.5" thickBot="1">
      <c r="A125" s="228" t="s">
        <v>47</v>
      </c>
      <c r="B125" s="227"/>
      <c r="C125" s="227"/>
      <c r="D125" s="227"/>
      <c r="E125" s="227"/>
      <c r="F125" s="227"/>
      <c r="G125" s="227"/>
      <c r="H125" s="226"/>
      <c r="I125" s="941" t="s">
        <v>14</v>
      </c>
      <c r="J125" s="942"/>
      <c r="K125" s="943"/>
      <c r="L125" s="944"/>
      <c r="M125" s="135"/>
      <c r="N125" s="943"/>
      <c r="O125" s="944"/>
      <c r="P125" s="135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</row>
    <row r="126" spans="1:28" ht="16.5" thickBot="1">
      <c r="A126" s="952" t="s">
        <v>48</v>
      </c>
      <c r="B126" s="953"/>
      <c r="C126" s="953"/>
      <c r="D126" s="953"/>
      <c r="E126" s="953"/>
      <c r="F126" s="953"/>
      <c r="G126" s="953"/>
      <c r="H126" s="954"/>
      <c r="I126" s="221"/>
      <c r="J126" s="220"/>
      <c r="K126" s="899">
        <f>K127+K128+K130+K131+K132+K133</f>
        <v>2.9299999999999997</v>
      </c>
      <c r="L126" s="902"/>
      <c r="M126" s="219">
        <f>K126*12*F91</f>
        <v>0</v>
      </c>
      <c r="N126" s="899">
        <f>N127+N128+N130+N131+N132+N133</f>
        <v>3.2300000000000004</v>
      </c>
      <c r="O126" s="902"/>
      <c r="P126" s="219">
        <f>N126*12*I91</f>
        <v>14093.136000000002</v>
      </c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</row>
    <row r="127" spans="1:28">
      <c r="A127" s="244" t="s">
        <v>49</v>
      </c>
      <c r="B127" s="243"/>
      <c r="C127" s="243"/>
      <c r="D127" s="243"/>
      <c r="E127" s="243"/>
      <c r="F127" s="235"/>
      <c r="G127" s="235"/>
      <c r="H127" s="234"/>
      <c r="I127" s="242"/>
      <c r="J127" s="136"/>
      <c r="K127" s="887">
        <v>0.13</v>
      </c>
      <c r="L127" s="888"/>
      <c r="M127" s="135">
        <f>K127*12*F91</f>
        <v>0</v>
      </c>
      <c r="N127" s="887">
        <v>0.18</v>
      </c>
      <c r="O127" s="888"/>
      <c r="P127" s="135">
        <f>N127*12*I91</f>
        <v>785.37600000000009</v>
      </c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</row>
    <row r="128" spans="1:28">
      <c r="A128" s="241" t="s">
        <v>50</v>
      </c>
      <c r="B128" s="240"/>
      <c r="C128" s="240"/>
      <c r="D128" s="240"/>
      <c r="E128" s="240"/>
      <c r="F128" s="227"/>
      <c r="G128" s="227"/>
      <c r="H128" s="226"/>
      <c r="I128" s="885" t="s">
        <v>51</v>
      </c>
      <c r="J128" s="886"/>
      <c r="K128" s="895">
        <v>1.5</v>
      </c>
      <c r="L128" s="896"/>
      <c r="M128" s="135">
        <f>K128*12*F91</f>
        <v>0</v>
      </c>
      <c r="N128" s="895">
        <v>1.55</v>
      </c>
      <c r="O128" s="896"/>
      <c r="P128" s="135">
        <f>N128*12*I91</f>
        <v>6762.9600000000009</v>
      </c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</row>
    <row r="129" spans="1:30">
      <c r="A129" s="236" t="s">
        <v>52</v>
      </c>
      <c r="B129" s="235"/>
      <c r="C129" s="235"/>
      <c r="D129" s="235"/>
      <c r="E129" s="235"/>
      <c r="F129" s="235"/>
      <c r="G129" s="235"/>
      <c r="H129" s="234"/>
      <c r="I129" s="937" t="s">
        <v>53</v>
      </c>
      <c r="J129" s="938"/>
      <c r="K129" s="113"/>
      <c r="L129" s="153"/>
      <c r="M129" s="135"/>
      <c r="N129" s="113"/>
      <c r="O129" s="153"/>
      <c r="P129" s="135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</row>
    <row r="130" spans="1:30">
      <c r="A130" s="233" t="s">
        <v>54</v>
      </c>
      <c r="B130" s="232"/>
      <c r="C130" s="232"/>
      <c r="D130" s="232"/>
      <c r="E130" s="232"/>
      <c r="F130" s="232"/>
      <c r="G130" s="232"/>
      <c r="H130" s="231"/>
      <c r="I130" s="939" t="s">
        <v>55</v>
      </c>
      <c r="J130" s="940"/>
      <c r="K130" s="895">
        <v>0.8</v>
      </c>
      <c r="L130" s="896"/>
      <c r="M130" s="135">
        <f>K130*12*F91</f>
        <v>0</v>
      </c>
      <c r="N130" s="895">
        <v>0.85</v>
      </c>
      <c r="O130" s="896"/>
      <c r="P130" s="135">
        <f>N130*12*I91</f>
        <v>3708.72</v>
      </c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</row>
    <row r="131" spans="1:30">
      <c r="A131" s="233" t="s">
        <v>56</v>
      </c>
      <c r="B131" s="232"/>
      <c r="C131" s="232"/>
      <c r="D131" s="232"/>
      <c r="E131" s="232"/>
      <c r="F131" s="232"/>
      <c r="G131" s="232"/>
      <c r="H131" s="231"/>
      <c r="I131" s="939" t="s">
        <v>57</v>
      </c>
      <c r="J131" s="940"/>
      <c r="K131" s="895">
        <v>0.23</v>
      </c>
      <c r="L131" s="896"/>
      <c r="M131" s="135">
        <f>K131*12*F91</f>
        <v>0</v>
      </c>
      <c r="N131" s="895">
        <v>0.28000000000000003</v>
      </c>
      <c r="O131" s="896"/>
      <c r="P131" s="135">
        <f>N131*12*I91</f>
        <v>1221.6960000000001</v>
      </c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</row>
    <row r="132" spans="1:30">
      <c r="A132" s="228" t="s">
        <v>58</v>
      </c>
      <c r="B132" s="227"/>
      <c r="C132" s="227"/>
      <c r="D132" s="227"/>
      <c r="E132" s="227"/>
      <c r="F132" s="227"/>
      <c r="G132" s="227"/>
      <c r="H132" s="226"/>
      <c r="I132" s="939" t="s">
        <v>59</v>
      </c>
      <c r="J132" s="940"/>
      <c r="K132" s="876">
        <v>0.12</v>
      </c>
      <c r="L132" s="877"/>
      <c r="M132" s="135">
        <f>K132*12*F91</f>
        <v>0</v>
      </c>
      <c r="N132" s="876">
        <v>0.17</v>
      </c>
      <c r="O132" s="877"/>
      <c r="P132" s="135">
        <f>N132*12*I91</f>
        <v>741.74400000000003</v>
      </c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</row>
    <row r="133" spans="1:30" ht="16.5" thickBot="1">
      <c r="A133" s="228" t="s">
        <v>60</v>
      </c>
      <c r="B133" s="227"/>
      <c r="C133" s="227"/>
      <c r="D133" s="227"/>
      <c r="E133" s="227"/>
      <c r="F133" s="227"/>
      <c r="G133" s="227"/>
      <c r="H133" s="226"/>
      <c r="I133" s="941" t="s">
        <v>61</v>
      </c>
      <c r="J133" s="942"/>
      <c r="K133" s="870">
        <v>0.15</v>
      </c>
      <c r="L133" s="871"/>
      <c r="M133" s="239">
        <f>K133*12*F91</f>
        <v>0</v>
      </c>
      <c r="N133" s="870">
        <v>0.2</v>
      </c>
      <c r="O133" s="871"/>
      <c r="P133" s="239">
        <f>N133*12*I91</f>
        <v>872.64000000000021</v>
      </c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</row>
    <row r="134" spans="1:30" ht="16.5" thickBot="1">
      <c r="A134" s="952" t="s">
        <v>109</v>
      </c>
      <c r="B134" s="953"/>
      <c r="C134" s="953"/>
      <c r="D134" s="953"/>
      <c r="E134" s="953"/>
      <c r="F134" s="953"/>
      <c r="G134" s="953"/>
      <c r="H134" s="954"/>
      <c r="I134" s="238"/>
      <c r="J134" s="237"/>
      <c r="K134" s="872">
        <f>K135+K136+K137</f>
        <v>2.06</v>
      </c>
      <c r="L134" s="873"/>
      <c r="M134" s="219">
        <f>K134*12*F91</f>
        <v>0</v>
      </c>
      <c r="N134" s="872">
        <f>N135+N136+N137</f>
        <v>2.21</v>
      </c>
      <c r="O134" s="873"/>
      <c r="P134" s="219">
        <f>N134*12*I91</f>
        <v>9642.6720000000005</v>
      </c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</row>
    <row r="135" spans="1:30">
      <c r="A135" s="236" t="s">
        <v>63</v>
      </c>
      <c r="B135" s="235"/>
      <c r="C135" s="235"/>
      <c r="D135" s="235"/>
      <c r="E135" s="235"/>
      <c r="F135" s="235"/>
      <c r="G135" s="235"/>
      <c r="H135" s="234"/>
      <c r="I135" s="955" t="s">
        <v>64</v>
      </c>
      <c r="J135" s="956"/>
      <c r="K135" s="874">
        <v>0.95</v>
      </c>
      <c r="L135" s="875"/>
      <c r="M135" s="135">
        <f>K135*12*F91</f>
        <v>0</v>
      </c>
      <c r="N135" s="874">
        <v>1</v>
      </c>
      <c r="O135" s="875"/>
      <c r="P135" s="135">
        <f>N135*12*I91</f>
        <v>4363.2000000000007</v>
      </c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</row>
    <row r="136" spans="1:30">
      <c r="A136" s="233" t="s">
        <v>65</v>
      </c>
      <c r="B136" s="232"/>
      <c r="C136" s="232"/>
      <c r="D136" s="232"/>
      <c r="E136" s="232"/>
      <c r="F136" s="232"/>
      <c r="G136" s="232"/>
      <c r="H136" s="231"/>
      <c r="I136" s="230" t="s">
        <v>66</v>
      </c>
      <c r="J136" s="229"/>
      <c r="K136" s="876">
        <v>0.82</v>
      </c>
      <c r="L136" s="877"/>
      <c r="M136" s="135">
        <f>K136*12*F91</f>
        <v>0</v>
      </c>
      <c r="N136" s="876">
        <v>0.87</v>
      </c>
      <c r="O136" s="877"/>
      <c r="P136" s="135">
        <f>N136*12*I91</f>
        <v>3795.9839999999999</v>
      </c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</row>
    <row r="137" spans="1:30" ht="16.5" thickBot="1">
      <c r="A137" s="228" t="s">
        <v>58</v>
      </c>
      <c r="B137" s="227"/>
      <c r="C137" s="227"/>
      <c r="D137" s="227"/>
      <c r="E137" s="227"/>
      <c r="F137" s="227"/>
      <c r="G137" s="227"/>
      <c r="H137" s="226"/>
      <c r="I137" s="941" t="s">
        <v>59</v>
      </c>
      <c r="J137" s="942"/>
      <c r="K137" s="870">
        <v>0.28999999999999998</v>
      </c>
      <c r="L137" s="871"/>
      <c r="M137" s="135">
        <f>K137*12*F91</f>
        <v>0</v>
      </c>
      <c r="N137" s="870">
        <v>0.34</v>
      </c>
      <c r="O137" s="871"/>
      <c r="P137" s="135">
        <f>N137*12*I91</f>
        <v>1483.4880000000001</v>
      </c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</row>
    <row r="138" spans="1:30" ht="16.5" thickBot="1">
      <c r="A138" s="224" t="s">
        <v>108</v>
      </c>
      <c r="B138" s="223"/>
      <c r="C138" s="223"/>
      <c r="D138" s="223"/>
      <c r="E138" s="223"/>
      <c r="F138" s="223"/>
      <c r="G138" s="223"/>
      <c r="H138" s="222"/>
      <c r="I138" s="957" t="s">
        <v>68</v>
      </c>
      <c r="J138" s="958"/>
      <c r="K138" s="899">
        <v>35.07</v>
      </c>
      <c r="L138" s="873"/>
      <c r="M138" s="219">
        <f>K138*12*F91</f>
        <v>0</v>
      </c>
      <c r="N138" s="899">
        <v>36.81</v>
      </c>
      <c r="O138" s="873"/>
      <c r="P138" s="219">
        <f>N138*12*I91</f>
        <v>160609.39200000002</v>
      </c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D138" s="110"/>
    </row>
    <row r="139" spans="1:30" ht="16.5" thickBot="1">
      <c r="A139" s="867" t="s">
        <v>107</v>
      </c>
      <c r="B139" s="868"/>
      <c r="C139" s="868"/>
      <c r="D139" s="868"/>
      <c r="E139" s="868"/>
      <c r="F139" s="868"/>
      <c r="G139" s="868"/>
      <c r="H139" s="927"/>
      <c r="I139" s="221"/>
      <c r="J139" s="220"/>
      <c r="K139" s="899">
        <v>2.1</v>
      </c>
      <c r="L139" s="873"/>
      <c r="M139" s="219">
        <f>K139*12*F91</f>
        <v>0</v>
      </c>
      <c r="N139" s="899">
        <v>2.15</v>
      </c>
      <c r="O139" s="873"/>
      <c r="P139" s="219">
        <f>N139*12*I91</f>
        <v>9380.8799999999992</v>
      </c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</row>
    <row r="140" spans="1:30">
      <c r="A140" s="142" t="s">
        <v>70</v>
      </c>
      <c r="B140" s="141"/>
      <c r="C140" s="141"/>
      <c r="D140" s="141"/>
      <c r="E140" s="141"/>
      <c r="F140" s="141"/>
      <c r="G140" s="141"/>
      <c r="H140" s="139"/>
      <c r="I140" s="865" t="s">
        <v>71</v>
      </c>
      <c r="J140" s="866"/>
      <c r="K140" s="111"/>
      <c r="L140" s="144"/>
      <c r="M140" s="135"/>
      <c r="N140" s="111"/>
      <c r="O140" s="144"/>
      <c r="P140" s="135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</row>
    <row r="141" spans="1:30">
      <c r="A141" s="142" t="s">
        <v>72</v>
      </c>
      <c r="B141" s="141"/>
      <c r="C141" s="141"/>
      <c r="D141" s="141"/>
      <c r="E141" s="141"/>
      <c r="F141" s="141"/>
      <c r="G141" s="141"/>
      <c r="H141" s="139"/>
      <c r="I141" s="137"/>
      <c r="J141" s="136"/>
      <c r="K141" s="111"/>
      <c r="L141" s="144"/>
      <c r="M141" s="135"/>
      <c r="N141" s="111"/>
      <c r="O141" s="144"/>
      <c r="P141" s="135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</row>
    <row r="142" spans="1:30" ht="16.5" thickBot="1">
      <c r="A142" s="142" t="s">
        <v>73</v>
      </c>
      <c r="B142" s="141"/>
      <c r="C142" s="141"/>
      <c r="D142" s="141"/>
      <c r="E142" s="141"/>
      <c r="F142" s="141"/>
      <c r="G142" s="141"/>
      <c r="H142" s="139"/>
      <c r="I142" s="225"/>
      <c r="J142" s="136"/>
      <c r="K142" s="111"/>
      <c r="L142" s="144"/>
      <c r="M142" s="135"/>
      <c r="N142" s="111"/>
      <c r="O142" s="144"/>
      <c r="P142" s="135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</row>
    <row r="143" spans="1:30" ht="16.5" thickBot="1">
      <c r="A143" s="224" t="s">
        <v>106</v>
      </c>
      <c r="B143" s="223"/>
      <c r="C143" s="223"/>
      <c r="D143" s="223"/>
      <c r="E143" s="223"/>
      <c r="F143" s="223"/>
      <c r="G143" s="223"/>
      <c r="H143" s="222"/>
      <c r="I143" s="221"/>
      <c r="J143" s="220"/>
      <c r="K143" s="899">
        <v>0.2</v>
      </c>
      <c r="L143" s="873"/>
      <c r="M143" s="219">
        <f>K143*12*F91</f>
        <v>0</v>
      </c>
      <c r="N143" s="899">
        <v>0.25</v>
      </c>
      <c r="O143" s="873"/>
      <c r="P143" s="219">
        <f>N143*12*I91</f>
        <v>1090.8000000000002</v>
      </c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</row>
    <row r="144" spans="1:30">
      <c r="A144" s="142" t="s">
        <v>75</v>
      </c>
      <c r="B144" s="141"/>
      <c r="C144" s="141"/>
      <c r="D144" s="141"/>
      <c r="E144" s="141"/>
      <c r="F144" s="141"/>
      <c r="G144" s="141"/>
      <c r="H144" s="139"/>
      <c r="I144" s="865" t="s">
        <v>14</v>
      </c>
      <c r="J144" s="866"/>
      <c r="K144" s="152"/>
      <c r="L144" s="144"/>
      <c r="M144" s="135"/>
      <c r="N144" s="152"/>
      <c r="O144" s="144"/>
      <c r="P144" s="135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</row>
    <row r="145" spans="1:28" ht="16.5" thickBot="1">
      <c r="A145" s="142" t="s">
        <v>76</v>
      </c>
      <c r="B145" s="141"/>
      <c r="C145" s="141"/>
      <c r="D145" s="141"/>
      <c r="E145" s="141"/>
      <c r="F145" s="141"/>
      <c r="G145" s="141"/>
      <c r="H145" s="139"/>
      <c r="I145" s="137"/>
      <c r="J145" s="136"/>
      <c r="K145" s="152"/>
      <c r="L145" s="144"/>
      <c r="M145" s="135"/>
      <c r="N145" s="152"/>
      <c r="O145" s="144"/>
      <c r="P145" s="135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</row>
    <row r="146" spans="1:28" ht="16.5" thickBot="1">
      <c r="A146" s="867" t="s">
        <v>105</v>
      </c>
      <c r="B146" s="868"/>
      <c r="C146" s="868"/>
      <c r="D146" s="868"/>
      <c r="E146" s="868"/>
      <c r="F146" s="868"/>
      <c r="G146" s="868"/>
      <c r="H146" s="927"/>
      <c r="I146" s="221"/>
      <c r="J146" s="220"/>
      <c r="K146" s="899">
        <v>7.96</v>
      </c>
      <c r="L146" s="873"/>
      <c r="M146" s="219">
        <f>K146*12*F91</f>
        <v>0</v>
      </c>
      <c r="N146" s="899">
        <v>8.35</v>
      </c>
      <c r="O146" s="873"/>
      <c r="P146" s="219">
        <f>N146*12*I91</f>
        <v>36432.720000000001</v>
      </c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</row>
    <row r="147" spans="1:28">
      <c r="A147" s="142" t="s">
        <v>78</v>
      </c>
      <c r="B147" s="140"/>
      <c r="C147" s="140"/>
      <c r="D147" s="140"/>
      <c r="E147" s="140"/>
      <c r="F147" s="141"/>
      <c r="G147" s="140"/>
      <c r="H147" s="139"/>
      <c r="I147" s="885" t="s">
        <v>79</v>
      </c>
      <c r="J147" s="886"/>
      <c r="K147" s="111"/>
      <c r="L147" s="144"/>
      <c r="M147" s="135"/>
      <c r="N147" s="111"/>
      <c r="O147" s="144"/>
      <c r="P147" s="135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</row>
    <row r="148" spans="1:28">
      <c r="A148" s="142" t="s">
        <v>80</v>
      </c>
      <c r="B148" s="140"/>
      <c r="C148" s="140"/>
      <c r="D148" s="140"/>
      <c r="E148" s="140"/>
      <c r="F148" s="141"/>
      <c r="G148" s="140"/>
      <c r="H148" s="139"/>
      <c r="I148" s="885" t="s">
        <v>81</v>
      </c>
      <c r="J148" s="886"/>
      <c r="K148" s="111"/>
      <c r="L148" s="144"/>
      <c r="M148" s="135"/>
      <c r="N148" s="111"/>
      <c r="O148" s="144"/>
      <c r="P148" s="135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</row>
    <row r="149" spans="1:28">
      <c r="A149" s="142" t="s">
        <v>82</v>
      </c>
      <c r="B149" s="140"/>
      <c r="C149" s="140"/>
      <c r="D149" s="140"/>
      <c r="E149" s="140"/>
      <c r="F149" s="141"/>
      <c r="G149" s="140"/>
      <c r="H149" s="139"/>
      <c r="I149" s="885" t="s">
        <v>83</v>
      </c>
      <c r="J149" s="886"/>
      <c r="K149" s="111"/>
      <c r="L149" s="144"/>
      <c r="M149" s="135"/>
      <c r="N149" s="111"/>
      <c r="O149" s="144"/>
      <c r="P149" s="135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</row>
    <row r="150" spans="1:28">
      <c r="A150" s="142" t="s">
        <v>84</v>
      </c>
      <c r="B150" s="140"/>
      <c r="C150" s="140"/>
      <c r="D150" s="140"/>
      <c r="E150" s="140"/>
      <c r="F150" s="141"/>
      <c r="G150" s="140"/>
      <c r="H150" s="139"/>
      <c r="I150" s="885" t="s">
        <v>85</v>
      </c>
      <c r="J150" s="886"/>
      <c r="K150" s="111"/>
      <c r="L150" s="144"/>
      <c r="M150" s="135"/>
      <c r="N150" s="111"/>
      <c r="O150" s="144"/>
      <c r="P150" s="135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</row>
    <row r="151" spans="1:28">
      <c r="A151" s="142" t="s">
        <v>86</v>
      </c>
      <c r="B151" s="140"/>
      <c r="C151" s="140"/>
      <c r="D151" s="140"/>
      <c r="E151" s="140"/>
      <c r="F151" s="141"/>
      <c r="G151" s="140"/>
      <c r="H151" s="139"/>
      <c r="I151" s="885" t="s">
        <v>87</v>
      </c>
      <c r="J151" s="886"/>
      <c r="K151" s="111"/>
      <c r="L151" s="144"/>
      <c r="M151" s="135"/>
      <c r="N151" s="111"/>
      <c r="O151" s="144"/>
      <c r="P151" s="135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</row>
    <row r="152" spans="1:28">
      <c r="A152" s="142" t="s">
        <v>88</v>
      </c>
      <c r="B152" s="140"/>
      <c r="C152" s="140"/>
      <c r="D152" s="140"/>
      <c r="E152" s="140"/>
      <c r="F152" s="141"/>
      <c r="G152" s="140"/>
      <c r="H152" s="139"/>
      <c r="I152" s="137"/>
      <c r="J152" s="136"/>
      <c r="K152" s="111"/>
      <c r="L152" s="144"/>
      <c r="M152" s="135"/>
      <c r="N152" s="111"/>
      <c r="O152" s="144"/>
      <c r="P152" s="135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</row>
    <row r="153" spans="1:28">
      <c r="A153" s="142" t="s">
        <v>89</v>
      </c>
      <c r="B153" s="140"/>
      <c r="C153" s="140"/>
      <c r="D153" s="140"/>
      <c r="E153" s="140"/>
      <c r="F153" s="141"/>
      <c r="G153" s="140"/>
      <c r="H153" s="139"/>
      <c r="I153" s="137"/>
      <c r="J153" s="136"/>
      <c r="K153" s="111"/>
      <c r="L153" s="144"/>
      <c r="M153" s="135"/>
      <c r="N153" s="111"/>
      <c r="O153" s="144"/>
      <c r="P153" s="135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</row>
    <row r="154" spans="1:28">
      <c r="A154" s="142" t="s">
        <v>90</v>
      </c>
      <c r="B154" s="140"/>
      <c r="C154" s="140"/>
      <c r="D154" s="140"/>
      <c r="E154" s="140"/>
      <c r="F154" s="141"/>
      <c r="G154" s="140"/>
      <c r="H154" s="139"/>
      <c r="I154" s="137"/>
      <c r="J154" s="136"/>
      <c r="K154" s="111"/>
      <c r="L154" s="144"/>
      <c r="M154" s="135"/>
      <c r="N154" s="111"/>
      <c r="O154" s="144"/>
      <c r="P154" s="135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</row>
    <row r="155" spans="1:28">
      <c r="A155" s="142" t="s">
        <v>91</v>
      </c>
      <c r="B155" s="140"/>
      <c r="C155" s="140"/>
      <c r="D155" s="140"/>
      <c r="E155" s="140"/>
      <c r="F155" s="141"/>
      <c r="G155" s="140"/>
      <c r="H155" s="139"/>
      <c r="I155" s="137"/>
      <c r="J155" s="136"/>
      <c r="K155" s="111"/>
      <c r="L155" s="144"/>
      <c r="M155" s="135"/>
      <c r="N155" s="111"/>
      <c r="O155" s="144"/>
      <c r="P155" s="135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</row>
    <row r="156" spans="1:28">
      <c r="A156" s="142" t="s">
        <v>92</v>
      </c>
      <c r="B156" s="140"/>
      <c r="C156" s="140"/>
      <c r="D156" s="140"/>
      <c r="E156" s="140"/>
      <c r="F156" s="141"/>
      <c r="G156" s="140"/>
      <c r="H156" s="139"/>
      <c r="I156" s="137"/>
      <c r="J156" s="136"/>
      <c r="K156" s="111"/>
      <c r="L156" s="144"/>
      <c r="M156" s="135"/>
      <c r="N156" s="111"/>
      <c r="O156" s="144"/>
      <c r="P156" s="135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</row>
    <row r="157" spans="1:28" ht="16.5" thickBot="1">
      <c r="A157" s="862" t="s">
        <v>93</v>
      </c>
      <c r="B157" s="863"/>
      <c r="C157" s="863"/>
      <c r="D157" s="863"/>
      <c r="E157" s="863"/>
      <c r="F157" s="863"/>
      <c r="G157" s="863"/>
      <c r="H157" s="864"/>
      <c r="I157" s="137"/>
      <c r="J157" s="136"/>
      <c r="K157" s="154"/>
      <c r="L157" s="153"/>
      <c r="M157" s="135"/>
      <c r="N157" s="154"/>
      <c r="O157" s="153"/>
      <c r="P157" s="135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</row>
    <row r="158" spans="1:28">
      <c r="A158" s="134" t="s">
        <v>94</v>
      </c>
      <c r="B158" s="133"/>
      <c r="C158" s="133"/>
      <c r="D158" s="133"/>
      <c r="E158" s="133"/>
      <c r="F158" s="133"/>
      <c r="G158" s="133"/>
      <c r="H158" s="133"/>
      <c r="I158" s="865" t="s">
        <v>95</v>
      </c>
      <c r="J158" s="866"/>
      <c r="K158" s="185"/>
      <c r="L158" s="184"/>
      <c r="M158" s="130"/>
      <c r="N158" s="185"/>
      <c r="O158" s="184"/>
      <c r="P158" s="130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</row>
    <row r="159" spans="1:28" ht="16.5" thickBot="1">
      <c r="A159" s="129" t="s">
        <v>96</v>
      </c>
      <c r="B159" s="128"/>
      <c r="C159" s="128"/>
      <c r="D159" s="128"/>
      <c r="E159" s="128"/>
      <c r="F159" s="128"/>
      <c r="G159" s="128"/>
      <c r="H159" s="128"/>
      <c r="I159" s="127"/>
      <c r="J159" s="125"/>
      <c r="K159" s="181"/>
      <c r="L159" s="180"/>
      <c r="M159" s="124"/>
      <c r="N159" s="181"/>
      <c r="O159" s="180"/>
      <c r="P159" s="124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</row>
    <row r="160" spans="1:28" ht="16.5" thickBot="1">
      <c r="A160" s="123" t="s">
        <v>147</v>
      </c>
      <c r="B160" s="122"/>
      <c r="C160" s="122"/>
      <c r="D160" s="122"/>
      <c r="E160" s="122"/>
      <c r="F160" s="122"/>
      <c r="G160" s="122"/>
      <c r="H160" s="122"/>
      <c r="I160" s="928" t="s">
        <v>95</v>
      </c>
      <c r="J160" s="929"/>
      <c r="K160" s="935">
        <v>1.1000000000000001</v>
      </c>
      <c r="L160" s="936"/>
      <c r="M160" s="115">
        <f>K160*F91*12</f>
        <v>0</v>
      </c>
      <c r="N160" s="935">
        <v>1.1499999999999999</v>
      </c>
      <c r="O160" s="936"/>
      <c r="P160" s="115">
        <f>N160*I91*12</f>
        <v>5017.68</v>
      </c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</row>
    <row r="161" spans="1:28" ht="16.5" thickBot="1">
      <c r="A161" s="919" t="s">
        <v>137</v>
      </c>
      <c r="B161" s="920"/>
      <c r="C161" s="920"/>
      <c r="D161" s="920"/>
      <c r="E161" s="920"/>
      <c r="F161" s="920"/>
      <c r="G161" s="920"/>
      <c r="H161" s="920"/>
      <c r="I161" s="119"/>
      <c r="J161" s="118"/>
      <c r="K161" s="908">
        <f>K160+K146+K117+K102+K92</f>
        <v>70.010000000000005</v>
      </c>
      <c r="L161" s="909"/>
      <c r="M161" s="273" t="e">
        <f>M90+M100+M115+M144+M158+M160+M159</f>
        <v>#VALUE!</v>
      </c>
      <c r="N161" s="908">
        <v>69.709999999999994</v>
      </c>
      <c r="O161" s="909"/>
      <c r="P161" s="118">
        <f>N161*I91*12</f>
        <v>304158.67200000002</v>
      </c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</row>
    <row r="162" spans="1:28" ht="16.5" thickBot="1">
      <c r="A162" s="910" t="s">
        <v>136</v>
      </c>
      <c r="B162" s="911"/>
      <c r="C162" s="911"/>
      <c r="D162" s="911"/>
      <c r="E162" s="911"/>
      <c r="F162" s="911"/>
      <c r="G162" s="911"/>
      <c r="H162" s="911"/>
      <c r="I162" s="911"/>
      <c r="J162" s="911"/>
      <c r="K162" s="917" t="e">
        <f>K163-K161</f>
        <v>#VALUE!</v>
      </c>
      <c r="L162" s="918"/>
      <c r="M162" s="117" t="e">
        <f>K162*12*I89</f>
        <v>#VALUE!</v>
      </c>
      <c r="N162" s="889">
        <v>3.48</v>
      </c>
      <c r="O162" s="890"/>
      <c r="P162" s="115">
        <f>N162*I91*12</f>
        <v>15183.936</v>
      </c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</row>
    <row r="163" spans="1:28" ht="16.5" thickBot="1">
      <c r="A163" s="906" t="s">
        <v>135</v>
      </c>
      <c r="B163" s="907"/>
      <c r="C163" s="907"/>
      <c r="D163" s="907"/>
      <c r="E163" s="907"/>
      <c r="F163" s="907"/>
      <c r="G163" s="907"/>
      <c r="H163" s="907"/>
      <c r="I163" s="921"/>
      <c r="J163" s="921"/>
      <c r="K163" s="904" t="e">
        <f>K159+K158+K144+K115+K100+K90</f>
        <v>#VALUE!</v>
      </c>
      <c r="L163" s="905"/>
      <c r="M163" s="116" t="e">
        <f>K163*I89*12</f>
        <v>#VALUE!</v>
      </c>
      <c r="N163" s="889">
        <f>N160+N146+N143+N139+N138++N134+N126+N119+N102+N92</f>
        <v>73.19</v>
      </c>
      <c r="O163" s="890"/>
      <c r="P163" s="115">
        <f>SUM(P161:P162)</f>
        <v>319342.60800000001</v>
      </c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</row>
    <row r="164" spans="1:28" ht="79.5" customHeight="1">
      <c r="A164" s="215"/>
      <c r="B164" s="215"/>
      <c r="C164" s="215"/>
      <c r="D164" s="215"/>
      <c r="E164" s="215"/>
      <c r="F164" s="215"/>
      <c r="G164" s="215"/>
      <c r="H164" s="215"/>
      <c r="I164" s="963" t="s">
        <v>146</v>
      </c>
      <c r="J164" s="964"/>
      <c r="K164" s="964"/>
      <c r="L164" s="964"/>
      <c r="M164" s="964"/>
      <c r="N164" s="964"/>
      <c r="O164" s="964"/>
      <c r="P164" s="964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</row>
    <row r="165" spans="1:28">
      <c r="A165" s="215"/>
      <c r="B165" s="215"/>
      <c r="C165" s="215"/>
      <c r="D165" s="215"/>
      <c r="E165" s="215"/>
      <c r="F165" s="215"/>
      <c r="G165" s="215"/>
      <c r="H165" s="215"/>
      <c r="I165" s="963" t="s">
        <v>145</v>
      </c>
      <c r="J165" s="913"/>
      <c r="K165" s="913"/>
      <c r="L165" s="913"/>
      <c r="M165" s="913"/>
      <c r="N165" s="913"/>
      <c r="O165" s="913"/>
      <c r="P165" s="913"/>
      <c r="Q165" s="108"/>
      <c r="R165" s="108"/>
      <c r="S165" s="114"/>
      <c r="T165" s="114"/>
      <c r="U165" s="114"/>
      <c r="V165" s="114"/>
      <c r="W165" s="114"/>
      <c r="X165" s="108"/>
      <c r="Y165" s="114"/>
      <c r="Z165" s="114"/>
      <c r="AA165" s="114"/>
      <c r="AB165" s="114"/>
    </row>
    <row r="166" spans="1:28">
      <c r="A166" s="215"/>
      <c r="B166" s="215"/>
      <c r="C166" s="215"/>
      <c r="D166" s="215"/>
      <c r="E166" s="215"/>
      <c r="F166" s="215"/>
      <c r="G166" s="215"/>
      <c r="H166" s="215"/>
      <c r="I166" s="913"/>
      <c r="J166" s="913"/>
      <c r="K166" s="913"/>
      <c r="L166" s="913"/>
      <c r="M166" s="913"/>
      <c r="N166" s="913"/>
      <c r="O166" s="913"/>
      <c r="P166" s="913"/>
      <c r="Q166" s="108"/>
      <c r="R166" s="108"/>
      <c r="S166" s="114"/>
      <c r="T166" s="114"/>
      <c r="U166" s="114"/>
      <c r="V166" s="114"/>
      <c r="W166" s="114"/>
      <c r="X166" s="108"/>
      <c r="Y166" s="114"/>
      <c r="Z166" s="114"/>
      <c r="AA166" s="114"/>
      <c r="AB166" s="114"/>
    </row>
    <row r="167" spans="1:28">
      <c r="A167" s="215"/>
      <c r="B167" s="215"/>
      <c r="C167" s="215"/>
      <c r="D167" s="215"/>
      <c r="E167" s="215"/>
      <c r="F167" s="215"/>
      <c r="G167" s="215"/>
      <c r="H167" s="215"/>
      <c r="I167" s="913"/>
      <c r="J167" s="913"/>
      <c r="K167" s="913"/>
      <c r="L167" s="913"/>
      <c r="M167" s="913"/>
      <c r="N167" s="913"/>
      <c r="O167" s="913"/>
      <c r="P167" s="913"/>
      <c r="Q167" s="108"/>
      <c r="R167" s="108"/>
      <c r="S167" s="114"/>
      <c r="T167" s="114"/>
      <c r="U167" s="114"/>
      <c r="V167" s="114"/>
      <c r="W167" s="114"/>
      <c r="X167" s="108"/>
      <c r="Y167" s="114"/>
      <c r="Z167" s="114"/>
      <c r="AA167" s="114"/>
      <c r="AB167" s="114"/>
    </row>
    <row r="168" spans="1:28">
      <c r="A168" s="215"/>
      <c r="B168" s="215"/>
      <c r="C168" s="215"/>
      <c r="D168" s="215"/>
      <c r="E168" s="215"/>
      <c r="F168" s="215"/>
      <c r="G168" s="215"/>
      <c r="H168" s="215"/>
      <c r="I168" s="913"/>
      <c r="J168" s="913"/>
      <c r="K168" s="913"/>
      <c r="L168" s="913"/>
      <c r="M168" s="913"/>
      <c r="N168" s="913"/>
      <c r="O168" s="913"/>
      <c r="P168" s="913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</row>
    <row r="169" spans="1:28">
      <c r="A169" s="945" t="s">
        <v>104</v>
      </c>
      <c r="B169" s="945"/>
      <c r="C169" s="945"/>
      <c r="D169" s="945"/>
      <c r="E169" s="945"/>
      <c r="F169" s="945"/>
      <c r="G169" s="945"/>
      <c r="H169" s="945"/>
      <c r="I169" s="945"/>
      <c r="J169" s="945"/>
      <c r="K169" s="945"/>
      <c r="L169" s="945"/>
      <c r="M169" s="945"/>
      <c r="N169" s="945"/>
      <c r="O169" s="945"/>
      <c r="P169" s="114"/>
      <c r="Q169" s="108"/>
      <c r="R169" s="108"/>
      <c r="S169" s="112"/>
      <c r="T169" s="112"/>
      <c r="U169" s="112"/>
      <c r="V169" s="112"/>
      <c r="W169" s="112"/>
      <c r="X169" s="108"/>
      <c r="Y169" s="112"/>
      <c r="Z169" s="112"/>
      <c r="AA169" s="112"/>
      <c r="AB169" s="112"/>
    </row>
    <row r="170" spans="1:28">
      <c r="A170" s="946" t="s">
        <v>0</v>
      </c>
      <c r="B170" s="946"/>
      <c r="C170" s="946"/>
      <c r="D170" s="946"/>
      <c r="E170" s="946"/>
      <c r="F170" s="946"/>
      <c r="G170" s="946"/>
      <c r="H170" s="946"/>
      <c r="I170" s="946"/>
      <c r="J170" s="946"/>
      <c r="K170" s="946"/>
      <c r="L170" s="946"/>
      <c r="M170" s="946"/>
      <c r="N170" s="946"/>
      <c r="O170" s="946"/>
      <c r="P170" s="114"/>
      <c r="Q170" s="108"/>
      <c r="R170" s="108"/>
      <c r="S170" s="112"/>
      <c r="T170" s="112"/>
      <c r="U170" s="112"/>
      <c r="V170" s="112"/>
      <c r="W170" s="112"/>
      <c r="X170" s="108"/>
      <c r="Y170" s="112"/>
      <c r="Z170" s="112"/>
      <c r="AA170" s="112"/>
      <c r="AB170" s="112"/>
    </row>
    <row r="171" spans="1:28">
      <c r="A171" s="272"/>
      <c r="B171" s="272"/>
      <c r="C171" s="272"/>
      <c r="D171" s="272"/>
      <c r="E171" s="272"/>
      <c r="F171" s="272" t="s">
        <v>144</v>
      </c>
      <c r="G171" s="272"/>
      <c r="H171" s="272"/>
      <c r="I171" s="272"/>
      <c r="J171" s="272"/>
      <c r="K171" s="202" t="s">
        <v>143</v>
      </c>
      <c r="L171" s="202"/>
      <c r="M171" s="114"/>
      <c r="N171" s="202" t="s">
        <v>143</v>
      </c>
      <c r="O171" s="202"/>
      <c r="P171" s="114"/>
      <c r="Q171" s="108"/>
      <c r="R171" s="108"/>
      <c r="S171" s="112"/>
      <c r="T171" s="112"/>
      <c r="U171" s="112"/>
      <c r="V171" s="112"/>
      <c r="W171" s="112"/>
      <c r="X171" s="108"/>
      <c r="Y171" s="112"/>
      <c r="Z171" s="112"/>
      <c r="AA171" s="112"/>
      <c r="AB171" s="112"/>
    </row>
    <row r="172" spans="1:28">
      <c r="A172" s="241"/>
      <c r="B172" s="240"/>
      <c r="C172" s="947" t="s">
        <v>2</v>
      </c>
      <c r="D172" s="947"/>
      <c r="E172" s="947"/>
      <c r="F172" s="240"/>
      <c r="G172" s="240"/>
      <c r="H172" s="262"/>
      <c r="I172" s="948" t="s">
        <v>3</v>
      </c>
      <c r="J172" s="949"/>
      <c r="K172" s="893" t="s">
        <v>4</v>
      </c>
      <c r="L172" s="894"/>
      <c r="M172" s="251"/>
      <c r="N172" s="893" t="s">
        <v>4</v>
      </c>
      <c r="O172" s="894"/>
      <c r="P172" s="251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</row>
    <row r="173" spans="1:28">
      <c r="A173" s="225"/>
      <c r="B173" s="137"/>
      <c r="C173" s="137"/>
      <c r="D173" s="137"/>
      <c r="E173" s="137"/>
      <c r="F173" s="137"/>
      <c r="G173" s="137"/>
      <c r="H173" s="136"/>
      <c r="I173" s="137"/>
      <c r="J173" s="136"/>
      <c r="K173" s="895" t="s">
        <v>5</v>
      </c>
      <c r="L173" s="896"/>
      <c r="M173" s="271" t="s">
        <v>6</v>
      </c>
      <c r="N173" s="895" t="s">
        <v>5</v>
      </c>
      <c r="O173" s="896"/>
      <c r="P173" s="271" t="s">
        <v>6</v>
      </c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</row>
    <row r="174" spans="1:28">
      <c r="A174" s="225"/>
      <c r="B174" s="137"/>
      <c r="C174" s="137"/>
      <c r="D174" s="137"/>
      <c r="E174" s="137"/>
      <c r="F174" s="137"/>
      <c r="G174" s="137"/>
      <c r="H174" s="136"/>
      <c r="I174" s="885" t="s">
        <v>7</v>
      </c>
      <c r="J174" s="886"/>
      <c r="K174" s="930" t="s">
        <v>8</v>
      </c>
      <c r="L174" s="931"/>
      <c r="M174" s="271" t="s">
        <v>9</v>
      </c>
      <c r="N174" s="930" t="s">
        <v>8</v>
      </c>
      <c r="O174" s="931"/>
      <c r="P174" s="271" t="s">
        <v>9</v>
      </c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</row>
    <row r="175" spans="1:28" ht="16.5" thickBot="1">
      <c r="A175" s="241"/>
      <c r="B175" s="240"/>
      <c r="C175" s="240"/>
      <c r="D175" s="240"/>
      <c r="E175" s="240"/>
      <c r="F175" s="240"/>
      <c r="G175" s="240"/>
      <c r="H175" s="262"/>
      <c r="I175" s="950">
        <v>935.6</v>
      </c>
      <c r="J175" s="951"/>
      <c r="K175" s="878"/>
      <c r="L175" s="879"/>
      <c r="M175" s="270"/>
      <c r="N175" s="878"/>
      <c r="O175" s="879"/>
      <c r="P175" s="270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</row>
    <row r="176" spans="1:28">
      <c r="A176" s="261" t="s">
        <v>10</v>
      </c>
      <c r="B176" s="248"/>
      <c r="C176" s="248"/>
      <c r="D176" s="248"/>
      <c r="E176" s="248"/>
      <c r="F176" s="248"/>
      <c r="G176" s="248"/>
      <c r="H176" s="269"/>
      <c r="I176" s="132"/>
      <c r="J176" s="131"/>
      <c r="K176" s="903">
        <f>K179+K182</f>
        <v>7.6999999999999993</v>
      </c>
      <c r="L176" s="898"/>
      <c r="M176" s="130">
        <f>K176*12*F175</f>
        <v>0</v>
      </c>
      <c r="N176" s="903">
        <f>N179+N182</f>
        <v>7.8000000000000007</v>
      </c>
      <c r="O176" s="898"/>
      <c r="P176" s="130">
        <f>N176*12*I175</f>
        <v>87572.160000000003</v>
      </c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</row>
    <row r="177" spans="1:28">
      <c r="A177" s="268" t="s">
        <v>11</v>
      </c>
      <c r="B177" s="267"/>
      <c r="C177" s="267"/>
      <c r="D177" s="267"/>
      <c r="E177" s="267"/>
      <c r="F177" s="267"/>
      <c r="G177" s="267"/>
      <c r="H177" s="266"/>
      <c r="I177" s="137"/>
      <c r="J177" s="136"/>
      <c r="K177" s="154"/>
      <c r="L177" s="153"/>
      <c r="M177" s="265"/>
      <c r="N177" s="154"/>
      <c r="O177" s="153"/>
      <c r="P177" s="265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</row>
    <row r="178" spans="1:28" ht="16.5" thickBot="1">
      <c r="A178" s="257" t="s">
        <v>12</v>
      </c>
      <c r="B178" s="264"/>
      <c r="C178" s="264"/>
      <c r="D178" s="264"/>
      <c r="E178" s="264"/>
      <c r="F178" s="264"/>
      <c r="G178" s="264"/>
      <c r="H178" s="263"/>
      <c r="I178" s="126"/>
      <c r="J178" s="125"/>
      <c r="K178" s="181"/>
      <c r="L178" s="180"/>
      <c r="M178" s="124"/>
      <c r="N178" s="181"/>
      <c r="O178" s="180"/>
      <c r="P178" s="124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</row>
    <row r="179" spans="1:28">
      <c r="A179" s="236" t="s">
        <v>13</v>
      </c>
      <c r="B179" s="243"/>
      <c r="C179" s="243"/>
      <c r="D179" s="243"/>
      <c r="E179" s="243"/>
      <c r="F179" s="243"/>
      <c r="G179" s="243"/>
      <c r="H179" s="245"/>
      <c r="I179" s="937" t="s">
        <v>14</v>
      </c>
      <c r="J179" s="938"/>
      <c r="K179" s="887">
        <v>4.5999999999999996</v>
      </c>
      <c r="L179" s="888"/>
      <c r="M179" s="135">
        <f>K179*12*F175</f>
        <v>0</v>
      </c>
      <c r="N179" s="887">
        <v>4.6500000000000004</v>
      </c>
      <c r="O179" s="888"/>
      <c r="P179" s="135">
        <f>N179*12*I175</f>
        <v>52206.48</v>
      </c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</row>
    <row r="180" spans="1:28">
      <c r="A180" s="142" t="s">
        <v>15</v>
      </c>
      <c r="B180" s="137"/>
      <c r="C180" s="137"/>
      <c r="D180" s="137"/>
      <c r="E180" s="137"/>
      <c r="F180" s="137"/>
      <c r="G180" s="137"/>
      <c r="H180" s="136"/>
      <c r="I180" s="885" t="s">
        <v>16</v>
      </c>
      <c r="J180" s="886"/>
      <c r="K180" s="113"/>
      <c r="L180" s="153"/>
      <c r="M180" s="135"/>
      <c r="N180" s="113"/>
      <c r="O180" s="153"/>
      <c r="P180" s="135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</row>
    <row r="181" spans="1:28">
      <c r="A181" s="236" t="s">
        <v>17</v>
      </c>
      <c r="B181" s="243"/>
      <c r="C181" s="243"/>
      <c r="D181" s="243"/>
      <c r="E181" s="243"/>
      <c r="F181" s="243"/>
      <c r="G181" s="243"/>
      <c r="H181" s="245"/>
      <c r="I181" s="937"/>
      <c r="J181" s="938"/>
      <c r="K181" s="113"/>
      <c r="L181" s="153"/>
      <c r="M181" s="135"/>
      <c r="N181" s="113"/>
      <c r="O181" s="153"/>
      <c r="P181" s="135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</row>
    <row r="182" spans="1:28">
      <c r="A182" s="236" t="s">
        <v>18</v>
      </c>
      <c r="B182" s="243"/>
      <c r="C182" s="243"/>
      <c r="D182" s="243"/>
      <c r="E182" s="243"/>
      <c r="F182" s="243"/>
      <c r="G182" s="243"/>
      <c r="H182" s="245"/>
      <c r="I182" s="939" t="s">
        <v>19</v>
      </c>
      <c r="J182" s="940"/>
      <c r="K182" s="895">
        <v>3.1</v>
      </c>
      <c r="L182" s="896"/>
      <c r="M182" s="135">
        <f>K182*12*F175</f>
        <v>0</v>
      </c>
      <c r="N182" s="895">
        <v>3.15</v>
      </c>
      <c r="O182" s="896"/>
      <c r="P182" s="135">
        <f>N182*12*I175</f>
        <v>35365.68</v>
      </c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</row>
    <row r="183" spans="1:28">
      <c r="A183" s="233" t="s">
        <v>20</v>
      </c>
      <c r="B183" s="230"/>
      <c r="C183" s="230"/>
      <c r="D183" s="230"/>
      <c r="E183" s="230"/>
      <c r="F183" s="230"/>
      <c r="G183" s="230"/>
      <c r="H183" s="229"/>
      <c r="I183" s="885" t="s">
        <v>16</v>
      </c>
      <c r="J183" s="886"/>
      <c r="K183" s="202"/>
      <c r="L183" s="201"/>
      <c r="M183" s="135"/>
      <c r="N183" s="202"/>
      <c r="O183" s="201"/>
      <c r="P183" s="135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</row>
    <row r="184" spans="1:28">
      <c r="A184" s="228" t="s">
        <v>21</v>
      </c>
      <c r="B184" s="240"/>
      <c r="C184" s="240"/>
      <c r="D184" s="240"/>
      <c r="E184" s="240"/>
      <c r="F184" s="240"/>
      <c r="G184" s="240"/>
      <c r="H184" s="262"/>
      <c r="I184" s="885"/>
      <c r="J184" s="886"/>
      <c r="K184" s="113"/>
      <c r="L184" s="153"/>
      <c r="M184" s="135"/>
      <c r="N184" s="113"/>
      <c r="O184" s="153"/>
      <c r="P184" s="135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</row>
    <row r="185" spans="1:28" ht="16.5" thickBot="1">
      <c r="A185" s="236" t="s">
        <v>22</v>
      </c>
      <c r="B185" s="235"/>
      <c r="C185" s="235"/>
      <c r="D185" s="235"/>
      <c r="E185" s="235"/>
      <c r="F185" s="235"/>
      <c r="G185" s="235"/>
      <c r="H185" s="234"/>
      <c r="I185" s="243"/>
      <c r="J185" s="245"/>
      <c r="K185" s="876"/>
      <c r="L185" s="877"/>
      <c r="M185" s="135"/>
      <c r="N185" s="876"/>
      <c r="O185" s="877"/>
      <c r="P185" s="135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</row>
    <row r="186" spans="1:28">
      <c r="A186" s="261" t="s">
        <v>23</v>
      </c>
      <c r="B186" s="260"/>
      <c r="C186" s="260"/>
      <c r="D186" s="260"/>
      <c r="E186" s="260"/>
      <c r="F186" s="260"/>
      <c r="G186" s="260"/>
      <c r="H186" s="259"/>
      <c r="I186" s="132"/>
      <c r="J186" s="258"/>
      <c r="K186" s="897">
        <f>K188+K193+K196</f>
        <v>6.33</v>
      </c>
      <c r="L186" s="898"/>
      <c r="M186" s="130">
        <f>K186*12*F175</f>
        <v>0</v>
      </c>
      <c r="N186" s="897">
        <f>N188+N193+N196</f>
        <v>6.48</v>
      </c>
      <c r="O186" s="898"/>
      <c r="P186" s="130">
        <f>N186*12*I175</f>
        <v>72752.256000000008</v>
      </c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</row>
    <row r="187" spans="1:28" ht="16.5" thickBot="1">
      <c r="A187" s="257" t="s">
        <v>24</v>
      </c>
      <c r="B187" s="256"/>
      <c r="C187" s="256"/>
      <c r="D187" s="256"/>
      <c r="E187" s="256"/>
      <c r="F187" s="256"/>
      <c r="G187" s="256"/>
      <c r="H187" s="255"/>
      <c r="I187" s="126"/>
      <c r="J187" s="254"/>
      <c r="K187" s="181"/>
      <c r="L187" s="180"/>
      <c r="M187" s="124"/>
      <c r="N187" s="181"/>
      <c r="O187" s="180"/>
      <c r="P187" s="124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</row>
    <row r="188" spans="1:28">
      <c r="A188" s="142" t="s">
        <v>25</v>
      </c>
      <c r="B188" s="141"/>
      <c r="C188" s="141"/>
      <c r="D188" s="141"/>
      <c r="E188" s="141"/>
      <c r="F188" s="141"/>
      <c r="G188" s="141"/>
      <c r="H188" s="139"/>
      <c r="I188" s="885" t="s">
        <v>14</v>
      </c>
      <c r="J188" s="886"/>
      <c r="K188" s="887">
        <v>2.93</v>
      </c>
      <c r="L188" s="888"/>
      <c r="M188" s="135">
        <f>K188*12*F175</f>
        <v>0</v>
      </c>
      <c r="N188" s="887">
        <v>2.98</v>
      </c>
      <c r="O188" s="888"/>
      <c r="P188" s="135">
        <f>N188*12*I175</f>
        <v>33457.055999999997</v>
      </c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</row>
    <row r="189" spans="1:28">
      <c r="A189" s="236" t="s">
        <v>26</v>
      </c>
      <c r="B189" s="235"/>
      <c r="C189" s="235"/>
      <c r="D189" s="235"/>
      <c r="E189" s="235"/>
      <c r="F189" s="235"/>
      <c r="G189" s="235"/>
      <c r="H189" s="234"/>
      <c r="I189" s="253"/>
      <c r="J189" s="252"/>
      <c r="K189" s="113"/>
      <c r="L189" s="153"/>
      <c r="M189" s="135"/>
      <c r="N189" s="113"/>
      <c r="O189" s="153"/>
      <c r="P189" s="135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</row>
    <row r="190" spans="1:28">
      <c r="A190" s="142" t="s">
        <v>15</v>
      </c>
      <c r="B190" s="137"/>
      <c r="C190" s="137"/>
      <c r="D190" s="137"/>
      <c r="E190" s="137"/>
      <c r="F190" s="137"/>
      <c r="G190" s="137"/>
      <c r="H190" s="136"/>
      <c r="I190" s="885" t="s">
        <v>16</v>
      </c>
      <c r="J190" s="886"/>
      <c r="K190" s="113"/>
      <c r="L190" s="153"/>
      <c r="M190" s="135"/>
      <c r="N190" s="113"/>
      <c r="O190" s="153"/>
      <c r="P190" s="135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</row>
    <row r="191" spans="1:28">
      <c r="A191" s="236" t="s">
        <v>17</v>
      </c>
      <c r="B191" s="243"/>
      <c r="C191" s="243"/>
      <c r="D191" s="243"/>
      <c r="E191" s="243"/>
      <c r="F191" s="243"/>
      <c r="G191" s="243"/>
      <c r="H191" s="245"/>
      <c r="I191" s="937"/>
      <c r="J191" s="938"/>
      <c r="K191" s="113"/>
      <c r="L191" s="153"/>
      <c r="M191" s="135"/>
      <c r="N191" s="113"/>
      <c r="O191" s="153"/>
      <c r="P191" s="135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</row>
    <row r="192" spans="1:28">
      <c r="A192" s="233" t="s">
        <v>27</v>
      </c>
      <c r="B192" s="230"/>
      <c r="C192" s="229"/>
      <c r="D192" s="137"/>
      <c r="E192" s="137"/>
      <c r="F192" s="137"/>
      <c r="G192" s="137"/>
      <c r="H192" s="136"/>
      <c r="I192" s="885" t="s">
        <v>16</v>
      </c>
      <c r="J192" s="886"/>
      <c r="K192" s="113"/>
      <c r="L192" s="153"/>
      <c r="M192" s="135"/>
      <c r="N192" s="113"/>
      <c r="O192" s="153"/>
      <c r="P192" s="135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</row>
    <row r="193" spans="1:28">
      <c r="A193" s="142" t="s">
        <v>28</v>
      </c>
      <c r="B193" s="137"/>
      <c r="C193" s="137"/>
      <c r="D193" s="230"/>
      <c r="E193" s="230"/>
      <c r="F193" s="230"/>
      <c r="G193" s="230"/>
      <c r="H193" s="229"/>
      <c r="I193" s="939" t="s">
        <v>19</v>
      </c>
      <c r="J193" s="940"/>
      <c r="K193" s="895">
        <v>1.6</v>
      </c>
      <c r="L193" s="896"/>
      <c r="M193" s="135">
        <f>K193*12*F175</f>
        <v>0</v>
      </c>
      <c r="N193" s="895">
        <v>1.65</v>
      </c>
      <c r="O193" s="896"/>
      <c r="P193" s="135">
        <f>N193*12*I175</f>
        <v>18524.879999999997</v>
      </c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</row>
    <row r="194" spans="1:28">
      <c r="A194" s="228" t="s">
        <v>29</v>
      </c>
      <c r="B194" s="227"/>
      <c r="C194" s="227"/>
      <c r="D194" s="227"/>
      <c r="E194" s="227"/>
      <c r="F194" s="227"/>
      <c r="G194" s="227"/>
      <c r="H194" s="226"/>
      <c r="I194" s="948" t="s">
        <v>30</v>
      </c>
      <c r="J194" s="949"/>
      <c r="K194" s="113"/>
      <c r="L194" s="153"/>
      <c r="M194" s="135"/>
      <c r="N194" s="113"/>
      <c r="O194" s="153"/>
      <c r="P194" s="135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</row>
    <row r="195" spans="1:28">
      <c r="A195" s="236"/>
      <c r="B195" s="235"/>
      <c r="C195" s="235"/>
      <c r="D195" s="235"/>
      <c r="E195" s="235"/>
      <c r="F195" s="235"/>
      <c r="G195" s="235"/>
      <c r="H195" s="234"/>
      <c r="I195" s="243" t="s">
        <v>31</v>
      </c>
      <c r="J195" s="245"/>
      <c r="K195" s="113"/>
      <c r="L195" s="153"/>
      <c r="M195" s="135"/>
      <c r="N195" s="113"/>
      <c r="O195" s="153"/>
      <c r="P195" s="135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spans="1:28">
      <c r="A196" s="228" t="s">
        <v>32</v>
      </c>
      <c r="B196" s="227"/>
      <c r="C196" s="227"/>
      <c r="D196" s="227"/>
      <c r="E196" s="227"/>
      <c r="F196" s="227"/>
      <c r="G196" s="227"/>
      <c r="H196" s="226"/>
      <c r="I196" s="948" t="s">
        <v>19</v>
      </c>
      <c r="J196" s="949"/>
      <c r="K196" s="895">
        <v>1.8</v>
      </c>
      <c r="L196" s="896"/>
      <c r="M196" s="135">
        <f>K196*12*F175</f>
        <v>0</v>
      </c>
      <c r="N196" s="895">
        <v>1.85</v>
      </c>
      <c r="O196" s="896"/>
      <c r="P196" s="135">
        <f>N196*12*I175</f>
        <v>20770.320000000003</v>
      </c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</row>
    <row r="197" spans="1:28">
      <c r="A197" s="236" t="s">
        <v>33</v>
      </c>
      <c r="B197" s="235"/>
      <c r="C197" s="235"/>
      <c r="D197" s="235"/>
      <c r="E197" s="235"/>
      <c r="F197" s="235"/>
      <c r="G197" s="235"/>
      <c r="H197" s="234"/>
      <c r="I197" s="243"/>
      <c r="J197" s="245"/>
      <c r="K197" s="113"/>
      <c r="L197" s="153"/>
      <c r="M197" s="135"/>
      <c r="N197" s="113"/>
      <c r="O197" s="153"/>
      <c r="P197" s="135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</row>
    <row r="198" spans="1:28">
      <c r="A198" s="228" t="s">
        <v>34</v>
      </c>
      <c r="B198" s="227"/>
      <c r="C198" s="227"/>
      <c r="D198" s="227"/>
      <c r="E198" s="227"/>
      <c r="F198" s="227"/>
      <c r="G198" s="227"/>
      <c r="H198" s="226"/>
      <c r="I198" s="885" t="s">
        <v>16</v>
      </c>
      <c r="J198" s="886"/>
      <c r="K198" s="113"/>
      <c r="L198" s="153"/>
      <c r="M198" s="135"/>
      <c r="N198" s="113"/>
      <c r="O198" s="153"/>
      <c r="P198" s="135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</row>
    <row r="199" spans="1:28">
      <c r="A199" s="228" t="s">
        <v>35</v>
      </c>
      <c r="B199" s="227"/>
      <c r="C199" s="227"/>
      <c r="D199" s="227"/>
      <c r="E199" s="227"/>
      <c r="F199" s="227"/>
      <c r="G199" s="227"/>
      <c r="H199" s="226"/>
      <c r="I199" s="948" t="s">
        <v>36</v>
      </c>
      <c r="J199" s="949"/>
      <c r="K199" s="173"/>
      <c r="L199" s="190"/>
      <c r="M199" s="251"/>
      <c r="N199" s="173"/>
      <c r="O199" s="190"/>
      <c r="P199" s="251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</row>
    <row r="200" spans="1:28" ht="16.5" thickBot="1">
      <c r="A200" s="236"/>
      <c r="B200" s="235"/>
      <c r="C200" s="235"/>
      <c r="D200" s="235"/>
      <c r="E200" s="235"/>
      <c r="F200" s="235"/>
      <c r="G200" s="235"/>
      <c r="H200" s="234"/>
      <c r="I200" s="959" t="s">
        <v>37</v>
      </c>
      <c r="J200" s="960"/>
      <c r="K200" s="176"/>
      <c r="L200" s="178"/>
      <c r="M200" s="250"/>
      <c r="N200" s="176"/>
      <c r="O200" s="178"/>
      <c r="P200" s="250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</row>
    <row r="201" spans="1:28">
      <c r="A201" s="249" t="s">
        <v>38</v>
      </c>
      <c r="B201" s="248"/>
      <c r="C201" s="248"/>
      <c r="D201" s="248"/>
      <c r="E201" s="248"/>
      <c r="F201" s="248"/>
      <c r="G201" s="132"/>
      <c r="H201" s="131"/>
      <c r="I201" s="132"/>
      <c r="J201" s="131"/>
      <c r="K201" s="900">
        <f>K203+K210+K218+K222+K223+K227</f>
        <v>33.160000000000004</v>
      </c>
      <c r="L201" s="898"/>
      <c r="M201" s="130">
        <f>M203+M210+M218+M222+M223+M227</f>
        <v>0</v>
      </c>
      <c r="N201" s="900">
        <f>N203+N210+N218+N222+N223+N227</f>
        <v>37.660000000000004</v>
      </c>
      <c r="O201" s="898"/>
      <c r="P201" s="130">
        <f>P203+P210+P218+P222+P223+P227</f>
        <v>422816.35200000001</v>
      </c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</row>
    <row r="202" spans="1:28" ht="16.5" thickBot="1">
      <c r="A202" s="247"/>
      <c r="B202" s="126"/>
      <c r="C202" s="126"/>
      <c r="D202" s="126"/>
      <c r="E202" s="126"/>
      <c r="F202" s="126"/>
      <c r="G202" s="126"/>
      <c r="H202" s="125"/>
      <c r="I202" s="126"/>
      <c r="J202" s="125"/>
      <c r="K202" s="181"/>
      <c r="L202" s="180"/>
      <c r="M202" s="124"/>
      <c r="N202" s="181"/>
      <c r="O202" s="180"/>
      <c r="P202" s="124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</row>
    <row r="203" spans="1:28" ht="16.5" thickBot="1">
      <c r="A203" s="867" t="s">
        <v>39</v>
      </c>
      <c r="B203" s="868"/>
      <c r="C203" s="868"/>
      <c r="D203" s="868"/>
      <c r="E203" s="868"/>
      <c r="F203" s="868"/>
      <c r="G203" s="868"/>
      <c r="H203" s="927"/>
      <c r="I203" s="221"/>
      <c r="J203" s="220"/>
      <c r="K203" s="901">
        <f>K204+K205+K206+K208+K209</f>
        <v>7.4700000000000006</v>
      </c>
      <c r="L203" s="902"/>
      <c r="M203" s="219">
        <f>K203*12*F175</f>
        <v>0</v>
      </c>
      <c r="N203" s="901">
        <f>N204+N205+N206+N208+N209</f>
        <v>7.7200000000000006</v>
      </c>
      <c r="O203" s="902"/>
      <c r="P203" s="219">
        <f>N203*12*I175</f>
        <v>86673.984000000011</v>
      </c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</row>
    <row r="204" spans="1:28">
      <c r="A204" s="236" t="s">
        <v>40</v>
      </c>
      <c r="B204" s="235"/>
      <c r="C204" s="235"/>
      <c r="D204" s="235"/>
      <c r="E204" s="235"/>
      <c r="F204" s="235"/>
      <c r="G204" s="235"/>
      <c r="H204" s="234"/>
      <c r="I204" s="937" t="s">
        <v>41</v>
      </c>
      <c r="J204" s="938"/>
      <c r="K204" s="887">
        <v>1.58</v>
      </c>
      <c r="L204" s="888"/>
      <c r="M204" s="135">
        <f>K204*12*F175</f>
        <v>0</v>
      </c>
      <c r="N204" s="887">
        <v>1.63</v>
      </c>
      <c r="O204" s="888"/>
      <c r="P204" s="135">
        <f>N204*12*I175</f>
        <v>18300.335999999999</v>
      </c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</row>
    <row r="205" spans="1:28">
      <c r="A205" s="233" t="s">
        <v>42</v>
      </c>
      <c r="B205" s="232"/>
      <c r="C205" s="232"/>
      <c r="D205" s="232"/>
      <c r="E205" s="232"/>
      <c r="F205" s="232"/>
      <c r="G205" s="232"/>
      <c r="H205" s="231"/>
      <c r="I205" s="939" t="s">
        <v>43</v>
      </c>
      <c r="J205" s="940"/>
      <c r="K205" s="895">
        <v>3.72</v>
      </c>
      <c r="L205" s="896"/>
      <c r="M205" s="135">
        <f>K205*12*F175</f>
        <v>0</v>
      </c>
      <c r="N205" s="895">
        <v>3.77</v>
      </c>
      <c r="O205" s="896"/>
      <c r="P205" s="135">
        <f>N205*12*I175</f>
        <v>42326.544000000002</v>
      </c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</row>
    <row r="206" spans="1:28">
      <c r="A206" s="228" t="s">
        <v>44</v>
      </c>
      <c r="B206" s="227"/>
      <c r="C206" s="227"/>
      <c r="D206" s="227"/>
      <c r="E206" s="227"/>
      <c r="F206" s="227"/>
      <c r="G206" s="227"/>
      <c r="H206" s="226"/>
      <c r="I206" s="948" t="s">
        <v>19</v>
      </c>
      <c r="J206" s="949"/>
      <c r="K206" s="895">
        <v>0.43</v>
      </c>
      <c r="L206" s="896"/>
      <c r="M206" s="135">
        <f>K206*12*F175</f>
        <v>0</v>
      </c>
      <c r="N206" s="895">
        <v>0.48</v>
      </c>
      <c r="O206" s="896"/>
      <c r="P206" s="135">
        <f>N206*12*I175</f>
        <v>5389.0559999999996</v>
      </c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</row>
    <row r="207" spans="1:28">
      <c r="A207" s="246" t="s">
        <v>45</v>
      </c>
      <c r="B207" s="243"/>
      <c r="C207" s="243"/>
      <c r="D207" s="243"/>
      <c r="E207" s="235"/>
      <c r="F207" s="235"/>
      <c r="G207" s="235"/>
      <c r="H207" s="234"/>
      <c r="I207" s="243"/>
      <c r="J207" s="245"/>
      <c r="K207" s="154"/>
      <c r="L207" s="153"/>
      <c r="M207" s="135"/>
      <c r="N207" s="154"/>
      <c r="O207" s="153"/>
      <c r="P207" s="135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</row>
    <row r="208" spans="1:28">
      <c r="A208" s="233" t="s">
        <v>46</v>
      </c>
      <c r="B208" s="232"/>
      <c r="C208" s="232"/>
      <c r="D208" s="232"/>
      <c r="E208" s="232"/>
      <c r="F208" s="232"/>
      <c r="G208" s="232"/>
      <c r="H208" s="231"/>
      <c r="I208" s="939" t="s">
        <v>14</v>
      </c>
      <c r="J208" s="940"/>
      <c r="K208" s="895">
        <v>0.12</v>
      </c>
      <c r="L208" s="896"/>
      <c r="M208" s="135">
        <f>K208*12*F175</f>
        <v>0</v>
      </c>
      <c r="N208" s="895">
        <v>0.17</v>
      </c>
      <c r="O208" s="896"/>
      <c r="P208" s="135">
        <f>N208*12*I175</f>
        <v>1908.624</v>
      </c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</row>
    <row r="209" spans="1:28" ht="16.5" thickBot="1">
      <c r="A209" s="228" t="s">
        <v>47</v>
      </c>
      <c r="B209" s="227"/>
      <c r="C209" s="227"/>
      <c r="D209" s="227"/>
      <c r="E209" s="227"/>
      <c r="F209" s="227"/>
      <c r="G209" s="227"/>
      <c r="H209" s="226"/>
      <c r="I209" s="941" t="s">
        <v>14</v>
      </c>
      <c r="J209" s="942"/>
      <c r="K209" s="943">
        <v>1.62</v>
      </c>
      <c r="L209" s="944"/>
      <c r="M209" s="135">
        <f>K209*12*F175</f>
        <v>0</v>
      </c>
      <c r="N209" s="943">
        <v>1.67</v>
      </c>
      <c r="O209" s="944"/>
      <c r="P209" s="135">
        <f>N209*12*I175</f>
        <v>18749.423999999999</v>
      </c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</row>
    <row r="210" spans="1:28" ht="16.5" thickBot="1">
      <c r="A210" s="952" t="s">
        <v>48</v>
      </c>
      <c r="B210" s="953"/>
      <c r="C210" s="953"/>
      <c r="D210" s="953"/>
      <c r="E210" s="953"/>
      <c r="F210" s="953"/>
      <c r="G210" s="953"/>
      <c r="H210" s="954"/>
      <c r="I210" s="221"/>
      <c r="J210" s="220"/>
      <c r="K210" s="899">
        <f>K211+K212+K214+K215+K216+K217</f>
        <v>3.43</v>
      </c>
      <c r="L210" s="902"/>
      <c r="M210" s="219">
        <f>K210*12*F175</f>
        <v>0</v>
      </c>
      <c r="N210" s="899">
        <f>N211+N212+N214+N215+N216+N217</f>
        <v>3.7299999999999995</v>
      </c>
      <c r="O210" s="902"/>
      <c r="P210" s="219">
        <f>N210*12*I175</f>
        <v>41877.455999999991</v>
      </c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</row>
    <row r="211" spans="1:28">
      <c r="A211" s="244" t="s">
        <v>49</v>
      </c>
      <c r="B211" s="243"/>
      <c r="C211" s="243"/>
      <c r="D211" s="243"/>
      <c r="E211" s="243"/>
      <c r="F211" s="235"/>
      <c r="G211" s="235"/>
      <c r="H211" s="234"/>
      <c r="I211" s="242"/>
      <c r="J211" s="136"/>
      <c r="K211" s="887">
        <v>0.23</v>
      </c>
      <c r="L211" s="888"/>
      <c r="M211" s="135">
        <f>K211*12*F175</f>
        <v>0</v>
      </c>
      <c r="N211" s="887">
        <v>0.28000000000000003</v>
      </c>
      <c r="O211" s="888"/>
      <c r="P211" s="135">
        <f>N211*12*I175</f>
        <v>3143.6160000000004</v>
      </c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</row>
    <row r="212" spans="1:28">
      <c r="A212" s="241" t="s">
        <v>50</v>
      </c>
      <c r="B212" s="240"/>
      <c r="C212" s="240"/>
      <c r="D212" s="240"/>
      <c r="E212" s="240"/>
      <c r="F212" s="227"/>
      <c r="G212" s="227"/>
      <c r="H212" s="226"/>
      <c r="I212" s="885" t="s">
        <v>51</v>
      </c>
      <c r="J212" s="886"/>
      <c r="K212" s="895">
        <v>1.6</v>
      </c>
      <c r="L212" s="896"/>
      <c r="M212" s="135">
        <f>K212*12*F175</f>
        <v>0</v>
      </c>
      <c r="N212" s="895">
        <v>1.65</v>
      </c>
      <c r="O212" s="896"/>
      <c r="P212" s="135">
        <f>N212*12*I175</f>
        <v>18524.879999999997</v>
      </c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</row>
    <row r="213" spans="1:28">
      <c r="A213" s="236" t="s">
        <v>52</v>
      </c>
      <c r="B213" s="235"/>
      <c r="C213" s="235"/>
      <c r="D213" s="235"/>
      <c r="E213" s="235"/>
      <c r="F213" s="235"/>
      <c r="G213" s="235"/>
      <c r="H213" s="234"/>
      <c r="I213" s="937" t="s">
        <v>53</v>
      </c>
      <c r="J213" s="938"/>
      <c r="K213" s="113"/>
      <c r="L213" s="153"/>
      <c r="M213" s="135"/>
      <c r="N213" s="113"/>
      <c r="O213" s="153"/>
      <c r="P213" s="135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</row>
    <row r="214" spans="1:28">
      <c r="A214" s="233" t="s">
        <v>54</v>
      </c>
      <c r="B214" s="232"/>
      <c r="C214" s="232"/>
      <c r="D214" s="232"/>
      <c r="E214" s="232"/>
      <c r="F214" s="232"/>
      <c r="G214" s="232"/>
      <c r="H214" s="231"/>
      <c r="I214" s="939" t="s">
        <v>55</v>
      </c>
      <c r="J214" s="940"/>
      <c r="K214" s="895">
        <v>0.8</v>
      </c>
      <c r="L214" s="896"/>
      <c r="M214" s="135">
        <f>K214*12*F175</f>
        <v>0</v>
      </c>
      <c r="N214" s="895">
        <v>0.85</v>
      </c>
      <c r="O214" s="896"/>
      <c r="P214" s="135">
        <f>N214*12*I175</f>
        <v>9543.119999999999</v>
      </c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</row>
    <row r="215" spans="1:28">
      <c r="A215" s="233" t="s">
        <v>56</v>
      </c>
      <c r="B215" s="232"/>
      <c r="C215" s="232"/>
      <c r="D215" s="232"/>
      <c r="E215" s="232"/>
      <c r="F215" s="232"/>
      <c r="G215" s="232"/>
      <c r="H215" s="231"/>
      <c r="I215" s="939" t="s">
        <v>57</v>
      </c>
      <c r="J215" s="940"/>
      <c r="K215" s="895">
        <v>0.33</v>
      </c>
      <c r="L215" s="896"/>
      <c r="M215" s="135">
        <f>K215*12*F175</f>
        <v>0</v>
      </c>
      <c r="N215" s="895">
        <v>0.38</v>
      </c>
      <c r="O215" s="896"/>
      <c r="P215" s="135">
        <f>N215*12*I175</f>
        <v>4266.3360000000002</v>
      </c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</row>
    <row r="216" spans="1:28">
      <c r="A216" s="228" t="s">
        <v>58</v>
      </c>
      <c r="B216" s="227"/>
      <c r="C216" s="227"/>
      <c r="D216" s="227"/>
      <c r="E216" s="227"/>
      <c r="F216" s="227"/>
      <c r="G216" s="227"/>
      <c r="H216" s="226"/>
      <c r="I216" s="939" t="s">
        <v>59</v>
      </c>
      <c r="J216" s="940"/>
      <c r="K216" s="876">
        <v>0.22</v>
      </c>
      <c r="L216" s="877"/>
      <c r="M216" s="135">
        <f>K216*12*F175</f>
        <v>0</v>
      </c>
      <c r="N216" s="876">
        <v>0.27</v>
      </c>
      <c r="O216" s="877"/>
      <c r="P216" s="135">
        <f>N216*12*I175</f>
        <v>3031.3440000000001</v>
      </c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</row>
    <row r="217" spans="1:28" ht="16.5" thickBot="1">
      <c r="A217" s="228" t="s">
        <v>60</v>
      </c>
      <c r="B217" s="227"/>
      <c r="C217" s="227"/>
      <c r="D217" s="227"/>
      <c r="E217" s="227"/>
      <c r="F217" s="227"/>
      <c r="G217" s="227"/>
      <c r="H217" s="226"/>
      <c r="I217" s="941" t="s">
        <v>61</v>
      </c>
      <c r="J217" s="942"/>
      <c r="K217" s="870">
        <v>0.25</v>
      </c>
      <c r="L217" s="871"/>
      <c r="M217" s="239">
        <f>K217*12*F175</f>
        <v>0</v>
      </c>
      <c r="N217" s="870">
        <v>0.3</v>
      </c>
      <c r="O217" s="871"/>
      <c r="P217" s="239">
        <f>N217*12*I175</f>
        <v>3368.16</v>
      </c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</row>
    <row r="218" spans="1:28" ht="16.5" thickBot="1">
      <c r="A218" s="952" t="s">
        <v>109</v>
      </c>
      <c r="B218" s="953"/>
      <c r="C218" s="953"/>
      <c r="D218" s="953"/>
      <c r="E218" s="953"/>
      <c r="F218" s="953"/>
      <c r="G218" s="953"/>
      <c r="H218" s="954"/>
      <c r="I218" s="238"/>
      <c r="J218" s="237"/>
      <c r="K218" s="872">
        <f>K219+K220+K221</f>
        <v>2.06</v>
      </c>
      <c r="L218" s="873"/>
      <c r="M218" s="219">
        <f>K218*12*F175</f>
        <v>0</v>
      </c>
      <c r="N218" s="872">
        <f>N219+N220+N221</f>
        <v>2.21</v>
      </c>
      <c r="O218" s="873"/>
      <c r="P218" s="219">
        <f>N218*12*I175</f>
        <v>24812.112000000001</v>
      </c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</row>
    <row r="219" spans="1:28">
      <c r="A219" s="236" t="s">
        <v>63</v>
      </c>
      <c r="B219" s="235"/>
      <c r="C219" s="235"/>
      <c r="D219" s="235"/>
      <c r="E219" s="235"/>
      <c r="F219" s="235"/>
      <c r="G219" s="235"/>
      <c r="H219" s="234"/>
      <c r="I219" s="955" t="s">
        <v>64</v>
      </c>
      <c r="J219" s="956"/>
      <c r="K219" s="874">
        <v>0.95</v>
      </c>
      <c r="L219" s="875"/>
      <c r="M219" s="135">
        <f>K219*12*F175</f>
        <v>0</v>
      </c>
      <c r="N219" s="874">
        <v>1</v>
      </c>
      <c r="O219" s="875"/>
      <c r="P219" s="135">
        <f>N219*12*I175</f>
        <v>11227.2</v>
      </c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</row>
    <row r="220" spans="1:28">
      <c r="A220" s="233" t="s">
        <v>65</v>
      </c>
      <c r="B220" s="232"/>
      <c r="C220" s="232"/>
      <c r="D220" s="232"/>
      <c r="E220" s="232"/>
      <c r="F220" s="232"/>
      <c r="G220" s="232"/>
      <c r="H220" s="231"/>
      <c r="I220" s="230" t="s">
        <v>66</v>
      </c>
      <c r="J220" s="229"/>
      <c r="K220" s="876">
        <v>0.82</v>
      </c>
      <c r="L220" s="877"/>
      <c r="M220" s="135">
        <f>K220*12*F175</f>
        <v>0</v>
      </c>
      <c r="N220" s="876">
        <v>0.87</v>
      </c>
      <c r="O220" s="877"/>
      <c r="P220" s="135">
        <f>N220*12*I175</f>
        <v>9767.6640000000007</v>
      </c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</row>
    <row r="221" spans="1:28" ht="16.5" thickBot="1">
      <c r="A221" s="228" t="s">
        <v>58</v>
      </c>
      <c r="B221" s="227"/>
      <c r="C221" s="227"/>
      <c r="D221" s="227"/>
      <c r="E221" s="227"/>
      <c r="F221" s="227"/>
      <c r="G221" s="227"/>
      <c r="H221" s="226"/>
      <c r="I221" s="941" t="s">
        <v>59</v>
      </c>
      <c r="J221" s="942"/>
      <c r="K221" s="870">
        <v>0.28999999999999998</v>
      </c>
      <c r="L221" s="871"/>
      <c r="M221" s="135">
        <f>K221*12*F175</f>
        <v>0</v>
      </c>
      <c r="N221" s="870">
        <v>0.34</v>
      </c>
      <c r="O221" s="871"/>
      <c r="P221" s="135">
        <f>N221*12*I175</f>
        <v>3817.248</v>
      </c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</row>
    <row r="222" spans="1:28" ht="16.5" thickBot="1">
      <c r="A222" s="224" t="s">
        <v>108</v>
      </c>
      <c r="B222" s="223"/>
      <c r="C222" s="223"/>
      <c r="D222" s="223"/>
      <c r="E222" s="223"/>
      <c r="F222" s="223"/>
      <c r="G222" s="223"/>
      <c r="H222" s="222"/>
      <c r="I222" s="957" t="s">
        <v>68</v>
      </c>
      <c r="J222" s="958"/>
      <c r="K222" s="899">
        <v>17.899999999999999</v>
      </c>
      <c r="L222" s="873"/>
      <c r="M222" s="219">
        <f>K222*12*F175</f>
        <v>0</v>
      </c>
      <c r="N222" s="899">
        <v>21.6</v>
      </c>
      <c r="O222" s="873"/>
      <c r="P222" s="219">
        <f>N222*12*I175</f>
        <v>242507.52000000005</v>
      </c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</row>
    <row r="223" spans="1:28" ht="16.5" thickBot="1">
      <c r="A223" s="867" t="s">
        <v>107</v>
      </c>
      <c r="B223" s="868"/>
      <c r="C223" s="868"/>
      <c r="D223" s="868"/>
      <c r="E223" s="868"/>
      <c r="F223" s="868"/>
      <c r="G223" s="868"/>
      <c r="H223" s="927"/>
      <c r="I223" s="221"/>
      <c r="J223" s="220"/>
      <c r="K223" s="899">
        <v>2.1</v>
      </c>
      <c r="L223" s="873"/>
      <c r="M223" s="219">
        <f>K223*12*F175</f>
        <v>0</v>
      </c>
      <c r="N223" s="899">
        <v>2.15</v>
      </c>
      <c r="O223" s="873"/>
      <c r="P223" s="219">
        <f>N223*12*I175</f>
        <v>24138.48</v>
      </c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</row>
    <row r="224" spans="1:28">
      <c r="A224" s="142" t="s">
        <v>70</v>
      </c>
      <c r="B224" s="141"/>
      <c r="C224" s="141"/>
      <c r="D224" s="141"/>
      <c r="E224" s="141"/>
      <c r="F224" s="141"/>
      <c r="G224" s="141"/>
      <c r="H224" s="139"/>
      <c r="I224" s="865" t="s">
        <v>71</v>
      </c>
      <c r="J224" s="866"/>
      <c r="K224" s="111"/>
      <c r="L224" s="144"/>
      <c r="M224" s="135"/>
      <c r="N224" s="111"/>
      <c r="O224" s="144"/>
      <c r="P224" s="135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</row>
    <row r="225" spans="1:28">
      <c r="A225" s="142" t="s">
        <v>72</v>
      </c>
      <c r="B225" s="141"/>
      <c r="C225" s="141"/>
      <c r="D225" s="141"/>
      <c r="E225" s="141"/>
      <c r="F225" s="141"/>
      <c r="G225" s="141"/>
      <c r="H225" s="139"/>
      <c r="I225" s="137"/>
      <c r="J225" s="136"/>
      <c r="K225" s="111"/>
      <c r="L225" s="144"/>
      <c r="M225" s="135"/>
      <c r="N225" s="111"/>
      <c r="O225" s="144"/>
      <c r="P225" s="135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</row>
    <row r="226" spans="1:28" ht="16.5" thickBot="1">
      <c r="A226" s="142" t="s">
        <v>73</v>
      </c>
      <c r="B226" s="141"/>
      <c r="C226" s="141"/>
      <c r="D226" s="141"/>
      <c r="E226" s="141"/>
      <c r="F226" s="141"/>
      <c r="G226" s="141"/>
      <c r="H226" s="139"/>
      <c r="I226" s="225"/>
      <c r="J226" s="136"/>
      <c r="K226" s="111"/>
      <c r="L226" s="144"/>
      <c r="M226" s="135"/>
      <c r="N226" s="111"/>
      <c r="O226" s="144"/>
      <c r="P226" s="135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</row>
    <row r="227" spans="1:28" ht="16.5" thickBot="1">
      <c r="A227" s="224" t="s">
        <v>106</v>
      </c>
      <c r="B227" s="223"/>
      <c r="C227" s="223"/>
      <c r="D227" s="223"/>
      <c r="E227" s="223"/>
      <c r="F227" s="223"/>
      <c r="G227" s="223"/>
      <c r="H227" s="222"/>
      <c r="I227" s="221"/>
      <c r="J227" s="220"/>
      <c r="K227" s="899">
        <v>0.2</v>
      </c>
      <c r="L227" s="873"/>
      <c r="M227" s="219">
        <f>K227*12*F175</f>
        <v>0</v>
      </c>
      <c r="N227" s="899">
        <v>0.25</v>
      </c>
      <c r="O227" s="873"/>
      <c r="P227" s="219">
        <f>N227*12*I175</f>
        <v>2806.8</v>
      </c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</row>
    <row r="228" spans="1:28">
      <c r="A228" s="142" t="s">
        <v>75</v>
      </c>
      <c r="B228" s="141"/>
      <c r="C228" s="141"/>
      <c r="D228" s="141"/>
      <c r="E228" s="141"/>
      <c r="F228" s="141"/>
      <c r="G228" s="141"/>
      <c r="H228" s="139"/>
      <c r="I228" s="865" t="s">
        <v>14</v>
      </c>
      <c r="J228" s="866"/>
      <c r="K228" s="152"/>
      <c r="L228" s="144"/>
      <c r="M228" s="135"/>
      <c r="N228" s="152"/>
      <c r="O228" s="144"/>
      <c r="P228" s="135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</row>
    <row r="229" spans="1:28" ht="16.5" thickBot="1">
      <c r="A229" s="142" t="s">
        <v>76</v>
      </c>
      <c r="B229" s="141"/>
      <c r="C229" s="141"/>
      <c r="D229" s="141"/>
      <c r="E229" s="141"/>
      <c r="F229" s="141"/>
      <c r="G229" s="141"/>
      <c r="H229" s="139"/>
      <c r="I229" s="137"/>
      <c r="J229" s="136"/>
      <c r="K229" s="152"/>
      <c r="L229" s="144"/>
      <c r="M229" s="135"/>
      <c r="N229" s="152"/>
      <c r="O229" s="144"/>
      <c r="P229" s="135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</row>
    <row r="230" spans="1:28" ht="16.5" thickBot="1">
      <c r="A230" s="867" t="s">
        <v>105</v>
      </c>
      <c r="B230" s="868"/>
      <c r="C230" s="868"/>
      <c r="D230" s="868"/>
      <c r="E230" s="868"/>
      <c r="F230" s="868"/>
      <c r="G230" s="868"/>
      <c r="H230" s="927"/>
      <c r="I230" s="221"/>
      <c r="J230" s="220"/>
      <c r="K230" s="899">
        <v>7.3</v>
      </c>
      <c r="L230" s="873"/>
      <c r="M230" s="219">
        <f>K230*12*F175</f>
        <v>0</v>
      </c>
      <c r="N230" s="899">
        <v>8.35</v>
      </c>
      <c r="O230" s="873"/>
      <c r="P230" s="219">
        <f>N230*12*I175</f>
        <v>93747.12</v>
      </c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</row>
    <row r="231" spans="1:28">
      <c r="A231" s="142" t="s">
        <v>78</v>
      </c>
      <c r="B231" s="140"/>
      <c r="C231" s="140"/>
      <c r="D231" s="140"/>
      <c r="E231" s="140"/>
      <c r="F231" s="141"/>
      <c r="G231" s="140"/>
      <c r="H231" s="139"/>
      <c r="I231" s="885" t="s">
        <v>79</v>
      </c>
      <c r="J231" s="886"/>
      <c r="K231" s="111"/>
      <c r="L231" s="144"/>
      <c r="M231" s="135"/>
      <c r="N231" s="111"/>
      <c r="O231" s="144"/>
      <c r="P231" s="135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</row>
    <row r="232" spans="1:28">
      <c r="A232" s="142" t="s">
        <v>80</v>
      </c>
      <c r="B232" s="140"/>
      <c r="C232" s="140"/>
      <c r="D232" s="140"/>
      <c r="E232" s="140"/>
      <c r="F232" s="141"/>
      <c r="G232" s="140"/>
      <c r="H232" s="139"/>
      <c r="I232" s="885" t="s">
        <v>81</v>
      </c>
      <c r="J232" s="886"/>
      <c r="K232" s="111"/>
      <c r="L232" s="144"/>
      <c r="M232" s="135"/>
      <c r="N232" s="111"/>
      <c r="O232" s="144"/>
      <c r="P232" s="135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</row>
    <row r="233" spans="1:28">
      <c r="A233" s="142" t="s">
        <v>82</v>
      </c>
      <c r="B233" s="140"/>
      <c r="C233" s="140"/>
      <c r="D233" s="140"/>
      <c r="E233" s="140"/>
      <c r="F233" s="141"/>
      <c r="G233" s="140"/>
      <c r="H233" s="139"/>
      <c r="I233" s="885" t="s">
        <v>83</v>
      </c>
      <c r="J233" s="886"/>
      <c r="K233" s="111"/>
      <c r="L233" s="144"/>
      <c r="M233" s="135"/>
      <c r="N233" s="111"/>
      <c r="O233" s="144"/>
      <c r="P233" s="135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</row>
    <row r="234" spans="1:28">
      <c r="A234" s="142" t="s">
        <v>84</v>
      </c>
      <c r="B234" s="140"/>
      <c r="C234" s="140"/>
      <c r="D234" s="140"/>
      <c r="E234" s="140"/>
      <c r="F234" s="141"/>
      <c r="G234" s="140"/>
      <c r="H234" s="139"/>
      <c r="I234" s="885" t="s">
        <v>85</v>
      </c>
      <c r="J234" s="886"/>
      <c r="K234" s="111"/>
      <c r="L234" s="144"/>
      <c r="M234" s="135"/>
      <c r="N234" s="111"/>
      <c r="O234" s="144"/>
      <c r="P234" s="135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</row>
    <row r="235" spans="1:28">
      <c r="A235" s="142" t="s">
        <v>86</v>
      </c>
      <c r="B235" s="140"/>
      <c r="C235" s="140"/>
      <c r="D235" s="140"/>
      <c r="E235" s="140"/>
      <c r="F235" s="141"/>
      <c r="G235" s="140"/>
      <c r="H235" s="139"/>
      <c r="I235" s="885" t="s">
        <v>87</v>
      </c>
      <c r="J235" s="886"/>
      <c r="K235" s="111"/>
      <c r="L235" s="144"/>
      <c r="M235" s="135"/>
      <c r="N235" s="111"/>
      <c r="O235" s="144"/>
      <c r="P235" s="135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</row>
    <row r="236" spans="1:28">
      <c r="A236" s="142" t="s">
        <v>88</v>
      </c>
      <c r="B236" s="140"/>
      <c r="C236" s="140"/>
      <c r="D236" s="140"/>
      <c r="E236" s="140"/>
      <c r="F236" s="141"/>
      <c r="G236" s="140"/>
      <c r="H236" s="139"/>
      <c r="I236" s="137"/>
      <c r="J236" s="136"/>
      <c r="K236" s="111"/>
      <c r="L236" s="144"/>
      <c r="M236" s="135"/>
      <c r="N236" s="111"/>
      <c r="O236" s="144"/>
      <c r="P236" s="135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</row>
    <row r="237" spans="1:28">
      <c r="A237" s="142" t="s">
        <v>89</v>
      </c>
      <c r="B237" s="140"/>
      <c r="C237" s="140"/>
      <c r="D237" s="140"/>
      <c r="E237" s="140"/>
      <c r="F237" s="141"/>
      <c r="G237" s="140"/>
      <c r="H237" s="139"/>
      <c r="I237" s="137"/>
      <c r="J237" s="136"/>
      <c r="K237" s="111"/>
      <c r="L237" s="144"/>
      <c r="M237" s="135"/>
      <c r="N237" s="111"/>
      <c r="O237" s="144"/>
      <c r="P237" s="135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</row>
    <row r="238" spans="1:28">
      <c r="A238" s="142" t="s">
        <v>90</v>
      </c>
      <c r="B238" s="140"/>
      <c r="C238" s="140"/>
      <c r="D238" s="140"/>
      <c r="E238" s="140"/>
      <c r="F238" s="141"/>
      <c r="G238" s="140"/>
      <c r="H238" s="139"/>
      <c r="I238" s="137"/>
      <c r="J238" s="136"/>
      <c r="K238" s="111"/>
      <c r="L238" s="144"/>
      <c r="M238" s="135"/>
      <c r="N238" s="111"/>
      <c r="O238" s="144"/>
      <c r="P238" s="135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</row>
    <row r="239" spans="1:28">
      <c r="A239" s="142" t="s">
        <v>91</v>
      </c>
      <c r="B239" s="140"/>
      <c r="C239" s="140"/>
      <c r="D239" s="140"/>
      <c r="E239" s="140"/>
      <c r="F239" s="141"/>
      <c r="G239" s="140"/>
      <c r="H239" s="139"/>
      <c r="I239" s="137"/>
      <c r="J239" s="136"/>
      <c r="K239" s="111"/>
      <c r="L239" s="144"/>
      <c r="M239" s="135"/>
      <c r="N239" s="111"/>
      <c r="O239" s="144"/>
      <c r="P239" s="135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</row>
    <row r="240" spans="1:28">
      <c r="A240" s="142" t="s">
        <v>92</v>
      </c>
      <c r="B240" s="140"/>
      <c r="C240" s="140"/>
      <c r="D240" s="140"/>
      <c r="E240" s="140"/>
      <c r="F240" s="141"/>
      <c r="G240" s="140"/>
      <c r="H240" s="139"/>
      <c r="I240" s="137"/>
      <c r="J240" s="136"/>
      <c r="K240" s="111"/>
      <c r="L240" s="144"/>
      <c r="M240" s="135"/>
      <c r="N240" s="111"/>
      <c r="O240" s="144"/>
      <c r="P240" s="135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</row>
    <row r="241" spans="1:28" ht="16.5" thickBot="1">
      <c r="A241" s="862" t="s">
        <v>93</v>
      </c>
      <c r="B241" s="863"/>
      <c r="C241" s="863"/>
      <c r="D241" s="863"/>
      <c r="E241" s="863"/>
      <c r="F241" s="863"/>
      <c r="G241" s="863"/>
      <c r="H241" s="864"/>
      <c r="I241" s="137"/>
      <c r="J241" s="136"/>
      <c r="K241" s="154"/>
      <c r="L241" s="153"/>
      <c r="M241" s="135"/>
      <c r="N241" s="154"/>
      <c r="O241" s="153"/>
      <c r="P241" s="135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</row>
    <row r="242" spans="1:28">
      <c r="A242" s="134" t="s">
        <v>94</v>
      </c>
      <c r="B242" s="133"/>
      <c r="C242" s="133"/>
      <c r="D242" s="133"/>
      <c r="E242" s="133"/>
      <c r="F242" s="133"/>
      <c r="G242" s="133"/>
      <c r="H242" s="133"/>
      <c r="I242" s="865" t="s">
        <v>95</v>
      </c>
      <c r="J242" s="866"/>
      <c r="K242" s="185"/>
      <c r="L242" s="184"/>
      <c r="M242" s="130"/>
      <c r="N242" s="185"/>
      <c r="O242" s="184"/>
      <c r="P242" s="130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</row>
    <row r="243" spans="1:28" ht="16.5" thickBot="1">
      <c r="A243" s="129" t="s">
        <v>96</v>
      </c>
      <c r="B243" s="128"/>
      <c r="C243" s="128"/>
      <c r="D243" s="128"/>
      <c r="E243" s="128"/>
      <c r="F243" s="128"/>
      <c r="G243" s="128"/>
      <c r="H243" s="128"/>
      <c r="I243" s="127"/>
      <c r="J243" s="125"/>
      <c r="K243" s="181"/>
      <c r="L243" s="180"/>
      <c r="M243" s="124"/>
      <c r="N243" s="181"/>
      <c r="O243" s="180"/>
      <c r="P243" s="124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</row>
    <row r="244" spans="1:28" ht="16.5" thickBot="1">
      <c r="A244" s="867" t="s">
        <v>97</v>
      </c>
      <c r="B244" s="868"/>
      <c r="C244" s="868"/>
      <c r="D244" s="868"/>
      <c r="E244" s="868"/>
      <c r="F244" s="868"/>
      <c r="G244" s="868"/>
      <c r="H244" s="869"/>
      <c r="I244" s="928" t="s">
        <v>98</v>
      </c>
      <c r="J244" s="934"/>
      <c r="K244" s="935">
        <v>1.68</v>
      </c>
      <c r="L244" s="936"/>
      <c r="M244" s="115">
        <f>K244*12*F175</f>
        <v>0</v>
      </c>
      <c r="N244" s="935">
        <v>1.73</v>
      </c>
      <c r="O244" s="936"/>
      <c r="P244" s="115">
        <f>N244*12*I175</f>
        <v>19423.055999999997</v>
      </c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</row>
    <row r="245" spans="1:28" ht="16.5" thickBot="1">
      <c r="A245" s="123" t="s">
        <v>138</v>
      </c>
      <c r="B245" s="122"/>
      <c r="C245" s="122"/>
      <c r="D245" s="122"/>
      <c r="E245" s="122"/>
      <c r="F245" s="122"/>
      <c r="G245" s="122"/>
      <c r="H245" s="122"/>
      <c r="I245" s="928" t="s">
        <v>95</v>
      </c>
      <c r="J245" s="929"/>
      <c r="K245" s="935">
        <v>0.64</v>
      </c>
      <c r="L245" s="936"/>
      <c r="M245" s="115">
        <f>K245*F175*12</f>
        <v>0</v>
      </c>
      <c r="N245" s="935">
        <v>0.69</v>
      </c>
      <c r="O245" s="936"/>
      <c r="P245" s="115">
        <f>N245*I175*12</f>
        <v>7746.768</v>
      </c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</row>
    <row r="246" spans="1:28" ht="15.75" customHeight="1" thickBot="1">
      <c r="A246" s="123" t="s">
        <v>100</v>
      </c>
      <c r="B246" s="122"/>
      <c r="C246" s="122"/>
      <c r="D246" s="122"/>
      <c r="E246" s="122"/>
      <c r="F246" s="122"/>
      <c r="G246" s="122"/>
      <c r="H246" s="122"/>
      <c r="I246" s="121"/>
      <c r="J246" s="120"/>
      <c r="K246" s="935"/>
      <c r="L246" s="936"/>
      <c r="M246" s="115">
        <f>K246*12*F175</f>
        <v>0</v>
      </c>
      <c r="N246" s="935"/>
      <c r="O246" s="936"/>
      <c r="P246" s="115">
        <f>N246*12*I175</f>
        <v>0</v>
      </c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</row>
    <row r="247" spans="1:28" ht="15.75" customHeight="1" thickBot="1">
      <c r="A247" s="867" t="s">
        <v>137</v>
      </c>
      <c r="B247" s="868"/>
      <c r="C247" s="868"/>
      <c r="D247" s="868"/>
      <c r="E247" s="868"/>
      <c r="F247" s="868"/>
      <c r="G247" s="868"/>
      <c r="H247" s="868"/>
      <c r="I247" s="218"/>
      <c r="J247" s="115"/>
      <c r="K247" s="889">
        <f>K176+K186+K201+K230+K244+K246+K245</f>
        <v>56.81</v>
      </c>
      <c r="L247" s="890"/>
      <c r="M247" s="217">
        <f>M176+M186+M201+M230+M244+M246+M245</f>
        <v>0</v>
      </c>
      <c r="N247" s="889">
        <v>59.73</v>
      </c>
      <c r="O247" s="890"/>
      <c r="P247" s="115">
        <f>N247*I175*12</f>
        <v>670600.65599999996</v>
      </c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</row>
    <row r="248" spans="1:28" ht="16.5" thickBot="1">
      <c r="A248" s="910" t="s">
        <v>136</v>
      </c>
      <c r="B248" s="911"/>
      <c r="C248" s="911"/>
      <c r="D248" s="911"/>
      <c r="E248" s="911"/>
      <c r="F248" s="911"/>
      <c r="G248" s="911"/>
      <c r="H248" s="911"/>
      <c r="I248" s="911"/>
      <c r="J248" s="911"/>
      <c r="K248" s="917">
        <f>K249-K247</f>
        <v>0</v>
      </c>
      <c r="L248" s="918"/>
      <c r="M248" s="117">
        <f>K248*12*I175</f>
        <v>0</v>
      </c>
      <c r="N248" s="889">
        <v>2.98</v>
      </c>
      <c r="O248" s="890"/>
      <c r="P248" s="115">
        <f>N248*12*I175</f>
        <v>33457.055999999997</v>
      </c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</row>
    <row r="249" spans="1:28">
      <c r="A249" s="961" t="s">
        <v>135</v>
      </c>
      <c r="B249" s="962"/>
      <c r="C249" s="962"/>
      <c r="D249" s="962"/>
      <c r="E249" s="962"/>
      <c r="F249" s="962"/>
      <c r="G249" s="962"/>
      <c r="H249" s="962"/>
      <c r="I249" s="968"/>
      <c r="J249" s="968"/>
      <c r="K249" s="969">
        <f>K245+K244+K230+K201+K186+K176</f>
        <v>56.81</v>
      </c>
      <c r="L249" s="970"/>
      <c r="M249" s="216">
        <f>K249*I175*12</f>
        <v>637817.23200000008</v>
      </c>
      <c r="N249" s="908">
        <f>N245+N244+N230+N201+N186+N176</f>
        <v>62.710000000000008</v>
      </c>
      <c r="O249" s="909"/>
      <c r="P249" s="118">
        <f>SUM(P247:P248)</f>
        <v>704057.71199999994</v>
      </c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</row>
    <row r="250" spans="1:28" ht="95.25" customHeight="1">
      <c r="A250" s="215"/>
      <c r="B250" s="215"/>
      <c r="C250" s="215"/>
      <c r="D250" s="215"/>
      <c r="E250" s="215"/>
      <c r="F250" s="215"/>
      <c r="G250" s="215"/>
      <c r="H250" s="215"/>
      <c r="I250" s="916" t="s">
        <v>142</v>
      </c>
      <c r="J250" s="913"/>
      <c r="K250" s="913"/>
      <c r="L250" s="913"/>
      <c r="M250" s="913"/>
      <c r="N250" s="913"/>
      <c r="O250" s="913"/>
      <c r="P250" s="913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</row>
    <row r="251" spans="1:28">
      <c r="A251" s="215"/>
      <c r="B251" s="215"/>
      <c r="C251" s="215"/>
      <c r="D251" s="215"/>
      <c r="E251" s="215"/>
      <c r="F251" s="215"/>
      <c r="G251" s="215"/>
      <c r="H251" s="215"/>
      <c r="I251" s="214"/>
      <c r="J251" s="214"/>
      <c r="K251" s="213"/>
      <c r="L251" s="213"/>
      <c r="M251" s="212"/>
      <c r="N251" s="211"/>
      <c r="O251" s="211"/>
      <c r="P251" s="108"/>
      <c r="Q251" s="108"/>
      <c r="R251" s="108"/>
      <c r="S251" s="114"/>
      <c r="T251" s="114"/>
      <c r="U251" s="114"/>
      <c r="V251" s="114"/>
      <c r="W251" s="114"/>
      <c r="X251" s="108"/>
      <c r="Y251" s="114"/>
      <c r="Z251" s="114"/>
      <c r="AA251" s="114"/>
      <c r="AB251" s="114"/>
    </row>
    <row r="252" spans="1:28">
      <c r="A252" s="965" t="s">
        <v>104</v>
      </c>
      <c r="B252" s="965"/>
      <c r="C252" s="965"/>
      <c r="D252" s="965"/>
      <c r="E252" s="965"/>
      <c r="F252" s="965"/>
      <c r="G252" s="965"/>
      <c r="H252" s="965"/>
      <c r="I252" s="965"/>
      <c r="J252" s="965"/>
      <c r="K252" s="965"/>
      <c r="L252" s="965"/>
      <c r="M252" s="965"/>
      <c r="N252" s="965"/>
      <c r="O252" s="965"/>
      <c r="P252" s="113"/>
      <c r="Q252" s="108"/>
      <c r="R252" s="108"/>
      <c r="S252" s="114"/>
      <c r="T252" s="114"/>
      <c r="U252" s="114"/>
      <c r="V252" s="114"/>
      <c r="W252" s="114"/>
      <c r="X252" s="108"/>
      <c r="Y252" s="114"/>
      <c r="Z252" s="114"/>
      <c r="AA252" s="114"/>
      <c r="AB252" s="114"/>
    </row>
    <row r="253" spans="1:28">
      <c r="A253" s="966" t="s">
        <v>141</v>
      </c>
      <c r="B253" s="966"/>
      <c r="C253" s="966"/>
      <c r="D253" s="966"/>
      <c r="E253" s="966"/>
      <c r="F253" s="966"/>
      <c r="G253" s="966"/>
      <c r="H253" s="966"/>
      <c r="I253" s="966"/>
      <c r="J253" s="966"/>
      <c r="K253" s="966"/>
      <c r="L253" s="966"/>
      <c r="M253" s="966"/>
      <c r="N253" s="966"/>
      <c r="O253" s="966"/>
      <c r="P253" s="113"/>
      <c r="Q253" s="108"/>
      <c r="R253" s="108"/>
      <c r="S253" s="114"/>
      <c r="T253" s="114"/>
      <c r="U253" s="114"/>
      <c r="V253" s="114"/>
      <c r="W253" s="114"/>
      <c r="X253" s="108"/>
      <c r="Y253" s="114"/>
      <c r="Z253" s="114"/>
      <c r="AA253" s="114"/>
      <c r="AB253" s="114"/>
    </row>
    <row r="254" spans="1:28">
      <c r="A254" s="202"/>
      <c r="B254" s="202"/>
      <c r="C254" s="202"/>
      <c r="D254" s="202"/>
      <c r="E254" s="202"/>
      <c r="F254" s="202" t="s">
        <v>140</v>
      </c>
      <c r="G254" s="202"/>
      <c r="H254" s="202"/>
      <c r="I254" s="202"/>
      <c r="J254" s="202" t="s">
        <v>139</v>
      </c>
      <c r="K254" s="202"/>
      <c r="L254" s="202"/>
      <c r="M254" s="113"/>
      <c r="N254" s="202"/>
      <c r="O254" s="202"/>
      <c r="P254" s="113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</row>
    <row r="255" spans="1:28">
      <c r="A255" s="174"/>
      <c r="B255" s="173"/>
      <c r="C255" s="967" t="s">
        <v>2</v>
      </c>
      <c r="D255" s="967"/>
      <c r="E255" s="967"/>
      <c r="F255" s="173"/>
      <c r="G255" s="173"/>
      <c r="H255" s="190"/>
      <c r="I255" s="893" t="s">
        <v>3</v>
      </c>
      <c r="J255" s="894"/>
      <c r="K255" s="893" t="s">
        <v>4</v>
      </c>
      <c r="L255" s="894"/>
      <c r="M255" s="189"/>
      <c r="N255" s="893" t="s">
        <v>4</v>
      </c>
      <c r="O255" s="894"/>
      <c r="P255" s="189"/>
      <c r="Q255" s="108"/>
      <c r="R255" s="108"/>
      <c r="S255" s="112"/>
      <c r="T255" s="112"/>
      <c r="U255" s="112"/>
      <c r="V255" s="112"/>
      <c r="W255" s="112"/>
      <c r="X255" s="108"/>
      <c r="Y255" s="112"/>
      <c r="Z255" s="112"/>
      <c r="AA255" s="112"/>
      <c r="AB255" s="112"/>
    </row>
    <row r="256" spans="1:28">
      <c r="A256" s="158"/>
      <c r="B256" s="154"/>
      <c r="C256" s="154"/>
      <c r="D256" s="154"/>
      <c r="E256" s="154"/>
      <c r="F256" s="154"/>
      <c r="G256" s="154"/>
      <c r="H256" s="153"/>
      <c r="I256" s="154"/>
      <c r="J256" s="153"/>
      <c r="K256" s="895" t="s">
        <v>5</v>
      </c>
      <c r="L256" s="896"/>
      <c r="M256" s="210" t="s">
        <v>6</v>
      </c>
      <c r="N256" s="895" t="s">
        <v>5</v>
      </c>
      <c r="O256" s="896"/>
      <c r="P256" s="210" t="s">
        <v>6</v>
      </c>
      <c r="Q256" s="108"/>
      <c r="R256" s="108"/>
      <c r="S256" s="112"/>
      <c r="T256" s="112"/>
      <c r="U256" s="112"/>
      <c r="V256" s="112"/>
      <c r="W256" s="112"/>
      <c r="X256" s="108"/>
      <c r="Y256" s="112"/>
      <c r="Z256" s="112"/>
      <c r="AA256" s="112"/>
      <c r="AB256" s="112"/>
    </row>
    <row r="257" spans="1:28">
      <c r="A257" s="158"/>
      <c r="B257" s="154"/>
      <c r="C257" s="154"/>
      <c r="D257" s="154"/>
      <c r="E257" s="154"/>
      <c r="F257" s="154"/>
      <c r="G257" s="154"/>
      <c r="H257" s="153"/>
      <c r="I257" s="895" t="s">
        <v>7</v>
      </c>
      <c r="J257" s="896"/>
      <c r="K257" s="930" t="s">
        <v>8</v>
      </c>
      <c r="L257" s="931"/>
      <c r="M257" s="210" t="s">
        <v>9</v>
      </c>
      <c r="N257" s="930" t="s">
        <v>8</v>
      </c>
      <c r="O257" s="931"/>
      <c r="P257" s="210" t="s">
        <v>9</v>
      </c>
      <c r="Q257" s="108"/>
      <c r="R257" s="108"/>
      <c r="S257" s="112"/>
      <c r="T257" s="112"/>
      <c r="U257" s="112"/>
      <c r="V257" s="112"/>
      <c r="W257" s="112"/>
      <c r="X257" s="108"/>
      <c r="Y257" s="112"/>
      <c r="Z257" s="112"/>
      <c r="AA257" s="112"/>
      <c r="AB257" s="112"/>
    </row>
    <row r="258" spans="1:28" ht="16.5" thickBot="1">
      <c r="A258" s="174"/>
      <c r="B258" s="173"/>
      <c r="C258" s="173"/>
      <c r="D258" s="173"/>
      <c r="E258" s="173"/>
      <c r="F258" s="173"/>
      <c r="G258" s="173"/>
      <c r="H258" s="190"/>
      <c r="I258" s="971">
        <v>969.4</v>
      </c>
      <c r="J258" s="972"/>
      <c r="K258" s="878"/>
      <c r="L258" s="879"/>
      <c r="M258" s="209"/>
      <c r="N258" s="878"/>
      <c r="O258" s="879"/>
      <c r="P258" s="209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</row>
    <row r="259" spans="1:28">
      <c r="A259" s="200" t="s">
        <v>10</v>
      </c>
      <c r="B259" s="186"/>
      <c r="C259" s="186"/>
      <c r="D259" s="186"/>
      <c r="E259" s="186"/>
      <c r="F259" s="186"/>
      <c r="G259" s="186"/>
      <c r="H259" s="208"/>
      <c r="I259" s="185"/>
      <c r="J259" s="184"/>
      <c r="K259" s="903">
        <f>K262+K265</f>
        <v>7.1000000000000005</v>
      </c>
      <c r="L259" s="898"/>
      <c r="M259" s="183">
        <f>K259*12*F258</f>
        <v>0</v>
      </c>
      <c r="N259" s="903">
        <f>N262+N265</f>
        <v>7.2</v>
      </c>
      <c r="O259" s="898"/>
      <c r="P259" s="183">
        <f>N259*12*I258</f>
        <v>83756.160000000003</v>
      </c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</row>
    <row r="260" spans="1:28">
      <c r="A260" s="207" t="s">
        <v>11</v>
      </c>
      <c r="B260" s="206"/>
      <c r="C260" s="206"/>
      <c r="D260" s="206"/>
      <c r="E260" s="206"/>
      <c r="F260" s="206"/>
      <c r="G260" s="206"/>
      <c r="H260" s="201"/>
      <c r="I260" s="154"/>
      <c r="J260" s="153"/>
      <c r="K260" s="154"/>
      <c r="L260" s="153"/>
      <c r="M260" s="205"/>
      <c r="N260" s="154"/>
      <c r="O260" s="153"/>
      <c r="P260" s="205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</row>
    <row r="261" spans="1:28" ht="16.5" thickBot="1">
      <c r="A261" s="196" t="s">
        <v>12</v>
      </c>
      <c r="B261" s="204"/>
      <c r="C261" s="204"/>
      <c r="D261" s="204"/>
      <c r="E261" s="204"/>
      <c r="F261" s="204"/>
      <c r="G261" s="204"/>
      <c r="H261" s="203"/>
      <c r="I261" s="181"/>
      <c r="J261" s="180"/>
      <c r="K261" s="181"/>
      <c r="L261" s="180"/>
      <c r="M261" s="179"/>
      <c r="N261" s="181"/>
      <c r="O261" s="180"/>
      <c r="P261" s="179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</row>
    <row r="262" spans="1:28">
      <c r="A262" s="169" t="s">
        <v>13</v>
      </c>
      <c r="B262" s="176"/>
      <c r="C262" s="176"/>
      <c r="D262" s="176"/>
      <c r="E262" s="176"/>
      <c r="F262" s="176"/>
      <c r="G262" s="176"/>
      <c r="H262" s="178"/>
      <c r="I262" s="930" t="s">
        <v>14</v>
      </c>
      <c r="J262" s="931"/>
      <c r="K262" s="887">
        <v>4.2300000000000004</v>
      </c>
      <c r="L262" s="888"/>
      <c r="M262" s="143">
        <f>K262*12*F258</f>
        <v>0</v>
      </c>
      <c r="N262" s="887">
        <v>4.28</v>
      </c>
      <c r="O262" s="888"/>
      <c r="P262" s="143">
        <f>N262*12*I258</f>
        <v>49788.383999999998</v>
      </c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</row>
    <row r="263" spans="1:28">
      <c r="A263" s="148" t="s">
        <v>15</v>
      </c>
      <c r="B263" s="154"/>
      <c r="C263" s="154"/>
      <c r="D263" s="154"/>
      <c r="E263" s="154"/>
      <c r="F263" s="154"/>
      <c r="G263" s="154"/>
      <c r="H263" s="153"/>
      <c r="I263" s="895" t="s">
        <v>16</v>
      </c>
      <c r="J263" s="896"/>
      <c r="K263" s="113"/>
      <c r="L263" s="153"/>
      <c r="M263" s="143"/>
      <c r="N263" s="113"/>
      <c r="O263" s="153"/>
      <c r="P263" s="143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</row>
    <row r="264" spans="1:28">
      <c r="A264" s="169" t="s">
        <v>17</v>
      </c>
      <c r="B264" s="176"/>
      <c r="C264" s="176"/>
      <c r="D264" s="176"/>
      <c r="E264" s="176"/>
      <c r="F264" s="176"/>
      <c r="G264" s="176"/>
      <c r="H264" s="178"/>
      <c r="I264" s="930"/>
      <c r="J264" s="931"/>
      <c r="K264" s="113"/>
      <c r="L264" s="153"/>
      <c r="M264" s="143"/>
      <c r="N264" s="113"/>
      <c r="O264" s="153"/>
      <c r="P264" s="143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</row>
    <row r="265" spans="1:28">
      <c r="A265" s="169" t="s">
        <v>18</v>
      </c>
      <c r="B265" s="176"/>
      <c r="C265" s="176"/>
      <c r="D265" s="176"/>
      <c r="E265" s="176"/>
      <c r="F265" s="176"/>
      <c r="G265" s="176"/>
      <c r="H265" s="178"/>
      <c r="I265" s="932" t="s">
        <v>19</v>
      </c>
      <c r="J265" s="933"/>
      <c r="K265" s="895">
        <v>2.87</v>
      </c>
      <c r="L265" s="896"/>
      <c r="M265" s="143">
        <f>K265*12*F258</f>
        <v>0</v>
      </c>
      <c r="N265" s="895">
        <v>2.92</v>
      </c>
      <c r="O265" s="896"/>
      <c r="P265" s="143">
        <f>N265*12*I258</f>
        <v>33967.775999999998</v>
      </c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</row>
    <row r="266" spans="1:28">
      <c r="A266" s="166" t="s">
        <v>20</v>
      </c>
      <c r="B266" s="163"/>
      <c r="C266" s="163"/>
      <c r="D266" s="163"/>
      <c r="E266" s="163"/>
      <c r="F266" s="163"/>
      <c r="G266" s="163"/>
      <c r="H266" s="162"/>
      <c r="I266" s="895" t="s">
        <v>16</v>
      </c>
      <c r="J266" s="896"/>
      <c r="K266" s="202"/>
      <c r="L266" s="201"/>
      <c r="M266" s="143"/>
      <c r="N266" s="202"/>
      <c r="O266" s="201"/>
      <c r="P266" s="143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</row>
    <row r="267" spans="1:28">
      <c r="A267" s="161" t="s">
        <v>21</v>
      </c>
      <c r="B267" s="173"/>
      <c r="C267" s="173"/>
      <c r="D267" s="173"/>
      <c r="E267" s="173"/>
      <c r="F267" s="173"/>
      <c r="G267" s="173"/>
      <c r="H267" s="190"/>
      <c r="I267" s="895"/>
      <c r="J267" s="896"/>
      <c r="K267" s="113"/>
      <c r="L267" s="153"/>
      <c r="M267" s="143"/>
      <c r="N267" s="113"/>
      <c r="O267" s="153"/>
      <c r="P267" s="143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</row>
    <row r="268" spans="1:28" ht="16.5" thickBot="1">
      <c r="A268" s="169" t="s">
        <v>22</v>
      </c>
      <c r="B268" s="168"/>
      <c r="C268" s="168"/>
      <c r="D268" s="168"/>
      <c r="E268" s="168"/>
      <c r="F268" s="168"/>
      <c r="G268" s="168"/>
      <c r="H268" s="167"/>
      <c r="I268" s="176"/>
      <c r="J268" s="178"/>
      <c r="K268" s="876"/>
      <c r="L268" s="877"/>
      <c r="M268" s="143"/>
      <c r="N268" s="876"/>
      <c r="O268" s="877"/>
      <c r="P268" s="143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</row>
    <row r="269" spans="1:28">
      <c r="A269" s="200" t="s">
        <v>23</v>
      </c>
      <c r="B269" s="199"/>
      <c r="C269" s="199"/>
      <c r="D269" s="199"/>
      <c r="E269" s="199"/>
      <c r="F269" s="199"/>
      <c r="G269" s="199"/>
      <c r="H269" s="198"/>
      <c r="I269" s="185"/>
      <c r="J269" s="197"/>
      <c r="K269" s="897">
        <f>K271+K276+K279</f>
        <v>5.94</v>
      </c>
      <c r="L269" s="898"/>
      <c r="M269" s="183">
        <f>K269*12*F258</f>
        <v>0</v>
      </c>
      <c r="N269" s="897">
        <f>N271+N276+N279</f>
        <v>6.09</v>
      </c>
      <c r="O269" s="898"/>
      <c r="P269" s="183">
        <f>N269*12*I258</f>
        <v>70843.751999999993</v>
      </c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</row>
    <row r="270" spans="1:28" ht="16.5" thickBot="1">
      <c r="A270" s="196" t="s">
        <v>24</v>
      </c>
      <c r="B270" s="195"/>
      <c r="C270" s="195"/>
      <c r="D270" s="195"/>
      <c r="E270" s="195"/>
      <c r="F270" s="195"/>
      <c r="G270" s="195"/>
      <c r="H270" s="194"/>
      <c r="I270" s="181"/>
      <c r="J270" s="193"/>
      <c r="K270" s="181"/>
      <c r="L270" s="180"/>
      <c r="M270" s="179"/>
      <c r="N270" s="181"/>
      <c r="O270" s="180"/>
      <c r="P270" s="179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</row>
    <row r="271" spans="1:28">
      <c r="A271" s="148" t="s">
        <v>25</v>
      </c>
      <c r="B271" s="147"/>
      <c r="C271" s="147"/>
      <c r="D271" s="147"/>
      <c r="E271" s="147"/>
      <c r="F271" s="147"/>
      <c r="G271" s="147"/>
      <c r="H271" s="145"/>
      <c r="I271" s="895" t="s">
        <v>14</v>
      </c>
      <c r="J271" s="896"/>
      <c r="K271" s="887">
        <v>2.93</v>
      </c>
      <c r="L271" s="888"/>
      <c r="M271" s="143">
        <f>K271*12*F258</f>
        <v>0</v>
      </c>
      <c r="N271" s="887">
        <v>2.98</v>
      </c>
      <c r="O271" s="888"/>
      <c r="P271" s="143">
        <f>N271*12*I258</f>
        <v>34665.743999999999</v>
      </c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</row>
    <row r="272" spans="1:28">
      <c r="A272" s="169" t="s">
        <v>26</v>
      </c>
      <c r="B272" s="168"/>
      <c r="C272" s="168"/>
      <c r="D272" s="168"/>
      <c r="E272" s="168"/>
      <c r="F272" s="168"/>
      <c r="G272" s="168"/>
      <c r="H272" s="167"/>
      <c r="I272" s="192"/>
      <c r="J272" s="191"/>
      <c r="K272" s="113"/>
      <c r="L272" s="153"/>
      <c r="M272" s="143"/>
      <c r="N272" s="113"/>
      <c r="O272" s="153"/>
      <c r="P272" s="143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</row>
    <row r="273" spans="1:28">
      <c r="A273" s="148" t="s">
        <v>15</v>
      </c>
      <c r="B273" s="154"/>
      <c r="C273" s="154"/>
      <c r="D273" s="154"/>
      <c r="E273" s="154"/>
      <c r="F273" s="154"/>
      <c r="G273" s="154"/>
      <c r="H273" s="153"/>
      <c r="I273" s="895" t="s">
        <v>16</v>
      </c>
      <c r="J273" s="896"/>
      <c r="K273" s="113"/>
      <c r="L273" s="153"/>
      <c r="M273" s="143"/>
      <c r="N273" s="113"/>
      <c r="O273" s="153"/>
      <c r="P273" s="143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</row>
    <row r="274" spans="1:28">
      <c r="A274" s="169" t="s">
        <v>17</v>
      </c>
      <c r="B274" s="176"/>
      <c r="C274" s="176"/>
      <c r="D274" s="176"/>
      <c r="E274" s="176"/>
      <c r="F274" s="176"/>
      <c r="G274" s="176"/>
      <c r="H274" s="178"/>
      <c r="I274" s="930"/>
      <c r="J274" s="931"/>
      <c r="K274" s="113"/>
      <c r="L274" s="153"/>
      <c r="M274" s="143"/>
      <c r="N274" s="113"/>
      <c r="O274" s="153"/>
      <c r="P274" s="143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</row>
    <row r="275" spans="1:28">
      <c r="A275" s="166" t="s">
        <v>27</v>
      </c>
      <c r="B275" s="163"/>
      <c r="C275" s="162"/>
      <c r="D275" s="154"/>
      <c r="E275" s="154"/>
      <c r="F275" s="154"/>
      <c r="G275" s="154"/>
      <c r="H275" s="153"/>
      <c r="I275" s="895" t="s">
        <v>16</v>
      </c>
      <c r="J275" s="896"/>
      <c r="K275" s="113"/>
      <c r="L275" s="153"/>
      <c r="M275" s="143"/>
      <c r="N275" s="113"/>
      <c r="O275" s="153"/>
      <c r="P275" s="143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</row>
    <row r="276" spans="1:28">
      <c r="A276" s="148" t="s">
        <v>28</v>
      </c>
      <c r="B276" s="154"/>
      <c r="C276" s="154"/>
      <c r="D276" s="163"/>
      <c r="E276" s="163"/>
      <c r="F276" s="163"/>
      <c r="G276" s="163"/>
      <c r="H276" s="162"/>
      <c r="I276" s="932" t="s">
        <v>19</v>
      </c>
      <c r="J276" s="933"/>
      <c r="K276" s="895">
        <v>1.34</v>
      </c>
      <c r="L276" s="896"/>
      <c r="M276" s="143">
        <f>K276*12*F258</f>
        <v>0</v>
      </c>
      <c r="N276" s="895">
        <v>1.39</v>
      </c>
      <c r="O276" s="896"/>
      <c r="P276" s="143">
        <f>N276*12*I258</f>
        <v>16169.591999999999</v>
      </c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</row>
    <row r="277" spans="1:28">
      <c r="A277" s="161" t="s">
        <v>29</v>
      </c>
      <c r="B277" s="160"/>
      <c r="C277" s="160"/>
      <c r="D277" s="160"/>
      <c r="E277" s="160"/>
      <c r="F277" s="160"/>
      <c r="G277" s="160"/>
      <c r="H277" s="159"/>
      <c r="I277" s="893" t="s">
        <v>30</v>
      </c>
      <c r="J277" s="894"/>
      <c r="K277" s="113"/>
      <c r="L277" s="153"/>
      <c r="M277" s="143"/>
      <c r="N277" s="113"/>
      <c r="O277" s="153"/>
      <c r="P277" s="143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</row>
    <row r="278" spans="1:28">
      <c r="A278" s="169"/>
      <c r="B278" s="168"/>
      <c r="C278" s="168"/>
      <c r="D278" s="168"/>
      <c r="E278" s="168"/>
      <c r="F278" s="168"/>
      <c r="G278" s="168"/>
      <c r="H278" s="167"/>
      <c r="I278" s="176" t="s">
        <v>31</v>
      </c>
      <c r="J278" s="178"/>
      <c r="K278" s="113"/>
      <c r="L278" s="153"/>
      <c r="M278" s="143"/>
      <c r="N278" s="113"/>
      <c r="O278" s="153"/>
      <c r="P278" s="143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</row>
    <row r="279" spans="1:28">
      <c r="A279" s="161" t="s">
        <v>32</v>
      </c>
      <c r="B279" s="160"/>
      <c r="C279" s="160"/>
      <c r="D279" s="160"/>
      <c r="E279" s="160"/>
      <c r="F279" s="160"/>
      <c r="G279" s="160"/>
      <c r="H279" s="159"/>
      <c r="I279" s="893" t="s">
        <v>19</v>
      </c>
      <c r="J279" s="894"/>
      <c r="K279" s="895">
        <v>1.67</v>
      </c>
      <c r="L279" s="896"/>
      <c r="M279" s="143">
        <f>K279*12*F258</f>
        <v>0</v>
      </c>
      <c r="N279" s="895">
        <v>1.72</v>
      </c>
      <c r="O279" s="896"/>
      <c r="P279" s="143">
        <f>N279*12*I258</f>
        <v>20008.416000000001</v>
      </c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</row>
    <row r="280" spans="1:28">
      <c r="A280" s="169" t="s">
        <v>33</v>
      </c>
      <c r="B280" s="168"/>
      <c r="C280" s="168"/>
      <c r="D280" s="168"/>
      <c r="E280" s="168"/>
      <c r="F280" s="168"/>
      <c r="G280" s="168"/>
      <c r="H280" s="167"/>
      <c r="I280" s="176"/>
      <c r="J280" s="178"/>
      <c r="K280" s="113"/>
      <c r="L280" s="153"/>
      <c r="M280" s="143"/>
      <c r="N280" s="113"/>
      <c r="O280" s="153"/>
      <c r="P280" s="143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</row>
    <row r="281" spans="1:28">
      <c r="A281" s="161" t="s">
        <v>34</v>
      </c>
      <c r="B281" s="160"/>
      <c r="C281" s="160"/>
      <c r="D281" s="160"/>
      <c r="E281" s="160"/>
      <c r="F281" s="160"/>
      <c r="G281" s="160"/>
      <c r="H281" s="159"/>
      <c r="I281" s="895" t="s">
        <v>16</v>
      </c>
      <c r="J281" s="896"/>
      <c r="K281" s="113"/>
      <c r="L281" s="153"/>
      <c r="M281" s="143"/>
      <c r="N281" s="113"/>
      <c r="O281" s="153"/>
      <c r="P281" s="143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</row>
    <row r="282" spans="1:28">
      <c r="A282" s="161" t="s">
        <v>35</v>
      </c>
      <c r="B282" s="160"/>
      <c r="C282" s="160"/>
      <c r="D282" s="160"/>
      <c r="E282" s="160"/>
      <c r="F282" s="160"/>
      <c r="G282" s="160"/>
      <c r="H282" s="159"/>
      <c r="I282" s="893" t="s">
        <v>36</v>
      </c>
      <c r="J282" s="894"/>
      <c r="K282" s="173"/>
      <c r="L282" s="190"/>
      <c r="M282" s="189"/>
      <c r="N282" s="173"/>
      <c r="O282" s="190"/>
      <c r="P282" s="189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</row>
    <row r="283" spans="1:28" ht="16.5" thickBot="1">
      <c r="A283" s="169"/>
      <c r="B283" s="168"/>
      <c r="C283" s="168"/>
      <c r="D283" s="168"/>
      <c r="E283" s="168"/>
      <c r="F283" s="168"/>
      <c r="G283" s="168"/>
      <c r="H283" s="167"/>
      <c r="I283" s="943" t="s">
        <v>37</v>
      </c>
      <c r="J283" s="944"/>
      <c r="K283" s="176"/>
      <c r="L283" s="178"/>
      <c r="M283" s="188"/>
      <c r="N283" s="176"/>
      <c r="O283" s="178"/>
      <c r="P283" s="18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</row>
    <row r="284" spans="1:28">
      <c r="A284" s="187" t="s">
        <v>38</v>
      </c>
      <c r="B284" s="186"/>
      <c r="C284" s="186"/>
      <c r="D284" s="186"/>
      <c r="E284" s="186"/>
      <c r="F284" s="186"/>
      <c r="G284" s="185"/>
      <c r="H284" s="184"/>
      <c r="I284" s="185"/>
      <c r="J284" s="184"/>
      <c r="K284" s="900">
        <f>K286+K293+K301+K305+K306+K310</f>
        <v>46.879999999999995</v>
      </c>
      <c r="L284" s="898"/>
      <c r="M284" s="183">
        <f>M286+M293+M301+M305+M306+M310</f>
        <v>0</v>
      </c>
      <c r="N284" s="900">
        <f>N286+N293+N301+N305+N306+N310</f>
        <v>44.660000000000004</v>
      </c>
      <c r="O284" s="898"/>
      <c r="P284" s="183">
        <f>P286+P293+P301+P305+P306+P310</f>
        <v>519520.84800000006</v>
      </c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</row>
    <row r="285" spans="1:28" ht="16.5" thickBot="1">
      <c r="A285" s="182"/>
      <c r="B285" s="181"/>
      <c r="C285" s="181"/>
      <c r="D285" s="181"/>
      <c r="E285" s="181"/>
      <c r="F285" s="181"/>
      <c r="G285" s="181"/>
      <c r="H285" s="180"/>
      <c r="I285" s="181"/>
      <c r="J285" s="180"/>
      <c r="K285" s="181"/>
      <c r="L285" s="180"/>
      <c r="M285" s="179"/>
      <c r="N285" s="181"/>
      <c r="O285" s="180"/>
      <c r="P285" s="179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</row>
    <row r="286" spans="1:28" ht="16.5" thickBot="1">
      <c r="A286" s="922" t="s">
        <v>39</v>
      </c>
      <c r="B286" s="923"/>
      <c r="C286" s="923"/>
      <c r="D286" s="923"/>
      <c r="E286" s="923"/>
      <c r="F286" s="923"/>
      <c r="G286" s="923"/>
      <c r="H286" s="924"/>
      <c r="I286" s="151"/>
      <c r="J286" s="150"/>
      <c r="K286" s="901">
        <f>K287+K288+K289+K291+K292</f>
        <v>10.36</v>
      </c>
      <c r="L286" s="902"/>
      <c r="M286" s="149">
        <f>K286*12*F258</f>
        <v>0</v>
      </c>
      <c r="N286" s="901">
        <f>N287+N288+N289+N291+N292</f>
        <v>10.67</v>
      </c>
      <c r="O286" s="902"/>
      <c r="P286" s="149">
        <f>N286*12*I258</f>
        <v>124121.976</v>
      </c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</row>
    <row r="287" spans="1:28">
      <c r="A287" s="169" t="s">
        <v>40</v>
      </c>
      <c r="B287" s="168"/>
      <c r="C287" s="168"/>
      <c r="D287" s="168"/>
      <c r="E287" s="168"/>
      <c r="F287" s="168"/>
      <c r="G287" s="168"/>
      <c r="H287" s="167"/>
      <c r="I287" s="930" t="s">
        <v>41</v>
      </c>
      <c r="J287" s="931"/>
      <c r="K287" s="887">
        <v>2.2400000000000002</v>
      </c>
      <c r="L287" s="888"/>
      <c r="M287" s="143">
        <f>K287*12*F258</f>
        <v>0</v>
      </c>
      <c r="N287" s="887">
        <v>2.35</v>
      </c>
      <c r="O287" s="888"/>
      <c r="P287" s="143">
        <f>N287*12*I258</f>
        <v>27337.08</v>
      </c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</row>
    <row r="288" spans="1:28">
      <c r="A288" s="166" t="s">
        <v>42</v>
      </c>
      <c r="B288" s="165"/>
      <c r="C288" s="165"/>
      <c r="D288" s="165"/>
      <c r="E288" s="165"/>
      <c r="F288" s="165"/>
      <c r="G288" s="165"/>
      <c r="H288" s="164"/>
      <c r="I288" s="932" t="s">
        <v>43</v>
      </c>
      <c r="J288" s="933"/>
      <c r="K288" s="895">
        <v>5.78</v>
      </c>
      <c r="L288" s="896"/>
      <c r="M288" s="143">
        <f>K288*12*F258</f>
        <v>0</v>
      </c>
      <c r="N288" s="895">
        <v>5.83</v>
      </c>
      <c r="O288" s="896"/>
      <c r="P288" s="143">
        <f>N288*12*I258</f>
        <v>67819.224000000002</v>
      </c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</row>
    <row r="289" spans="1:28">
      <c r="A289" s="161" t="s">
        <v>44</v>
      </c>
      <c r="B289" s="160"/>
      <c r="C289" s="160"/>
      <c r="D289" s="160"/>
      <c r="E289" s="160"/>
      <c r="F289" s="160"/>
      <c r="G289" s="160"/>
      <c r="H289" s="159"/>
      <c r="I289" s="893" t="s">
        <v>19</v>
      </c>
      <c r="J289" s="894"/>
      <c r="K289" s="895">
        <v>0.6</v>
      </c>
      <c r="L289" s="896"/>
      <c r="M289" s="143">
        <f>K289*12*F258</f>
        <v>0</v>
      </c>
      <c r="N289" s="895">
        <v>0.65</v>
      </c>
      <c r="O289" s="896"/>
      <c r="P289" s="143">
        <f>N289*12*I258</f>
        <v>7561.3200000000006</v>
      </c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</row>
    <row r="290" spans="1:28">
      <c r="A290" s="169" t="s">
        <v>45</v>
      </c>
      <c r="B290" s="176"/>
      <c r="C290" s="176"/>
      <c r="D290" s="176"/>
      <c r="E290" s="168"/>
      <c r="F290" s="168"/>
      <c r="G290" s="168"/>
      <c r="H290" s="167"/>
      <c r="I290" s="176"/>
      <c r="J290" s="178"/>
      <c r="K290" s="154"/>
      <c r="L290" s="153"/>
      <c r="M290" s="143"/>
      <c r="N290" s="154"/>
      <c r="O290" s="153"/>
      <c r="P290" s="143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</row>
    <row r="291" spans="1:28">
      <c r="A291" s="166" t="s">
        <v>46</v>
      </c>
      <c r="B291" s="165"/>
      <c r="C291" s="165"/>
      <c r="D291" s="165"/>
      <c r="E291" s="165"/>
      <c r="F291" s="165"/>
      <c r="G291" s="165"/>
      <c r="H291" s="164"/>
      <c r="I291" s="932" t="s">
        <v>14</v>
      </c>
      <c r="J291" s="933"/>
      <c r="K291" s="895">
        <v>0.18</v>
      </c>
      <c r="L291" s="896"/>
      <c r="M291" s="143">
        <f>K291*12*F258</f>
        <v>0</v>
      </c>
      <c r="N291" s="895">
        <v>0.23</v>
      </c>
      <c r="O291" s="896"/>
      <c r="P291" s="143">
        <f>N291*12*I258</f>
        <v>2675.5440000000003</v>
      </c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</row>
    <row r="292" spans="1:28" ht="16.5" thickBot="1">
      <c r="A292" s="161" t="s">
        <v>47</v>
      </c>
      <c r="B292" s="160"/>
      <c r="C292" s="160"/>
      <c r="D292" s="160"/>
      <c r="E292" s="160"/>
      <c r="F292" s="160"/>
      <c r="G292" s="160"/>
      <c r="H292" s="159"/>
      <c r="I292" s="878" t="s">
        <v>14</v>
      </c>
      <c r="J292" s="879"/>
      <c r="K292" s="943">
        <v>1.56</v>
      </c>
      <c r="L292" s="944"/>
      <c r="M292" s="143">
        <f>K292*12*F258</f>
        <v>0</v>
      </c>
      <c r="N292" s="943">
        <v>1.61</v>
      </c>
      <c r="O292" s="944"/>
      <c r="P292" s="143">
        <f>N292*12*I258</f>
        <v>18728.808000000001</v>
      </c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</row>
    <row r="293" spans="1:28" ht="16.5" thickBot="1">
      <c r="A293" s="880" t="s">
        <v>48</v>
      </c>
      <c r="B293" s="881"/>
      <c r="C293" s="881"/>
      <c r="D293" s="881"/>
      <c r="E293" s="881"/>
      <c r="F293" s="881"/>
      <c r="G293" s="881"/>
      <c r="H293" s="882"/>
      <c r="I293" s="151"/>
      <c r="J293" s="150"/>
      <c r="K293" s="899">
        <f>K294+K295+K297+K298+K299+K300</f>
        <v>2.92</v>
      </c>
      <c r="L293" s="902"/>
      <c r="M293" s="149">
        <f>K293*12*F258</f>
        <v>0</v>
      </c>
      <c r="N293" s="899">
        <f>N294+N295+N297+N298+N299+N300</f>
        <v>3.2199999999999998</v>
      </c>
      <c r="O293" s="902"/>
      <c r="P293" s="149">
        <f>N293*12*I258</f>
        <v>37457.616000000002</v>
      </c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</row>
    <row r="294" spans="1:28">
      <c r="A294" s="177" t="s">
        <v>49</v>
      </c>
      <c r="B294" s="176"/>
      <c r="C294" s="176"/>
      <c r="D294" s="176"/>
      <c r="E294" s="176"/>
      <c r="F294" s="168"/>
      <c r="G294" s="168"/>
      <c r="H294" s="167"/>
      <c r="I294" s="175"/>
      <c r="J294" s="153"/>
      <c r="K294" s="887">
        <v>0.23</v>
      </c>
      <c r="L294" s="888"/>
      <c r="M294" s="143">
        <f>K294*12*F258</f>
        <v>0</v>
      </c>
      <c r="N294" s="887">
        <v>0.28000000000000003</v>
      </c>
      <c r="O294" s="888"/>
      <c r="P294" s="143">
        <f>N294*12*I258</f>
        <v>3257.1840000000002</v>
      </c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</row>
    <row r="295" spans="1:28">
      <c r="A295" s="174" t="s">
        <v>50</v>
      </c>
      <c r="B295" s="173"/>
      <c r="C295" s="173"/>
      <c r="D295" s="173"/>
      <c r="E295" s="173"/>
      <c r="F295" s="160"/>
      <c r="G295" s="160"/>
      <c r="H295" s="159"/>
      <c r="I295" s="895" t="s">
        <v>51</v>
      </c>
      <c r="J295" s="896"/>
      <c r="K295" s="895">
        <v>1.21</v>
      </c>
      <c r="L295" s="896"/>
      <c r="M295" s="143">
        <f>K295*12*F258</f>
        <v>0</v>
      </c>
      <c r="N295" s="895">
        <v>1.26</v>
      </c>
      <c r="O295" s="896"/>
      <c r="P295" s="143">
        <f>N295*12*I258</f>
        <v>14657.328000000001</v>
      </c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</row>
    <row r="296" spans="1:28">
      <c r="A296" s="169" t="s">
        <v>52</v>
      </c>
      <c r="B296" s="168"/>
      <c r="C296" s="168"/>
      <c r="D296" s="168"/>
      <c r="E296" s="168"/>
      <c r="F296" s="168"/>
      <c r="G296" s="168"/>
      <c r="H296" s="167"/>
      <c r="I296" s="930" t="s">
        <v>53</v>
      </c>
      <c r="J296" s="931"/>
      <c r="K296" s="113"/>
      <c r="L296" s="153"/>
      <c r="M296" s="143"/>
      <c r="N296" s="113"/>
      <c r="O296" s="153"/>
      <c r="P296" s="143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</row>
    <row r="297" spans="1:28">
      <c r="A297" s="166" t="s">
        <v>54</v>
      </c>
      <c r="B297" s="165"/>
      <c r="C297" s="165"/>
      <c r="D297" s="165"/>
      <c r="E297" s="165"/>
      <c r="F297" s="165"/>
      <c r="G297" s="165"/>
      <c r="H297" s="164"/>
      <c r="I297" s="932" t="s">
        <v>55</v>
      </c>
      <c r="J297" s="933"/>
      <c r="K297" s="895">
        <v>0.78</v>
      </c>
      <c r="L297" s="896"/>
      <c r="M297" s="143">
        <f>K297*12*F258</f>
        <v>0</v>
      </c>
      <c r="N297" s="895">
        <v>0.83</v>
      </c>
      <c r="O297" s="896"/>
      <c r="P297" s="143">
        <f>N297*12*I258</f>
        <v>9655.2239999999983</v>
      </c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</row>
    <row r="298" spans="1:28">
      <c r="A298" s="166" t="s">
        <v>56</v>
      </c>
      <c r="B298" s="165"/>
      <c r="C298" s="165"/>
      <c r="D298" s="165"/>
      <c r="E298" s="165"/>
      <c r="F298" s="165"/>
      <c r="G298" s="165"/>
      <c r="H298" s="164"/>
      <c r="I298" s="932" t="s">
        <v>57</v>
      </c>
      <c r="J298" s="933"/>
      <c r="K298" s="895">
        <v>0.27</v>
      </c>
      <c r="L298" s="896"/>
      <c r="M298" s="143">
        <f>K298*12*F258</f>
        <v>0</v>
      </c>
      <c r="N298" s="895">
        <v>0.32</v>
      </c>
      <c r="O298" s="896"/>
      <c r="P298" s="143">
        <f>N298*12*I258</f>
        <v>3722.4959999999996</v>
      </c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</row>
    <row r="299" spans="1:28">
      <c r="A299" s="161" t="s">
        <v>58</v>
      </c>
      <c r="B299" s="160"/>
      <c r="C299" s="160"/>
      <c r="D299" s="160"/>
      <c r="E299" s="160"/>
      <c r="F299" s="160"/>
      <c r="G299" s="160"/>
      <c r="H299" s="159"/>
      <c r="I299" s="932" t="s">
        <v>59</v>
      </c>
      <c r="J299" s="933"/>
      <c r="K299" s="876">
        <v>0.19</v>
      </c>
      <c r="L299" s="877"/>
      <c r="M299" s="143">
        <f>K299*12*F258</f>
        <v>0</v>
      </c>
      <c r="N299" s="876">
        <v>0.24</v>
      </c>
      <c r="O299" s="877"/>
      <c r="P299" s="143">
        <f>N299*12*I258</f>
        <v>2791.8719999999998</v>
      </c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</row>
    <row r="300" spans="1:28" ht="16.5" thickBot="1">
      <c r="A300" s="161" t="s">
        <v>60</v>
      </c>
      <c r="B300" s="160"/>
      <c r="C300" s="160"/>
      <c r="D300" s="160"/>
      <c r="E300" s="160"/>
      <c r="F300" s="160"/>
      <c r="G300" s="160"/>
      <c r="H300" s="159"/>
      <c r="I300" s="878" t="s">
        <v>61</v>
      </c>
      <c r="J300" s="879"/>
      <c r="K300" s="870">
        <v>0.24</v>
      </c>
      <c r="L300" s="871"/>
      <c r="M300" s="172">
        <f>K300*12*F258</f>
        <v>0</v>
      </c>
      <c r="N300" s="870">
        <v>0.28999999999999998</v>
      </c>
      <c r="O300" s="871"/>
      <c r="P300" s="172">
        <f>N300*12*I258</f>
        <v>3373.5119999999993</v>
      </c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</row>
    <row r="301" spans="1:28" ht="16.5" thickBot="1">
      <c r="A301" s="880" t="s">
        <v>62</v>
      </c>
      <c r="B301" s="881"/>
      <c r="C301" s="881"/>
      <c r="D301" s="881"/>
      <c r="E301" s="881"/>
      <c r="F301" s="881"/>
      <c r="G301" s="881"/>
      <c r="H301" s="882"/>
      <c r="I301" s="171"/>
      <c r="J301" s="170"/>
      <c r="K301" s="872">
        <f>K302+K303+K304</f>
        <v>1.8199999999999998</v>
      </c>
      <c r="L301" s="873"/>
      <c r="M301" s="149">
        <f>K301*12*F258</f>
        <v>0</v>
      </c>
      <c r="N301" s="872">
        <f>N302+N303+N304</f>
        <v>1.97</v>
      </c>
      <c r="O301" s="873"/>
      <c r="P301" s="149">
        <f>N301*12*I258</f>
        <v>22916.616000000002</v>
      </c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</row>
    <row r="302" spans="1:28">
      <c r="A302" s="169" t="s">
        <v>63</v>
      </c>
      <c r="B302" s="168"/>
      <c r="C302" s="168"/>
      <c r="D302" s="168"/>
      <c r="E302" s="168"/>
      <c r="F302" s="168"/>
      <c r="G302" s="168"/>
      <c r="H302" s="167"/>
      <c r="I302" s="883" t="s">
        <v>64</v>
      </c>
      <c r="J302" s="884"/>
      <c r="K302" s="874">
        <v>0.83</v>
      </c>
      <c r="L302" s="875"/>
      <c r="M302" s="143">
        <f>K302*12*F258</f>
        <v>0</v>
      </c>
      <c r="N302" s="874">
        <v>0.88</v>
      </c>
      <c r="O302" s="875"/>
      <c r="P302" s="143">
        <f>N302*12*I258</f>
        <v>10236.864</v>
      </c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</row>
    <row r="303" spans="1:28">
      <c r="A303" s="166" t="s">
        <v>65</v>
      </c>
      <c r="B303" s="165"/>
      <c r="C303" s="165"/>
      <c r="D303" s="165"/>
      <c r="E303" s="165"/>
      <c r="F303" s="165"/>
      <c r="G303" s="165"/>
      <c r="H303" s="164"/>
      <c r="I303" s="163" t="s">
        <v>66</v>
      </c>
      <c r="J303" s="162"/>
      <c r="K303" s="876">
        <v>0.74</v>
      </c>
      <c r="L303" s="877"/>
      <c r="M303" s="143">
        <f>K303*12*F258</f>
        <v>0</v>
      </c>
      <c r="N303" s="876">
        <v>0.79</v>
      </c>
      <c r="O303" s="877"/>
      <c r="P303" s="143">
        <f>N303*12*I258</f>
        <v>9189.9120000000003</v>
      </c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</row>
    <row r="304" spans="1:28" ht="16.5" thickBot="1">
      <c r="A304" s="161" t="s">
        <v>58</v>
      </c>
      <c r="B304" s="160"/>
      <c r="C304" s="160"/>
      <c r="D304" s="160"/>
      <c r="E304" s="160"/>
      <c r="F304" s="160"/>
      <c r="G304" s="160"/>
      <c r="H304" s="159"/>
      <c r="I304" s="878" t="s">
        <v>59</v>
      </c>
      <c r="J304" s="879"/>
      <c r="K304" s="870">
        <v>0.25</v>
      </c>
      <c r="L304" s="871"/>
      <c r="M304" s="143">
        <f>K304*12*F258</f>
        <v>0</v>
      </c>
      <c r="N304" s="870">
        <v>0.3</v>
      </c>
      <c r="O304" s="871"/>
      <c r="P304" s="143">
        <f>N304*12*I258</f>
        <v>3489.8399999999997</v>
      </c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</row>
    <row r="305" spans="1:28" ht="16.5" thickBot="1">
      <c r="A305" s="157" t="s">
        <v>67</v>
      </c>
      <c r="B305" s="156"/>
      <c r="C305" s="156"/>
      <c r="D305" s="156"/>
      <c r="E305" s="156"/>
      <c r="F305" s="156"/>
      <c r="G305" s="156"/>
      <c r="H305" s="155"/>
      <c r="I305" s="925" t="s">
        <v>68</v>
      </c>
      <c r="J305" s="926"/>
      <c r="K305" s="899">
        <v>29.7</v>
      </c>
      <c r="L305" s="873"/>
      <c r="M305" s="149">
        <f>K305*12*F258</f>
        <v>0</v>
      </c>
      <c r="N305" s="899">
        <v>26.62</v>
      </c>
      <c r="O305" s="873"/>
      <c r="P305" s="149">
        <f>N305*12*I258</f>
        <v>309665.136</v>
      </c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</row>
    <row r="306" spans="1:28" ht="16.5" thickBot="1">
      <c r="A306" s="922" t="s">
        <v>69</v>
      </c>
      <c r="B306" s="923"/>
      <c r="C306" s="923"/>
      <c r="D306" s="923"/>
      <c r="E306" s="923"/>
      <c r="F306" s="923"/>
      <c r="G306" s="923"/>
      <c r="H306" s="924"/>
      <c r="I306" s="151"/>
      <c r="J306" s="150"/>
      <c r="K306" s="899">
        <v>1.9</v>
      </c>
      <c r="L306" s="873"/>
      <c r="M306" s="149">
        <f>K306*12*F258</f>
        <v>0</v>
      </c>
      <c r="N306" s="899">
        <v>1.95</v>
      </c>
      <c r="O306" s="873"/>
      <c r="P306" s="149">
        <f>N306*12*I258</f>
        <v>22683.96</v>
      </c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</row>
    <row r="307" spans="1:28">
      <c r="A307" s="148" t="s">
        <v>70</v>
      </c>
      <c r="B307" s="147"/>
      <c r="C307" s="147"/>
      <c r="D307" s="147"/>
      <c r="E307" s="147"/>
      <c r="F307" s="147"/>
      <c r="G307" s="147"/>
      <c r="H307" s="145"/>
      <c r="I307" s="887" t="s">
        <v>71</v>
      </c>
      <c r="J307" s="888"/>
      <c r="K307" s="111"/>
      <c r="L307" s="144"/>
      <c r="M307" s="143"/>
      <c r="N307" s="111"/>
      <c r="O307" s="144"/>
      <c r="P307" s="143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</row>
    <row r="308" spans="1:28">
      <c r="A308" s="148" t="s">
        <v>72</v>
      </c>
      <c r="B308" s="147"/>
      <c r="C308" s="147"/>
      <c r="D308" s="147"/>
      <c r="E308" s="147"/>
      <c r="F308" s="147"/>
      <c r="G308" s="147"/>
      <c r="H308" s="145"/>
      <c r="I308" s="154"/>
      <c r="J308" s="153"/>
      <c r="K308" s="111"/>
      <c r="L308" s="144"/>
      <c r="M308" s="143"/>
      <c r="N308" s="111"/>
      <c r="O308" s="144"/>
      <c r="P308" s="143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</row>
    <row r="309" spans="1:28" ht="16.5" thickBot="1">
      <c r="A309" s="148" t="s">
        <v>73</v>
      </c>
      <c r="B309" s="147"/>
      <c r="C309" s="147"/>
      <c r="D309" s="147"/>
      <c r="E309" s="147"/>
      <c r="F309" s="147"/>
      <c r="G309" s="147"/>
      <c r="H309" s="145"/>
      <c r="I309" s="158"/>
      <c r="J309" s="153"/>
      <c r="K309" s="111"/>
      <c r="L309" s="144"/>
      <c r="M309" s="143"/>
      <c r="N309" s="111"/>
      <c r="O309" s="144"/>
      <c r="P309" s="143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</row>
    <row r="310" spans="1:28" ht="16.5" thickBot="1">
      <c r="A310" s="157" t="s">
        <v>74</v>
      </c>
      <c r="B310" s="156"/>
      <c r="C310" s="156"/>
      <c r="D310" s="156"/>
      <c r="E310" s="156"/>
      <c r="F310" s="156"/>
      <c r="G310" s="156"/>
      <c r="H310" s="155"/>
      <c r="I310" s="151"/>
      <c r="J310" s="150"/>
      <c r="K310" s="899">
        <v>0.18</v>
      </c>
      <c r="L310" s="873"/>
      <c r="M310" s="149">
        <f>K310*12*F258</f>
        <v>0</v>
      </c>
      <c r="N310" s="899">
        <v>0.23</v>
      </c>
      <c r="O310" s="873"/>
      <c r="P310" s="149">
        <f>N310*12*I258</f>
        <v>2675.5440000000003</v>
      </c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</row>
    <row r="311" spans="1:28">
      <c r="A311" s="148" t="s">
        <v>75</v>
      </c>
      <c r="B311" s="147"/>
      <c r="C311" s="147"/>
      <c r="D311" s="147"/>
      <c r="E311" s="147"/>
      <c r="F311" s="147"/>
      <c r="G311" s="147"/>
      <c r="H311" s="145"/>
      <c r="I311" s="887" t="s">
        <v>14</v>
      </c>
      <c r="J311" s="888"/>
      <c r="K311" s="152"/>
      <c r="L311" s="144"/>
      <c r="M311" s="143"/>
      <c r="N311" s="152"/>
      <c r="O311" s="144"/>
      <c r="P311" s="143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</row>
    <row r="312" spans="1:28" ht="16.5" thickBot="1">
      <c r="A312" s="148" t="s">
        <v>76</v>
      </c>
      <c r="B312" s="147"/>
      <c r="C312" s="147"/>
      <c r="D312" s="147"/>
      <c r="E312" s="147"/>
      <c r="F312" s="147"/>
      <c r="G312" s="147"/>
      <c r="H312" s="145"/>
      <c r="I312" s="154"/>
      <c r="J312" s="153"/>
      <c r="K312" s="152"/>
      <c r="L312" s="144"/>
      <c r="M312" s="143"/>
      <c r="N312" s="152"/>
      <c r="O312" s="144"/>
      <c r="P312" s="143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</row>
    <row r="313" spans="1:28" ht="16.5" thickBot="1">
      <c r="A313" s="922" t="s">
        <v>105</v>
      </c>
      <c r="B313" s="923"/>
      <c r="C313" s="923"/>
      <c r="D313" s="923"/>
      <c r="E313" s="923"/>
      <c r="F313" s="923"/>
      <c r="G313" s="923"/>
      <c r="H313" s="924"/>
      <c r="I313" s="151"/>
      <c r="J313" s="150"/>
      <c r="K313" s="899">
        <v>6.77</v>
      </c>
      <c r="L313" s="873"/>
      <c r="M313" s="149">
        <f>K313*12*F258</f>
        <v>0</v>
      </c>
      <c r="N313" s="899">
        <v>8.25</v>
      </c>
      <c r="O313" s="873"/>
      <c r="P313" s="149">
        <f>N313*12*I258</f>
        <v>95970.599999999991</v>
      </c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</row>
    <row r="314" spans="1:28">
      <c r="A314" s="148" t="s">
        <v>78</v>
      </c>
      <c r="B314" s="146"/>
      <c r="C314" s="146"/>
      <c r="D314" s="146"/>
      <c r="E314" s="146"/>
      <c r="F314" s="147"/>
      <c r="G314" s="146"/>
      <c r="H314" s="145"/>
      <c r="I314" s="895" t="s">
        <v>79</v>
      </c>
      <c r="J314" s="896"/>
      <c r="K314" s="111"/>
      <c r="L314" s="144"/>
      <c r="M314" s="143"/>
      <c r="N314" s="111"/>
      <c r="O314" s="144"/>
      <c r="P314" s="143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</row>
    <row r="315" spans="1:28">
      <c r="A315" s="148" t="s">
        <v>80</v>
      </c>
      <c r="B315" s="146"/>
      <c r="C315" s="146"/>
      <c r="D315" s="146"/>
      <c r="E315" s="146"/>
      <c r="F315" s="147"/>
      <c r="G315" s="146"/>
      <c r="H315" s="145"/>
      <c r="I315" s="895" t="s">
        <v>81</v>
      </c>
      <c r="J315" s="896"/>
      <c r="K315" s="111"/>
      <c r="L315" s="144"/>
      <c r="M315" s="143"/>
      <c r="N315" s="111"/>
      <c r="O315" s="144"/>
      <c r="P315" s="143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</row>
    <row r="316" spans="1:28">
      <c r="A316" s="148" t="s">
        <v>82</v>
      </c>
      <c r="B316" s="146"/>
      <c r="C316" s="146"/>
      <c r="D316" s="146"/>
      <c r="E316" s="146"/>
      <c r="F316" s="147"/>
      <c r="G316" s="146"/>
      <c r="H316" s="145"/>
      <c r="I316" s="895" t="s">
        <v>83</v>
      </c>
      <c r="J316" s="896"/>
      <c r="K316" s="111"/>
      <c r="L316" s="144"/>
      <c r="M316" s="143"/>
      <c r="N316" s="111"/>
      <c r="O316" s="144"/>
      <c r="P316" s="143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</row>
    <row r="317" spans="1:28">
      <c r="A317" s="142" t="s">
        <v>84</v>
      </c>
      <c r="B317" s="140"/>
      <c r="C317" s="140"/>
      <c r="D317" s="140"/>
      <c r="E317" s="140"/>
      <c r="F317" s="141"/>
      <c r="G317" s="140"/>
      <c r="H317" s="139"/>
      <c r="I317" s="885" t="s">
        <v>85</v>
      </c>
      <c r="J317" s="886"/>
      <c r="K317" s="112"/>
      <c r="L317" s="138"/>
      <c r="M317" s="135"/>
      <c r="N317" s="112"/>
      <c r="O317" s="138"/>
      <c r="P317" s="135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</row>
    <row r="318" spans="1:28">
      <c r="A318" s="142" t="s">
        <v>86</v>
      </c>
      <c r="B318" s="140"/>
      <c r="C318" s="140"/>
      <c r="D318" s="140"/>
      <c r="E318" s="140"/>
      <c r="F318" s="141"/>
      <c r="G318" s="140"/>
      <c r="H318" s="139"/>
      <c r="I318" s="885" t="s">
        <v>87</v>
      </c>
      <c r="J318" s="886"/>
      <c r="K318" s="112"/>
      <c r="L318" s="138"/>
      <c r="M318" s="135"/>
      <c r="N318" s="112"/>
      <c r="O318" s="138"/>
      <c r="P318" s="135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</row>
    <row r="319" spans="1:28">
      <c r="A319" s="142" t="s">
        <v>88</v>
      </c>
      <c r="B319" s="140"/>
      <c r="C319" s="140"/>
      <c r="D319" s="140"/>
      <c r="E319" s="140"/>
      <c r="F319" s="141"/>
      <c r="G319" s="140"/>
      <c r="H319" s="139"/>
      <c r="I319" s="137"/>
      <c r="J319" s="136"/>
      <c r="K319" s="112"/>
      <c r="L319" s="138"/>
      <c r="M319" s="135"/>
      <c r="N319" s="112"/>
      <c r="O319" s="138"/>
      <c r="P319" s="135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</row>
    <row r="320" spans="1:28">
      <c r="A320" s="142" t="s">
        <v>89</v>
      </c>
      <c r="B320" s="140"/>
      <c r="C320" s="140"/>
      <c r="D320" s="140"/>
      <c r="E320" s="140"/>
      <c r="F320" s="141"/>
      <c r="G320" s="140"/>
      <c r="H320" s="139"/>
      <c r="I320" s="137"/>
      <c r="J320" s="136"/>
      <c r="K320" s="112"/>
      <c r="L320" s="138"/>
      <c r="M320" s="135"/>
      <c r="N320" s="112"/>
      <c r="O320" s="138"/>
      <c r="P320" s="135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</row>
    <row r="321" spans="1:28">
      <c r="A321" s="142" t="s">
        <v>90</v>
      </c>
      <c r="B321" s="140"/>
      <c r="C321" s="140"/>
      <c r="D321" s="140"/>
      <c r="E321" s="140"/>
      <c r="F321" s="141"/>
      <c r="G321" s="140"/>
      <c r="H321" s="139"/>
      <c r="I321" s="137"/>
      <c r="J321" s="136"/>
      <c r="K321" s="112"/>
      <c r="L321" s="138"/>
      <c r="M321" s="135"/>
      <c r="N321" s="112"/>
      <c r="O321" s="138"/>
      <c r="P321" s="135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</row>
    <row r="322" spans="1:28">
      <c r="A322" s="142" t="s">
        <v>91</v>
      </c>
      <c r="B322" s="140"/>
      <c r="C322" s="140"/>
      <c r="D322" s="140"/>
      <c r="E322" s="140"/>
      <c r="F322" s="141"/>
      <c r="G322" s="140"/>
      <c r="H322" s="139"/>
      <c r="I322" s="137"/>
      <c r="J322" s="136"/>
      <c r="K322" s="112"/>
      <c r="L322" s="138"/>
      <c r="M322" s="135"/>
      <c r="N322" s="112"/>
      <c r="O322" s="138"/>
      <c r="P322" s="135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</row>
    <row r="323" spans="1:28">
      <c r="A323" s="142" t="s">
        <v>92</v>
      </c>
      <c r="B323" s="140"/>
      <c r="C323" s="140"/>
      <c r="D323" s="140"/>
      <c r="E323" s="140"/>
      <c r="F323" s="141"/>
      <c r="G323" s="140"/>
      <c r="H323" s="139"/>
      <c r="I323" s="137"/>
      <c r="J323" s="136"/>
      <c r="K323" s="112"/>
      <c r="L323" s="138"/>
      <c r="M323" s="135"/>
      <c r="N323" s="112"/>
      <c r="O323" s="138"/>
      <c r="P323" s="135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</row>
    <row r="324" spans="1:28" ht="16.5" thickBot="1">
      <c r="A324" s="862" t="s">
        <v>93</v>
      </c>
      <c r="B324" s="863"/>
      <c r="C324" s="863"/>
      <c r="D324" s="863"/>
      <c r="E324" s="863"/>
      <c r="F324" s="863"/>
      <c r="G324" s="863"/>
      <c r="H324" s="864"/>
      <c r="I324" s="137"/>
      <c r="J324" s="136"/>
      <c r="K324" s="137"/>
      <c r="L324" s="136"/>
      <c r="M324" s="135"/>
      <c r="N324" s="137"/>
      <c r="O324" s="136"/>
      <c r="P324" s="135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</row>
    <row r="325" spans="1:28">
      <c r="A325" s="134" t="s">
        <v>94</v>
      </c>
      <c r="B325" s="133"/>
      <c r="C325" s="133"/>
      <c r="D325" s="133"/>
      <c r="E325" s="133"/>
      <c r="F325" s="133"/>
      <c r="G325" s="133"/>
      <c r="H325" s="133"/>
      <c r="I325" s="865" t="s">
        <v>95</v>
      </c>
      <c r="J325" s="866"/>
      <c r="K325" s="132"/>
      <c r="L325" s="131"/>
      <c r="M325" s="130"/>
      <c r="N325" s="132"/>
      <c r="O325" s="131"/>
      <c r="P325" s="130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</row>
    <row r="326" spans="1:28" ht="16.5" thickBot="1">
      <c r="A326" s="129" t="s">
        <v>96</v>
      </c>
      <c r="B326" s="128"/>
      <c r="C326" s="128"/>
      <c r="D326" s="128"/>
      <c r="E326" s="128"/>
      <c r="F326" s="128"/>
      <c r="G326" s="128"/>
      <c r="H326" s="128"/>
      <c r="I326" s="127"/>
      <c r="J326" s="125"/>
      <c r="K326" s="126"/>
      <c r="L326" s="125"/>
      <c r="M326" s="124"/>
      <c r="N326" s="126"/>
      <c r="O326" s="125"/>
      <c r="P326" s="124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</row>
    <row r="327" spans="1:28" ht="16.5" thickBot="1">
      <c r="A327" s="867" t="s">
        <v>97</v>
      </c>
      <c r="B327" s="868"/>
      <c r="C327" s="868"/>
      <c r="D327" s="868"/>
      <c r="E327" s="868"/>
      <c r="F327" s="868"/>
      <c r="G327" s="868"/>
      <c r="H327" s="869"/>
      <c r="I327" s="928" t="s">
        <v>98</v>
      </c>
      <c r="J327" s="934"/>
      <c r="K327" s="891">
        <v>1.68</v>
      </c>
      <c r="L327" s="892"/>
      <c r="M327" s="115">
        <f>K327*12*F258</f>
        <v>0</v>
      </c>
      <c r="N327" s="891">
        <v>1.73</v>
      </c>
      <c r="O327" s="892"/>
      <c r="P327" s="115">
        <f>N327*12*I258</f>
        <v>20124.743999999999</v>
      </c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</row>
    <row r="328" spans="1:28" ht="16.5" thickBot="1">
      <c r="A328" s="123" t="s">
        <v>138</v>
      </c>
      <c r="B328" s="122"/>
      <c r="C328" s="122"/>
      <c r="D328" s="122"/>
      <c r="E328" s="122"/>
      <c r="F328" s="122"/>
      <c r="G328" s="122"/>
      <c r="H328" s="122"/>
      <c r="I328" s="928" t="s">
        <v>95</v>
      </c>
      <c r="J328" s="929"/>
      <c r="K328" s="891">
        <v>0.53</v>
      </c>
      <c r="L328" s="892"/>
      <c r="M328" s="115">
        <f>K328*F258*12</f>
        <v>0</v>
      </c>
      <c r="N328" s="891">
        <v>0.57999999999999996</v>
      </c>
      <c r="O328" s="892"/>
      <c r="P328" s="115">
        <f>N328*I258*12</f>
        <v>6747.0239999999994</v>
      </c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</row>
    <row r="329" spans="1:28" ht="16.5" thickBot="1">
      <c r="A329" s="123" t="s">
        <v>100</v>
      </c>
      <c r="B329" s="122"/>
      <c r="C329" s="122"/>
      <c r="D329" s="122"/>
      <c r="E329" s="122"/>
      <c r="F329" s="122"/>
      <c r="G329" s="122"/>
      <c r="H329" s="122"/>
      <c r="I329" s="121"/>
      <c r="J329" s="120"/>
      <c r="K329" s="891"/>
      <c r="L329" s="892"/>
      <c r="M329" s="115">
        <f>K329*F258*12</f>
        <v>0</v>
      </c>
      <c r="N329" s="891"/>
      <c r="O329" s="892"/>
      <c r="P329" s="115">
        <f>N329*I258*12</f>
        <v>0</v>
      </c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</row>
    <row r="330" spans="1:28" ht="16.5" thickBot="1">
      <c r="A330" s="919" t="s">
        <v>137</v>
      </c>
      <c r="B330" s="920"/>
      <c r="C330" s="920"/>
      <c r="D330" s="920"/>
      <c r="E330" s="920"/>
      <c r="F330" s="920"/>
      <c r="G330" s="920"/>
      <c r="H330" s="920"/>
      <c r="I330" s="119"/>
      <c r="J330" s="118"/>
      <c r="K330" s="908">
        <f>K259+K269+K284+K313+K327+K329+K328</f>
        <v>68.900000000000006</v>
      </c>
      <c r="L330" s="909"/>
      <c r="M330" s="118">
        <f>M259+M269+M284+M313+M327+M329+M328</f>
        <v>0</v>
      </c>
      <c r="N330" s="908">
        <v>65.25</v>
      </c>
      <c r="O330" s="909"/>
      <c r="P330" s="118">
        <f>N330*I258*12</f>
        <v>759040.2</v>
      </c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</row>
    <row r="331" spans="1:28" ht="16.5" thickBot="1">
      <c r="A331" s="910" t="s">
        <v>136</v>
      </c>
      <c r="B331" s="911"/>
      <c r="C331" s="911"/>
      <c r="D331" s="911"/>
      <c r="E331" s="911"/>
      <c r="F331" s="911"/>
      <c r="G331" s="911"/>
      <c r="H331" s="911"/>
      <c r="I331" s="911"/>
      <c r="J331" s="911"/>
      <c r="K331" s="917">
        <f>K332-K330</f>
        <v>0</v>
      </c>
      <c r="L331" s="918"/>
      <c r="M331" s="117">
        <f>K331*12*I258</f>
        <v>0</v>
      </c>
      <c r="N331" s="889">
        <v>3.26</v>
      </c>
      <c r="O331" s="890"/>
      <c r="P331" s="115">
        <f>N331*I258*12</f>
        <v>37922.928</v>
      </c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</row>
    <row r="332" spans="1:28" ht="79.5" customHeight="1" thickBot="1">
      <c r="A332" s="906" t="s">
        <v>135</v>
      </c>
      <c r="B332" s="907"/>
      <c r="C332" s="907"/>
      <c r="D332" s="907"/>
      <c r="E332" s="907"/>
      <c r="F332" s="907"/>
      <c r="G332" s="907"/>
      <c r="H332" s="907"/>
      <c r="I332" s="921"/>
      <c r="J332" s="921"/>
      <c r="K332" s="904">
        <f>K328+K327+K313+K284+K269+K259</f>
        <v>68.899999999999991</v>
      </c>
      <c r="L332" s="905"/>
      <c r="M332" s="116">
        <f>K332*I258*12</f>
        <v>801499.91999999993</v>
      </c>
      <c r="N332" s="889">
        <f>N328+N327+N313+N284+N269+N259</f>
        <v>68.510000000000005</v>
      </c>
      <c r="O332" s="890"/>
      <c r="P332" s="115">
        <f>SUM(P330:P331)</f>
        <v>796963.12799999991</v>
      </c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</row>
    <row r="333" spans="1:28" ht="15.75" customHeight="1">
      <c r="A333" s="108"/>
      <c r="B333" s="108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N333" s="106"/>
      <c r="O333" s="106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</row>
    <row r="334" spans="1:28" ht="15.75" customHeight="1">
      <c r="A334" s="108"/>
      <c r="B334" s="108"/>
      <c r="C334" s="114"/>
      <c r="D334" s="114"/>
      <c r="E334" s="114"/>
      <c r="F334" s="114"/>
      <c r="G334" s="114"/>
      <c r="H334" s="108"/>
      <c r="I334" s="114"/>
      <c r="J334" s="114"/>
      <c r="K334" s="114"/>
      <c r="L334" s="114"/>
      <c r="N334" s="106"/>
      <c r="O334" s="106"/>
      <c r="Q334" s="108"/>
      <c r="R334" s="108"/>
      <c r="S334" s="113"/>
      <c r="T334" s="113"/>
      <c r="U334" s="113"/>
      <c r="V334" s="113"/>
      <c r="W334" s="113"/>
      <c r="X334" s="108"/>
      <c r="Y334" s="113"/>
      <c r="Z334" s="113"/>
      <c r="AA334" s="113"/>
      <c r="AB334" s="113"/>
    </row>
    <row r="335" spans="1:28" ht="15.75" customHeight="1">
      <c r="A335" s="108"/>
      <c r="B335" s="108"/>
      <c r="C335" s="114"/>
      <c r="D335" s="114"/>
      <c r="E335" s="114"/>
      <c r="F335" s="114"/>
      <c r="G335" s="114"/>
      <c r="H335" s="108"/>
      <c r="I335" s="114"/>
      <c r="J335" s="114"/>
      <c r="K335" s="114"/>
      <c r="L335" s="114"/>
      <c r="N335" s="106"/>
      <c r="O335" s="106"/>
      <c r="Q335" s="108"/>
      <c r="R335" s="108"/>
      <c r="S335" s="113"/>
      <c r="T335" s="113"/>
      <c r="U335" s="113"/>
      <c r="V335" s="113"/>
      <c r="W335" s="113"/>
      <c r="X335" s="108"/>
      <c r="Y335" s="113"/>
      <c r="Z335" s="113"/>
      <c r="AA335" s="113"/>
      <c r="AB335" s="113"/>
    </row>
    <row r="336" spans="1:28" ht="15.75" customHeight="1">
      <c r="A336" s="108"/>
      <c r="B336" s="108"/>
      <c r="C336" s="114"/>
      <c r="D336" s="114"/>
      <c r="E336" s="114"/>
      <c r="F336" s="114"/>
      <c r="G336" s="114"/>
      <c r="H336" s="108"/>
      <c r="I336" s="114"/>
      <c r="J336" s="114"/>
      <c r="K336" s="114"/>
      <c r="L336" s="114"/>
      <c r="N336" s="106"/>
      <c r="O336" s="106"/>
      <c r="Q336" s="108"/>
      <c r="R336" s="108"/>
      <c r="S336" s="113"/>
      <c r="T336" s="113"/>
      <c r="U336" s="113"/>
      <c r="V336" s="113"/>
      <c r="W336" s="113"/>
      <c r="X336" s="108"/>
      <c r="Y336" s="113"/>
      <c r="Z336" s="113"/>
      <c r="AA336" s="113"/>
      <c r="AB336" s="113"/>
    </row>
    <row r="337" spans="1:28">
      <c r="A337" s="108"/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N337" s="106"/>
      <c r="O337" s="106"/>
      <c r="Q337" s="108"/>
      <c r="R337" s="108"/>
      <c r="S337" s="109"/>
      <c r="T337" s="109"/>
      <c r="U337" s="109"/>
      <c r="V337" s="109"/>
      <c r="W337" s="109"/>
      <c r="X337" s="108"/>
      <c r="Y337" s="109"/>
      <c r="Z337" s="109"/>
      <c r="AA337" s="109"/>
      <c r="AB337" s="109"/>
    </row>
    <row r="338" spans="1:28">
      <c r="A338" s="108"/>
      <c r="B338" s="108"/>
      <c r="C338" s="112"/>
      <c r="D338" s="112"/>
      <c r="E338" s="112"/>
      <c r="F338" s="112"/>
      <c r="G338" s="112"/>
      <c r="H338" s="108"/>
      <c r="I338" s="112"/>
      <c r="J338" s="112"/>
      <c r="K338" s="112"/>
      <c r="L338" s="112"/>
      <c r="N338" s="106"/>
      <c r="O338" s="106"/>
      <c r="Q338" s="108"/>
      <c r="R338" s="108"/>
      <c r="S338" s="111"/>
      <c r="T338" s="111"/>
      <c r="U338" s="111"/>
      <c r="V338" s="111"/>
      <c r="W338" s="111"/>
      <c r="X338" s="108"/>
      <c r="Y338" s="111"/>
      <c r="Z338" s="111"/>
      <c r="AA338" s="111"/>
      <c r="AB338" s="111"/>
    </row>
    <row r="339" spans="1:28">
      <c r="A339" s="108"/>
      <c r="B339" s="108"/>
      <c r="C339" s="112"/>
      <c r="D339" s="112"/>
      <c r="E339" s="112"/>
      <c r="F339" s="112"/>
      <c r="G339" s="112"/>
      <c r="H339" s="108"/>
      <c r="I339" s="112"/>
      <c r="J339" s="112"/>
      <c r="K339" s="112"/>
      <c r="L339" s="112"/>
      <c r="N339" s="106"/>
      <c r="O339" s="106"/>
      <c r="Q339" s="108"/>
      <c r="R339" s="108"/>
      <c r="S339" s="111"/>
      <c r="T339" s="111"/>
      <c r="U339" s="111"/>
      <c r="V339" s="111"/>
      <c r="W339" s="111"/>
      <c r="X339" s="108"/>
      <c r="Y339" s="111"/>
      <c r="Z339" s="111"/>
      <c r="AA339" s="111"/>
      <c r="AB339" s="111"/>
    </row>
    <row r="340" spans="1:28">
      <c r="A340" s="108"/>
      <c r="B340" s="108"/>
      <c r="C340" s="112"/>
      <c r="D340" s="112"/>
      <c r="E340" s="112"/>
      <c r="F340" s="112"/>
      <c r="G340" s="112"/>
      <c r="H340" s="108"/>
      <c r="I340" s="112"/>
      <c r="J340" s="112"/>
      <c r="K340" s="112"/>
      <c r="L340" s="112"/>
      <c r="N340" s="106"/>
      <c r="O340" s="106"/>
      <c r="Q340" s="108"/>
      <c r="R340" s="108"/>
      <c r="S340" s="111"/>
      <c r="T340" s="111"/>
      <c r="U340" s="111"/>
      <c r="V340" s="111"/>
      <c r="W340" s="111"/>
      <c r="X340" s="108"/>
      <c r="Y340" s="111"/>
      <c r="Z340" s="111"/>
      <c r="AA340" s="111"/>
      <c r="AB340" s="111"/>
    </row>
    <row r="341" spans="1:28">
      <c r="A341" s="108"/>
      <c r="B341" s="108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N341" s="106"/>
      <c r="O341" s="106"/>
      <c r="Q341" s="108"/>
      <c r="R341" s="108"/>
      <c r="S341" s="109"/>
      <c r="T341" s="109"/>
      <c r="U341" s="109"/>
      <c r="V341" s="109"/>
      <c r="W341" s="109"/>
      <c r="X341" s="108"/>
      <c r="Y341" s="109"/>
      <c r="Z341" s="109"/>
      <c r="AA341" s="109"/>
      <c r="AB341" s="109"/>
    </row>
    <row r="342" spans="1:28">
      <c r="A342" s="108"/>
      <c r="B342" s="108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N342" s="106"/>
      <c r="O342" s="106"/>
      <c r="Q342" s="108"/>
      <c r="R342" s="108"/>
      <c r="S342" s="109"/>
      <c r="T342" s="109"/>
      <c r="U342" s="109"/>
      <c r="V342" s="109"/>
      <c r="W342" s="109"/>
      <c r="X342" s="108"/>
      <c r="Y342" s="109"/>
      <c r="Z342" s="109"/>
      <c r="AA342" s="109"/>
      <c r="AB342" s="109"/>
    </row>
    <row r="343" spans="1:28">
      <c r="A343" s="108"/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N343" s="106"/>
      <c r="O343" s="106"/>
      <c r="Q343" s="108"/>
      <c r="R343" s="108"/>
      <c r="S343" s="109"/>
      <c r="T343" s="109"/>
      <c r="U343" s="109"/>
      <c r="V343" s="109"/>
      <c r="W343" s="109"/>
      <c r="X343" s="108"/>
      <c r="Y343" s="109"/>
      <c r="Z343" s="109"/>
      <c r="AA343" s="109"/>
      <c r="AB343" s="109"/>
    </row>
    <row r="344" spans="1:28">
      <c r="A344" s="108"/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N344" s="106"/>
      <c r="O344" s="106"/>
      <c r="Q344" s="108"/>
      <c r="R344" s="108"/>
      <c r="S344" s="109"/>
      <c r="T344" s="109"/>
      <c r="U344" s="109"/>
      <c r="V344" s="109"/>
      <c r="W344" s="109"/>
      <c r="X344" s="108"/>
      <c r="Y344" s="109"/>
      <c r="Z344" s="109"/>
      <c r="AA344" s="109"/>
      <c r="AB344" s="109"/>
    </row>
    <row r="345" spans="1:28">
      <c r="A345" s="108"/>
      <c r="B345" s="108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N345" s="106"/>
      <c r="O345" s="106"/>
      <c r="Q345" s="108"/>
      <c r="R345" s="108"/>
      <c r="S345" s="109"/>
      <c r="T345" s="109"/>
      <c r="U345" s="109"/>
      <c r="V345" s="109"/>
      <c r="W345" s="109"/>
      <c r="X345" s="108"/>
      <c r="Y345" s="109"/>
      <c r="Z345" s="109"/>
      <c r="AA345" s="109"/>
      <c r="AB345" s="109"/>
    </row>
    <row r="346" spans="1:28">
      <c r="A346" s="108"/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N346" s="106"/>
      <c r="O346" s="106"/>
      <c r="Q346" s="108"/>
      <c r="R346" s="108"/>
      <c r="S346" s="109"/>
      <c r="T346" s="109"/>
      <c r="U346" s="109"/>
      <c r="V346" s="109"/>
      <c r="W346" s="109"/>
      <c r="X346" s="108"/>
      <c r="Y346" s="109"/>
      <c r="Z346" s="109"/>
      <c r="AA346" s="109"/>
      <c r="AB346" s="109"/>
    </row>
    <row r="347" spans="1:28">
      <c r="A347" s="108"/>
      <c r="B347" s="108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N347" s="106"/>
      <c r="O347" s="106"/>
      <c r="Q347" s="108"/>
      <c r="R347" s="108"/>
      <c r="S347" s="109"/>
      <c r="T347" s="109"/>
      <c r="U347" s="109"/>
      <c r="V347" s="109"/>
      <c r="W347" s="109"/>
      <c r="X347" s="108"/>
      <c r="Y347" s="109"/>
      <c r="Z347" s="109"/>
      <c r="AA347" s="109"/>
      <c r="AB347" s="109"/>
    </row>
    <row r="348" spans="1:28">
      <c r="A348" s="108"/>
      <c r="B348" s="108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N348" s="106"/>
      <c r="O348" s="106"/>
      <c r="Q348" s="108"/>
      <c r="R348" s="108"/>
      <c r="S348" s="109"/>
      <c r="T348" s="109"/>
      <c r="U348" s="109"/>
      <c r="V348" s="109"/>
      <c r="W348" s="109"/>
      <c r="X348" s="108"/>
      <c r="Y348" s="109"/>
      <c r="Z348" s="109"/>
      <c r="AA348" s="109"/>
      <c r="AB348" s="109"/>
    </row>
    <row r="349" spans="1:28">
      <c r="A349" s="108"/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N349" s="106"/>
      <c r="O349" s="106"/>
      <c r="Q349" s="108"/>
      <c r="R349" s="108"/>
      <c r="S349" s="109"/>
      <c r="T349" s="109"/>
      <c r="U349" s="109"/>
      <c r="V349" s="109"/>
      <c r="W349" s="109"/>
      <c r="X349" s="108"/>
      <c r="Y349" s="109"/>
      <c r="Z349" s="109"/>
      <c r="AA349" s="109"/>
      <c r="AB349" s="109"/>
    </row>
    <row r="350" spans="1:28">
      <c r="A350" s="108"/>
      <c r="B350" s="108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N350" s="106"/>
      <c r="O350" s="106"/>
      <c r="Q350" s="108"/>
      <c r="R350" s="108"/>
      <c r="S350" s="109"/>
      <c r="T350" s="109"/>
      <c r="U350" s="109"/>
      <c r="V350" s="109"/>
      <c r="W350" s="109"/>
      <c r="X350" s="108"/>
      <c r="Y350" s="109"/>
      <c r="Z350" s="109"/>
      <c r="AA350" s="109"/>
      <c r="AB350" s="109"/>
    </row>
    <row r="351" spans="1:28">
      <c r="A351" s="108"/>
      <c r="B351" s="108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N351" s="106"/>
      <c r="O351" s="106"/>
      <c r="Q351" s="108"/>
      <c r="R351" s="108"/>
      <c r="S351" s="109"/>
      <c r="T351" s="109"/>
      <c r="U351" s="109"/>
      <c r="V351" s="109"/>
      <c r="W351" s="109"/>
      <c r="X351" s="108"/>
      <c r="Y351" s="109"/>
      <c r="Z351" s="109"/>
      <c r="AA351" s="109"/>
      <c r="AB351" s="109"/>
    </row>
    <row r="352" spans="1:28">
      <c r="A352" s="108"/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N352" s="106"/>
      <c r="O352" s="106"/>
      <c r="Q352" s="108"/>
      <c r="R352" s="108"/>
      <c r="S352" s="109"/>
      <c r="T352" s="109"/>
      <c r="U352" s="109"/>
      <c r="V352" s="109"/>
      <c r="W352" s="109"/>
      <c r="X352" s="108"/>
      <c r="Y352" s="109"/>
      <c r="Z352" s="109"/>
      <c r="AA352" s="109"/>
      <c r="AB352" s="109"/>
    </row>
    <row r="353" spans="1:28">
      <c r="A353" s="108"/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N353" s="106"/>
      <c r="O353" s="106"/>
      <c r="Q353" s="108"/>
      <c r="R353" s="108"/>
      <c r="S353" s="109"/>
      <c r="T353" s="109"/>
      <c r="U353" s="109"/>
      <c r="V353" s="109"/>
      <c r="W353" s="109"/>
      <c r="X353" s="108"/>
      <c r="Y353" s="109"/>
      <c r="Z353" s="109"/>
      <c r="AA353" s="109"/>
      <c r="AB353" s="109"/>
    </row>
    <row r="354" spans="1:28">
      <c r="A354" s="108"/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N354" s="106"/>
      <c r="O354" s="106"/>
      <c r="Q354" s="108"/>
      <c r="R354" s="108"/>
      <c r="S354" s="109"/>
      <c r="T354" s="109"/>
      <c r="U354" s="109"/>
      <c r="V354" s="109"/>
      <c r="W354" s="109"/>
      <c r="X354" s="108"/>
      <c r="Y354" s="109"/>
      <c r="Z354" s="109"/>
      <c r="AA354" s="109"/>
      <c r="AB354" s="109"/>
    </row>
    <row r="355" spans="1:28">
      <c r="A355" s="108"/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N355" s="106"/>
      <c r="O355" s="106"/>
      <c r="Q355" s="108"/>
      <c r="R355" s="108"/>
      <c r="S355" s="109"/>
      <c r="T355" s="109"/>
      <c r="U355" s="109"/>
      <c r="V355" s="109"/>
      <c r="W355" s="109"/>
      <c r="X355" s="108"/>
      <c r="Y355" s="109"/>
      <c r="Z355" s="109"/>
      <c r="AA355" s="109"/>
      <c r="AB355" s="109"/>
    </row>
    <row r="356" spans="1:28">
      <c r="A356" s="108"/>
      <c r="B356" s="108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N356" s="106"/>
      <c r="O356" s="106"/>
      <c r="Q356" s="108"/>
      <c r="R356" s="108"/>
      <c r="S356" s="109"/>
      <c r="T356" s="109"/>
      <c r="U356" s="109"/>
      <c r="V356" s="109"/>
      <c r="W356" s="109"/>
      <c r="X356" s="108"/>
      <c r="Y356" s="109"/>
      <c r="Z356" s="109"/>
      <c r="AA356" s="109"/>
      <c r="AB356" s="109"/>
    </row>
    <row r="357" spans="1:28">
      <c r="A357" s="108"/>
      <c r="B357" s="108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N357" s="106"/>
      <c r="O357" s="106"/>
      <c r="Q357" s="108"/>
      <c r="R357" s="108"/>
      <c r="S357" s="109"/>
      <c r="T357" s="109"/>
      <c r="U357" s="109"/>
      <c r="V357" s="109"/>
      <c r="W357" s="109"/>
      <c r="X357" s="108"/>
      <c r="Y357" s="109"/>
      <c r="Z357" s="109"/>
      <c r="AA357" s="109"/>
      <c r="AB357" s="109"/>
    </row>
    <row r="358" spans="1:28">
      <c r="A358" s="108"/>
      <c r="B358" s="108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N358" s="106"/>
      <c r="O358" s="106"/>
      <c r="Q358" s="108"/>
      <c r="R358" s="108"/>
      <c r="S358" s="109"/>
      <c r="T358" s="109"/>
      <c r="U358" s="109"/>
      <c r="V358" s="109"/>
      <c r="W358" s="109"/>
      <c r="X358" s="108"/>
      <c r="Y358" s="109"/>
      <c r="Z358" s="109"/>
      <c r="AA358" s="109"/>
      <c r="AB358" s="109"/>
    </row>
    <row r="359" spans="1:28">
      <c r="A359" s="108"/>
      <c r="B359" s="108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N359" s="106"/>
      <c r="O359" s="106"/>
      <c r="Q359" s="108"/>
      <c r="R359" s="108"/>
      <c r="S359" s="109"/>
      <c r="T359" s="109"/>
      <c r="U359" s="109"/>
      <c r="V359" s="109"/>
      <c r="W359" s="109"/>
      <c r="X359" s="108"/>
      <c r="Y359" s="109"/>
      <c r="Z359" s="109"/>
      <c r="AA359" s="109"/>
      <c r="AB359" s="109"/>
    </row>
    <row r="360" spans="1:28">
      <c r="A360" s="108"/>
      <c r="B360" s="108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N360" s="106"/>
      <c r="O360" s="106"/>
      <c r="Q360" s="108"/>
      <c r="R360" s="108"/>
      <c r="S360" s="109"/>
      <c r="T360" s="109"/>
      <c r="U360" s="109"/>
      <c r="V360" s="109"/>
      <c r="W360" s="109"/>
      <c r="X360" s="108"/>
      <c r="Y360" s="109"/>
      <c r="Z360" s="109"/>
      <c r="AA360" s="109"/>
      <c r="AB360" s="109"/>
    </row>
    <row r="361" spans="1:28">
      <c r="A361" s="108"/>
      <c r="B361" s="108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N361" s="106"/>
      <c r="O361" s="106"/>
      <c r="Q361" s="108"/>
      <c r="R361" s="108"/>
      <c r="S361" s="109"/>
      <c r="T361" s="109"/>
      <c r="U361" s="109"/>
      <c r="V361" s="109"/>
      <c r="W361" s="109"/>
      <c r="X361" s="108"/>
      <c r="Y361" s="109"/>
      <c r="Z361" s="109"/>
      <c r="AA361" s="109"/>
      <c r="AB361" s="109"/>
    </row>
    <row r="362" spans="1:28">
      <c r="A362" s="108"/>
      <c r="B362" s="108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N362" s="106"/>
      <c r="O362" s="106"/>
      <c r="Q362" s="108"/>
      <c r="R362" s="108"/>
      <c r="S362" s="109"/>
      <c r="T362" s="109"/>
      <c r="U362" s="109"/>
      <c r="V362" s="109"/>
      <c r="W362" s="109"/>
      <c r="X362" s="108"/>
      <c r="Y362" s="109"/>
      <c r="Z362" s="109"/>
      <c r="AA362" s="109"/>
      <c r="AB362" s="109"/>
    </row>
    <row r="363" spans="1:28">
      <c r="A363" s="108"/>
      <c r="B363" s="108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N363" s="106"/>
      <c r="O363" s="106"/>
      <c r="Q363" s="108"/>
      <c r="R363" s="108"/>
      <c r="S363" s="109"/>
      <c r="T363" s="109"/>
      <c r="U363" s="109"/>
      <c r="V363" s="109"/>
      <c r="W363" s="109"/>
      <c r="X363" s="108"/>
      <c r="Y363" s="109"/>
      <c r="Z363" s="109"/>
      <c r="AA363" s="109"/>
      <c r="AB363" s="109"/>
    </row>
    <row r="364" spans="1:28">
      <c r="A364" s="108"/>
      <c r="B364" s="108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N364" s="106"/>
      <c r="O364" s="106"/>
      <c r="Q364" s="108"/>
      <c r="R364" s="108"/>
      <c r="S364" s="109"/>
      <c r="T364" s="109"/>
      <c r="U364" s="109"/>
      <c r="V364" s="109"/>
      <c r="W364" s="109"/>
      <c r="X364" s="108"/>
      <c r="Y364" s="109"/>
      <c r="Z364" s="109"/>
      <c r="AA364" s="109"/>
      <c r="AB364" s="109"/>
    </row>
    <row r="365" spans="1:28">
      <c r="A365" s="108"/>
      <c r="B365" s="108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N365" s="106"/>
      <c r="O365" s="106"/>
      <c r="Q365" s="108"/>
      <c r="R365" s="108"/>
      <c r="S365" s="109"/>
      <c r="T365" s="109"/>
      <c r="U365" s="109"/>
      <c r="V365" s="109"/>
      <c r="W365" s="109"/>
      <c r="X365" s="108"/>
      <c r="Y365" s="109"/>
      <c r="Z365" s="109"/>
      <c r="AA365" s="109"/>
      <c r="AB365" s="109"/>
    </row>
    <row r="366" spans="1:28">
      <c r="A366" s="108"/>
      <c r="B366" s="108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N366" s="106"/>
      <c r="O366" s="106"/>
      <c r="Q366" s="108"/>
      <c r="R366" s="108"/>
      <c r="S366" s="109"/>
      <c r="T366" s="109"/>
      <c r="U366" s="109"/>
      <c r="V366" s="109"/>
      <c r="W366" s="109"/>
      <c r="X366" s="108"/>
      <c r="Y366" s="109"/>
      <c r="Z366" s="109"/>
      <c r="AA366" s="109"/>
      <c r="AB366" s="109"/>
    </row>
    <row r="367" spans="1:28">
      <c r="A367" s="108"/>
      <c r="B367" s="108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N367" s="106"/>
      <c r="O367" s="106"/>
      <c r="Q367" s="108"/>
      <c r="R367" s="108"/>
      <c r="S367" s="109"/>
      <c r="T367" s="109"/>
      <c r="U367" s="109"/>
      <c r="V367" s="109"/>
      <c r="W367" s="109"/>
      <c r="X367" s="108"/>
      <c r="Y367" s="109"/>
      <c r="Z367" s="109"/>
      <c r="AA367" s="109"/>
      <c r="AB367" s="109"/>
    </row>
    <row r="368" spans="1:28">
      <c r="A368" s="108"/>
      <c r="B368" s="108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N368" s="106"/>
      <c r="O368" s="106"/>
      <c r="Q368" s="108"/>
      <c r="R368" s="108"/>
      <c r="S368" s="109"/>
      <c r="T368" s="109"/>
      <c r="U368" s="109"/>
      <c r="V368" s="109"/>
      <c r="W368" s="109"/>
      <c r="X368" s="108"/>
      <c r="Y368" s="109"/>
      <c r="Z368" s="109"/>
      <c r="AA368" s="109"/>
      <c r="AB368" s="109"/>
    </row>
    <row r="369" spans="1:28">
      <c r="A369" s="108"/>
      <c r="B369" s="108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N369" s="106"/>
      <c r="O369" s="106"/>
      <c r="Q369" s="108"/>
      <c r="R369" s="108"/>
      <c r="S369" s="109"/>
      <c r="T369" s="109"/>
      <c r="U369" s="109"/>
      <c r="V369" s="109"/>
      <c r="W369" s="109"/>
      <c r="X369" s="108"/>
      <c r="Y369" s="109"/>
      <c r="Z369" s="109"/>
      <c r="AA369" s="109"/>
      <c r="AB369" s="109"/>
    </row>
    <row r="370" spans="1:28">
      <c r="A370" s="108"/>
      <c r="B370" s="108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N370" s="106"/>
      <c r="O370" s="106"/>
      <c r="Q370" s="108"/>
      <c r="R370" s="108"/>
      <c r="S370" s="109"/>
      <c r="T370" s="109"/>
      <c r="U370" s="109"/>
      <c r="V370" s="109"/>
      <c r="W370" s="109"/>
      <c r="X370" s="108"/>
      <c r="Y370" s="109"/>
      <c r="Z370" s="109"/>
      <c r="AA370" s="109"/>
      <c r="AB370" s="109"/>
    </row>
    <row r="371" spans="1:28">
      <c r="A371" s="108"/>
      <c r="B371" s="108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N371" s="106"/>
      <c r="O371" s="106"/>
      <c r="Q371" s="108"/>
      <c r="R371" s="108"/>
      <c r="S371" s="109"/>
      <c r="T371" s="109"/>
      <c r="U371" s="109"/>
      <c r="V371" s="109"/>
      <c r="W371" s="109"/>
      <c r="X371" s="108"/>
      <c r="Y371" s="109"/>
      <c r="Z371" s="109"/>
      <c r="AA371" s="109"/>
      <c r="AB371" s="109"/>
    </row>
    <row r="372" spans="1:28">
      <c r="A372" s="108"/>
      <c r="B372" s="108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N372" s="106"/>
      <c r="O372" s="106"/>
      <c r="Q372" s="108"/>
      <c r="R372" s="108"/>
      <c r="S372" s="109"/>
      <c r="T372" s="109"/>
      <c r="U372" s="109"/>
      <c r="V372" s="109"/>
      <c r="W372" s="109"/>
      <c r="X372" s="108"/>
      <c r="Y372" s="109"/>
      <c r="Z372" s="109"/>
      <c r="AA372" s="109"/>
      <c r="AB372" s="109"/>
    </row>
    <row r="373" spans="1:28">
      <c r="A373" s="108"/>
      <c r="B373" s="108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N373" s="106"/>
      <c r="O373" s="106"/>
      <c r="Q373" s="108"/>
      <c r="R373" s="108"/>
      <c r="S373" s="109"/>
      <c r="T373" s="109"/>
      <c r="U373" s="109"/>
      <c r="V373" s="109"/>
      <c r="W373" s="109"/>
      <c r="X373" s="108"/>
      <c r="Y373" s="109"/>
      <c r="Z373" s="109"/>
      <c r="AA373" s="109"/>
      <c r="AB373" s="109"/>
    </row>
    <row r="374" spans="1:28">
      <c r="A374" s="108"/>
      <c r="B374" s="108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N374" s="106"/>
      <c r="O374" s="106"/>
      <c r="Q374" s="108"/>
      <c r="R374" s="108"/>
      <c r="S374" s="109"/>
      <c r="T374" s="109"/>
      <c r="U374" s="109"/>
      <c r="V374" s="109"/>
      <c r="W374" s="109"/>
      <c r="X374" s="108"/>
      <c r="Y374" s="109"/>
      <c r="Z374" s="109"/>
      <c r="AA374" s="109"/>
      <c r="AB374" s="109"/>
    </row>
    <row r="375" spans="1:28">
      <c r="A375" s="108"/>
      <c r="B375" s="108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N375" s="106"/>
      <c r="O375" s="106"/>
      <c r="Q375" s="108"/>
      <c r="R375" s="108"/>
      <c r="S375" s="109"/>
      <c r="T375" s="109"/>
      <c r="U375" s="109"/>
      <c r="V375" s="109"/>
      <c r="W375" s="109"/>
      <c r="X375" s="108"/>
      <c r="Y375" s="109"/>
      <c r="Z375" s="109"/>
      <c r="AA375" s="109"/>
      <c r="AB375" s="109"/>
    </row>
    <row r="376" spans="1:28">
      <c r="A376" s="108"/>
      <c r="B376" s="108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N376" s="106"/>
      <c r="O376" s="106"/>
      <c r="Q376" s="108"/>
      <c r="R376" s="108"/>
      <c r="S376" s="109"/>
      <c r="T376" s="109"/>
      <c r="U376" s="109"/>
      <c r="V376" s="109"/>
      <c r="W376" s="109"/>
      <c r="X376" s="108"/>
      <c r="Y376" s="109"/>
      <c r="Z376" s="109"/>
      <c r="AA376" s="109"/>
      <c r="AB376" s="109"/>
    </row>
    <row r="377" spans="1:28">
      <c r="A377" s="108"/>
      <c r="B377" s="108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N377" s="106"/>
      <c r="O377" s="106"/>
      <c r="Q377" s="108"/>
      <c r="R377" s="108"/>
      <c r="S377" s="109"/>
      <c r="T377" s="109"/>
      <c r="U377" s="109"/>
      <c r="V377" s="109"/>
      <c r="W377" s="109"/>
      <c r="X377" s="108"/>
      <c r="Y377" s="109"/>
      <c r="Z377" s="109"/>
      <c r="AA377" s="109"/>
      <c r="AB377" s="109"/>
    </row>
    <row r="378" spans="1:28">
      <c r="A378" s="108"/>
      <c r="B378" s="108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N378" s="106"/>
      <c r="O378" s="106"/>
      <c r="Q378" s="108"/>
      <c r="R378" s="108"/>
      <c r="S378" s="109"/>
      <c r="T378" s="109"/>
      <c r="U378" s="109"/>
      <c r="V378" s="109"/>
      <c r="W378" s="109"/>
      <c r="X378" s="108"/>
      <c r="Y378" s="109"/>
      <c r="Z378" s="109"/>
      <c r="AA378" s="109"/>
      <c r="AB378" s="109"/>
    </row>
    <row r="379" spans="1:28">
      <c r="A379" s="108"/>
      <c r="B379" s="108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N379" s="106"/>
      <c r="O379" s="106"/>
      <c r="Q379" s="108"/>
      <c r="R379" s="108"/>
      <c r="S379" s="109"/>
      <c r="T379" s="109"/>
      <c r="U379" s="109"/>
      <c r="V379" s="109"/>
      <c r="W379" s="109"/>
      <c r="X379" s="108"/>
      <c r="Y379" s="109"/>
      <c r="Z379" s="109"/>
      <c r="AA379" s="109"/>
      <c r="AB379" s="109"/>
    </row>
    <row r="380" spans="1:28">
      <c r="A380" s="108"/>
      <c r="B380" s="108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N380" s="106"/>
      <c r="O380" s="106"/>
      <c r="Q380" s="108"/>
      <c r="R380" s="108"/>
      <c r="S380" s="109"/>
      <c r="T380" s="109"/>
      <c r="U380" s="109"/>
      <c r="V380" s="109"/>
      <c r="W380" s="109"/>
      <c r="X380" s="108"/>
      <c r="Y380" s="109"/>
      <c r="Z380" s="109"/>
      <c r="AA380" s="109"/>
      <c r="AB380" s="109"/>
    </row>
    <row r="381" spans="1:28">
      <c r="A381" s="108"/>
      <c r="B381" s="108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N381" s="106"/>
      <c r="O381" s="106"/>
      <c r="Q381" s="108"/>
      <c r="R381" s="108"/>
      <c r="S381" s="109"/>
      <c r="T381" s="109"/>
      <c r="U381" s="109"/>
      <c r="V381" s="109"/>
      <c r="W381" s="109"/>
      <c r="X381" s="108"/>
      <c r="Y381" s="109"/>
      <c r="Z381" s="109"/>
      <c r="AA381" s="109"/>
      <c r="AB381" s="109"/>
    </row>
    <row r="382" spans="1:28">
      <c r="A382" s="108"/>
      <c r="B382" s="108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N382" s="106"/>
      <c r="O382" s="106"/>
      <c r="Q382" s="108"/>
      <c r="R382" s="108"/>
      <c r="S382" s="109"/>
      <c r="T382" s="109"/>
      <c r="U382" s="109"/>
      <c r="V382" s="109"/>
      <c r="W382" s="109"/>
      <c r="X382" s="108"/>
      <c r="Y382" s="109"/>
      <c r="Z382" s="109"/>
      <c r="AA382" s="109"/>
      <c r="AB382" s="109"/>
    </row>
    <row r="383" spans="1:28">
      <c r="A383" s="108"/>
      <c r="B383" s="108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N383" s="106"/>
      <c r="O383" s="106"/>
      <c r="Q383" s="108"/>
      <c r="R383" s="108"/>
      <c r="S383" s="109"/>
      <c r="T383" s="109"/>
      <c r="U383" s="109"/>
      <c r="V383" s="109"/>
      <c r="W383" s="109"/>
      <c r="X383" s="108"/>
      <c r="Y383" s="109"/>
      <c r="Z383" s="109"/>
      <c r="AA383" s="109"/>
      <c r="AB383" s="109"/>
    </row>
    <row r="384" spans="1:28">
      <c r="A384" s="108"/>
      <c r="B384" s="108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N384" s="106"/>
      <c r="O384" s="106"/>
      <c r="Q384" s="108"/>
      <c r="R384" s="108"/>
      <c r="S384" s="109"/>
      <c r="T384" s="109"/>
      <c r="U384" s="109"/>
      <c r="V384" s="109"/>
      <c r="W384" s="109"/>
      <c r="X384" s="108"/>
      <c r="Y384" s="109"/>
      <c r="Z384" s="109"/>
      <c r="AA384" s="109"/>
      <c r="AB384" s="109"/>
    </row>
    <row r="385" spans="1:28">
      <c r="A385" s="108"/>
      <c r="B385" s="108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N385" s="106"/>
      <c r="O385" s="106"/>
      <c r="Q385" s="108"/>
      <c r="R385" s="108"/>
      <c r="S385" s="109"/>
      <c r="T385" s="109"/>
      <c r="U385" s="109"/>
      <c r="V385" s="109"/>
      <c r="W385" s="109"/>
      <c r="X385" s="108"/>
      <c r="Y385" s="109"/>
      <c r="Z385" s="109"/>
      <c r="AA385" s="109"/>
      <c r="AB385" s="109"/>
    </row>
    <row r="386" spans="1:28">
      <c r="A386" s="108"/>
      <c r="B386" s="108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N386" s="106"/>
      <c r="O386" s="106"/>
      <c r="Q386" s="108"/>
      <c r="R386" s="108"/>
      <c r="S386" s="109"/>
      <c r="T386" s="109"/>
      <c r="U386" s="109"/>
      <c r="V386" s="109"/>
      <c r="W386" s="109"/>
      <c r="X386" s="108"/>
      <c r="Y386" s="109"/>
      <c r="Z386" s="109"/>
      <c r="AA386" s="109"/>
      <c r="AB386" s="109"/>
    </row>
    <row r="387" spans="1:28" ht="15.75" customHeight="1">
      <c r="A387" s="108"/>
      <c r="B387" s="108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N387" s="106"/>
      <c r="O387" s="106"/>
      <c r="Q387" s="108"/>
      <c r="R387" s="108"/>
      <c r="S387" s="109"/>
      <c r="T387" s="109"/>
      <c r="U387" s="109"/>
      <c r="V387" s="109"/>
      <c r="W387" s="109"/>
      <c r="X387" s="108"/>
      <c r="Y387" s="109"/>
      <c r="Z387" s="109"/>
      <c r="AA387" s="109"/>
      <c r="AB387" s="109"/>
    </row>
    <row r="388" spans="1:28">
      <c r="A388" s="108"/>
      <c r="B388" s="108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N388" s="110" t="e">
        <f>#REF!-#REF!</f>
        <v>#REF!</v>
      </c>
      <c r="O388" s="106"/>
      <c r="Q388" s="108"/>
      <c r="R388" s="108"/>
      <c r="S388" s="109"/>
      <c r="T388" s="109"/>
      <c r="U388" s="109"/>
      <c r="V388" s="109"/>
      <c r="W388" s="109"/>
      <c r="X388" s="108"/>
      <c r="Y388" s="109"/>
      <c r="Z388" s="109"/>
      <c r="AA388" s="109"/>
      <c r="AB388" s="109"/>
    </row>
    <row r="389" spans="1:28">
      <c r="A389" s="108"/>
      <c r="B389" s="108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N389" s="106"/>
      <c r="O389" s="106"/>
      <c r="Q389" s="108"/>
      <c r="R389" s="108"/>
      <c r="S389" s="109"/>
      <c r="T389" s="109"/>
      <c r="U389" s="109"/>
      <c r="V389" s="109"/>
      <c r="W389" s="109"/>
      <c r="X389" s="108"/>
      <c r="Y389" s="109"/>
      <c r="Z389" s="109"/>
      <c r="AA389" s="109"/>
      <c r="AB389" s="109"/>
    </row>
    <row r="390" spans="1:28">
      <c r="A390" s="108"/>
      <c r="B390" s="108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N390" s="106"/>
      <c r="O390" s="106"/>
      <c r="Q390" s="108"/>
      <c r="R390" s="108"/>
      <c r="S390" s="109"/>
      <c r="T390" s="109"/>
      <c r="U390" s="109"/>
      <c r="V390" s="109"/>
      <c r="W390" s="109"/>
      <c r="X390" s="108"/>
      <c r="Y390" s="109"/>
      <c r="Z390" s="109"/>
      <c r="AA390" s="109"/>
      <c r="AB390" s="109"/>
    </row>
    <row r="391" spans="1:28">
      <c r="A391" s="108"/>
      <c r="B391" s="108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N391" s="106"/>
      <c r="O391" s="106"/>
      <c r="Q391" s="108"/>
      <c r="R391" s="108"/>
      <c r="S391" s="109"/>
      <c r="T391" s="109"/>
      <c r="U391" s="109"/>
      <c r="V391" s="109"/>
      <c r="W391" s="109"/>
      <c r="X391" s="108"/>
      <c r="Y391" s="109"/>
      <c r="Z391" s="109"/>
      <c r="AA391" s="109"/>
      <c r="AB391" s="109"/>
    </row>
    <row r="392" spans="1:28">
      <c r="A392" s="108"/>
      <c r="B392" s="108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N392" s="106"/>
      <c r="O392" s="106"/>
      <c r="Q392" s="108"/>
      <c r="R392" s="108"/>
      <c r="S392" s="109"/>
      <c r="T392" s="109"/>
      <c r="U392" s="109"/>
      <c r="V392" s="109"/>
      <c r="W392" s="109"/>
      <c r="X392" s="108"/>
      <c r="Y392" s="109"/>
      <c r="Z392" s="109"/>
      <c r="AA392" s="109"/>
      <c r="AB392" s="109"/>
    </row>
    <row r="393" spans="1:28">
      <c r="A393" s="108"/>
      <c r="B393" s="108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N393" s="106"/>
      <c r="O393" s="106"/>
      <c r="Q393" s="108"/>
      <c r="R393" s="108"/>
      <c r="S393" s="109"/>
      <c r="T393" s="109"/>
      <c r="U393" s="109"/>
      <c r="V393" s="109"/>
      <c r="W393" s="109"/>
      <c r="X393" s="108"/>
      <c r="Y393" s="109"/>
      <c r="Z393" s="109"/>
      <c r="AA393" s="109"/>
      <c r="AB393" s="109"/>
    </row>
    <row r="394" spans="1:28">
      <c r="A394" s="108"/>
      <c r="B394" s="108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N394" s="106"/>
      <c r="O394" s="106"/>
      <c r="Q394" s="108"/>
      <c r="R394" s="108"/>
      <c r="S394" s="109"/>
      <c r="T394" s="109"/>
      <c r="U394" s="109"/>
      <c r="V394" s="109"/>
      <c r="W394" s="109"/>
      <c r="X394" s="108"/>
      <c r="Y394" s="109"/>
      <c r="Z394" s="109"/>
      <c r="AA394" s="109"/>
      <c r="AB394" s="109"/>
    </row>
    <row r="395" spans="1:28">
      <c r="A395" s="108"/>
      <c r="B395" s="108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N395" s="106"/>
      <c r="O395" s="106"/>
      <c r="Q395" s="108"/>
      <c r="R395" s="108"/>
      <c r="S395" s="109"/>
      <c r="T395" s="109"/>
      <c r="U395" s="109"/>
      <c r="V395" s="109"/>
      <c r="W395" s="109"/>
      <c r="X395" s="108"/>
      <c r="Y395" s="109"/>
      <c r="Z395" s="109"/>
      <c r="AA395" s="109"/>
      <c r="AB395" s="109"/>
    </row>
    <row r="396" spans="1:28">
      <c r="A396" s="108"/>
      <c r="B396" s="108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N396" s="106"/>
      <c r="O396" s="106"/>
      <c r="Q396" s="108"/>
      <c r="R396" s="108"/>
      <c r="S396" s="109"/>
      <c r="T396" s="109"/>
      <c r="U396" s="109"/>
      <c r="V396" s="109"/>
      <c r="W396" s="109"/>
      <c r="X396" s="108"/>
      <c r="Y396" s="109"/>
      <c r="Z396" s="109"/>
      <c r="AA396" s="109"/>
      <c r="AB396" s="109"/>
    </row>
    <row r="397" spans="1:28">
      <c r="A397" s="108"/>
      <c r="B397" s="108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N397" s="106"/>
      <c r="O397" s="106"/>
      <c r="Q397" s="108"/>
      <c r="R397" s="108"/>
      <c r="S397" s="109"/>
      <c r="T397" s="109"/>
      <c r="U397" s="109"/>
      <c r="V397" s="109"/>
      <c r="W397" s="109"/>
      <c r="X397" s="108"/>
      <c r="Y397" s="109"/>
      <c r="Z397" s="109"/>
      <c r="AA397" s="109"/>
      <c r="AB397" s="109"/>
    </row>
    <row r="398" spans="1:28">
      <c r="A398" s="108"/>
      <c r="B398" s="108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N398" s="106"/>
      <c r="O398" s="106"/>
      <c r="Q398" s="108"/>
      <c r="R398" s="108"/>
      <c r="S398" s="109"/>
      <c r="T398" s="109"/>
      <c r="U398" s="109"/>
      <c r="V398" s="109"/>
      <c r="W398" s="109"/>
      <c r="X398" s="108"/>
      <c r="Y398" s="109"/>
      <c r="Z398" s="109"/>
      <c r="AA398" s="109"/>
      <c r="AB398" s="109"/>
    </row>
    <row r="399" spans="1:28">
      <c r="A399" s="108"/>
      <c r="B399" s="108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N399" s="106"/>
      <c r="O399" s="106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</row>
    <row r="400" spans="1:28">
      <c r="A400" s="108"/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N400" s="106"/>
      <c r="O400" s="106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</row>
    <row r="401" spans="1:28">
      <c r="A401" s="108"/>
      <c r="B401" s="108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N401" s="106"/>
      <c r="O401" s="106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</row>
    <row r="402" spans="1:28">
      <c r="A402" s="108"/>
      <c r="B402" s="108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N402" s="106"/>
      <c r="O402" s="106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</row>
    <row r="403" spans="1:28">
      <c r="A403" s="108"/>
      <c r="B403" s="108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N403" s="106"/>
      <c r="O403" s="106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</row>
    <row r="404" spans="1:28">
      <c r="A404" s="108"/>
      <c r="B404" s="108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N404" s="106"/>
      <c r="O404" s="106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</row>
    <row r="405" spans="1:28">
      <c r="A405" s="108"/>
      <c r="B405" s="108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N405" s="106"/>
      <c r="O405" s="106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</row>
    <row r="406" spans="1:28">
      <c r="A406" s="108"/>
      <c r="B406" s="108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N406" s="106"/>
      <c r="O406" s="106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</row>
    <row r="407" spans="1:28">
      <c r="A407" s="108"/>
      <c r="B407" s="108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N407" s="106"/>
      <c r="O407" s="106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</row>
    <row r="408" spans="1:28">
      <c r="A408" s="108"/>
      <c r="B408" s="108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N408" s="106"/>
      <c r="O408" s="106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</row>
    <row r="409" spans="1:28">
      <c r="A409" s="108"/>
      <c r="B409" s="108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N409" s="106"/>
      <c r="O409" s="106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</row>
    <row r="410" spans="1:28">
      <c r="A410" s="108"/>
      <c r="B410" s="108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N410" s="106"/>
      <c r="O410" s="106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</row>
    <row r="411" spans="1:28">
      <c r="B411" s="108"/>
      <c r="K411" s="106"/>
      <c r="L411" s="106"/>
      <c r="N411" s="106"/>
      <c r="O411" s="106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</row>
    <row r="412" spans="1:28"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</row>
    <row r="413" spans="1:28"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</row>
    <row r="414" spans="1:28"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</row>
    <row r="489" spans="18:18" s="106" customFormat="1" ht="19.5" customHeight="1"/>
    <row r="494" spans="18:18" s="106" customFormat="1">
      <c r="R494" s="108"/>
    </row>
  </sheetData>
  <mergeCells count="551">
    <mergeCell ref="I164:P164"/>
    <mergeCell ref="I165:P168"/>
    <mergeCell ref="I245:J245"/>
    <mergeCell ref="N245:O245"/>
    <mergeCell ref="I328:J328"/>
    <mergeCell ref="N328:O328"/>
    <mergeCell ref="A252:O252"/>
    <mergeCell ref="A253:O253"/>
    <mergeCell ref="C255:E255"/>
    <mergeCell ref="I255:J255"/>
    <mergeCell ref="I263:J263"/>
    <mergeCell ref="N227:O227"/>
    <mergeCell ref="I228:J228"/>
    <mergeCell ref="I249:J249"/>
    <mergeCell ref="K249:L249"/>
    <mergeCell ref="K255:L255"/>
    <mergeCell ref="K256:L256"/>
    <mergeCell ref="N255:O255"/>
    <mergeCell ref="N256:O256"/>
    <mergeCell ref="I257:J257"/>
    <mergeCell ref="N257:O257"/>
    <mergeCell ref="I258:J258"/>
    <mergeCell ref="N258:O258"/>
    <mergeCell ref="K257:L257"/>
    <mergeCell ref="N244:O244"/>
    <mergeCell ref="N246:O246"/>
    <mergeCell ref="N249:O249"/>
    <mergeCell ref="K244:L244"/>
    <mergeCell ref="K245:L245"/>
    <mergeCell ref="K246:L246"/>
    <mergeCell ref="I231:J231"/>
    <mergeCell ref="I232:J232"/>
    <mergeCell ref="I233:J233"/>
    <mergeCell ref="I234:J234"/>
    <mergeCell ref="K259:L259"/>
    <mergeCell ref="K262:L262"/>
    <mergeCell ref="A241:H241"/>
    <mergeCell ref="I242:J242"/>
    <mergeCell ref="I221:J221"/>
    <mergeCell ref="I222:J222"/>
    <mergeCell ref="A223:H223"/>
    <mergeCell ref="I235:J235"/>
    <mergeCell ref="I224:J224"/>
    <mergeCell ref="I262:J262"/>
    <mergeCell ref="A244:H244"/>
    <mergeCell ref="A249:H249"/>
    <mergeCell ref="K258:L258"/>
    <mergeCell ref="I244:J244"/>
    <mergeCell ref="I219:J219"/>
    <mergeCell ref="N219:O219"/>
    <mergeCell ref="N220:O220"/>
    <mergeCell ref="A210:H210"/>
    <mergeCell ref="N210:O210"/>
    <mergeCell ref="N211:O211"/>
    <mergeCell ref="I212:J212"/>
    <mergeCell ref="N212:O212"/>
    <mergeCell ref="A230:H230"/>
    <mergeCell ref="N230:O230"/>
    <mergeCell ref="N221:O221"/>
    <mergeCell ref="N222:O222"/>
    <mergeCell ref="N223:O223"/>
    <mergeCell ref="I216:J216"/>
    <mergeCell ref="N216:O216"/>
    <mergeCell ref="I217:J217"/>
    <mergeCell ref="N217:O217"/>
    <mergeCell ref="K220:L220"/>
    <mergeCell ref="K216:L216"/>
    <mergeCell ref="K217:L217"/>
    <mergeCell ref="K218:L218"/>
    <mergeCell ref="I215:J215"/>
    <mergeCell ref="N215:O215"/>
    <mergeCell ref="K210:L210"/>
    <mergeCell ref="K211:L211"/>
    <mergeCell ref="K212:L212"/>
    <mergeCell ref="K214:L214"/>
    <mergeCell ref="K215:L215"/>
    <mergeCell ref="A218:H218"/>
    <mergeCell ref="N218:O218"/>
    <mergeCell ref="I205:J205"/>
    <mergeCell ref="N205:O205"/>
    <mergeCell ref="I206:J206"/>
    <mergeCell ref="N206:O206"/>
    <mergeCell ref="I208:J208"/>
    <mergeCell ref="N208:O208"/>
    <mergeCell ref="I209:J209"/>
    <mergeCell ref="I213:J213"/>
    <mergeCell ref="I214:J214"/>
    <mergeCell ref="N214:O214"/>
    <mergeCell ref="A203:H203"/>
    <mergeCell ref="N203:O203"/>
    <mergeCell ref="K196:L196"/>
    <mergeCell ref="K201:L201"/>
    <mergeCell ref="K203:L203"/>
    <mergeCell ref="I191:J191"/>
    <mergeCell ref="I192:J192"/>
    <mergeCell ref="I193:J193"/>
    <mergeCell ref="N193:O193"/>
    <mergeCell ref="I196:J196"/>
    <mergeCell ref="N196:O196"/>
    <mergeCell ref="I198:J198"/>
    <mergeCell ref="I199:J199"/>
    <mergeCell ref="I200:J200"/>
    <mergeCell ref="N201:O201"/>
    <mergeCell ref="I179:J179"/>
    <mergeCell ref="N179:O179"/>
    <mergeCell ref="I180:J180"/>
    <mergeCell ref="K185:L185"/>
    <mergeCell ref="K186:L186"/>
    <mergeCell ref="K188:L188"/>
    <mergeCell ref="K193:L193"/>
    <mergeCell ref="I194:J194"/>
    <mergeCell ref="I184:J184"/>
    <mergeCell ref="I190:J190"/>
    <mergeCell ref="N6:O6"/>
    <mergeCell ref="I7:J7"/>
    <mergeCell ref="N7:O7"/>
    <mergeCell ref="I8:J8"/>
    <mergeCell ref="N8:O8"/>
    <mergeCell ref="A2:O2"/>
    <mergeCell ref="A3:O3"/>
    <mergeCell ref="C5:E5"/>
    <mergeCell ref="I5:J5"/>
    <mergeCell ref="N5:O5"/>
    <mergeCell ref="K5:L5"/>
    <mergeCell ref="K6:L6"/>
    <mergeCell ref="K7:L7"/>
    <mergeCell ref="K8:L8"/>
    <mergeCell ref="A43:H43"/>
    <mergeCell ref="N43:O43"/>
    <mergeCell ref="I25:J25"/>
    <mergeCell ref="I26:J26"/>
    <mergeCell ref="N26:O26"/>
    <mergeCell ref="I27:J27"/>
    <mergeCell ref="I29:J29"/>
    <mergeCell ref="N19:O19"/>
    <mergeCell ref="N9:O9"/>
    <mergeCell ref="I12:J12"/>
    <mergeCell ref="N12:O12"/>
    <mergeCell ref="I13:J13"/>
    <mergeCell ref="I14:J14"/>
    <mergeCell ref="K18:L18"/>
    <mergeCell ref="K19:L19"/>
    <mergeCell ref="N15:O15"/>
    <mergeCell ref="I16:J16"/>
    <mergeCell ref="I17:J17"/>
    <mergeCell ref="N18:O18"/>
    <mergeCell ref="I24:J24"/>
    <mergeCell ref="I15:J15"/>
    <mergeCell ref="I31:J31"/>
    <mergeCell ref="I32:J32"/>
    <mergeCell ref="I33:J33"/>
    <mergeCell ref="N34:O34"/>
    <mergeCell ref="A36:H36"/>
    <mergeCell ref="N36:O36"/>
    <mergeCell ref="I21:J21"/>
    <mergeCell ref="N21:O21"/>
    <mergeCell ref="I23:J23"/>
    <mergeCell ref="K21:L21"/>
    <mergeCell ref="K26:L26"/>
    <mergeCell ref="K29:L29"/>
    <mergeCell ref="K34:L34"/>
    <mergeCell ref="K36:L36"/>
    <mergeCell ref="K39:L39"/>
    <mergeCell ref="K37:L37"/>
    <mergeCell ref="K38:L38"/>
    <mergeCell ref="N29:O29"/>
    <mergeCell ref="I50:J50"/>
    <mergeCell ref="N50:O50"/>
    <mergeCell ref="I37:J37"/>
    <mergeCell ref="N37:O37"/>
    <mergeCell ref="I38:J38"/>
    <mergeCell ref="N38:O38"/>
    <mergeCell ref="I39:J39"/>
    <mergeCell ref="N39:O39"/>
    <mergeCell ref="I41:J41"/>
    <mergeCell ref="N41:O41"/>
    <mergeCell ref="I47:J47"/>
    <mergeCell ref="N47:O47"/>
    <mergeCell ref="I48:J48"/>
    <mergeCell ref="N48:O48"/>
    <mergeCell ref="I49:J49"/>
    <mergeCell ref="N49:O49"/>
    <mergeCell ref="K48:L48"/>
    <mergeCell ref="K49:L49"/>
    <mergeCell ref="I42:J42"/>
    <mergeCell ref="N42:O42"/>
    <mergeCell ref="N44:O44"/>
    <mergeCell ref="I45:J45"/>
    <mergeCell ref="N45:O45"/>
    <mergeCell ref="I46:J46"/>
    <mergeCell ref="I64:J64"/>
    <mergeCell ref="A63:H63"/>
    <mergeCell ref="I54:J54"/>
    <mergeCell ref="N54:O54"/>
    <mergeCell ref="I55:J55"/>
    <mergeCell ref="A56:H56"/>
    <mergeCell ref="K51:L51"/>
    <mergeCell ref="K52:L52"/>
    <mergeCell ref="K53:L53"/>
    <mergeCell ref="K54:L54"/>
    <mergeCell ref="A51:H51"/>
    <mergeCell ref="N51:O51"/>
    <mergeCell ref="I52:J52"/>
    <mergeCell ref="N52:O52"/>
    <mergeCell ref="N53:O53"/>
    <mergeCell ref="K44:L44"/>
    <mergeCell ref="K45:L45"/>
    <mergeCell ref="K47:L47"/>
    <mergeCell ref="I66:J66"/>
    <mergeCell ref="I67:J67"/>
    <mergeCell ref="I68:J68"/>
    <mergeCell ref="I57:J57"/>
    <mergeCell ref="N60:O60"/>
    <mergeCell ref="I61:J61"/>
    <mergeCell ref="N63:O63"/>
    <mergeCell ref="K60:L60"/>
    <mergeCell ref="N55:O55"/>
    <mergeCell ref="N56:O56"/>
    <mergeCell ref="K55:L55"/>
    <mergeCell ref="K56:L56"/>
    <mergeCell ref="I78:J78"/>
    <mergeCell ref="N78:O78"/>
    <mergeCell ref="A81:H81"/>
    <mergeCell ref="I81:J81"/>
    <mergeCell ref="K81:L81"/>
    <mergeCell ref="A82:H82"/>
    <mergeCell ref="I82:J82"/>
    <mergeCell ref="K82:L82"/>
    <mergeCell ref="A74:H74"/>
    <mergeCell ref="I75:J75"/>
    <mergeCell ref="A77:H77"/>
    <mergeCell ref="I77:J77"/>
    <mergeCell ref="N77:O77"/>
    <mergeCell ref="A80:H80"/>
    <mergeCell ref="N80:O80"/>
    <mergeCell ref="N79:O79"/>
    <mergeCell ref="K78:L78"/>
    <mergeCell ref="K79:L79"/>
    <mergeCell ref="A86:O86"/>
    <mergeCell ref="N95:O95"/>
    <mergeCell ref="I96:J96"/>
    <mergeCell ref="I97:J97"/>
    <mergeCell ref="I98:J98"/>
    <mergeCell ref="N98:O98"/>
    <mergeCell ref="N82:O82"/>
    <mergeCell ref="N81:O81"/>
    <mergeCell ref="N102:O102"/>
    <mergeCell ref="N89:O89"/>
    <mergeCell ref="I90:J90"/>
    <mergeCell ref="N90:O90"/>
    <mergeCell ref="N91:O91"/>
    <mergeCell ref="I95:J95"/>
    <mergeCell ref="A85:O85"/>
    <mergeCell ref="N88:O88"/>
    <mergeCell ref="I91:J91"/>
    <mergeCell ref="N92:O92"/>
    <mergeCell ref="C88:E88"/>
    <mergeCell ref="I88:J88"/>
    <mergeCell ref="I99:J99"/>
    <mergeCell ref="I100:J100"/>
    <mergeCell ref="N101:O101"/>
    <mergeCell ref="K88:L88"/>
    <mergeCell ref="K89:L89"/>
    <mergeCell ref="K90:L90"/>
    <mergeCell ref="K91:L91"/>
    <mergeCell ref="K92:L92"/>
    <mergeCell ref="K95:L95"/>
    <mergeCell ref="A126:H126"/>
    <mergeCell ref="N126:O126"/>
    <mergeCell ref="N104:O104"/>
    <mergeCell ref="I116:J116"/>
    <mergeCell ref="N117:O117"/>
    <mergeCell ref="A119:H119"/>
    <mergeCell ref="N119:O119"/>
    <mergeCell ref="I120:J120"/>
    <mergeCell ref="N120:O120"/>
    <mergeCell ref="I110:J110"/>
    <mergeCell ref="I104:J104"/>
    <mergeCell ref="I112:J112"/>
    <mergeCell ref="N112:O112"/>
    <mergeCell ref="I106:J106"/>
    <mergeCell ref="I107:J107"/>
    <mergeCell ref="I108:J108"/>
    <mergeCell ref="I109:J109"/>
    <mergeCell ref="N109:O109"/>
    <mergeCell ref="K109:L109"/>
    <mergeCell ref="K112:L112"/>
    <mergeCell ref="K124:L124"/>
    <mergeCell ref="K125:L125"/>
    <mergeCell ref="K117:L117"/>
    <mergeCell ref="K119:L119"/>
    <mergeCell ref="N127:O127"/>
    <mergeCell ref="I121:J121"/>
    <mergeCell ref="N121:O121"/>
    <mergeCell ref="I122:J122"/>
    <mergeCell ref="N122:O122"/>
    <mergeCell ref="I124:J124"/>
    <mergeCell ref="N124:O124"/>
    <mergeCell ref="K126:L126"/>
    <mergeCell ref="K127:L127"/>
    <mergeCell ref="I114:J114"/>
    <mergeCell ref="I115:J115"/>
    <mergeCell ref="I125:J125"/>
    <mergeCell ref="N125:O125"/>
    <mergeCell ref="K121:L121"/>
    <mergeCell ref="K122:L122"/>
    <mergeCell ref="A139:H139"/>
    <mergeCell ref="N139:O139"/>
    <mergeCell ref="K138:L138"/>
    <mergeCell ref="K139:L139"/>
    <mergeCell ref="A134:H134"/>
    <mergeCell ref="N134:O134"/>
    <mergeCell ref="I135:J135"/>
    <mergeCell ref="N135:O135"/>
    <mergeCell ref="N136:O136"/>
    <mergeCell ref="K134:L134"/>
    <mergeCell ref="I137:J137"/>
    <mergeCell ref="N137:O137"/>
    <mergeCell ref="I138:J138"/>
    <mergeCell ref="I281:J281"/>
    <mergeCell ref="K276:L276"/>
    <mergeCell ref="K279:L279"/>
    <mergeCell ref="I276:J276"/>
    <mergeCell ref="N276:O276"/>
    <mergeCell ref="N268:O268"/>
    <mergeCell ref="A169:O169"/>
    <mergeCell ref="A170:O170"/>
    <mergeCell ref="C172:E172"/>
    <mergeCell ref="I172:J172"/>
    <mergeCell ref="N172:O172"/>
    <mergeCell ref="N173:O173"/>
    <mergeCell ref="I174:J174"/>
    <mergeCell ref="N174:O174"/>
    <mergeCell ref="I175:J175"/>
    <mergeCell ref="N265:O265"/>
    <mergeCell ref="I266:J266"/>
    <mergeCell ref="I267:J267"/>
    <mergeCell ref="N175:O175"/>
    <mergeCell ref="K173:L173"/>
    <mergeCell ref="K175:L175"/>
    <mergeCell ref="N176:O176"/>
    <mergeCell ref="K176:L176"/>
    <mergeCell ref="K179:L179"/>
    <mergeCell ref="I271:J271"/>
    <mergeCell ref="N271:O271"/>
    <mergeCell ref="K271:L271"/>
    <mergeCell ref="I273:J273"/>
    <mergeCell ref="I274:J274"/>
    <mergeCell ref="I275:J275"/>
    <mergeCell ref="I181:J181"/>
    <mergeCell ref="I182:J182"/>
    <mergeCell ref="N182:O182"/>
    <mergeCell ref="I183:J183"/>
    <mergeCell ref="K182:L182"/>
    <mergeCell ref="N185:O185"/>
    <mergeCell ref="N186:O186"/>
    <mergeCell ref="I188:J188"/>
    <mergeCell ref="N188:O188"/>
    <mergeCell ref="N209:O209"/>
    <mergeCell ref="K204:L204"/>
    <mergeCell ref="K205:L205"/>
    <mergeCell ref="K206:L206"/>
    <mergeCell ref="K208:L208"/>
    <mergeCell ref="K209:L209"/>
    <mergeCell ref="K219:L219"/>
    <mergeCell ref="I204:J204"/>
    <mergeCell ref="N204:O204"/>
    <mergeCell ref="A286:H286"/>
    <mergeCell ref="N286:O286"/>
    <mergeCell ref="I287:J287"/>
    <mergeCell ref="N287:O287"/>
    <mergeCell ref="I288:J288"/>
    <mergeCell ref="N288:O288"/>
    <mergeCell ref="I282:J282"/>
    <mergeCell ref="I283:J283"/>
    <mergeCell ref="N284:O284"/>
    <mergeCell ref="I292:J292"/>
    <mergeCell ref="N292:O292"/>
    <mergeCell ref="A293:H293"/>
    <mergeCell ref="N293:O293"/>
    <mergeCell ref="N294:O294"/>
    <mergeCell ref="K289:L289"/>
    <mergeCell ref="K291:L291"/>
    <mergeCell ref="K292:L292"/>
    <mergeCell ref="K293:L293"/>
    <mergeCell ref="K294:L294"/>
    <mergeCell ref="N289:O289"/>
    <mergeCell ref="I291:J291"/>
    <mergeCell ref="N291:O291"/>
    <mergeCell ref="I299:J299"/>
    <mergeCell ref="N299:O299"/>
    <mergeCell ref="K295:L295"/>
    <mergeCell ref="K297:L297"/>
    <mergeCell ref="K298:L298"/>
    <mergeCell ref="K299:L299"/>
    <mergeCell ref="I295:J295"/>
    <mergeCell ref="A306:H306"/>
    <mergeCell ref="N306:O306"/>
    <mergeCell ref="N295:O295"/>
    <mergeCell ref="I296:J296"/>
    <mergeCell ref="I297:J297"/>
    <mergeCell ref="N297:O297"/>
    <mergeCell ref="I298:J298"/>
    <mergeCell ref="K9:L9"/>
    <mergeCell ref="K12:L12"/>
    <mergeCell ref="K15:L15"/>
    <mergeCell ref="K161:L161"/>
    <mergeCell ref="I147:J147"/>
    <mergeCell ref="I149:J149"/>
    <mergeCell ref="I150:J150"/>
    <mergeCell ref="K143:L143"/>
    <mergeCell ref="K146:L146"/>
    <mergeCell ref="K160:L160"/>
    <mergeCell ref="K135:L135"/>
    <mergeCell ref="K136:L136"/>
    <mergeCell ref="K137:L137"/>
    <mergeCell ref="I133:J133"/>
    <mergeCell ref="K128:L128"/>
    <mergeCell ref="K130:L130"/>
    <mergeCell ref="K131:L131"/>
    <mergeCell ref="K132:L132"/>
    <mergeCell ref="K133:L133"/>
    <mergeCell ref="K120:L120"/>
    <mergeCell ref="K77:L77"/>
    <mergeCell ref="K41:L41"/>
    <mergeCell ref="K42:L42"/>
    <mergeCell ref="K43:L43"/>
    <mergeCell ref="N160:O160"/>
    <mergeCell ref="N132:O132"/>
    <mergeCell ref="N133:O133"/>
    <mergeCell ref="N128:O128"/>
    <mergeCell ref="I129:J129"/>
    <mergeCell ref="I130:J130"/>
    <mergeCell ref="N130:O130"/>
    <mergeCell ref="I131:J131"/>
    <mergeCell ref="N131:O131"/>
    <mergeCell ref="I132:J132"/>
    <mergeCell ref="A332:H332"/>
    <mergeCell ref="K332:L332"/>
    <mergeCell ref="I305:J305"/>
    <mergeCell ref="I315:J315"/>
    <mergeCell ref="I316:J316"/>
    <mergeCell ref="A146:H146"/>
    <mergeCell ref="N146:O146"/>
    <mergeCell ref="I148:J148"/>
    <mergeCell ref="I151:J151"/>
    <mergeCell ref="A157:H157"/>
    <mergeCell ref="I158:J158"/>
    <mergeCell ref="I160:J160"/>
    <mergeCell ref="A161:H161"/>
    <mergeCell ref="K174:L174"/>
    <mergeCell ref="I289:J289"/>
    <mergeCell ref="I277:J277"/>
    <mergeCell ref="I279:J279"/>
    <mergeCell ref="I264:J264"/>
    <mergeCell ref="I265:J265"/>
    <mergeCell ref="K222:L222"/>
    <mergeCell ref="K223:L223"/>
    <mergeCell ref="K227:L227"/>
    <mergeCell ref="K230:L230"/>
    <mergeCell ref="I327:J327"/>
    <mergeCell ref="A330:H330"/>
    <mergeCell ref="K330:L330"/>
    <mergeCell ref="N330:O330"/>
    <mergeCell ref="K162:L162"/>
    <mergeCell ref="N162:O162"/>
    <mergeCell ref="I163:J163"/>
    <mergeCell ref="K221:L221"/>
    <mergeCell ref="I332:J332"/>
    <mergeCell ref="A313:H313"/>
    <mergeCell ref="K305:L305"/>
    <mergeCell ref="K306:L306"/>
    <mergeCell ref="K310:L310"/>
    <mergeCell ref="K313:L313"/>
    <mergeCell ref="A331:H331"/>
    <mergeCell ref="I331:J331"/>
    <mergeCell ref="K331:L331"/>
    <mergeCell ref="N332:O332"/>
    <mergeCell ref="I314:J314"/>
    <mergeCell ref="N327:O327"/>
    <mergeCell ref="A247:H247"/>
    <mergeCell ref="K247:L247"/>
    <mergeCell ref="N247:O247"/>
    <mergeCell ref="A248:H248"/>
    <mergeCell ref="I248:J248"/>
    <mergeCell ref="K163:L163"/>
    <mergeCell ref="A163:H163"/>
    <mergeCell ref="N163:O163"/>
    <mergeCell ref="N161:O161"/>
    <mergeCell ref="A162:H162"/>
    <mergeCell ref="I162:J162"/>
    <mergeCell ref="I1:P1"/>
    <mergeCell ref="I83:P83"/>
    <mergeCell ref="I250:P250"/>
    <mergeCell ref="K248:L248"/>
    <mergeCell ref="N248:O248"/>
    <mergeCell ref="K80:L80"/>
    <mergeCell ref="K98:L98"/>
    <mergeCell ref="K101:L101"/>
    <mergeCell ref="K102:L102"/>
    <mergeCell ref="K104:L104"/>
    <mergeCell ref="K50:L50"/>
    <mergeCell ref="I128:J128"/>
    <mergeCell ref="I65:J65"/>
    <mergeCell ref="N138:O138"/>
    <mergeCell ref="I140:J140"/>
    <mergeCell ref="N143:O143"/>
    <mergeCell ref="I144:J144"/>
    <mergeCell ref="K63:L63"/>
    <mergeCell ref="N331:O331"/>
    <mergeCell ref="N329:O329"/>
    <mergeCell ref="K172:L172"/>
    <mergeCell ref="K265:L265"/>
    <mergeCell ref="K268:L268"/>
    <mergeCell ref="K269:L269"/>
    <mergeCell ref="K327:L327"/>
    <mergeCell ref="K328:L328"/>
    <mergeCell ref="K329:L329"/>
    <mergeCell ref="N313:O313"/>
    <mergeCell ref="K300:L300"/>
    <mergeCell ref="K301:L301"/>
    <mergeCell ref="K302:L302"/>
    <mergeCell ref="N298:O298"/>
    <mergeCell ref="N310:O310"/>
    <mergeCell ref="K284:L284"/>
    <mergeCell ref="K286:L286"/>
    <mergeCell ref="K287:L287"/>
    <mergeCell ref="K288:L288"/>
    <mergeCell ref="N269:O269"/>
    <mergeCell ref="N279:O279"/>
    <mergeCell ref="N259:O259"/>
    <mergeCell ref="N262:O262"/>
    <mergeCell ref="N305:O305"/>
    <mergeCell ref="A324:H324"/>
    <mergeCell ref="I325:J325"/>
    <mergeCell ref="A327:H327"/>
    <mergeCell ref="N300:O300"/>
    <mergeCell ref="N301:O301"/>
    <mergeCell ref="N302:O302"/>
    <mergeCell ref="N303:O303"/>
    <mergeCell ref="N304:O304"/>
    <mergeCell ref="K303:L303"/>
    <mergeCell ref="K304:L304"/>
    <mergeCell ref="I300:J300"/>
    <mergeCell ref="A301:H301"/>
    <mergeCell ref="I302:J302"/>
    <mergeCell ref="I304:J304"/>
    <mergeCell ref="I317:J317"/>
    <mergeCell ref="I318:J318"/>
    <mergeCell ref="I307:J307"/>
    <mergeCell ref="I311:J311"/>
  </mergeCells>
  <pageMargins left="0.7" right="0.7" top="0.75" bottom="0.75" header="0.3" footer="0.3"/>
  <pageSetup paperSize="9" scale="58" fitToHeight="0" orientation="portrait" r:id="rId1"/>
  <rowBreaks count="3" manualBreakCount="3">
    <brk id="82" max="15" man="1"/>
    <brk id="163" max="15" man="1"/>
    <brk id="249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M82"/>
  <sheetViews>
    <sheetView workbookViewId="0">
      <selection activeCell="D28" sqref="D28"/>
    </sheetView>
  </sheetViews>
  <sheetFormatPr defaultRowHeight="15"/>
  <cols>
    <col min="1" max="7" width="9.140625" style="274"/>
    <col min="8" max="8" width="20.140625" style="274" customWidth="1"/>
    <col min="9" max="9" width="9.140625" style="274"/>
    <col min="10" max="10" width="16.5703125" style="274" customWidth="1"/>
    <col min="11" max="11" width="9.140625" style="274"/>
    <col min="12" max="12" width="12" style="274" customWidth="1"/>
    <col min="13" max="13" width="18.7109375" style="274" customWidth="1"/>
    <col min="14" max="16384" width="9.140625" style="274"/>
  </cols>
  <sheetData>
    <row r="1" spans="1:13" ht="90" customHeight="1">
      <c r="A1" s="361"/>
      <c r="B1" s="361"/>
      <c r="C1" s="361"/>
      <c r="D1" s="361"/>
      <c r="E1" s="361"/>
      <c r="F1" s="361"/>
      <c r="G1" s="361"/>
      <c r="H1" s="361"/>
      <c r="I1" s="987" t="s">
        <v>154</v>
      </c>
      <c r="J1" s="988"/>
      <c r="K1" s="988"/>
      <c r="L1" s="988"/>
      <c r="M1" s="988"/>
    </row>
    <row r="2" spans="1:13" ht="15.75">
      <c r="A2" s="989" t="s">
        <v>104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359"/>
    </row>
    <row r="3" spans="1:13" ht="15.75">
      <c r="A3" s="990" t="s">
        <v>0</v>
      </c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359"/>
    </row>
    <row r="4" spans="1:13" ht="15.75">
      <c r="A4" s="360"/>
      <c r="B4" s="360"/>
      <c r="C4" s="360"/>
      <c r="D4" s="360"/>
      <c r="E4" s="360"/>
      <c r="F4" s="360" t="s">
        <v>153</v>
      </c>
      <c r="G4" s="360"/>
      <c r="H4" s="360"/>
      <c r="I4" s="360"/>
      <c r="J4" s="360"/>
      <c r="K4" s="349" t="s">
        <v>143</v>
      </c>
      <c r="L4" s="349"/>
      <c r="M4" s="359"/>
    </row>
    <row r="5" spans="1:13" ht="15.75">
      <c r="A5" s="314"/>
      <c r="B5" s="313"/>
      <c r="C5" s="991" t="s">
        <v>2</v>
      </c>
      <c r="D5" s="991"/>
      <c r="E5" s="991"/>
      <c r="F5" s="313"/>
      <c r="G5" s="313"/>
      <c r="H5" s="347"/>
      <c r="I5" s="992" t="s">
        <v>3</v>
      </c>
      <c r="J5" s="993"/>
      <c r="K5" s="994" t="s">
        <v>4</v>
      </c>
      <c r="L5" s="995"/>
      <c r="M5" s="334"/>
    </row>
    <row r="6" spans="1:13" ht="15.75">
      <c r="A6" s="297"/>
      <c r="B6" s="283"/>
      <c r="C6" s="283"/>
      <c r="D6" s="283"/>
      <c r="E6" s="283"/>
      <c r="F6" s="283"/>
      <c r="G6" s="283"/>
      <c r="H6" s="282"/>
      <c r="I6" s="283"/>
      <c r="J6" s="282"/>
      <c r="K6" s="979" t="s">
        <v>5</v>
      </c>
      <c r="L6" s="980"/>
      <c r="M6" s="358" t="s">
        <v>6</v>
      </c>
    </row>
    <row r="7" spans="1:13" ht="15.75">
      <c r="A7" s="297"/>
      <c r="B7" s="283"/>
      <c r="C7" s="283"/>
      <c r="D7" s="283"/>
      <c r="E7" s="283"/>
      <c r="F7" s="283"/>
      <c r="G7" s="283"/>
      <c r="H7" s="282"/>
      <c r="I7" s="973" t="s">
        <v>7</v>
      </c>
      <c r="J7" s="974"/>
      <c r="K7" s="981" t="s">
        <v>8</v>
      </c>
      <c r="L7" s="982"/>
      <c r="M7" s="358" t="s">
        <v>9</v>
      </c>
    </row>
    <row r="8" spans="1:13" ht="16.5" thickBot="1">
      <c r="A8" s="314"/>
      <c r="B8" s="313"/>
      <c r="C8" s="313"/>
      <c r="D8" s="313"/>
      <c r="E8" s="313"/>
      <c r="F8" s="313"/>
      <c r="G8" s="313"/>
      <c r="H8" s="347"/>
      <c r="I8" s="983">
        <v>367.55</v>
      </c>
      <c r="J8" s="984"/>
      <c r="K8" s="985"/>
      <c r="L8" s="986"/>
      <c r="M8" s="357"/>
    </row>
    <row r="9" spans="1:13" ht="15.75">
      <c r="A9" s="346" t="s">
        <v>10</v>
      </c>
      <c r="B9" s="329"/>
      <c r="C9" s="329"/>
      <c r="D9" s="329"/>
      <c r="E9" s="329"/>
      <c r="F9" s="329"/>
      <c r="G9" s="329"/>
      <c r="H9" s="356"/>
      <c r="I9" s="328"/>
      <c r="J9" s="327"/>
      <c r="K9" s="996">
        <f>K12+K15</f>
        <v>7.8000000000000007</v>
      </c>
      <c r="L9" s="997"/>
      <c r="M9" s="326">
        <f>K9*12*I8</f>
        <v>34402.680000000008</v>
      </c>
    </row>
    <row r="10" spans="1:13" ht="15.75">
      <c r="A10" s="355" t="s">
        <v>11</v>
      </c>
      <c r="B10" s="354"/>
      <c r="C10" s="354"/>
      <c r="D10" s="354"/>
      <c r="E10" s="354"/>
      <c r="F10" s="354"/>
      <c r="G10" s="354"/>
      <c r="H10" s="353"/>
      <c r="I10" s="283"/>
      <c r="J10" s="282"/>
      <c r="K10" s="281"/>
      <c r="L10" s="280"/>
      <c r="M10" s="352"/>
    </row>
    <row r="11" spans="1:13" ht="16.5" thickBot="1">
      <c r="A11" s="342" t="s">
        <v>12</v>
      </c>
      <c r="B11" s="351"/>
      <c r="C11" s="351"/>
      <c r="D11" s="351"/>
      <c r="E11" s="351"/>
      <c r="F11" s="351"/>
      <c r="G11" s="351"/>
      <c r="H11" s="350"/>
      <c r="I11" s="324"/>
      <c r="J11" s="323"/>
      <c r="K11" s="322"/>
      <c r="L11" s="321"/>
      <c r="M11" s="320"/>
    </row>
    <row r="12" spans="1:13" ht="15.75">
      <c r="A12" s="308" t="s">
        <v>13</v>
      </c>
      <c r="B12" s="316"/>
      <c r="C12" s="316"/>
      <c r="D12" s="316"/>
      <c r="E12" s="316"/>
      <c r="F12" s="316"/>
      <c r="G12" s="316"/>
      <c r="H12" s="318"/>
      <c r="I12" s="975" t="s">
        <v>14</v>
      </c>
      <c r="J12" s="976"/>
      <c r="K12" s="977">
        <v>4.6500000000000004</v>
      </c>
      <c r="L12" s="978"/>
      <c r="M12" s="279">
        <f>K12*12*I8</f>
        <v>20509.29</v>
      </c>
    </row>
    <row r="13" spans="1:13" ht="15.75">
      <c r="A13" s="289" t="s">
        <v>15</v>
      </c>
      <c r="B13" s="283"/>
      <c r="C13" s="283"/>
      <c r="D13" s="283"/>
      <c r="E13" s="283"/>
      <c r="F13" s="283"/>
      <c r="G13" s="283"/>
      <c r="H13" s="282"/>
      <c r="I13" s="973" t="s">
        <v>16</v>
      </c>
      <c r="J13" s="974"/>
      <c r="K13" s="312"/>
      <c r="L13" s="280"/>
      <c r="M13" s="279"/>
    </row>
    <row r="14" spans="1:13" ht="15.75">
      <c r="A14" s="308" t="s">
        <v>17</v>
      </c>
      <c r="B14" s="316"/>
      <c r="C14" s="316"/>
      <c r="D14" s="316"/>
      <c r="E14" s="316"/>
      <c r="F14" s="316"/>
      <c r="G14" s="316"/>
      <c r="H14" s="318"/>
      <c r="I14" s="975"/>
      <c r="J14" s="976"/>
      <c r="K14" s="312"/>
      <c r="L14" s="280"/>
      <c r="M14" s="279"/>
    </row>
    <row r="15" spans="1:13" ht="15.75">
      <c r="A15" s="308" t="s">
        <v>18</v>
      </c>
      <c r="B15" s="316"/>
      <c r="C15" s="316"/>
      <c r="D15" s="316"/>
      <c r="E15" s="316"/>
      <c r="F15" s="316"/>
      <c r="G15" s="316"/>
      <c r="H15" s="318"/>
      <c r="I15" s="998" t="s">
        <v>19</v>
      </c>
      <c r="J15" s="999"/>
      <c r="K15" s="979">
        <v>3.15</v>
      </c>
      <c r="L15" s="980"/>
      <c r="M15" s="279">
        <f>K15*12*I8</f>
        <v>13893.39</v>
      </c>
    </row>
    <row r="16" spans="1:13" ht="15.75">
      <c r="A16" s="305" t="s">
        <v>20</v>
      </c>
      <c r="B16" s="302"/>
      <c r="C16" s="302"/>
      <c r="D16" s="302"/>
      <c r="E16" s="302"/>
      <c r="F16" s="302"/>
      <c r="G16" s="302"/>
      <c r="H16" s="301"/>
      <c r="I16" s="973" t="s">
        <v>16</v>
      </c>
      <c r="J16" s="974"/>
      <c r="K16" s="349"/>
      <c r="L16" s="348"/>
      <c r="M16" s="279"/>
    </row>
    <row r="17" spans="1:13" ht="15.75">
      <c r="A17" s="300" t="s">
        <v>21</v>
      </c>
      <c r="B17" s="313"/>
      <c r="C17" s="313"/>
      <c r="D17" s="313"/>
      <c r="E17" s="313"/>
      <c r="F17" s="313"/>
      <c r="G17" s="313"/>
      <c r="H17" s="347"/>
      <c r="I17" s="973"/>
      <c r="J17" s="974"/>
      <c r="K17" s="312"/>
      <c r="L17" s="280"/>
      <c r="M17" s="279"/>
    </row>
    <row r="18" spans="1:13" ht="16.5" thickBot="1">
      <c r="A18" s="308" t="s">
        <v>22</v>
      </c>
      <c r="B18" s="307"/>
      <c r="C18" s="307"/>
      <c r="D18" s="307"/>
      <c r="E18" s="307"/>
      <c r="F18" s="307"/>
      <c r="G18" s="307"/>
      <c r="H18" s="306"/>
      <c r="I18" s="316"/>
      <c r="J18" s="318"/>
      <c r="K18" s="1000"/>
      <c r="L18" s="1001"/>
      <c r="M18" s="279"/>
    </row>
    <row r="19" spans="1:13" ht="15.75">
      <c r="A19" s="346" t="s">
        <v>23</v>
      </c>
      <c r="B19" s="345"/>
      <c r="C19" s="345"/>
      <c r="D19" s="345"/>
      <c r="E19" s="345"/>
      <c r="F19" s="345"/>
      <c r="G19" s="345"/>
      <c r="H19" s="344"/>
      <c r="I19" s="328"/>
      <c r="J19" s="343"/>
      <c r="K19" s="1002">
        <f>K21+K26+K29</f>
        <v>6.48</v>
      </c>
      <c r="L19" s="997"/>
      <c r="M19" s="326">
        <f>K19*12*I8</f>
        <v>28580.688000000002</v>
      </c>
    </row>
    <row r="20" spans="1:13" ht="16.5" thickBot="1">
      <c r="A20" s="342" t="s">
        <v>24</v>
      </c>
      <c r="B20" s="341"/>
      <c r="C20" s="341"/>
      <c r="D20" s="341"/>
      <c r="E20" s="341"/>
      <c r="F20" s="341"/>
      <c r="G20" s="341"/>
      <c r="H20" s="340"/>
      <c r="I20" s="324"/>
      <c r="J20" s="339"/>
      <c r="K20" s="322"/>
      <c r="L20" s="321"/>
      <c r="M20" s="320"/>
    </row>
    <row r="21" spans="1:13" ht="15.75">
      <c r="A21" s="289" t="s">
        <v>25</v>
      </c>
      <c r="B21" s="288"/>
      <c r="C21" s="288"/>
      <c r="D21" s="288"/>
      <c r="E21" s="288"/>
      <c r="F21" s="288"/>
      <c r="G21" s="288"/>
      <c r="H21" s="286"/>
      <c r="I21" s="973" t="s">
        <v>14</v>
      </c>
      <c r="J21" s="974"/>
      <c r="K21" s="977">
        <v>2.98</v>
      </c>
      <c r="L21" s="978"/>
      <c r="M21" s="279">
        <f>K21*12*I8</f>
        <v>13143.588</v>
      </c>
    </row>
    <row r="22" spans="1:13" ht="15.75">
      <c r="A22" s="308" t="s">
        <v>26</v>
      </c>
      <c r="B22" s="307"/>
      <c r="C22" s="307"/>
      <c r="D22" s="307"/>
      <c r="E22" s="307"/>
      <c r="F22" s="307"/>
      <c r="G22" s="307"/>
      <c r="H22" s="306"/>
      <c r="I22" s="338"/>
      <c r="J22" s="337"/>
      <c r="K22" s="312"/>
      <c r="L22" s="280"/>
      <c r="M22" s="279"/>
    </row>
    <row r="23" spans="1:13" ht="15.75">
      <c r="A23" s="289" t="s">
        <v>15</v>
      </c>
      <c r="B23" s="283"/>
      <c r="C23" s="283"/>
      <c r="D23" s="283"/>
      <c r="E23" s="283"/>
      <c r="F23" s="283"/>
      <c r="G23" s="283"/>
      <c r="H23" s="282"/>
      <c r="I23" s="973" t="s">
        <v>16</v>
      </c>
      <c r="J23" s="974"/>
      <c r="K23" s="312"/>
      <c r="L23" s="280"/>
      <c r="M23" s="279"/>
    </row>
    <row r="24" spans="1:13" ht="15.75">
      <c r="A24" s="308" t="s">
        <v>17</v>
      </c>
      <c r="B24" s="316"/>
      <c r="C24" s="316"/>
      <c r="D24" s="316"/>
      <c r="E24" s="316"/>
      <c r="F24" s="316"/>
      <c r="G24" s="316"/>
      <c r="H24" s="318"/>
      <c r="I24" s="975"/>
      <c r="J24" s="976"/>
      <c r="K24" s="312"/>
      <c r="L24" s="280"/>
      <c r="M24" s="279"/>
    </row>
    <row r="25" spans="1:13" ht="15.75">
      <c r="A25" s="305" t="s">
        <v>27</v>
      </c>
      <c r="B25" s="302"/>
      <c r="C25" s="301"/>
      <c r="D25" s="283"/>
      <c r="E25" s="283"/>
      <c r="F25" s="283"/>
      <c r="G25" s="283"/>
      <c r="H25" s="282"/>
      <c r="I25" s="973" t="s">
        <v>16</v>
      </c>
      <c r="J25" s="974"/>
      <c r="K25" s="312"/>
      <c r="L25" s="280"/>
      <c r="M25" s="279"/>
    </row>
    <row r="26" spans="1:13" ht="15.75">
      <c r="A26" s="289" t="s">
        <v>28</v>
      </c>
      <c r="B26" s="283"/>
      <c r="C26" s="283"/>
      <c r="D26" s="302"/>
      <c r="E26" s="302"/>
      <c r="F26" s="302"/>
      <c r="G26" s="302"/>
      <c r="H26" s="301"/>
      <c r="I26" s="998" t="s">
        <v>19</v>
      </c>
      <c r="J26" s="999"/>
      <c r="K26" s="979">
        <v>1.65</v>
      </c>
      <c r="L26" s="980"/>
      <c r="M26" s="279">
        <f>K26*12*I8</f>
        <v>7277.4899999999989</v>
      </c>
    </row>
    <row r="27" spans="1:13" ht="15.75">
      <c r="A27" s="300" t="s">
        <v>29</v>
      </c>
      <c r="B27" s="299"/>
      <c r="C27" s="299"/>
      <c r="D27" s="299"/>
      <c r="E27" s="299"/>
      <c r="F27" s="299"/>
      <c r="G27" s="299"/>
      <c r="H27" s="298"/>
      <c r="I27" s="992" t="s">
        <v>30</v>
      </c>
      <c r="J27" s="993"/>
      <c r="K27" s="312"/>
      <c r="L27" s="280"/>
      <c r="M27" s="279"/>
    </row>
    <row r="28" spans="1:13" ht="15.75">
      <c r="A28" s="308"/>
      <c r="B28" s="307"/>
      <c r="C28" s="307"/>
      <c r="D28" s="307"/>
      <c r="E28" s="307"/>
      <c r="F28" s="307"/>
      <c r="G28" s="307"/>
      <c r="H28" s="306"/>
      <c r="I28" s="316" t="s">
        <v>31</v>
      </c>
      <c r="J28" s="318"/>
      <c r="K28" s="312"/>
      <c r="L28" s="280"/>
      <c r="M28" s="279"/>
    </row>
    <row r="29" spans="1:13" ht="15.75">
      <c r="A29" s="300" t="s">
        <v>32</v>
      </c>
      <c r="B29" s="299"/>
      <c r="C29" s="299"/>
      <c r="D29" s="299"/>
      <c r="E29" s="299"/>
      <c r="F29" s="299"/>
      <c r="G29" s="299"/>
      <c r="H29" s="298"/>
      <c r="I29" s="992" t="s">
        <v>19</v>
      </c>
      <c r="J29" s="993"/>
      <c r="K29" s="979">
        <v>1.85</v>
      </c>
      <c r="L29" s="980"/>
      <c r="M29" s="279">
        <f>K29*12*I8</f>
        <v>8159.6100000000015</v>
      </c>
    </row>
    <row r="30" spans="1:13" ht="15.75">
      <c r="A30" s="308" t="s">
        <v>33</v>
      </c>
      <c r="B30" s="307"/>
      <c r="C30" s="307"/>
      <c r="D30" s="307"/>
      <c r="E30" s="307"/>
      <c r="F30" s="307"/>
      <c r="G30" s="307"/>
      <c r="H30" s="306"/>
      <c r="I30" s="316"/>
      <c r="J30" s="318"/>
      <c r="K30" s="312"/>
      <c r="L30" s="280"/>
      <c r="M30" s="279"/>
    </row>
    <row r="31" spans="1:13" ht="15.75">
      <c r="A31" s="300" t="s">
        <v>34</v>
      </c>
      <c r="B31" s="299"/>
      <c r="C31" s="299"/>
      <c r="D31" s="299"/>
      <c r="E31" s="299"/>
      <c r="F31" s="299"/>
      <c r="G31" s="299"/>
      <c r="H31" s="298"/>
      <c r="I31" s="973" t="s">
        <v>16</v>
      </c>
      <c r="J31" s="974"/>
      <c r="K31" s="312"/>
      <c r="L31" s="280"/>
      <c r="M31" s="279"/>
    </row>
    <row r="32" spans="1:13" ht="15.75">
      <c r="A32" s="300" t="s">
        <v>35</v>
      </c>
      <c r="B32" s="299"/>
      <c r="C32" s="299"/>
      <c r="D32" s="299"/>
      <c r="E32" s="299"/>
      <c r="F32" s="299"/>
      <c r="G32" s="299"/>
      <c r="H32" s="298"/>
      <c r="I32" s="992" t="s">
        <v>36</v>
      </c>
      <c r="J32" s="993"/>
      <c r="K32" s="336"/>
      <c r="L32" s="335"/>
      <c r="M32" s="334"/>
    </row>
    <row r="33" spans="1:13" ht="16.5" thickBot="1">
      <c r="A33" s="308"/>
      <c r="B33" s="307"/>
      <c r="C33" s="307"/>
      <c r="D33" s="307"/>
      <c r="E33" s="307"/>
      <c r="F33" s="307"/>
      <c r="G33" s="307"/>
      <c r="H33" s="306"/>
      <c r="I33" s="1011" t="s">
        <v>37</v>
      </c>
      <c r="J33" s="1012"/>
      <c r="K33" s="333"/>
      <c r="L33" s="332"/>
      <c r="M33" s="331"/>
    </row>
    <row r="34" spans="1:13" ht="15.75">
      <c r="A34" s="330" t="s">
        <v>38</v>
      </c>
      <c r="B34" s="329"/>
      <c r="C34" s="329"/>
      <c r="D34" s="329"/>
      <c r="E34" s="329"/>
      <c r="F34" s="329"/>
      <c r="G34" s="328"/>
      <c r="H34" s="327"/>
      <c r="I34" s="328"/>
      <c r="J34" s="327"/>
      <c r="K34" s="1013">
        <f>K36+K43+K51+K55+K56+K60</f>
        <v>33.71</v>
      </c>
      <c r="L34" s="997"/>
      <c r="M34" s="326">
        <f>M36+M43+M51+M55+M56+M60</f>
        <v>148681.326</v>
      </c>
    </row>
    <row r="35" spans="1:13" ht="16.5" thickBot="1">
      <c r="A35" s="325"/>
      <c r="B35" s="324"/>
      <c r="C35" s="324"/>
      <c r="D35" s="324"/>
      <c r="E35" s="324"/>
      <c r="F35" s="324"/>
      <c r="G35" s="324"/>
      <c r="H35" s="323"/>
      <c r="I35" s="324"/>
      <c r="J35" s="323"/>
      <c r="K35" s="322"/>
      <c r="L35" s="321"/>
      <c r="M35" s="320"/>
    </row>
    <row r="36" spans="1:13" ht="16.5" thickBot="1">
      <c r="A36" s="1008" t="s">
        <v>39</v>
      </c>
      <c r="B36" s="1009"/>
      <c r="C36" s="1009"/>
      <c r="D36" s="1009"/>
      <c r="E36" s="1009"/>
      <c r="F36" s="1009"/>
      <c r="G36" s="1009"/>
      <c r="H36" s="1010"/>
      <c r="I36" s="292"/>
      <c r="J36" s="291"/>
      <c r="K36" s="1014">
        <f>K37+K38+K39+K41+K42</f>
        <v>7.48</v>
      </c>
      <c r="L36" s="1015"/>
      <c r="M36" s="290">
        <f>K36*12*I8</f>
        <v>32991.288</v>
      </c>
    </row>
    <row r="37" spans="1:13" ht="15.75">
      <c r="A37" s="308" t="s">
        <v>40</v>
      </c>
      <c r="B37" s="307"/>
      <c r="C37" s="307"/>
      <c r="D37" s="307"/>
      <c r="E37" s="307"/>
      <c r="F37" s="307"/>
      <c r="G37" s="307"/>
      <c r="H37" s="306"/>
      <c r="I37" s="975" t="s">
        <v>41</v>
      </c>
      <c r="J37" s="976"/>
      <c r="K37" s="977">
        <v>1.63</v>
      </c>
      <c r="L37" s="978"/>
      <c r="M37" s="279">
        <f>K37*12*I8</f>
        <v>7189.2779999999993</v>
      </c>
    </row>
    <row r="38" spans="1:13" ht="15.75">
      <c r="A38" s="305" t="s">
        <v>42</v>
      </c>
      <c r="B38" s="304"/>
      <c r="C38" s="304"/>
      <c r="D38" s="304"/>
      <c r="E38" s="304"/>
      <c r="F38" s="304"/>
      <c r="G38" s="304"/>
      <c r="H38" s="303"/>
      <c r="I38" s="998" t="s">
        <v>43</v>
      </c>
      <c r="J38" s="999"/>
      <c r="K38" s="979">
        <v>3.77</v>
      </c>
      <c r="L38" s="980"/>
      <c r="M38" s="279">
        <f>K38*12*I8</f>
        <v>16627.962</v>
      </c>
    </row>
    <row r="39" spans="1:13" ht="15.75">
      <c r="A39" s="300" t="s">
        <v>44</v>
      </c>
      <c r="B39" s="299"/>
      <c r="C39" s="299"/>
      <c r="D39" s="299"/>
      <c r="E39" s="299"/>
      <c r="F39" s="299"/>
      <c r="G39" s="299"/>
      <c r="H39" s="298"/>
      <c r="I39" s="992" t="s">
        <v>19</v>
      </c>
      <c r="J39" s="993"/>
      <c r="K39" s="979">
        <v>0.48</v>
      </c>
      <c r="L39" s="980"/>
      <c r="M39" s="279">
        <f>K39*12*I8</f>
        <v>2117.0880000000002</v>
      </c>
    </row>
    <row r="40" spans="1:13" ht="15.75">
      <c r="A40" s="319" t="s">
        <v>45</v>
      </c>
      <c r="B40" s="316"/>
      <c r="C40" s="316"/>
      <c r="D40" s="316"/>
      <c r="E40" s="307"/>
      <c r="F40" s="307"/>
      <c r="G40" s="307"/>
      <c r="H40" s="306"/>
      <c r="I40" s="316"/>
      <c r="J40" s="318"/>
      <c r="K40" s="281"/>
      <c r="L40" s="280"/>
      <c r="M40" s="279"/>
    </row>
    <row r="41" spans="1:13" ht="15.75">
      <c r="A41" s="305" t="s">
        <v>46</v>
      </c>
      <c r="B41" s="304"/>
      <c r="C41" s="304"/>
      <c r="D41" s="304"/>
      <c r="E41" s="304"/>
      <c r="F41" s="304"/>
      <c r="G41" s="304"/>
      <c r="H41" s="303"/>
      <c r="I41" s="998" t="s">
        <v>14</v>
      </c>
      <c r="J41" s="999"/>
      <c r="K41" s="979">
        <v>0.17</v>
      </c>
      <c r="L41" s="980"/>
      <c r="M41" s="279">
        <f>K41*12*I8</f>
        <v>749.80200000000002</v>
      </c>
    </row>
    <row r="42" spans="1:13" ht="16.5" thickBot="1">
      <c r="A42" s="300" t="s">
        <v>47</v>
      </c>
      <c r="B42" s="299"/>
      <c r="C42" s="299"/>
      <c r="D42" s="299"/>
      <c r="E42" s="299"/>
      <c r="F42" s="299"/>
      <c r="G42" s="299"/>
      <c r="H42" s="298"/>
      <c r="I42" s="1016" t="s">
        <v>14</v>
      </c>
      <c r="J42" s="1017"/>
      <c r="K42" s="1018">
        <v>1.43</v>
      </c>
      <c r="L42" s="1019"/>
      <c r="M42" s="279">
        <f>K42*12*I8</f>
        <v>6307.1580000000004</v>
      </c>
    </row>
    <row r="43" spans="1:13" ht="16.5" thickBot="1">
      <c r="A43" s="1020" t="s">
        <v>48</v>
      </c>
      <c r="B43" s="1021"/>
      <c r="C43" s="1021"/>
      <c r="D43" s="1021"/>
      <c r="E43" s="1021"/>
      <c r="F43" s="1021"/>
      <c r="G43" s="1021"/>
      <c r="H43" s="1022"/>
      <c r="I43" s="292"/>
      <c r="J43" s="291"/>
      <c r="K43" s="1023">
        <f>K44+K45+K47+K48+K49+K50</f>
        <v>3.8299999999999996</v>
      </c>
      <c r="L43" s="1015"/>
      <c r="M43" s="290">
        <f>K43*12*I8</f>
        <v>16892.597999999998</v>
      </c>
    </row>
    <row r="44" spans="1:13" ht="15.75">
      <c r="A44" s="317" t="s">
        <v>49</v>
      </c>
      <c r="B44" s="316"/>
      <c r="C44" s="316"/>
      <c r="D44" s="316"/>
      <c r="E44" s="316"/>
      <c r="F44" s="307"/>
      <c r="G44" s="307"/>
      <c r="H44" s="306"/>
      <c r="I44" s="315"/>
      <c r="J44" s="282"/>
      <c r="K44" s="977">
        <v>0.28000000000000003</v>
      </c>
      <c r="L44" s="978"/>
      <c r="M44" s="279">
        <f>K44*12*I8</f>
        <v>1234.9680000000001</v>
      </c>
    </row>
    <row r="45" spans="1:13" ht="15.75">
      <c r="A45" s="314" t="s">
        <v>50</v>
      </c>
      <c r="B45" s="313"/>
      <c r="C45" s="313"/>
      <c r="D45" s="313"/>
      <c r="E45" s="313"/>
      <c r="F45" s="299"/>
      <c r="G45" s="299"/>
      <c r="H45" s="298"/>
      <c r="I45" s="973" t="s">
        <v>51</v>
      </c>
      <c r="J45" s="974"/>
      <c r="K45" s="979">
        <v>1.65</v>
      </c>
      <c r="L45" s="980"/>
      <c r="M45" s="279">
        <f>K45*12*I8</f>
        <v>7277.4899999999989</v>
      </c>
    </row>
    <row r="46" spans="1:13" ht="15.75">
      <c r="A46" s="308" t="s">
        <v>52</v>
      </c>
      <c r="B46" s="307"/>
      <c r="C46" s="307"/>
      <c r="D46" s="307"/>
      <c r="E46" s="307"/>
      <c r="F46" s="307"/>
      <c r="G46" s="307"/>
      <c r="H46" s="306"/>
      <c r="I46" s="975" t="s">
        <v>53</v>
      </c>
      <c r="J46" s="976"/>
      <c r="K46" s="312"/>
      <c r="L46" s="280"/>
      <c r="M46" s="279"/>
    </row>
    <row r="47" spans="1:13" ht="15.75">
      <c r="A47" s="305" t="s">
        <v>54</v>
      </c>
      <c r="B47" s="304"/>
      <c r="C47" s="304"/>
      <c r="D47" s="304"/>
      <c r="E47" s="304"/>
      <c r="F47" s="304"/>
      <c r="G47" s="304"/>
      <c r="H47" s="303"/>
      <c r="I47" s="998" t="s">
        <v>55</v>
      </c>
      <c r="J47" s="999"/>
      <c r="K47" s="979">
        <v>0.95</v>
      </c>
      <c r="L47" s="980"/>
      <c r="M47" s="279">
        <f>K47*12*I8</f>
        <v>4190.07</v>
      </c>
    </row>
    <row r="48" spans="1:13" ht="15.75">
      <c r="A48" s="305" t="s">
        <v>56</v>
      </c>
      <c r="B48" s="304"/>
      <c r="C48" s="304"/>
      <c r="D48" s="304"/>
      <c r="E48" s="304"/>
      <c r="F48" s="304"/>
      <c r="G48" s="304"/>
      <c r="H48" s="303"/>
      <c r="I48" s="998" t="s">
        <v>57</v>
      </c>
      <c r="J48" s="999"/>
      <c r="K48" s="979">
        <v>0.38</v>
      </c>
      <c r="L48" s="980"/>
      <c r="M48" s="279">
        <f>K48*12*I8</f>
        <v>1676.0280000000002</v>
      </c>
    </row>
    <row r="49" spans="1:13" ht="15.75">
      <c r="A49" s="300" t="s">
        <v>58</v>
      </c>
      <c r="B49" s="299"/>
      <c r="C49" s="299"/>
      <c r="D49" s="299"/>
      <c r="E49" s="299"/>
      <c r="F49" s="299"/>
      <c r="G49" s="299"/>
      <c r="H49" s="298"/>
      <c r="I49" s="998" t="s">
        <v>59</v>
      </c>
      <c r="J49" s="999"/>
      <c r="K49" s="1000">
        <v>0.27</v>
      </c>
      <c r="L49" s="1001"/>
      <c r="M49" s="279">
        <f>K49*12*I8</f>
        <v>1190.8620000000001</v>
      </c>
    </row>
    <row r="50" spans="1:13" ht="16.5" thickBot="1">
      <c r="A50" s="300" t="s">
        <v>60</v>
      </c>
      <c r="B50" s="299"/>
      <c r="C50" s="299"/>
      <c r="D50" s="299"/>
      <c r="E50" s="299"/>
      <c r="F50" s="299"/>
      <c r="G50" s="299"/>
      <c r="H50" s="298"/>
      <c r="I50" s="1016" t="s">
        <v>61</v>
      </c>
      <c r="J50" s="1017"/>
      <c r="K50" s="1030">
        <v>0.3</v>
      </c>
      <c r="L50" s="1031"/>
      <c r="M50" s="311">
        <f>K50*12*I8</f>
        <v>1323.1799999999998</v>
      </c>
    </row>
    <row r="51" spans="1:13" ht="16.5" thickBot="1">
      <c r="A51" s="1020" t="s">
        <v>109</v>
      </c>
      <c r="B51" s="1021"/>
      <c r="C51" s="1021"/>
      <c r="D51" s="1021"/>
      <c r="E51" s="1021"/>
      <c r="F51" s="1021"/>
      <c r="G51" s="1021"/>
      <c r="H51" s="1022"/>
      <c r="I51" s="310"/>
      <c r="J51" s="309"/>
      <c r="K51" s="1024">
        <f>K52+K53+K54</f>
        <v>1.91</v>
      </c>
      <c r="L51" s="1025"/>
      <c r="M51" s="290">
        <f>K51*12*I8</f>
        <v>8424.2459999999992</v>
      </c>
    </row>
    <row r="52" spans="1:13" ht="15.75">
      <c r="A52" s="308" t="s">
        <v>63</v>
      </c>
      <c r="B52" s="307"/>
      <c r="C52" s="307"/>
      <c r="D52" s="307"/>
      <c r="E52" s="307"/>
      <c r="F52" s="307"/>
      <c r="G52" s="307"/>
      <c r="H52" s="306"/>
      <c r="I52" s="1026" t="s">
        <v>64</v>
      </c>
      <c r="J52" s="1027"/>
      <c r="K52" s="1028">
        <v>0.9</v>
      </c>
      <c r="L52" s="1029"/>
      <c r="M52" s="279">
        <f>K52*12*I8</f>
        <v>3969.5400000000004</v>
      </c>
    </row>
    <row r="53" spans="1:13" ht="15.75">
      <c r="A53" s="305" t="s">
        <v>65</v>
      </c>
      <c r="B53" s="304"/>
      <c r="C53" s="304"/>
      <c r="D53" s="304"/>
      <c r="E53" s="304"/>
      <c r="F53" s="304"/>
      <c r="G53" s="304"/>
      <c r="H53" s="303"/>
      <c r="I53" s="302" t="s">
        <v>66</v>
      </c>
      <c r="J53" s="301"/>
      <c r="K53" s="1000">
        <v>0.77</v>
      </c>
      <c r="L53" s="1001"/>
      <c r="M53" s="279">
        <f>K53*12*I8</f>
        <v>3396.1620000000003</v>
      </c>
    </row>
    <row r="54" spans="1:13" ht="16.5" thickBot="1">
      <c r="A54" s="300" t="s">
        <v>58</v>
      </c>
      <c r="B54" s="299"/>
      <c r="C54" s="299"/>
      <c r="D54" s="299"/>
      <c r="E54" s="299"/>
      <c r="F54" s="299"/>
      <c r="G54" s="299"/>
      <c r="H54" s="298"/>
      <c r="I54" s="1016" t="s">
        <v>59</v>
      </c>
      <c r="J54" s="1017"/>
      <c r="K54" s="1030">
        <v>0.24</v>
      </c>
      <c r="L54" s="1031"/>
      <c r="M54" s="279">
        <f>K54*12*I8</f>
        <v>1058.5440000000001</v>
      </c>
    </row>
    <row r="55" spans="1:13" ht="16.5" thickBot="1">
      <c r="A55" s="296" t="s">
        <v>108</v>
      </c>
      <c r="B55" s="295"/>
      <c r="C55" s="295"/>
      <c r="D55" s="295"/>
      <c r="E55" s="295"/>
      <c r="F55" s="295"/>
      <c r="G55" s="295"/>
      <c r="H55" s="294"/>
      <c r="I55" s="1034" t="s">
        <v>68</v>
      </c>
      <c r="J55" s="1035"/>
      <c r="K55" s="1023">
        <v>18.09</v>
      </c>
      <c r="L55" s="1025"/>
      <c r="M55" s="290">
        <f>K55*12*I8</f>
        <v>79787.754000000001</v>
      </c>
    </row>
    <row r="56" spans="1:13" ht="16.5" thickBot="1">
      <c r="A56" s="1008" t="s">
        <v>107</v>
      </c>
      <c r="B56" s="1009"/>
      <c r="C56" s="1009"/>
      <c r="D56" s="1009"/>
      <c r="E56" s="1009"/>
      <c r="F56" s="1009"/>
      <c r="G56" s="1009"/>
      <c r="H56" s="1010"/>
      <c r="I56" s="292"/>
      <c r="J56" s="291"/>
      <c r="K56" s="1023">
        <v>2.15</v>
      </c>
      <c r="L56" s="1025"/>
      <c r="M56" s="290">
        <f>K56*12*I8</f>
        <v>9482.7899999999991</v>
      </c>
    </row>
    <row r="57" spans="1:13" ht="15.75">
      <c r="A57" s="289" t="s">
        <v>70</v>
      </c>
      <c r="B57" s="288"/>
      <c r="C57" s="288"/>
      <c r="D57" s="288"/>
      <c r="E57" s="288"/>
      <c r="F57" s="288"/>
      <c r="G57" s="288"/>
      <c r="H57" s="286"/>
      <c r="I57" s="1032" t="s">
        <v>71</v>
      </c>
      <c r="J57" s="1033"/>
      <c r="K57" s="285"/>
      <c r="L57" s="284"/>
      <c r="M57" s="279"/>
    </row>
    <row r="58" spans="1:13" ht="15.75">
      <c r="A58" s="289" t="s">
        <v>72</v>
      </c>
      <c r="B58" s="288"/>
      <c r="C58" s="288"/>
      <c r="D58" s="288"/>
      <c r="E58" s="288"/>
      <c r="F58" s="288"/>
      <c r="G58" s="288"/>
      <c r="H58" s="286"/>
      <c r="I58" s="283"/>
      <c r="J58" s="282"/>
      <c r="K58" s="285"/>
      <c r="L58" s="284"/>
      <c r="M58" s="279"/>
    </row>
    <row r="59" spans="1:13" ht="16.5" thickBot="1">
      <c r="A59" s="289" t="s">
        <v>73</v>
      </c>
      <c r="B59" s="288"/>
      <c r="C59" s="288"/>
      <c r="D59" s="288"/>
      <c r="E59" s="288"/>
      <c r="F59" s="288"/>
      <c r="G59" s="288"/>
      <c r="H59" s="286"/>
      <c r="I59" s="297"/>
      <c r="J59" s="282"/>
      <c r="K59" s="285"/>
      <c r="L59" s="284"/>
      <c r="M59" s="279"/>
    </row>
    <row r="60" spans="1:13" ht="16.5" thickBot="1">
      <c r="A60" s="296" t="s">
        <v>106</v>
      </c>
      <c r="B60" s="295"/>
      <c r="C60" s="295"/>
      <c r="D60" s="295"/>
      <c r="E60" s="295"/>
      <c r="F60" s="295"/>
      <c r="G60" s="295"/>
      <c r="H60" s="294"/>
      <c r="I60" s="292"/>
      <c r="J60" s="291"/>
      <c r="K60" s="1023">
        <v>0.25</v>
      </c>
      <c r="L60" s="1025"/>
      <c r="M60" s="290">
        <f>K60*12*I8</f>
        <v>1102.6500000000001</v>
      </c>
    </row>
    <row r="61" spans="1:13" ht="15.75">
      <c r="A61" s="289" t="s">
        <v>75</v>
      </c>
      <c r="B61" s="288"/>
      <c r="C61" s="288"/>
      <c r="D61" s="288"/>
      <c r="E61" s="288"/>
      <c r="F61" s="288"/>
      <c r="G61" s="288"/>
      <c r="H61" s="286"/>
      <c r="I61" s="1032" t="s">
        <v>14</v>
      </c>
      <c r="J61" s="1033"/>
      <c r="K61" s="293"/>
      <c r="L61" s="284"/>
      <c r="M61" s="279"/>
    </row>
    <row r="62" spans="1:13" ht="16.5" thickBot="1">
      <c r="A62" s="289" t="s">
        <v>76</v>
      </c>
      <c r="B62" s="288"/>
      <c r="C62" s="288"/>
      <c r="D62" s="288"/>
      <c r="E62" s="288"/>
      <c r="F62" s="288"/>
      <c r="G62" s="288"/>
      <c r="H62" s="286"/>
      <c r="I62" s="283"/>
      <c r="J62" s="282"/>
      <c r="K62" s="293"/>
      <c r="L62" s="284"/>
      <c r="M62" s="279"/>
    </row>
    <row r="63" spans="1:13" ht="16.5" thickBot="1">
      <c r="A63" s="1008" t="s">
        <v>105</v>
      </c>
      <c r="B63" s="1009"/>
      <c r="C63" s="1009"/>
      <c r="D63" s="1009"/>
      <c r="E63" s="1009"/>
      <c r="F63" s="1009"/>
      <c r="G63" s="1009"/>
      <c r="H63" s="1010"/>
      <c r="I63" s="292"/>
      <c r="J63" s="291"/>
      <c r="K63" s="1023">
        <v>8.65</v>
      </c>
      <c r="L63" s="1025"/>
      <c r="M63" s="290">
        <f>K63*12*I8</f>
        <v>38151.69</v>
      </c>
    </row>
    <row r="64" spans="1:13" ht="15.75">
      <c r="A64" s="289" t="s">
        <v>78</v>
      </c>
      <c r="B64" s="287"/>
      <c r="C64" s="287"/>
      <c r="D64" s="287"/>
      <c r="E64" s="287"/>
      <c r="F64" s="288"/>
      <c r="G64" s="287"/>
      <c r="H64" s="286"/>
      <c r="I64" s="973" t="s">
        <v>79</v>
      </c>
      <c r="J64" s="974"/>
      <c r="K64" s="285"/>
      <c r="L64" s="284"/>
      <c r="M64" s="279"/>
    </row>
    <row r="65" spans="1:13" ht="15.75">
      <c r="A65" s="289" t="s">
        <v>80</v>
      </c>
      <c r="B65" s="287"/>
      <c r="C65" s="287"/>
      <c r="D65" s="287"/>
      <c r="E65" s="287"/>
      <c r="F65" s="288"/>
      <c r="G65" s="287"/>
      <c r="H65" s="286"/>
      <c r="I65" s="973" t="s">
        <v>81</v>
      </c>
      <c r="J65" s="974"/>
      <c r="K65" s="285"/>
      <c r="L65" s="284"/>
      <c r="M65" s="279"/>
    </row>
    <row r="66" spans="1:13" ht="15.75">
      <c r="A66" s="289" t="s">
        <v>82</v>
      </c>
      <c r="B66" s="287"/>
      <c r="C66" s="287"/>
      <c r="D66" s="287"/>
      <c r="E66" s="287"/>
      <c r="F66" s="288"/>
      <c r="G66" s="287"/>
      <c r="H66" s="286"/>
      <c r="I66" s="973" t="s">
        <v>83</v>
      </c>
      <c r="J66" s="974"/>
      <c r="K66" s="285"/>
      <c r="L66" s="284"/>
      <c r="M66" s="279"/>
    </row>
    <row r="67" spans="1:13" ht="15.75">
      <c r="A67" s="289" t="s">
        <v>84</v>
      </c>
      <c r="B67" s="287"/>
      <c r="C67" s="287"/>
      <c r="D67" s="287"/>
      <c r="E67" s="287"/>
      <c r="F67" s="288"/>
      <c r="G67" s="287"/>
      <c r="H67" s="286"/>
      <c r="I67" s="973" t="s">
        <v>85</v>
      </c>
      <c r="J67" s="974"/>
      <c r="K67" s="285"/>
      <c r="L67" s="284"/>
      <c r="M67" s="279"/>
    </row>
    <row r="68" spans="1:13" ht="15.75">
      <c r="A68" s="289" t="s">
        <v>86</v>
      </c>
      <c r="B68" s="287"/>
      <c r="C68" s="287"/>
      <c r="D68" s="287"/>
      <c r="E68" s="287"/>
      <c r="F68" s="288"/>
      <c r="G68" s="287"/>
      <c r="H68" s="286"/>
      <c r="I68" s="973" t="s">
        <v>87</v>
      </c>
      <c r="J68" s="974"/>
      <c r="K68" s="285"/>
      <c r="L68" s="284"/>
      <c r="M68" s="279"/>
    </row>
    <row r="69" spans="1:13" ht="15.75">
      <c r="A69" s="289" t="s">
        <v>88</v>
      </c>
      <c r="B69" s="287"/>
      <c r="C69" s="287"/>
      <c r="D69" s="287"/>
      <c r="E69" s="287"/>
      <c r="F69" s="288"/>
      <c r="G69" s="287"/>
      <c r="H69" s="286"/>
      <c r="I69" s="283"/>
      <c r="J69" s="282"/>
      <c r="K69" s="285"/>
      <c r="L69" s="284"/>
      <c r="M69" s="279"/>
    </row>
    <row r="70" spans="1:13" ht="15.75">
      <c r="A70" s="289" t="s">
        <v>89</v>
      </c>
      <c r="B70" s="287"/>
      <c r="C70" s="287"/>
      <c r="D70" s="287"/>
      <c r="E70" s="287"/>
      <c r="F70" s="288"/>
      <c r="G70" s="287"/>
      <c r="H70" s="286"/>
      <c r="I70" s="283"/>
      <c r="J70" s="282"/>
      <c r="K70" s="285"/>
      <c r="L70" s="284"/>
      <c r="M70" s="279"/>
    </row>
    <row r="71" spans="1:13" ht="15.75">
      <c r="A71" s="289" t="s">
        <v>90</v>
      </c>
      <c r="B71" s="287"/>
      <c r="C71" s="287"/>
      <c r="D71" s="287"/>
      <c r="E71" s="287"/>
      <c r="F71" s="288"/>
      <c r="G71" s="287"/>
      <c r="H71" s="286"/>
      <c r="I71" s="283"/>
      <c r="J71" s="282"/>
      <c r="K71" s="285"/>
      <c r="L71" s="284"/>
      <c r="M71" s="279"/>
    </row>
    <row r="72" spans="1:13" ht="15.75">
      <c r="A72" s="289" t="s">
        <v>91</v>
      </c>
      <c r="B72" s="287"/>
      <c r="C72" s="287"/>
      <c r="D72" s="287"/>
      <c r="E72" s="287"/>
      <c r="F72" s="288"/>
      <c r="G72" s="287"/>
      <c r="H72" s="286"/>
      <c r="I72" s="283"/>
      <c r="J72" s="282"/>
      <c r="K72" s="285"/>
      <c r="L72" s="284"/>
      <c r="M72" s="279"/>
    </row>
    <row r="73" spans="1:13" ht="15.75">
      <c r="A73" s="289" t="s">
        <v>92</v>
      </c>
      <c r="B73" s="287"/>
      <c r="C73" s="287"/>
      <c r="D73" s="287"/>
      <c r="E73" s="287"/>
      <c r="F73" s="288"/>
      <c r="G73" s="287"/>
      <c r="H73" s="286"/>
      <c r="I73" s="283"/>
      <c r="J73" s="282"/>
      <c r="K73" s="285"/>
      <c r="L73" s="284"/>
      <c r="M73" s="279"/>
    </row>
    <row r="74" spans="1:13" ht="15.75">
      <c r="A74" s="1036" t="s">
        <v>93</v>
      </c>
      <c r="B74" s="1037"/>
      <c r="C74" s="1037"/>
      <c r="D74" s="1037"/>
      <c r="E74" s="1037"/>
      <c r="F74" s="1037"/>
      <c r="G74" s="1037"/>
      <c r="H74" s="1038"/>
      <c r="I74" s="283"/>
      <c r="J74" s="282"/>
      <c r="K74" s="281"/>
      <c r="L74" s="280"/>
      <c r="M74" s="279"/>
    </row>
    <row r="75" spans="1:13" ht="15.75">
      <c r="A75" s="278" t="s">
        <v>94</v>
      </c>
      <c r="B75" s="278"/>
      <c r="C75" s="278"/>
      <c r="D75" s="278"/>
      <c r="E75" s="278"/>
      <c r="F75" s="278"/>
      <c r="G75" s="278"/>
      <c r="H75" s="278"/>
      <c r="I75" s="1039" t="s">
        <v>95</v>
      </c>
      <c r="J75" s="1039"/>
      <c r="K75" s="994"/>
      <c r="L75" s="995"/>
      <c r="M75" s="1003"/>
    </row>
    <row r="76" spans="1:13" ht="15.75">
      <c r="A76" s="278" t="s">
        <v>96</v>
      </c>
      <c r="B76" s="278"/>
      <c r="C76" s="278"/>
      <c r="D76" s="278"/>
      <c r="E76" s="278"/>
      <c r="F76" s="278"/>
      <c r="G76" s="278"/>
      <c r="H76" s="278"/>
      <c r="I76" s="276"/>
      <c r="J76" s="276"/>
      <c r="K76" s="981"/>
      <c r="L76" s="982"/>
      <c r="M76" s="1004"/>
    </row>
    <row r="77" spans="1:13" ht="15.75">
      <c r="A77" s="1040" t="s">
        <v>97</v>
      </c>
      <c r="B77" s="1040"/>
      <c r="C77" s="1040"/>
      <c r="D77" s="1040"/>
      <c r="E77" s="1040"/>
      <c r="F77" s="1040"/>
      <c r="G77" s="1040"/>
      <c r="H77" s="1040"/>
      <c r="I77" s="1039" t="s">
        <v>98</v>
      </c>
      <c r="J77" s="1039"/>
      <c r="K77" s="1044">
        <v>1.73</v>
      </c>
      <c r="L77" s="1044"/>
      <c r="M77" s="275">
        <f>K77*12*I8</f>
        <v>7630.3379999999997</v>
      </c>
    </row>
    <row r="78" spans="1:13" ht="15.75">
      <c r="A78" s="1005" t="s">
        <v>138</v>
      </c>
      <c r="B78" s="1006"/>
      <c r="C78" s="1006"/>
      <c r="D78" s="1006"/>
      <c r="E78" s="1006"/>
      <c r="F78" s="1006"/>
      <c r="G78" s="1006"/>
      <c r="H78" s="1007"/>
      <c r="I78" s="1039" t="s">
        <v>95</v>
      </c>
      <c r="J78" s="1039"/>
      <c r="K78" s="1044">
        <v>1.1499999999999999</v>
      </c>
      <c r="L78" s="1044"/>
      <c r="M78" s="275">
        <f>K78*I8*12</f>
        <v>5072.1900000000005</v>
      </c>
    </row>
    <row r="79" spans="1:13" ht="15.75">
      <c r="A79" s="1005" t="s">
        <v>100</v>
      </c>
      <c r="B79" s="1006"/>
      <c r="C79" s="1006"/>
      <c r="D79" s="1006"/>
      <c r="E79" s="1006"/>
      <c r="F79" s="1006"/>
      <c r="G79" s="1006"/>
      <c r="H79" s="1007"/>
      <c r="I79" s="277"/>
      <c r="J79" s="277"/>
      <c r="K79" s="1044"/>
      <c r="L79" s="1044"/>
      <c r="M79" s="275">
        <f>K79*I8*12</f>
        <v>0</v>
      </c>
    </row>
    <row r="80" spans="1:13" ht="15.75">
      <c r="A80" s="1040" t="s">
        <v>137</v>
      </c>
      <c r="B80" s="1040"/>
      <c r="C80" s="1040"/>
      <c r="D80" s="1040"/>
      <c r="E80" s="1040"/>
      <c r="F80" s="1040"/>
      <c r="G80" s="1040"/>
      <c r="H80" s="1040"/>
      <c r="I80" s="276"/>
      <c r="J80" s="275"/>
      <c r="K80" s="1042">
        <v>56.69</v>
      </c>
      <c r="L80" s="1042"/>
      <c r="M80" s="275">
        <f>K80*I8*12</f>
        <v>250036.91400000002</v>
      </c>
    </row>
    <row r="81" spans="1:13" ht="15.75">
      <c r="A81" s="1043" t="s">
        <v>136</v>
      </c>
      <c r="B81" s="1043"/>
      <c r="C81" s="1043"/>
      <c r="D81" s="1043"/>
      <c r="E81" s="1043"/>
      <c r="F81" s="1043"/>
      <c r="G81" s="1043"/>
      <c r="H81" s="1043"/>
      <c r="I81" s="1043"/>
      <c r="J81" s="1043"/>
      <c r="K81" s="1042">
        <v>2.83</v>
      </c>
      <c r="L81" s="1042"/>
      <c r="M81" s="275">
        <f>K81*I8*12</f>
        <v>12481.998</v>
      </c>
    </row>
    <row r="82" spans="1:13" ht="15.75">
      <c r="A82" s="1040" t="s">
        <v>135</v>
      </c>
      <c r="B82" s="1040"/>
      <c r="C82" s="1040"/>
      <c r="D82" s="1040"/>
      <c r="E82" s="1040"/>
      <c r="F82" s="1040"/>
      <c r="G82" s="1040"/>
      <c r="H82" s="1040"/>
      <c r="I82" s="1041"/>
      <c r="J82" s="1041"/>
      <c r="K82" s="1042">
        <f>K78+K77+K63+K60+K56+K55+K51+K43+K36+K19+K9</f>
        <v>59.519999999999996</v>
      </c>
      <c r="L82" s="1042"/>
      <c r="M82" s="275">
        <f>SUM(M80:M81)</f>
        <v>262518.91200000001</v>
      </c>
    </row>
  </sheetData>
  <mergeCells count="103">
    <mergeCell ref="A82:H82"/>
    <mergeCell ref="I82:J82"/>
    <mergeCell ref="K82:L82"/>
    <mergeCell ref="A80:H80"/>
    <mergeCell ref="K80:L80"/>
    <mergeCell ref="A81:H81"/>
    <mergeCell ref="I81:J81"/>
    <mergeCell ref="K81:L81"/>
    <mergeCell ref="K77:L77"/>
    <mergeCell ref="I78:J78"/>
    <mergeCell ref="K78:L78"/>
    <mergeCell ref="K79:L79"/>
    <mergeCell ref="I66:J66"/>
    <mergeCell ref="I67:J67"/>
    <mergeCell ref="I68:J68"/>
    <mergeCell ref="K75:L76"/>
    <mergeCell ref="A74:H74"/>
    <mergeCell ref="I75:J75"/>
    <mergeCell ref="A77:H77"/>
    <mergeCell ref="I77:J77"/>
    <mergeCell ref="I61:J61"/>
    <mergeCell ref="A63:H63"/>
    <mergeCell ref="I64:J64"/>
    <mergeCell ref="I65:J65"/>
    <mergeCell ref="K63:L63"/>
    <mergeCell ref="A56:H56"/>
    <mergeCell ref="K56:L56"/>
    <mergeCell ref="I57:J57"/>
    <mergeCell ref="K60:L60"/>
    <mergeCell ref="K53:L53"/>
    <mergeCell ref="I54:J54"/>
    <mergeCell ref="K54:L54"/>
    <mergeCell ref="I55:J55"/>
    <mergeCell ref="K55:L55"/>
    <mergeCell ref="A51:H51"/>
    <mergeCell ref="K51:L51"/>
    <mergeCell ref="I52:J52"/>
    <mergeCell ref="K52:L52"/>
    <mergeCell ref="I49:J49"/>
    <mergeCell ref="K49:L49"/>
    <mergeCell ref="I50:J50"/>
    <mergeCell ref="K50:L50"/>
    <mergeCell ref="I47:J47"/>
    <mergeCell ref="K47:L47"/>
    <mergeCell ref="I48:J48"/>
    <mergeCell ref="K48:L48"/>
    <mergeCell ref="K29:L29"/>
    <mergeCell ref="K44:L44"/>
    <mergeCell ref="I45:J45"/>
    <mergeCell ref="K45:L45"/>
    <mergeCell ref="I46:J46"/>
    <mergeCell ref="I42:J42"/>
    <mergeCell ref="K42:L42"/>
    <mergeCell ref="A43:H43"/>
    <mergeCell ref="K43:L43"/>
    <mergeCell ref="I39:J39"/>
    <mergeCell ref="K39:L39"/>
    <mergeCell ref="I41:J41"/>
    <mergeCell ref="K41:L41"/>
    <mergeCell ref="K18:L18"/>
    <mergeCell ref="K19:L19"/>
    <mergeCell ref="I21:J21"/>
    <mergeCell ref="K21:L21"/>
    <mergeCell ref="I31:J31"/>
    <mergeCell ref="I32:J32"/>
    <mergeCell ref="M75:M76"/>
    <mergeCell ref="A79:H79"/>
    <mergeCell ref="A78:H78"/>
    <mergeCell ref="A36:H36"/>
    <mergeCell ref="I37:J37"/>
    <mergeCell ref="K37:L37"/>
    <mergeCell ref="I38:J38"/>
    <mergeCell ref="K38:L38"/>
    <mergeCell ref="I33:J33"/>
    <mergeCell ref="K34:L34"/>
    <mergeCell ref="I23:J23"/>
    <mergeCell ref="I24:J24"/>
    <mergeCell ref="I25:J25"/>
    <mergeCell ref="I26:J26"/>
    <mergeCell ref="K26:L26"/>
    <mergeCell ref="K36:L36"/>
    <mergeCell ref="I27:J27"/>
    <mergeCell ref="I29:J29"/>
    <mergeCell ref="I1:M1"/>
    <mergeCell ref="A2:L2"/>
    <mergeCell ref="A3:L3"/>
    <mergeCell ref="C5:E5"/>
    <mergeCell ref="I5:J5"/>
    <mergeCell ref="K5:L5"/>
    <mergeCell ref="K9:L9"/>
    <mergeCell ref="I14:J14"/>
    <mergeCell ref="I15:J15"/>
    <mergeCell ref="K15:L15"/>
    <mergeCell ref="I16:J16"/>
    <mergeCell ref="I17:J17"/>
    <mergeCell ref="I12:J12"/>
    <mergeCell ref="K12:L12"/>
    <mergeCell ref="I13:J13"/>
    <mergeCell ref="K6:L6"/>
    <mergeCell ref="I7:J7"/>
    <mergeCell ref="K7:L7"/>
    <mergeCell ref="I8:J8"/>
    <mergeCell ref="K8:L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M112"/>
  <sheetViews>
    <sheetView zoomScaleNormal="100" workbookViewId="0">
      <selection activeCell="E19" sqref="E19"/>
    </sheetView>
  </sheetViews>
  <sheetFormatPr defaultRowHeight="15.75"/>
  <cols>
    <col min="1" max="7" width="9.140625" style="362"/>
    <col min="8" max="8" width="35.7109375" style="362" customWidth="1"/>
    <col min="9" max="9" width="9.140625" style="362"/>
    <col min="10" max="10" width="20" style="362" customWidth="1"/>
    <col min="11" max="11" width="9.140625" style="362"/>
    <col min="12" max="12" width="15.7109375" style="362" customWidth="1"/>
    <col min="13" max="13" width="17.7109375" style="362" customWidth="1"/>
    <col min="14" max="16384" width="9.140625" style="362"/>
  </cols>
  <sheetData>
    <row r="2" spans="1:13">
      <c r="A2" s="1049" t="s">
        <v>104</v>
      </c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1049"/>
    </row>
    <row r="3" spans="1:13">
      <c r="A3" s="1050" t="s">
        <v>0</v>
      </c>
      <c r="B3" s="1050"/>
      <c r="C3" s="1050"/>
      <c r="D3" s="1050"/>
      <c r="E3" s="1050"/>
      <c r="F3" s="1050"/>
      <c r="G3" s="1050"/>
      <c r="H3" s="1050"/>
      <c r="I3" s="1050"/>
      <c r="J3" s="1050"/>
      <c r="K3" s="1050"/>
      <c r="L3" s="1050"/>
    </row>
    <row r="4" spans="1:13">
      <c r="A4" s="435"/>
      <c r="B4" s="435"/>
      <c r="C4" s="435"/>
      <c r="D4" s="435"/>
      <c r="E4" s="435"/>
      <c r="F4" s="435" t="s">
        <v>156</v>
      </c>
      <c r="G4" s="435"/>
      <c r="H4" s="435"/>
      <c r="I4" s="435"/>
      <c r="J4" s="435"/>
      <c r="K4" s="435"/>
      <c r="L4" s="435" t="s">
        <v>155</v>
      </c>
    </row>
    <row r="5" spans="1:13">
      <c r="A5" s="411"/>
      <c r="B5" s="410"/>
      <c r="C5" s="1051" t="s">
        <v>2</v>
      </c>
      <c r="D5" s="1051"/>
      <c r="E5" s="1051"/>
      <c r="F5" s="410"/>
      <c r="G5" s="410"/>
      <c r="H5" s="433"/>
      <c r="I5" s="1052" t="s">
        <v>3</v>
      </c>
      <c r="J5" s="1053"/>
      <c r="K5" s="1052" t="s">
        <v>4</v>
      </c>
      <c r="L5" s="1051"/>
      <c r="M5" s="422"/>
    </row>
    <row r="6" spans="1:13">
      <c r="A6" s="396"/>
      <c r="B6" s="383"/>
      <c r="C6" s="383"/>
      <c r="D6" s="383"/>
      <c r="E6" s="383"/>
      <c r="F6" s="383"/>
      <c r="G6" s="383"/>
      <c r="H6" s="384"/>
      <c r="I6" s="383"/>
      <c r="J6" s="384"/>
      <c r="K6" s="1054" t="s">
        <v>5</v>
      </c>
      <c r="L6" s="1055"/>
      <c r="M6" s="442" t="s">
        <v>6</v>
      </c>
    </row>
    <row r="7" spans="1:13">
      <c r="A7" s="396"/>
      <c r="B7" s="383"/>
      <c r="C7" s="383"/>
      <c r="D7" s="383"/>
      <c r="E7" s="383"/>
      <c r="F7" s="383"/>
      <c r="G7" s="383"/>
      <c r="H7" s="384"/>
      <c r="I7" s="1054" t="s">
        <v>7</v>
      </c>
      <c r="J7" s="1056"/>
      <c r="K7" s="1045" t="s">
        <v>8</v>
      </c>
      <c r="L7" s="1057"/>
      <c r="M7" s="442" t="s">
        <v>9</v>
      </c>
    </row>
    <row r="8" spans="1:13" ht="16.5" thickBot="1">
      <c r="A8" s="411"/>
      <c r="B8" s="410"/>
      <c r="C8" s="410"/>
      <c r="D8" s="410"/>
      <c r="E8" s="410"/>
      <c r="F8" s="410"/>
      <c r="G8" s="410"/>
      <c r="H8" s="433"/>
      <c r="I8" s="1058">
        <v>573.79999999999995</v>
      </c>
      <c r="J8" s="1059"/>
      <c r="K8" s="1060"/>
      <c r="L8" s="1061"/>
      <c r="M8" s="441"/>
    </row>
    <row r="9" spans="1:13">
      <c r="A9" s="432" t="s">
        <v>10</v>
      </c>
      <c r="B9" s="419"/>
      <c r="C9" s="419"/>
      <c r="D9" s="419"/>
      <c r="E9" s="419"/>
      <c r="F9" s="419"/>
      <c r="G9" s="419"/>
      <c r="H9" s="440"/>
      <c r="I9" s="379"/>
      <c r="J9" s="418"/>
      <c r="K9" s="1062">
        <f>K12+K15</f>
        <v>7.97</v>
      </c>
      <c r="L9" s="1063"/>
      <c r="M9" s="365">
        <f>K9*12*I8</f>
        <v>54878.231999999996</v>
      </c>
    </row>
    <row r="10" spans="1:13">
      <c r="A10" s="439" t="s">
        <v>11</v>
      </c>
      <c r="B10" s="434"/>
      <c r="C10" s="434"/>
      <c r="D10" s="434"/>
      <c r="E10" s="434"/>
      <c r="F10" s="434"/>
      <c r="G10" s="434"/>
      <c r="H10" s="438"/>
      <c r="I10" s="383"/>
      <c r="J10" s="384"/>
      <c r="K10" s="383"/>
      <c r="L10" s="383"/>
      <c r="M10" s="382"/>
    </row>
    <row r="11" spans="1:13" ht="16.5" thickBot="1">
      <c r="A11" s="428" t="s">
        <v>12</v>
      </c>
      <c r="B11" s="437"/>
      <c r="C11" s="437"/>
      <c r="D11" s="437"/>
      <c r="E11" s="437"/>
      <c r="F11" s="437"/>
      <c r="G11" s="437"/>
      <c r="H11" s="436"/>
      <c r="I11" s="374"/>
      <c r="J11" s="375"/>
      <c r="K11" s="374"/>
      <c r="L11" s="374"/>
      <c r="M11" s="373"/>
    </row>
    <row r="12" spans="1:13">
      <c r="A12" s="407" t="s">
        <v>13</v>
      </c>
      <c r="B12" s="413"/>
      <c r="C12" s="413"/>
      <c r="D12" s="413"/>
      <c r="E12" s="413"/>
      <c r="F12" s="413"/>
      <c r="G12" s="413"/>
      <c r="H12" s="415"/>
      <c r="I12" s="1045" t="s">
        <v>14</v>
      </c>
      <c r="J12" s="1046"/>
      <c r="K12" s="1047">
        <v>4.7699999999999996</v>
      </c>
      <c r="L12" s="1048"/>
      <c r="M12" s="382">
        <f>K12*12*I8</f>
        <v>32844.311999999998</v>
      </c>
    </row>
    <row r="13" spans="1:13">
      <c r="A13" s="389" t="s">
        <v>15</v>
      </c>
      <c r="B13" s="383"/>
      <c r="C13" s="383"/>
      <c r="D13" s="383"/>
      <c r="E13" s="383"/>
      <c r="F13" s="383"/>
      <c r="G13" s="383"/>
      <c r="H13" s="384"/>
      <c r="I13" s="1054" t="s">
        <v>16</v>
      </c>
      <c r="J13" s="1056"/>
      <c r="L13" s="383"/>
      <c r="M13" s="382"/>
    </row>
    <row r="14" spans="1:13">
      <c r="A14" s="407" t="s">
        <v>17</v>
      </c>
      <c r="B14" s="413"/>
      <c r="C14" s="413"/>
      <c r="D14" s="413"/>
      <c r="E14" s="413"/>
      <c r="F14" s="413"/>
      <c r="G14" s="413"/>
      <c r="H14" s="415"/>
      <c r="I14" s="1045"/>
      <c r="J14" s="1046"/>
      <c r="L14" s="383"/>
      <c r="M14" s="382"/>
    </row>
    <row r="15" spans="1:13">
      <c r="A15" s="407" t="s">
        <v>18</v>
      </c>
      <c r="B15" s="413"/>
      <c r="C15" s="413"/>
      <c r="D15" s="413"/>
      <c r="E15" s="413"/>
      <c r="F15" s="413"/>
      <c r="G15" s="413"/>
      <c r="H15" s="415"/>
      <c r="I15" s="1064" t="s">
        <v>19</v>
      </c>
      <c r="J15" s="1065"/>
      <c r="K15" s="1054">
        <v>3.2</v>
      </c>
      <c r="L15" s="1055"/>
      <c r="M15" s="382">
        <f>K15*12*I8</f>
        <v>22033.920000000002</v>
      </c>
    </row>
    <row r="16" spans="1:13">
      <c r="A16" s="404" t="s">
        <v>20</v>
      </c>
      <c r="B16" s="401"/>
      <c r="C16" s="401"/>
      <c r="D16" s="401"/>
      <c r="E16" s="401"/>
      <c r="F16" s="401"/>
      <c r="G16" s="401"/>
      <c r="H16" s="400"/>
      <c r="I16" s="1054" t="s">
        <v>16</v>
      </c>
      <c r="J16" s="1056"/>
      <c r="K16" s="435"/>
      <c r="L16" s="434"/>
      <c r="M16" s="382"/>
    </row>
    <row r="17" spans="1:13">
      <c r="A17" s="399" t="s">
        <v>21</v>
      </c>
      <c r="B17" s="410"/>
      <c r="C17" s="410"/>
      <c r="D17" s="410"/>
      <c r="E17" s="410"/>
      <c r="F17" s="410"/>
      <c r="G17" s="410"/>
      <c r="H17" s="433"/>
      <c r="I17" s="1054"/>
      <c r="J17" s="1056"/>
      <c r="L17" s="383"/>
      <c r="M17" s="382"/>
    </row>
    <row r="18" spans="1:13" ht="16.5" thickBot="1">
      <c r="A18" s="407" t="s">
        <v>22</v>
      </c>
      <c r="B18" s="406"/>
      <c r="C18" s="406"/>
      <c r="D18" s="406"/>
      <c r="E18" s="406"/>
      <c r="F18" s="406"/>
      <c r="G18" s="406"/>
      <c r="H18" s="405"/>
      <c r="I18" s="413"/>
      <c r="J18" s="415"/>
      <c r="K18" s="1066"/>
      <c r="L18" s="1067"/>
      <c r="M18" s="382"/>
    </row>
    <row r="19" spans="1:13">
      <c r="A19" s="432" t="s">
        <v>23</v>
      </c>
      <c r="B19" s="431"/>
      <c r="C19" s="431"/>
      <c r="D19" s="431"/>
      <c r="E19" s="431"/>
      <c r="F19" s="431"/>
      <c r="G19" s="431"/>
      <c r="H19" s="430"/>
      <c r="I19" s="379"/>
      <c r="J19" s="429"/>
      <c r="K19" s="1068">
        <f>K21+K26+K29</f>
        <v>6.5200000000000005</v>
      </c>
      <c r="L19" s="1063"/>
      <c r="M19" s="365">
        <f>K19*12*I8</f>
        <v>44894.112000000001</v>
      </c>
    </row>
    <row r="20" spans="1:13" ht="16.5" thickBot="1">
      <c r="A20" s="428" t="s">
        <v>24</v>
      </c>
      <c r="B20" s="427"/>
      <c r="C20" s="427"/>
      <c r="D20" s="427"/>
      <c r="E20" s="427"/>
      <c r="F20" s="427"/>
      <c r="G20" s="427"/>
      <c r="H20" s="426"/>
      <c r="I20" s="374"/>
      <c r="J20" s="425"/>
      <c r="K20" s="374"/>
      <c r="L20" s="374"/>
      <c r="M20" s="373"/>
    </row>
    <row r="21" spans="1:13">
      <c r="A21" s="389" t="s">
        <v>25</v>
      </c>
      <c r="B21" s="388"/>
      <c r="C21" s="388"/>
      <c r="D21" s="388"/>
      <c r="E21" s="388"/>
      <c r="F21" s="388"/>
      <c r="G21" s="388"/>
      <c r="H21" s="386"/>
      <c r="I21" s="1054" t="s">
        <v>14</v>
      </c>
      <c r="J21" s="1056"/>
      <c r="K21" s="1047">
        <v>3.27</v>
      </c>
      <c r="L21" s="1048"/>
      <c r="M21" s="382">
        <f>K21*12*I8</f>
        <v>22515.912</v>
      </c>
    </row>
    <row r="22" spans="1:13">
      <c r="A22" s="407" t="s">
        <v>26</v>
      </c>
      <c r="B22" s="406"/>
      <c r="C22" s="406"/>
      <c r="D22" s="406"/>
      <c r="E22" s="406"/>
      <c r="F22" s="406"/>
      <c r="G22" s="406"/>
      <c r="H22" s="405"/>
      <c r="I22" s="424"/>
      <c r="J22" s="423"/>
      <c r="L22" s="383"/>
      <c r="M22" s="382"/>
    </row>
    <row r="23" spans="1:13">
      <c r="A23" s="389" t="s">
        <v>15</v>
      </c>
      <c r="B23" s="383"/>
      <c r="C23" s="383"/>
      <c r="D23" s="383"/>
      <c r="E23" s="383"/>
      <c r="F23" s="383"/>
      <c r="G23" s="383"/>
      <c r="H23" s="384"/>
      <c r="I23" s="1054" t="s">
        <v>16</v>
      </c>
      <c r="J23" s="1056"/>
      <c r="L23" s="383"/>
      <c r="M23" s="382"/>
    </row>
    <row r="24" spans="1:13">
      <c r="A24" s="407" t="s">
        <v>17</v>
      </c>
      <c r="B24" s="413"/>
      <c r="C24" s="413"/>
      <c r="D24" s="413"/>
      <c r="E24" s="413"/>
      <c r="F24" s="413"/>
      <c r="G24" s="413"/>
      <c r="H24" s="415"/>
      <c r="I24" s="1045"/>
      <c r="J24" s="1046"/>
      <c r="L24" s="383"/>
      <c r="M24" s="382"/>
    </row>
    <row r="25" spans="1:13">
      <c r="A25" s="404" t="s">
        <v>27</v>
      </c>
      <c r="B25" s="401"/>
      <c r="C25" s="400"/>
      <c r="D25" s="383"/>
      <c r="E25" s="383"/>
      <c r="F25" s="383"/>
      <c r="G25" s="383"/>
      <c r="H25" s="384"/>
      <c r="I25" s="1054" t="s">
        <v>16</v>
      </c>
      <c r="J25" s="1056"/>
      <c r="L25" s="383"/>
      <c r="M25" s="382"/>
    </row>
    <row r="26" spans="1:13">
      <c r="A26" s="389" t="s">
        <v>28</v>
      </c>
      <c r="B26" s="383"/>
      <c r="C26" s="383"/>
      <c r="D26" s="401"/>
      <c r="E26" s="401"/>
      <c r="F26" s="401"/>
      <c r="G26" s="401"/>
      <c r="H26" s="400"/>
      <c r="I26" s="1064" t="s">
        <v>19</v>
      </c>
      <c r="J26" s="1065"/>
      <c r="K26" s="1054">
        <v>1.43</v>
      </c>
      <c r="L26" s="1055"/>
      <c r="M26" s="382">
        <f>K26*12*I8</f>
        <v>9846.4079999999994</v>
      </c>
    </row>
    <row r="27" spans="1:13">
      <c r="A27" s="399" t="s">
        <v>29</v>
      </c>
      <c r="B27" s="398"/>
      <c r="C27" s="398"/>
      <c r="D27" s="398"/>
      <c r="E27" s="398"/>
      <c r="F27" s="398"/>
      <c r="G27" s="398"/>
      <c r="H27" s="397"/>
      <c r="I27" s="1052" t="s">
        <v>30</v>
      </c>
      <c r="J27" s="1053"/>
      <c r="L27" s="383"/>
      <c r="M27" s="382"/>
    </row>
    <row r="28" spans="1:13">
      <c r="A28" s="407"/>
      <c r="B28" s="406"/>
      <c r="C28" s="406"/>
      <c r="D28" s="406"/>
      <c r="E28" s="406"/>
      <c r="F28" s="406"/>
      <c r="G28" s="406"/>
      <c r="H28" s="405"/>
      <c r="I28" s="413" t="s">
        <v>31</v>
      </c>
      <c r="J28" s="415"/>
      <c r="L28" s="383"/>
      <c r="M28" s="382"/>
    </row>
    <row r="29" spans="1:13">
      <c r="A29" s="399" t="s">
        <v>32</v>
      </c>
      <c r="B29" s="398"/>
      <c r="C29" s="398"/>
      <c r="D29" s="398"/>
      <c r="E29" s="398"/>
      <c r="F29" s="398"/>
      <c r="G29" s="398"/>
      <c r="H29" s="397"/>
      <c r="I29" s="1052" t="s">
        <v>19</v>
      </c>
      <c r="J29" s="1053"/>
      <c r="K29" s="1054">
        <v>1.82</v>
      </c>
      <c r="L29" s="1055"/>
      <c r="M29" s="382">
        <f>K29*12*I8</f>
        <v>12531.791999999999</v>
      </c>
    </row>
    <row r="30" spans="1:13">
      <c r="A30" s="407" t="s">
        <v>33</v>
      </c>
      <c r="B30" s="406"/>
      <c r="C30" s="406"/>
      <c r="D30" s="406"/>
      <c r="E30" s="406"/>
      <c r="F30" s="406"/>
      <c r="G30" s="406"/>
      <c r="H30" s="405"/>
      <c r="I30" s="413"/>
      <c r="J30" s="415"/>
      <c r="L30" s="383"/>
      <c r="M30" s="382"/>
    </row>
    <row r="31" spans="1:13">
      <c r="A31" s="399" t="s">
        <v>34</v>
      </c>
      <c r="B31" s="398"/>
      <c r="C31" s="398"/>
      <c r="D31" s="398"/>
      <c r="E31" s="398"/>
      <c r="F31" s="398"/>
      <c r="G31" s="398"/>
      <c r="H31" s="397"/>
      <c r="I31" s="1054" t="s">
        <v>16</v>
      </c>
      <c r="J31" s="1056"/>
      <c r="L31" s="383"/>
      <c r="M31" s="382"/>
    </row>
    <row r="32" spans="1:13">
      <c r="A32" s="399" t="s">
        <v>35</v>
      </c>
      <c r="B32" s="398"/>
      <c r="C32" s="398"/>
      <c r="D32" s="398"/>
      <c r="E32" s="398"/>
      <c r="F32" s="398"/>
      <c r="G32" s="398"/>
      <c r="H32" s="397"/>
      <c r="I32" s="1052" t="s">
        <v>36</v>
      </c>
      <c r="J32" s="1053"/>
      <c r="K32" s="410"/>
      <c r="L32" s="410"/>
      <c r="M32" s="422"/>
    </row>
    <row r="33" spans="1:13" ht="16.5" thickBot="1">
      <c r="A33" s="407"/>
      <c r="B33" s="406"/>
      <c r="C33" s="406"/>
      <c r="D33" s="406"/>
      <c r="E33" s="406"/>
      <c r="F33" s="406"/>
      <c r="G33" s="406"/>
      <c r="H33" s="405"/>
      <c r="I33" s="1069" t="s">
        <v>37</v>
      </c>
      <c r="J33" s="1070"/>
      <c r="K33" s="413"/>
      <c r="L33" s="413"/>
      <c r="M33" s="421"/>
    </row>
    <row r="34" spans="1:13">
      <c r="A34" s="420" t="s">
        <v>38</v>
      </c>
      <c r="B34" s="419"/>
      <c r="C34" s="419"/>
      <c r="D34" s="419"/>
      <c r="E34" s="419"/>
      <c r="F34" s="419"/>
      <c r="G34" s="379"/>
      <c r="H34" s="418"/>
      <c r="I34" s="379"/>
      <c r="J34" s="418"/>
      <c r="K34" s="1071">
        <f>K36+K43+K51+K55+K56+K60</f>
        <v>56.9</v>
      </c>
      <c r="L34" s="1063"/>
      <c r="M34" s="365">
        <f>M36+M43+M51+M55+M56+M60</f>
        <v>391790.63999999996</v>
      </c>
    </row>
    <row r="35" spans="1:13" ht="16.5" thickBot="1">
      <c r="A35" s="417"/>
      <c r="B35" s="374"/>
      <c r="C35" s="374"/>
      <c r="D35" s="374"/>
      <c r="E35" s="374"/>
      <c r="F35" s="374"/>
      <c r="G35" s="374"/>
      <c r="H35" s="375"/>
      <c r="I35" s="374"/>
      <c r="J35" s="375"/>
      <c r="K35" s="374"/>
      <c r="L35" s="374"/>
      <c r="M35" s="373"/>
    </row>
    <row r="36" spans="1:13" ht="16.5" thickBot="1">
      <c r="A36" s="1072" t="s">
        <v>39</v>
      </c>
      <c r="B36" s="1073"/>
      <c r="C36" s="1073"/>
      <c r="D36" s="1073"/>
      <c r="E36" s="1073"/>
      <c r="F36" s="1073"/>
      <c r="G36" s="1073"/>
      <c r="H36" s="1074"/>
      <c r="I36" s="391"/>
      <c r="J36" s="390"/>
      <c r="K36" s="1075">
        <f>K37+K38+K39+K41+K42</f>
        <v>11.59</v>
      </c>
      <c r="L36" s="1076"/>
      <c r="M36" s="368">
        <f>K36*12*I8</f>
        <v>79804.103999999978</v>
      </c>
    </row>
    <row r="37" spans="1:13">
      <c r="A37" s="407" t="s">
        <v>40</v>
      </c>
      <c r="B37" s="406"/>
      <c r="C37" s="406"/>
      <c r="D37" s="406"/>
      <c r="E37" s="406"/>
      <c r="F37" s="406"/>
      <c r="G37" s="406"/>
      <c r="H37" s="405"/>
      <c r="I37" s="1045" t="s">
        <v>41</v>
      </c>
      <c r="J37" s="1046"/>
      <c r="K37" s="1047">
        <v>2.35</v>
      </c>
      <c r="L37" s="1048"/>
      <c r="M37" s="382">
        <f>K37*12*I8</f>
        <v>16181.16</v>
      </c>
    </row>
    <row r="38" spans="1:13">
      <c r="A38" s="404" t="s">
        <v>42</v>
      </c>
      <c r="B38" s="403"/>
      <c r="C38" s="403"/>
      <c r="D38" s="403"/>
      <c r="E38" s="403"/>
      <c r="F38" s="403"/>
      <c r="G38" s="403"/>
      <c r="H38" s="402"/>
      <c r="I38" s="1064" t="s">
        <v>43</v>
      </c>
      <c r="J38" s="1065"/>
      <c r="K38" s="1054">
        <v>5.54</v>
      </c>
      <c r="L38" s="1055"/>
      <c r="M38" s="382">
        <f>K38*12*I8</f>
        <v>38146.224000000002</v>
      </c>
    </row>
    <row r="39" spans="1:13">
      <c r="A39" s="399" t="s">
        <v>44</v>
      </c>
      <c r="B39" s="398"/>
      <c r="C39" s="398"/>
      <c r="D39" s="398"/>
      <c r="E39" s="398"/>
      <c r="F39" s="398"/>
      <c r="G39" s="398"/>
      <c r="H39" s="397"/>
      <c r="I39" s="1052" t="s">
        <v>19</v>
      </c>
      <c r="J39" s="1053"/>
      <c r="K39" s="1054">
        <v>0.63</v>
      </c>
      <c r="L39" s="1055"/>
      <c r="M39" s="382">
        <f>K39*12*I8</f>
        <v>4337.9279999999999</v>
      </c>
    </row>
    <row r="40" spans="1:13">
      <c r="A40" s="416" t="s">
        <v>45</v>
      </c>
      <c r="B40" s="413"/>
      <c r="C40" s="413"/>
      <c r="D40" s="413"/>
      <c r="E40" s="406"/>
      <c r="F40" s="406"/>
      <c r="G40" s="406"/>
      <c r="H40" s="405"/>
      <c r="I40" s="413"/>
      <c r="J40" s="415"/>
      <c r="K40" s="383"/>
      <c r="L40" s="383"/>
      <c r="M40" s="382"/>
    </row>
    <row r="41" spans="1:13">
      <c r="A41" s="404" t="s">
        <v>46</v>
      </c>
      <c r="B41" s="403"/>
      <c r="C41" s="403"/>
      <c r="D41" s="403"/>
      <c r="E41" s="403"/>
      <c r="F41" s="403"/>
      <c r="G41" s="403"/>
      <c r="H41" s="402"/>
      <c r="I41" s="1064" t="s">
        <v>14</v>
      </c>
      <c r="J41" s="1065"/>
      <c r="K41" s="1054">
        <v>0.19</v>
      </c>
      <c r="L41" s="1055"/>
      <c r="M41" s="382">
        <f>K41*12*I8</f>
        <v>1308.2640000000001</v>
      </c>
    </row>
    <row r="42" spans="1:13" ht="16.5" thickBot="1">
      <c r="A42" s="399" t="s">
        <v>47</v>
      </c>
      <c r="B42" s="398"/>
      <c r="C42" s="398"/>
      <c r="D42" s="398"/>
      <c r="E42" s="398"/>
      <c r="F42" s="398"/>
      <c r="G42" s="398"/>
      <c r="H42" s="397"/>
      <c r="I42" s="1060" t="s">
        <v>14</v>
      </c>
      <c r="J42" s="1077"/>
      <c r="K42" s="1069">
        <v>2.88</v>
      </c>
      <c r="L42" s="1078"/>
      <c r="M42" s="382">
        <f>K42*12*I8</f>
        <v>19830.527999999998</v>
      </c>
    </row>
    <row r="43" spans="1:13" ht="16.5" thickBot="1">
      <c r="A43" s="1079" t="s">
        <v>48</v>
      </c>
      <c r="B43" s="1080"/>
      <c r="C43" s="1080"/>
      <c r="D43" s="1080"/>
      <c r="E43" s="1080"/>
      <c r="F43" s="1080"/>
      <c r="G43" s="1080"/>
      <c r="H43" s="1081"/>
      <c r="I43" s="391"/>
      <c r="J43" s="390"/>
      <c r="K43" s="1082">
        <f>K44+K45+K47+K48+K49+K50</f>
        <v>2.69</v>
      </c>
      <c r="L43" s="1076"/>
      <c r="M43" s="368">
        <f>K43*12*I8</f>
        <v>18522.263999999999</v>
      </c>
    </row>
    <row r="44" spans="1:13">
      <c r="A44" s="414" t="s">
        <v>49</v>
      </c>
      <c r="B44" s="413"/>
      <c r="C44" s="413"/>
      <c r="D44" s="413"/>
      <c r="E44" s="413"/>
      <c r="F44" s="406"/>
      <c r="G44" s="406"/>
      <c r="H44" s="405"/>
      <c r="I44" s="412"/>
      <c r="J44" s="384"/>
      <c r="K44" s="1047">
        <v>0.15</v>
      </c>
      <c r="L44" s="1048"/>
      <c r="M44" s="382">
        <f>K44*12*I8</f>
        <v>1032.8399999999999</v>
      </c>
    </row>
    <row r="45" spans="1:13">
      <c r="A45" s="411" t="s">
        <v>50</v>
      </c>
      <c r="B45" s="410"/>
      <c r="C45" s="410"/>
      <c r="D45" s="410"/>
      <c r="E45" s="410"/>
      <c r="F45" s="398"/>
      <c r="G45" s="398"/>
      <c r="H45" s="397"/>
      <c r="I45" s="1054" t="s">
        <v>51</v>
      </c>
      <c r="J45" s="1056"/>
      <c r="K45" s="1054">
        <v>1.28</v>
      </c>
      <c r="L45" s="1055"/>
      <c r="M45" s="382">
        <f>K45*12*I8</f>
        <v>8813.5679999999993</v>
      </c>
    </row>
    <row r="46" spans="1:13">
      <c r="A46" s="407" t="s">
        <v>52</v>
      </c>
      <c r="B46" s="406"/>
      <c r="C46" s="406"/>
      <c r="D46" s="406"/>
      <c r="E46" s="406"/>
      <c r="F46" s="406"/>
      <c r="G46" s="406"/>
      <c r="H46" s="405"/>
      <c r="I46" s="1045" t="s">
        <v>53</v>
      </c>
      <c r="J46" s="1046"/>
      <c r="L46" s="383"/>
      <c r="M46" s="382"/>
    </row>
    <row r="47" spans="1:13">
      <c r="A47" s="404" t="s">
        <v>54</v>
      </c>
      <c r="B47" s="403"/>
      <c r="C47" s="403"/>
      <c r="D47" s="403"/>
      <c r="E47" s="403"/>
      <c r="F47" s="403"/>
      <c r="G47" s="403"/>
      <c r="H47" s="402"/>
      <c r="I47" s="1064" t="s">
        <v>55</v>
      </c>
      <c r="J47" s="1065"/>
      <c r="K47" s="1054">
        <v>0.79</v>
      </c>
      <c r="L47" s="1055"/>
      <c r="M47" s="382">
        <f>K47*12*I8</f>
        <v>5439.6239999999998</v>
      </c>
    </row>
    <row r="48" spans="1:13">
      <c r="A48" s="404" t="s">
        <v>56</v>
      </c>
      <c r="B48" s="403"/>
      <c r="C48" s="403"/>
      <c r="D48" s="403"/>
      <c r="E48" s="403"/>
      <c r="F48" s="403"/>
      <c r="G48" s="403"/>
      <c r="H48" s="402"/>
      <c r="I48" s="1064" t="s">
        <v>57</v>
      </c>
      <c r="J48" s="1065"/>
      <c r="K48" s="1054">
        <v>0.2</v>
      </c>
      <c r="L48" s="1055"/>
      <c r="M48" s="382">
        <f>K48*12*I8</f>
        <v>1377.1200000000001</v>
      </c>
    </row>
    <row r="49" spans="1:13">
      <c r="A49" s="399" t="s">
        <v>58</v>
      </c>
      <c r="B49" s="398"/>
      <c r="C49" s="398"/>
      <c r="D49" s="398"/>
      <c r="E49" s="398"/>
      <c r="F49" s="398"/>
      <c r="G49" s="398"/>
      <c r="H49" s="397"/>
      <c r="I49" s="1064" t="s">
        <v>59</v>
      </c>
      <c r="J49" s="1065"/>
      <c r="K49" s="1066">
        <v>0.11</v>
      </c>
      <c r="L49" s="1067"/>
      <c r="M49" s="382">
        <f>K49*12*I8</f>
        <v>757.41599999999994</v>
      </c>
    </row>
    <row r="50" spans="1:13" ht="16.5" thickBot="1">
      <c r="A50" s="399" t="s">
        <v>60</v>
      </c>
      <c r="B50" s="398"/>
      <c r="C50" s="398"/>
      <c r="D50" s="398"/>
      <c r="E50" s="398"/>
      <c r="F50" s="398"/>
      <c r="G50" s="398"/>
      <c r="H50" s="397"/>
      <c r="I50" s="1060" t="s">
        <v>61</v>
      </c>
      <c r="J50" s="1077"/>
      <c r="K50" s="1083">
        <v>0.16</v>
      </c>
      <c r="L50" s="1084"/>
      <c r="M50" s="373">
        <f>K50*12*I8</f>
        <v>1101.6959999999999</v>
      </c>
    </row>
    <row r="51" spans="1:13" ht="16.5" thickBot="1">
      <c r="A51" s="1079" t="s">
        <v>62</v>
      </c>
      <c r="B51" s="1080"/>
      <c r="C51" s="1080"/>
      <c r="D51" s="1080"/>
      <c r="E51" s="1080"/>
      <c r="F51" s="1080"/>
      <c r="G51" s="1080"/>
      <c r="H51" s="1081"/>
      <c r="I51" s="409"/>
      <c r="J51" s="408"/>
      <c r="K51" s="1085">
        <f>K52+K53+K54</f>
        <v>1.76</v>
      </c>
      <c r="L51" s="1086"/>
      <c r="M51" s="368">
        <f>K51*12*I8</f>
        <v>12118.655999999999</v>
      </c>
    </row>
    <row r="52" spans="1:13">
      <c r="A52" s="407" t="s">
        <v>63</v>
      </c>
      <c r="B52" s="406"/>
      <c r="C52" s="406"/>
      <c r="D52" s="406"/>
      <c r="E52" s="406"/>
      <c r="F52" s="406"/>
      <c r="G52" s="406"/>
      <c r="H52" s="405"/>
      <c r="I52" s="1087" t="s">
        <v>64</v>
      </c>
      <c r="J52" s="1088"/>
      <c r="K52" s="1089">
        <v>0.84</v>
      </c>
      <c r="L52" s="1090"/>
      <c r="M52" s="382">
        <f>K52*12*I8</f>
        <v>5783.9039999999995</v>
      </c>
    </row>
    <row r="53" spans="1:13">
      <c r="A53" s="404" t="s">
        <v>65</v>
      </c>
      <c r="B53" s="403"/>
      <c r="C53" s="403"/>
      <c r="D53" s="403"/>
      <c r="E53" s="403"/>
      <c r="F53" s="403"/>
      <c r="G53" s="403"/>
      <c r="H53" s="402"/>
      <c r="I53" s="401" t="s">
        <v>66</v>
      </c>
      <c r="J53" s="400"/>
      <c r="K53" s="1066">
        <v>0.74</v>
      </c>
      <c r="L53" s="1067"/>
      <c r="M53" s="382">
        <f>K53*12*I8</f>
        <v>5095.3439999999991</v>
      </c>
    </row>
    <row r="54" spans="1:13" ht="16.5" thickBot="1">
      <c r="A54" s="399" t="s">
        <v>58</v>
      </c>
      <c r="B54" s="398"/>
      <c r="C54" s="398"/>
      <c r="D54" s="398"/>
      <c r="E54" s="398"/>
      <c r="F54" s="398"/>
      <c r="G54" s="398"/>
      <c r="H54" s="397"/>
      <c r="I54" s="1060" t="s">
        <v>59</v>
      </c>
      <c r="J54" s="1077"/>
      <c r="K54" s="1083">
        <v>0.18</v>
      </c>
      <c r="L54" s="1084"/>
      <c r="M54" s="382">
        <f>K54*12*I8</f>
        <v>1239.4079999999999</v>
      </c>
    </row>
    <row r="55" spans="1:13" ht="16.5" thickBot="1">
      <c r="A55" s="395" t="s">
        <v>67</v>
      </c>
      <c r="B55" s="394"/>
      <c r="C55" s="394"/>
      <c r="D55" s="394"/>
      <c r="E55" s="394"/>
      <c r="F55" s="394"/>
      <c r="G55" s="394"/>
      <c r="H55" s="393"/>
      <c r="I55" s="1091" t="s">
        <v>68</v>
      </c>
      <c r="J55" s="1092"/>
      <c r="K55" s="1093">
        <v>38.69</v>
      </c>
      <c r="L55" s="1094"/>
      <c r="M55" s="368">
        <f>K55*12*I8</f>
        <v>266403.86399999994</v>
      </c>
    </row>
    <row r="56" spans="1:13" ht="16.5" thickBot="1">
      <c r="A56" s="1072" t="s">
        <v>69</v>
      </c>
      <c r="B56" s="1073"/>
      <c r="C56" s="1073"/>
      <c r="D56" s="1073"/>
      <c r="E56" s="1073"/>
      <c r="F56" s="1073"/>
      <c r="G56" s="1073"/>
      <c r="H56" s="1074"/>
      <c r="I56" s="391"/>
      <c r="J56" s="390"/>
      <c r="K56" s="1082">
        <v>2.08</v>
      </c>
      <c r="L56" s="1086"/>
      <c r="M56" s="368">
        <f>K56*12*I8</f>
        <v>14322.047999999999</v>
      </c>
    </row>
    <row r="57" spans="1:13">
      <c r="A57" s="389" t="s">
        <v>70</v>
      </c>
      <c r="B57" s="388"/>
      <c r="C57" s="388"/>
      <c r="D57" s="388"/>
      <c r="E57" s="388"/>
      <c r="F57" s="388"/>
      <c r="G57" s="388"/>
      <c r="H57" s="386"/>
      <c r="I57" s="1047" t="s">
        <v>71</v>
      </c>
      <c r="J57" s="1095"/>
      <c r="K57" s="385"/>
      <c r="L57" s="385"/>
      <c r="M57" s="382"/>
    </row>
    <row r="58" spans="1:13">
      <c r="A58" s="389" t="s">
        <v>72</v>
      </c>
      <c r="B58" s="388"/>
      <c r="C58" s="388"/>
      <c r="D58" s="388"/>
      <c r="E58" s="388"/>
      <c r="F58" s="388"/>
      <c r="G58" s="388"/>
      <c r="H58" s="386"/>
      <c r="I58" s="383"/>
      <c r="J58" s="384"/>
      <c r="K58" s="385"/>
      <c r="L58" s="385"/>
      <c r="M58" s="382"/>
    </row>
    <row r="59" spans="1:13" ht="16.5" thickBot="1">
      <c r="A59" s="389" t="s">
        <v>73</v>
      </c>
      <c r="B59" s="388"/>
      <c r="C59" s="388"/>
      <c r="D59" s="388"/>
      <c r="E59" s="388"/>
      <c r="F59" s="388"/>
      <c r="G59" s="388"/>
      <c r="H59" s="386"/>
      <c r="I59" s="396"/>
      <c r="J59" s="384"/>
      <c r="K59" s="385"/>
      <c r="L59" s="385"/>
      <c r="M59" s="382"/>
    </row>
    <row r="60" spans="1:13" ht="16.5" thickBot="1">
      <c r="A60" s="395" t="s">
        <v>74</v>
      </c>
      <c r="B60" s="394"/>
      <c r="C60" s="394"/>
      <c r="D60" s="394"/>
      <c r="E60" s="394"/>
      <c r="F60" s="394"/>
      <c r="G60" s="394"/>
      <c r="H60" s="393"/>
      <c r="I60" s="391"/>
      <c r="J60" s="390"/>
      <c r="K60" s="1082">
        <v>0.09</v>
      </c>
      <c r="L60" s="1086"/>
      <c r="M60" s="368">
        <f>K60*12*I8</f>
        <v>619.70399999999995</v>
      </c>
    </row>
    <row r="61" spans="1:13">
      <c r="A61" s="389" t="s">
        <v>75</v>
      </c>
      <c r="B61" s="388"/>
      <c r="C61" s="388"/>
      <c r="D61" s="388"/>
      <c r="E61" s="388"/>
      <c r="F61" s="388"/>
      <c r="G61" s="388"/>
      <c r="H61" s="386"/>
      <c r="I61" s="1047" t="s">
        <v>14</v>
      </c>
      <c r="J61" s="1095"/>
      <c r="K61" s="392"/>
      <c r="L61" s="385"/>
      <c r="M61" s="382"/>
    </row>
    <row r="62" spans="1:13" ht="16.5" thickBot="1">
      <c r="A62" s="389" t="s">
        <v>76</v>
      </c>
      <c r="B62" s="388"/>
      <c r="C62" s="388"/>
      <c r="D62" s="388"/>
      <c r="E62" s="388"/>
      <c r="F62" s="388"/>
      <c r="G62" s="388"/>
      <c r="H62" s="386"/>
      <c r="I62" s="383"/>
      <c r="J62" s="384"/>
      <c r="K62" s="392"/>
      <c r="L62" s="385"/>
      <c r="M62" s="382"/>
    </row>
    <row r="63" spans="1:13" ht="16.5" thickBot="1">
      <c r="A63" s="1072" t="s">
        <v>105</v>
      </c>
      <c r="B63" s="1073"/>
      <c r="C63" s="1073"/>
      <c r="D63" s="1073"/>
      <c r="E63" s="1073"/>
      <c r="F63" s="1073"/>
      <c r="G63" s="1073"/>
      <c r="H63" s="1074"/>
      <c r="I63" s="391"/>
      <c r="J63" s="390"/>
      <c r="K63" s="1082">
        <v>7.71</v>
      </c>
      <c r="L63" s="1086"/>
      <c r="M63" s="368">
        <f>K63*12*I8</f>
        <v>53087.975999999995</v>
      </c>
    </row>
    <row r="64" spans="1:13">
      <c r="A64" s="389" t="s">
        <v>78</v>
      </c>
      <c r="B64" s="387"/>
      <c r="C64" s="387"/>
      <c r="D64" s="387"/>
      <c r="E64" s="387"/>
      <c r="F64" s="388"/>
      <c r="G64" s="387"/>
      <c r="H64" s="386"/>
      <c r="I64" s="1054" t="s">
        <v>79</v>
      </c>
      <c r="J64" s="1056"/>
      <c r="K64" s="385"/>
      <c r="L64" s="385"/>
      <c r="M64" s="382"/>
    </row>
    <row r="65" spans="1:13">
      <c r="A65" s="389" t="s">
        <v>80</v>
      </c>
      <c r="B65" s="387"/>
      <c r="C65" s="387"/>
      <c r="D65" s="387"/>
      <c r="E65" s="387"/>
      <c r="F65" s="388"/>
      <c r="G65" s="387"/>
      <c r="H65" s="386"/>
      <c r="I65" s="1054" t="s">
        <v>81</v>
      </c>
      <c r="J65" s="1056"/>
      <c r="K65" s="385"/>
      <c r="L65" s="385"/>
      <c r="M65" s="382"/>
    </row>
    <row r="66" spans="1:13">
      <c r="A66" s="389" t="s">
        <v>82</v>
      </c>
      <c r="B66" s="387"/>
      <c r="C66" s="387"/>
      <c r="D66" s="387"/>
      <c r="E66" s="387"/>
      <c r="F66" s="388"/>
      <c r="G66" s="387"/>
      <c r="H66" s="386"/>
      <c r="I66" s="1054" t="s">
        <v>83</v>
      </c>
      <c r="J66" s="1056"/>
      <c r="K66" s="385"/>
      <c r="L66" s="385"/>
      <c r="M66" s="382"/>
    </row>
    <row r="67" spans="1:13">
      <c r="A67" s="389" t="s">
        <v>84</v>
      </c>
      <c r="B67" s="387"/>
      <c r="C67" s="387"/>
      <c r="D67" s="387"/>
      <c r="E67" s="387"/>
      <c r="F67" s="388"/>
      <c r="G67" s="387"/>
      <c r="H67" s="386"/>
      <c r="I67" s="1054" t="s">
        <v>85</v>
      </c>
      <c r="J67" s="1056"/>
      <c r="K67" s="385"/>
      <c r="L67" s="385"/>
      <c r="M67" s="382"/>
    </row>
    <row r="68" spans="1:13">
      <c r="A68" s="389" t="s">
        <v>86</v>
      </c>
      <c r="B68" s="387"/>
      <c r="C68" s="387"/>
      <c r="D68" s="387"/>
      <c r="E68" s="387"/>
      <c r="F68" s="388"/>
      <c r="G68" s="387"/>
      <c r="H68" s="386"/>
      <c r="I68" s="1054" t="s">
        <v>87</v>
      </c>
      <c r="J68" s="1056"/>
      <c r="K68" s="385"/>
      <c r="L68" s="385"/>
      <c r="M68" s="382"/>
    </row>
    <row r="69" spans="1:13">
      <c r="A69" s="389" t="s">
        <v>88</v>
      </c>
      <c r="B69" s="387"/>
      <c r="C69" s="387"/>
      <c r="D69" s="387"/>
      <c r="E69" s="387"/>
      <c r="F69" s="388"/>
      <c r="G69" s="387"/>
      <c r="H69" s="386"/>
      <c r="I69" s="383"/>
      <c r="J69" s="384"/>
      <c r="K69" s="385"/>
      <c r="L69" s="385"/>
      <c r="M69" s="382"/>
    </row>
    <row r="70" spans="1:13">
      <c r="A70" s="389" t="s">
        <v>89</v>
      </c>
      <c r="B70" s="387"/>
      <c r="C70" s="387"/>
      <c r="D70" s="387"/>
      <c r="E70" s="387"/>
      <c r="F70" s="388"/>
      <c r="G70" s="387"/>
      <c r="H70" s="386"/>
      <c r="I70" s="383"/>
      <c r="J70" s="384"/>
      <c r="K70" s="385"/>
      <c r="L70" s="385"/>
      <c r="M70" s="382"/>
    </row>
    <row r="71" spans="1:13">
      <c r="A71" s="389" t="s">
        <v>90</v>
      </c>
      <c r="B71" s="387"/>
      <c r="C71" s="387"/>
      <c r="D71" s="387"/>
      <c r="E71" s="387"/>
      <c r="F71" s="388"/>
      <c r="G71" s="387"/>
      <c r="H71" s="386"/>
      <c r="I71" s="383"/>
      <c r="J71" s="384"/>
      <c r="K71" s="385"/>
      <c r="L71" s="385"/>
      <c r="M71" s="382"/>
    </row>
    <row r="72" spans="1:13">
      <c r="A72" s="389" t="s">
        <v>91</v>
      </c>
      <c r="B72" s="387"/>
      <c r="C72" s="387"/>
      <c r="D72" s="387"/>
      <c r="E72" s="387"/>
      <c r="F72" s="388"/>
      <c r="G72" s="387"/>
      <c r="H72" s="386"/>
      <c r="I72" s="383"/>
      <c r="J72" s="384"/>
      <c r="K72" s="385"/>
      <c r="L72" s="385"/>
      <c r="M72" s="382"/>
    </row>
    <row r="73" spans="1:13">
      <c r="A73" s="389" t="s">
        <v>92</v>
      </c>
      <c r="B73" s="387"/>
      <c r="C73" s="387"/>
      <c r="D73" s="387"/>
      <c r="E73" s="387"/>
      <c r="F73" s="388"/>
      <c r="G73" s="387"/>
      <c r="H73" s="386"/>
      <c r="I73" s="383"/>
      <c r="J73" s="384"/>
      <c r="K73" s="385"/>
      <c r="L73" s="385"/>
      <c r="M73" s="382"/>
    </row>
    <row r="74" spans="1:13" ht="16.5" thickBot="1">
      <c r="A74" s="1096" t="s">
        <v>93</v>
      </c>
      <c r="B74" s="1097"/>
      <c r="C74" s="1097"/>
      <c r="D74" s="1097"/>
      <c r="E74" s="1097"/>
      <c r="F74" s="1097"/>
      <c r="G74" s="1097"/>
      <c r="H74" s="1098"/>
      <c r="I74" s="383"/>
      <c r="J74" s="384"/>
      <c r="K74" s="383"/>
      <c r="L74" s="383"/>
      <c r="M74" s="382"/>
    </row>
    <row r="75" spans="1:13">
      <c r="A75" s="381" t="s">
        <v>94</v>
      </c>
      <c r="B75" s="380"/>
      <c r="C75" s="380"/>
      <c r="D75" s="380"/>
      <c r="E75" s="380"/>
      <c r="F75" s="380"/>
      <c r="G75" s="380"/>
      <c r="H75" s="380"/>
      <c r="I75" s="1047" t="s">
        <v>95</v>
      </c>
      <c r="J75" s="1095"/>
      <c r="K75" s="379"/>
      <c r="L75" s="379"/>
      <c r="M75" s="365"/>
    </row>
    <row r="76" spans="1:13" ht="16.5" thickBot="1">
      <c r="A76" s="378" t="s">
        <v>96</v>
      </c>
      <c r="B76" s="377"/>
      <c r="C76" s="377"/>
      <c r="D76" s="377"/>
      <c r="E76" s="377"/>
      <c r="F76" s="377"/>
      <c r="G76" s="377"/>
      <c r="H76" s="377"/>
      <c r="I76" s="376"/>
      <c r="J76" s="375"/>
      <c r="K76" s="374"/>
      <c r="L76" s="374"/>
      <c r="M76" s="373"/>
    </row>
    <row r="77" spans="1:13" ht="16.5" thickBot="1">
      <c r="A77" s="1072" t="s">
        <v>97</v>
      </c>
      <c r="B77" s="1073"/>
      <c r="C77" s="1073"/>
      <c r="D77" s="1073"/>
      <c r="E77" s="1073"/>
      <c r="F77" s="1073"/>
      <c r="G77" s="1073"/>
      <c r="H77" s="1099"/>
      <c r="I77" s="1100" t="s">
        <v>98</v>
      </c>
      <c r="J77" s="1101"/>
      <c r="K77" s="1102">
        <v>1.69</v>
      </c>
      <c r="L77" s="1076"/>
      <c r="M77" s="368">
        <f>K77*12*I8</f>
        <v>11636.663999999999</v>
      </c>
    </row>
    <row r="78" spans="1:13" ht="16.5" thickBot="1">
      <c r="A78" s="372" t="s">
        <v>99</v>
      </c>
      <c r="B78" s="371"/>
      <c r="C78" s="371"/>
      <c r="D78" s="371"/>
      <c r="E78" s="371"/>
      <c r="F78" s="371"/>
      <c r="G78" s="371"/>
      <c r="H78" s="371"/>
      <c r="I78" s="1100" t="s">
        <v>95</v>
      </c>
      <c r="J78" s="1103"/>
      <c r="K78" s="1104">
        <v>0.32</v>
      </c>
      <c r="L78" s="1105"/>
      <c r="M78" s="368">
        <f>K78*I8*12</f>
        <v>2203.3919999999998</v>
      </c>
    </row>
    <row r="79" spans="1:13" ht="16.5" thickBot="1">
      <c r="A79" s="372" t="s">
        <v>100</v>
      </c>
      <c r="B79" s="371"/>
      <c r="C79" s="371"/>
      <c r="D79" s="371"/>
      <c r="E79" s="371"/>
      <c r="F79" s="371"/>
      <c r="G79" s="371"/>
      <c r="H79" s="371"/>
      <c r="I79" s="370"/>
      <c r="J79" s="369"/>
      <c r="K79" s="1104"/>
      <c r="L79" s="1105"/>
      <c r="M79" s="368">
        <f>K79*I8*12</f>
        <v>0</v>
      </c>
    </row>
    <row r="80" spans="1:13">
      <c r="A80" s="1106" t="s">
        <v>137</v>
      </c>
      <c r="B80" s="1107"/>
      <c r="C80" s="1107"/>
      <c r="D80" s="1107"/>
      <c r="E80" s="1107"/>
      <c r="F80" s="1107"/>
      <c r="G80" s="1107"/>
      <c r="H80" s="1107"/>
      <c r="I80" s="367"/>
      <c r="J80" s="366"/>
      <c r="K80" s="1108">
        <v>79.14</v>
      </c>
      <c r="L80" s="1109"/>
      <c r="M80" s="365">
        <v>544926.38</v>
      </c>
    </row>
    <row r="81" spans="1:13">
      <c r="A81" s="1112" t="s">
        <v>136</v>
      </c>
      <c r="B81" s="1112"/>
      <c r="C81" s="1112"/>
      <c r="D81" s="1112"/>
      <c r="E81" s="1112"/>
      <c r="F81" s="1112"/>
      <c r="G81" s="1112"/>
      <c r="H81" s="1112"/>
      <c r="I81" s="1112"/>
      <c r="J81" s="1112"/>
      <c r="K81" s="1110">
        <f>K82-K80</f>
        <v>1.9699999999999989</v>
      </c>
      <c r="L81" s="1111"/>
      <c r="M81" s="364">
        <f>K81*12*I8</f>
        <v>13564.631999999991</v>
      </c>
    </row>
    <row r="82" spans="1:13">
      <c r="A82" s="1113" t="s">
        <v>135</v>
      </c>
      <c r="B82" s="1113"/>
      <c r="C82" s="1113"/>
      <c r="D82" s="1113"/>
      <c r="E82" s="1113"/>
      <c r="F82" s="1113"/>
      <c r="G82" s="1113"/>
      <c r="H82" s="1113"/>
      <c r="I82" s="1114"/>
      <c r="J82" s="1114"/>
      <c r="K82" s="1115">
        <f>K78+K77+K63+K34+K19+K9</f>
        <v>81.11</v>
      </c>
      <c r="L82" s="1116"/>
      <c r="M82" s="363">
        <f>K82*I8*12</f>
        <v>558491.01599999995</v>
      </c>
    </row>
    <row r="91" spans="1:13" ht="15.75" customHeight="1"/>
    <row r="92" spans="1:13" ht="15.75" customHeight="1"/>
    <row r="93" spans="1:13" ht="15.75" customHeight="1"/>
    <row r="94" spans="1:13" ht="15.75" customHeight="1"/>
    <row r="95" spans="1:13" ht="15.75" customHeight="1"/>
    <row r="96" spans="1:1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8" ht="15.75" customHeight="1"/>
    <row r="109" ht="15.75" customHeight="1"/>
    <row r="112" ht="15.75" customHeight="1"/>
  </sheetData>
  <mergeCells count="98">
    <mergeCell ref="K81:L81"/>
    <mergeCell ref="A81:H81"/>
    <mergeCell ref="I81:J81"/>
    <mergeCell ref="A82:H82"/>
    <mergeCell ref="I82:J82"/>
    <mergeCell ref="K82:L82"/>
    <mergeCell ref="K77:L77"/>
    <mergeCell ref="I78:J78"/>
    <mergeCell ref="K78:L78"/>
    <mergeCell ref="K79:L79"/>
    <mergeCell ref="A80:H80"/>
    <mergeCell ref="K80:L80"/>
    <mergeCell ref="I67:J67"/>
    <mergeCell ref="I68:J68"/>
    <mergeCell ref="A74:H74"/>
    <mergeCell ref="I75:J75"/>
    <mergeCell ref="A77:H77"/>
    <mergeCell ref="I77:J77"/>
    <mergeCell ref="I66:J66"/>
    <mergeCell ref="I55:J55"/>
    <mergeCell ref="K55:L55"/>
    <mergeCell ref="A56:H56"/>
    <mergeCell ref="K56:L56"/>
    <mergeCell ref="I57:J57"/>
    <mergeCell ref="K60:L60"/>
    <mergeCell ref="I61:J61"/>
    <mergeCell ref="A63:H63"/>
    <mergeCell ref="K63:L63"/>
    <mergeCell ref="I64:J64"/>
    <mergeCell ref="I65:J65"/>
    <mergeCell ref="A51:H51"/>
    <mergeCell ref="K51:L51"/>
    <mergeCell ref="I52:J52"/>
    <mergeCell ref="K52:L52"/>
    <mergeCell ref="K53:L53"/>
    <mergeCell ref="I54:J54"/>
    <mergeCell ref="K54:L54"/>
    <mergeCell ref="I48:J48"/>
    <mergeCell ref="K48:L48"/>
    <mergeCell ref="I49:J49"/>
    <mergeCell ref="K49:L49"/>
    <mergeCell ref="I50:J50"/>
    <mergeCell ref="K50:L50"/>
    <mergeCell ref="K44:L44"/>
    <mergeCell ref="I45:J45"/>
    <mergeCell ref="K45:L45"/>
    <mergeCell ref="I46:J46"/>
    <mergeCell ref="I47:J47"/>
    <mergeCell ref="K47:L47"/>
    <mergeCell ref="I41:J41"/>
    <mergeCell ref="K41:L41"/>
    <mergeCell ref="I42:J42"/>
    <mergeCell ref="K42:L42"/>
    <mergeCell ref="A43:H43"/>
    <mergeCell ref="K43:L43"/>
    <mergeCell ref="I37:J37"/>
    <mergeCell ref="K37:L37"/>
    <mergeCell ref="I38:J38"/>
    <mergeCell ref="K38:L38"/>
    <mergeCell ref="I39:J39"/>
    <mergeCell ref="K39:L39"/>
    <mergeCell ref="I31:J31"/>
    <mergeCell ref="I32:J32"/>
    <mergeCell ref="I33:J33"/>
    <mergeCell ref="K34:L34"/>
    <mergeCell ref="A36:H36"/>
    <mergeCell ref="K36:L36"/>
    <mergeCell ref="I25:J25"/>
    <mergeCell ref="I26:J26"/>
    <mergeCell ref="K26:L26"/>
    <mergeCell ref="I27:J27"/>
    <mergeCell ref="I29:J29"/>
    <mergeCell ref="K29:L29"/>
    <mergeCell ref="I24:J24"/>
    <mergeCell ref="I13:J13"/>
    <mergeCell ref="I14:J14"/>
    <mergeCell ref="I15:J15"/>
    <mergeCell ref="K15:L15"/>
    <mergeCell ref="I16:J16"/>
    <mergeCell ref="I17:J17"/>
    <mergeCell ref="K18:L18"/>
    <mergeCell ref="K19:L19"/>
    <mergeCell ref="I21:J21"/>
    <mergeCell ref="I23:J23"/>
    <mergeCell ref="K21:L21"/>
    <mergeCell ref="I12:J12"/>
    <mergeCell ref="K12:L12"/>
    <mergeCell ref="A2:L2"/>
    <mergeCell ref="A3:L3"/>
    <mergeCell ref="C5:E5"/>
    <mergeCell ref="I5:J5"/>
    <mergeCell ref="K5:L5"/>
    <mergeCell ref="K6:L6"/>
    <mergeCell ref="I7:J7"/>
    <mergeCell ref="K7:L7"/>
    <mergeCell ref="I8:J8"/>
    <mergeCell ref="K8:L8"/>
    <mergeCell ref="K9:L9"/>
  </mergeCells>
  <pageMargins left="0.78740157480314965" right="0.39370078740157483" top="0.74803149606299213" bottom="0.39370078740157483" header="0.31496062992125984" footer="0.31496062992125984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0"/>
  <sheetViews>
    <sheetView view="pageBreakPreview" topLeftCell="A10" zoomScaleNormal="100" zoomScaleSheetLayoutView="100" workbookViewId="0">
      <selection activeCell="R62" sqref="R62"/>
    </sheetView>
  </sheetViews>
  <sheetFormatPr defaultRowHeight="15.75"/>
  <cols>
    <col min="1" max="6" width="9.140625" style="443"/>
    <col min="7" max="7" width="9.140625" style="443" customWidth="1"/>
    <col min="8" max="8" width="25.28515625" style="443" customWidth="1"/>
    <col min="9" max="9" width="9.140625" style="443"/>
    <col min="10" max="10" width="15.28515625" style="443" customWidth="1"/>
    <col min="11" max="11" width="0" style="444" hidden="1" customWidth="1"/>
    <col min="12" max="12" width="9.140625" style="444" hidden="1" customWidth="1"/>
    <col min="13" max="13" width="14.5703125" style="443" hidden="1" customWidth="1"/>
    <col min="14" max="14" width="11" style="444" customWidth="1"/>
    <col min="15" max="15" width="9.140625" style="444" customWidth="1"/>
    <col min="16" max="18" width="14.5703125" style="443" customWidth="1"/>
    <col min="19" max="23" width="14.5703125" style="443" hidden="1" customWidth="1"/>
    <col min="24" max="24" width="14.5703125" style="443" customWidth="1"/>
    <col min="25" max="28" width="14.5703125" style="443" hidden="1" customWidth="1"/>
    <col min="29" max="16384" width="9.140625" style="443"/>
  </cols>
  <sheetData>
    <row r="1" spans="1:28">
      <c r="A1" s="531"/>
      <c r="B1" s="531"/>
      <c r="C1" s="531"/>
      <c r="D1" s="531"/>
      <c r="E1" s="531"/>
      <c r="F1" s="531"/>
      <c r="G1" s="531"/>
      <c r="H1" s="531"/>
      <c r="I1" s="470"/>
      <c r="J1" s="445"/>
      <c r="K1" s="530"/>
      <c r="L1" s="530"/>
      <c r="M1" s="445"/>
      <c r="N1" s="530"/>
      <c r="O1" s="530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</row>
    <row r="2" spans="1:28">
      <c r="A2" s="1132" t="s">
        <v>104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497"/>
      <c r="Q2" s="445"/>
      <c r="R2" s="445"/>
      <c r="S2" s="497"/>
      <c r="T2" s="497"/>
      <c r="U2" s="497"/>
      <c r="V2" s="497"/>
      <c r="W2" s="497"/>
      <c r="X2" s="445"/>
      <c r="Y2" s="497"/>
      <c r="Z2" s="497"/>
      <c r="AA2" s="497"/>
      <c r="AB2" s="497"/>
    </row>
    <row r="3" spans="1:28">
      <c r="A3" s="1133" t="s">
        <v>141</v>
      </c>
      <c r="B3" s="1133"/>
      <c r="C3" s="1133"/>
      <c r="D3" s="1133"/>
      <c r="E3" s="1133"/>
      <c r="F3" s="1133"/>
      <c r="G3" s="1133"/>
      <c r="H3" s="1133"/>
      <c r="I3" s="1133"/>
      <c r="J3" s="1133"/>
      <c r="K3" s="1133"/>
      <c r="L3" s="1133"/>
      <c r="M3" s="1133"/>
      <c r="N3" s="1133"/>
      <c r="O3" s="1133"/>
      <c r="P3" s="497"/>
      <c r="Q3" s="445"/>
      <c r="R3" s="445"/>
      <c r="S3" s="497"/>
      <c r="T3" s="497"/>
      <c r="U3" s="497"/>
      <c r="V3" s="497"/>
      <c r="W3" s="497"/>
      <c r="X3" s="445"/>
      <c r="Y3" s="497"/>
      <c r="Z3" s="497"/>
      <c r="AA3" s="497"/>
      <c r="AB3" s="497"/>
    </row>
    <row r="4" spans="1:28">
      <c r="A4" s="520"/>
      <c r="B4" s="520"/>
      <c r="C4" s="520"/>
      <c r="D4" s="520"/>
      <c r="E4" s="520"/>
      <c r="F4" s="520" t="s">
        <v>158</v>
      </c>
      <c r="G4" s="520"/>
      <c r="H4" s="520"/>
      <c r="I4" s="520"/>
      <c r="J4" s="520"/>
      <c r="K4" s="1129"/>
      <c r="L4" s="1129"/>
      <c r="M4" s="497"/>
      <c r="N4" s="1129" t="s">
        <v>157</v>
      </c>
      <c r="O4" s="1129"/>
      <c r="P4" s="497"/>
      <c r="Q4" s="445"/>
      <c r="R4" s="445"/>
      <c r="S4" s="497"/>
      <c r="T4" s="497"/>
      <c r="U4" s="497"/>
      <c r="V4" s="497"/>
      <c r="W4" s="497"/>
      <c r="X4" s="445"/>
      <c r="Y4" s="497"/>
      <c r="Z4" s="497"/>
      <c r="AA4" s="497"/>
      <c r="AB4" s="497"/>
    </row>
    <row r="5" spans="1:28">
      <c r="A5" s="499"/>
      <c r="B5" s="498"/>
      <c r="C5" s="1134" t="s">
        <v>2</v>
      </c>
      <c r="D5" s="1134"/>
      <c r="E5" s="1134"/>
      <c r="F5" s="498"/>
      <c r="G5" s="498"/>
      <c r="H5" s="508"/>
      <c r="I5" s="1130" t="s">
        <v>3</v>
      </c>
      <c r="J5" s="1131"/>
      <c r="K5" s="1130" t="s">
        <v>4</v>
      </c>
      <c r="L5" s="1131"/>
      <c r="M5" s="507"/>
      <c r="N5" s="1130" t="s">
        <v>4</v>
      </c>
      <c r="O5" s="1131"/>
      <c r="P5" s="507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</row>
    <row r="6" spans="1:28">
      <c r="A6" s="529"/>
      <c r="B6" s="470"/>
      <c r="C6" s="470"/>
      <c r="D6" s="470"/>
      <c r="E6" s="470"/>
      <c r="F6" s="470"/>
      <c r="G6" s="470"/>
      <c r="H6" s="469"/>
      <c r="I6" s="470"/>
      <c r="J6" s="469"/>
      <c r="K6" s="1127" t="s">
        <v>5</v>
      </c>
      <c r="L6" s="1128"/>
      <c r="M6" s="528" t="s">
        <v>6</v>
      </c>
      <c r="N6" s="1127" t="s">
        <v>5</v>
      </c>
      <c r="O6" s="1128"/>
      <c r="P6" s="528" t="s">
        <v>6</v>
      </c>
      <c r="Q6" s="445"/>
      <c r="R6" s="445"/>
      <c r="S6" s="468"/>
      <c r="T6" s="468"/>
      <c r="U6" s="468"/>
      <c r="V6" s="468"/>
      <c r="W6" s="468"/>
      <c r="X6" s="445"/>
      <c r="Y6" s="468"/>
      <c r="Z6" s="468"/>
      <c r="AA6" s="468"/>
      <c r="AB6" s="468"/>
    </row>
    <row r="7" spans="1:28">
      <c r="A7" s="529"/>
      <c r="B7" s="470"/>
      <c r="C7" s="470"/>
      <c r="D7" s="470"/>
      <c r="E7" s="470"/>
      <c r="F7" s="470"/>
      <c r="G7" s="470"/>
      <c r="H7" s="469"/>
      <c r="I7" s="1127" t="s">
        <v>7</v>
      </c>
      <c r="J7" s="1128"/>
      <c r="K7" s="1123" t="s">
        <v>8</v>
      </c>
      <c r="L7" s="1124"/>
      <c r="M7" s="528" t="s">
        <v>9</v>
      </c>
      <c r="N7" s="1123" t="s">
        <v>8</v>
      </c>
      <c r="O7" s="1124"/>
      <c r="P7" s="528" t="s">
        <v>9</v>
      </c>
      <c r="Q7" s="445"/>
      <c r="R7" s="445"/>
      <c r="S7" s="468"/>
      <c r="T7" s="468"/>
      <c r="U7" s="468"/>
      <c r="V7" s="468"/>
      <c r="W7" s="468"/>
      <c r="X7" s="445"/>
      <c r="Y7" s="468"/>
      <c r="Z7" s="468"/>
      <c r="AA7" s="468"/>
      <c r="AB7" s="468"/>
    </row>
    <row r="8" spans="1:28" ht="16.5" thickBot="1">
      <c r="A8" s="499"/>
      <c r="B8" s="498"/>
      <c r="C8" s="498"/>
      <c r="D8" s="498"/>
      <c r="E8" s="498"/>
      <c r="F8" s="498"/>
      <c r="G8" s="498"/>
      <c r="H8" s="508"/>
      <c r="I8" s="1117">
        <v>1391.2</v>
      </c>
      <c r="J8" s="1118"/>
      <c r="K8" s="1119"/>
      <c r="L8" s="1120"/>
      <c r="M8" s="527"/>
      <c r="N8" s="1119"/>
      <c r="O8" s="1120"/>
      <c r="P8" s="527"/>
      <c r="Q8" s="445"/>
      <c r="R8" s="445"/>
      <c r="S8" s="468"/>
      <c r="T8" s="468"/>
      <c r="U8" s="468"/>
      <c r="V8" s="468"/>
      <c r="W8" s="468"/>
      <c r="X8" s="445"/>
      <c r="Y8" s="468"/>
      <c r="Z8" s="468"/>
      <c r="AA8" s="468"/>
      <c r="AB8" s="468"/>
    </row>
    <row r="9" spans="1:28">
      <c r="A9" s="518" t="s">
        <v>10</v>
      </c>
      <c r="B9" s="505"/>
      <c r="C9" s="505"/>
      <c r="D9" s="505"/>
      <c r="E9" s="505"/>
      <c r="F9" s="505"/>
      <c r="G9" s="505"/>
      <c r="H9" s="526"/>
      <c r="I9" s="464"/>
      <c r="J9" s="463"/>
      <c r="K9" s="1121">
        <f>K12+K15</f>
        <v>8.98</v>
      </c>
      <c r="L9" s="1122"/>
      <c r="M9" s="462">
        <f>K9*12*F8</f>
        <v>0</v>
      </c>
      <c r="N9" s="1121">
        <f>N12+N15</f>
        <v>9.08</v>
      </c>
      <c r="O9" s="1122"/>
      <c r="P9" s="462">
        <f>N9*12*I8</f>
        <v>151585.152</v>
      </c>
      <c r="Q9" s="445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</row>
    <row r="10" spans="1:28">
      <c r="A10" s="525" t="s">
        <v>11</v>
      </c>
      <c r="B10" s="524"/>
      <c r="C10" s="524"/>
      <c r="D10" s="524"/>
      <c r="E10" s="524"/>
      <c r="F10" s="524"/>
      <c r="G10" s="524"/>
      <c r="H10" s="519"/>
      <c r="I10" s="470"/>
      <c r="J10" s="469"/>
      <c r="K10" s="470"/>
      <c r="L10" s="469"/>
      <c r="M10" s="523"/>
      <c r="N10" s="470"/>
      <c r="O10" s="469"/>
      <c r="P10" s="523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</row>
    <row r="11" spans="1:28" ht="16.5" thickBot="1">
      <c r="A11" s="514" t="s">
        <v>12</v>
      </c>
      <c r="B11" s="522"/>
      <c r="C11" s="522"/>
      <c r="D11" s="522"/>
      <c r="E11" s="522"/>
      <c r="F11" s="522"/>
      <c r="G11" s="522"/>
      <c r="H11" s="521"/>
      <c r="I11" s="458"/>
      <c r="J11" s="457"/>
      <c r="K11" s="458"/>
      <c r="L11" s="457"/>
      <c r="M11" s="456"/>
      <c r="N11" s="458"/>
      <c r="O11" s="457"/>
      <c r="P11" s="456"/>
      <c r="Q11" s="445"/>
      <c r="R11" s="445"/>
      <c r="S11" s="445"/>
      <c r="T11" s="445"/>
      <c r="U11" s="445"/>
      <c r="V11" s="445"/>
      <c r="W11" s="445"/>
      <c r="X11" s="445"/>
      <c r="Y11" s="445"/>
      <c r="Z11" s="445"/>
      <c r="AA11" s="445"/>
      <c r="AB11" s="445"/>
    </row>
    <row r="12" spans="1:28">
      <c r="A12" s="493" t="s">
        <v>13</v>
      </c>
      <c r="B12" s="501"/>
      <c r="C12" s="501"/>
      <c r="D12" s="501"/>
      <c r="E12" s="501"/>
      <c r="F12" s="501"/>
      <c r="G12" s="501"/>
      <c r="H12" s="503"/>
      <c r="I12" s="1123" t="s">
        <v>14</v>
      </c>
      <c r="J12" s="1124"/>
      <c r="K12" s="1125">
        <v>5.64</v>
      </c>
      <c r="L12" s="1126"/>
      <c r="M12" s="455">
        <f>K12*12*F8</f>
        <v>0</v>
      </c>
      <c r="N12" s="1125">
        <v>5.69</v>
      </c>
      <c r="O12" s="1126"/>
      <c r="P12" s="455">
        <f>N12*12*I8</f>
        <v>94991.135999999999</v>
      </c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</row>
    <row r="13" spans="1:28">
      <c r="A13" s="474" t="s">
        <v>15</v>
      </c>
      <c r="B13" s="470"/>
      <c r="C13" s="470"/>
      <c r="D13" s="470"/>
      <c r="E13" s="470"/>
      <c r="F13" s="470"/>
      <c r="G13" s="470"/>
      <c r="H13" s="469"/>
      <c r="I13" s="1127" t="s">
        <v>16</v>
      </c>
      <c r="J13" s="1128"/>
      <c r="K13" s="497"/>
      <c r="L13" s="469"/>
      <c r="M13" s="455"/>
      <c r="N13" s="497"/>
      <c r="O13" s="469"/>
      <c r="P13" s="455"/>
      <c r="Q13" s="445"/>
      <c r="R13" s="445"/>
      <c r="S13" s="445"/>
      <c r="T13" s="445"/>
      <c r="U13" s="445"/>
      <c r="V13" s="445"/>
      <c r="W13" s="445"/>
      <c r="X13" s="445"/>
      <c r="Y13" s="445"/>
      <c r="Z13" s="445"/>
      <c r="AA13" s="445"/>
      <c r="AB13" s="445"/>
    </row>
    <row r="14" spans="1:28">
      <c r="A14" s="493" t="s">
        <v>17</v>
      </c>
      <c r="B14" s="501"/>
      <c r="C14" s="501"/>
      <c r="D14" s="501"/>
      <c r="E14" s="501"/>
      <c r="F14" s="501"/>
      <c r="G14" s="501"/>
      <c r="H14" s="503"/>
      <c r="I14" s="1123"/>
      <c r="J14" s="1124"/>
      <c r="K14" s="497"/>
      <c r="L14" s="469"/>
      <c r="M14" s="455"/>
      <c r="N14" s="497"/>
      <c r="O14" s="469"/>
      <c r="P14" s="45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</row>
    <row r="15" spans="1:28">
      <c r="A15" s="493" t="s">
        <v>18</v>
      </c>
      <c r="B15" s="501"/>
      <c r="C15" s="501"/>
      <c r="D15" s="501"/>
      <c r="E15" s="501"/>
      <c r="F15" s="501"/>
      <c r="G15" s="501"/>
      <c r="H15" s="503"/>
      <c r="I15" s="1137" t="s">
        <v>19</v>
      </c>
      <c r="J15" s="1138"/>
      <c r="K15" s="1127">
        <v>3.34</v>
      </c>
      <c r="L15" s="1128"/>
      <c r="M15" s="455">
        <f>K15*12*F8</f>
        <v>0</v>
      </c>
      <c r="N15" s="1127">
        <v>3.39</v>
      </c>
      <c r="O15" s="1128"/>
      <c r="P15" s="455">
        <f>N15*12*I8</f>
        <v>56594.016000000003</v>
      </c>
      <c r="Q15" s="445"/>
      <c r="R15" s="445"/>
      <c r="S15" s="445"/>
      <c r="T15" s="445"/>
      <c r="U15" s="445"/>
      <c r="V15" s="445"/>
      <c r="W15" s="445"/>
      <c r="X15" s="445"/>
      <c r="Y15" s="445"/>
      <c r="Z15" s="445"/>
      <c r="AA15" s="445"/>
      <c r="AB15" s="445"/>
    </row>
    <row r="16" spans="1:28">
      <c r="A16" s="490" t="s">
        <v>20</v>
      </c>
      <c r="B16" s="487"/>
      <c r="C16" s="487"/>
      <c r="D16" s="487"/>
      <c r="E16" s="487"/>
      <c r="F16" s="487"/>
      <c r="G16" s="487"/>
      <c r="H16" s="486"/>
      <c r="I16" s="1127" t="s">
        <v>16</v>
      </c>
      <c r="J16" s="1128"/>
      <c r="K16" s="520"/>
      <c r="L16" s="519"/>
      <c r="M16" s="455"/>
      <c r="N16" s="520"/>
      <c r="O16" s="519"/>
      <c r="P16" s="45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</row>
    <row r="17" spans="1:28">
      <c r="A17" s="485" t="s">
        <v>21</v>
      </c>
      <c r="B17" s="498"/>
      <c r="C17" s="498"/>
      <c r="D17" s="498"/>
      <c r="E17" s="498"/>
      <c r="F17" s="498"/>
      <c r="G17" s="498"/>
      <c r="H17" s="508"/>
      <c r="I17" s="1127"/>
      <c r="J17" s="1128"/>
      <c r="K17" s="497"/>
      <c r="L17" s="469"/>
      <c r="M17" s="455"/>
      <c r="N17" s="497"/>
      <c r="O17" s="469"/>
      <c r="P17" s="45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</row>
    <row r="18" spans="1:28" ht="16.5" thickBot="1">
      <c r="A18" s="493" t="s">
        <v>22</v>
      </c>
      <c r="B18" s="492"/>
      <c r="C18" s="492"/>
      <c r="D18" s="492"/>
      <c r="E18" s="492"/>
      <c r="F18" s="492"/>
      <c r="G18" s="492"/>
      <c r="H18" s="491"/>
      <c r="I18" s="501"/>
      <c r="J18" s="503"/>
      <c r="K18" s="1135"/>
      <c r="L18" s="1136"/>
      <c r="M18" s="455"/>
      <c r="N18" s="1135"/>
      <c r="O18" s="1136"/>
      <c r="P18" s="45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</row>
    <row r="19" spans="1:28">
      <c r="A19" s="518" t="s">
        <v>23</v>
      </c>
      <c r="B19" s="517"/>
      <c r="C19" s="517"/>
      <c r="D19" s="517"/>
      <c r="E19" s="517"/>
      <c r="F19" s="517"/>
      <c r="G19" s="517"/>
      <c r="H19" s="516"/>
      <c r="I19" s="464"/>
      <c r="J19" s="515"/>
      <c r="K19" s="1139">
        <f>K21+K26+K28</f>
        <v>7.76</v>
      </c>
      <c r="L19" s="1122"/>
      <c r="M19" s="462">
        <f>K19*12*F8</f>
        <v>0</v>
      </c>
      <c r="N19" s="1139">
        <f>N21+N26+N28</f>
        <v>7.91</v>
      </c>
      <c r="O19" s="1122"/>
      <c r="P19" s="462">
        <f>N19*12*I8</f>
        <v>132052.704</v>
      </c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</row>
    <row r="20" spans="1:28" ht="16.5" thickBot="1">
      <c r="A20" s="514" t="s">
        <v>24</v>
      </c>
      <c r="B20" s="513"/>
      <c r="C20" s="513"/>
      <c r="D20" s="513"/>
      <c r="E20" s="513"/>
      <c r="F20" s="513"/>
      <c r="G20" s="513"/>
      <c r="H20" s="512"/>
      <c r="I20" s="458"/>
      <c r="J20" s="511"/>
      <c r="K20" s="458"/>
      <c r="L20" s="457"/>
      <c r="M20" s="456"/>
      <c r="N20" s="458"/>
      <c r="O20" s="457"/>
      <c r="P20" s="456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</row>
    <row r="21" spans="1:28">
      <c r="A21" s="474" t="s">
        <v>25</v>
      </c>
      <c r="B21" s="473"/>
      <c r="C21" s="473"/>
      <c r="D21" s="473"/>
      <c r="E21" s="473"/>
      <c r="F21" s="473"/>
      <c r="G21" s="473"/>
      <c r="H21" s="471"/>
      <c r="I21" s="1127" t="s">
        <v>14</v>
      </c>
      <c r="J21" s="1128"/>
      <c r="K21" s="1125">
        <v>3.32</v>
      </c>
      <c r="L21" s="1126"/>
      <c r="M21" s="455">
        <f>K21*12*F8</f>
        <v>0</v>
      </c>
      <c r="N21" s="1125">
        <v>3.37</v>
      </c>
      <c r="O21" s="1126"/>
      <c r="P21" s="455">
        <f>N21*12*I8</f>
        <v>56260.127999999997</v>
      </c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</row>
    <row r="22" spans="1:28">
      <c r="A22" s="493" t="s">
        <v>26</v>
      </c>
      <c r="B22" s="492"/>
      <c r="C22" s="492"/>
      <c r="D22" s="492"/>
      <c r="E22" s="492"/>
      <c r="F22" s="492"/>
      <c r="G22" s="492"/>
      <c r="H22" s="491"/>
      <c r="I22" s="510"/>
      <c r="J22" s="509"/>
      <c r="K22" s="497"/>
      <c r="L22" s="469"/>
      <c r="M22" s="455"/>
      <c r="N22" s="497"/>
      <c r="O22" s="469"/>
      <c r="P22" s="45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</row>
    <row r="23" spans="1:28">
      <c r="A23" s="474" t="s">
        <v>15</v>
      </c>
      <c r="B23" s="470"/>
      <c r="C23" s="470"/>
      <c r="D23" s="470"/>
      <c r="E23" s="470"/>
      <c r="F23" s="470"/>
      <c r="G23" s="470"/>
      <c r="H23" s="469"/>
      <c r="I23" s="1127" t="s">
        <v>16</v>
      </c>
      <c r="J23" s="1128"/>
      <c r="K23" s="497"/>
      <c r="L23" s="469"/>
      <c r="M23" s="455"/>
      <c r="N23" s="497"/>
      <c r="O23" s="469"/>
      <c r="P23" s="455"/>
      <c r="Q23" s="445"/>
      <c r="R23" s="445"/>
      <c r="S23" s="445"/>
      <c r="T23" s="445"/>
      <c r="U23" s="445"/>
      <c r="V23" s="445"/>
      <c r="W23" s="445"/>
      <c r="X23" s="445"/>
      <c r="Y23" s="445"/>
      <c r="Z23" s="445"/>
      <c r="AA23" s="445"/>
      <c r="AB23" s="445"/>
    </row>
    <row r="24" spans="1:28">
      <c r="A24" s="493" t="s">
        <v>17</v>
      </c>
      <c r="B24" s="501"/>
      <c r="C24" s="501"/>
      <c r="D24" s="501"/>
      <c r="E24" s="501"/>
      <c r="F24" s="501"/>
      <c r="G24" s="501"/>
      <c r="H24" s="503"/>
      <c r="I24" s="1123"/>
      <c r="J24" s="1124"/>
      <c r="K24" s="497"/>
      <c r="L24" s="469"/>
      <c r="M24" s="455"/>
      <c r="N24" s="497"/>
      <c r="O24" s="469"/>
      <c r="P24" s="45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</row>
    <row r="25" spans="1:28">
      <c r="A25" s="490" t="s">
        <v>27</v>
      </c>
      <c r="B25" s="487"/>
      <c r="C25" s="486"/>
      <c r="D25" s="470"/>
      <c r="E25" s="470"/>
      <c r="F25" s="470"/>
      <c r="G25" s="470"/>
      <c r="H25" s="469"/>
      <c r="I25" s="1127" t="s">
        <v>16</v>
      </c>
      <c r="J25" s="1128"/>
      <c r="K25" s="497"/>
      <c r="L25" s="469"/>
      <c r="M25" s="455"/>
      <c r="N25" s="497"/>
      <c r="O25" s="469"/>
      <c r="P25" s="455"/>
      <c r="Q25" s="445"/>
      <c r="R25" s="445"/>
      <c r="S25" s="445"/>
      <c r="T25" s="445"/>
      <c r="U25" s="445"/>
      <c r="V25" s="445"/>
      <c r="W25" s="445"/>
      <c r="X25" s="445"/>
      <c r="Y25" s="445"/>
      <c r="Z25" s="445"/>
      <c r="AA25" s="445"/>
      <c r="AB25" s="445"/>
    </row>
    <row r="26" spans="1:28">
      <c r="A26" s="474" t="s">
        <v>28</v>
      </c>
      <c r="B26" s="470"/>
      <c r="C26" s="470"/>
      <c r="D26" s="487"/>
      <c r="E26" s="487"/>
      <c r="F26" s="487"/>
      <c r="G26" s="487"/>
      <c r="H26" s="486"/>
      <c r="I26" s="1137" t="s">
        <v>19</v>
      </c>
      <c r="J26" s="1138"/>
      <c r="K26" s="1127">
        <v>1.68</v>
      </c>
      <c r="L26" s="1128"/>
      <c r="M26" s="455">
        <f>K26*12*F8</f>
        <v>0</v>
      </c>
      <c r="N26" s="1127">
        <v>1.73</v>
      </c>
      <c r="O26" s="1128"/>
      <c r="P26" s="455">
        <f>N26*12*I8</f>
        <v>28881.311999999998</v>
      </c>
      <c r="Q26" s="445"/>
      <c r="R26" s="445"/>
      <c r="S26" s="445"/>
      <c r="T26" s="445"/>
      <c r="U26" s="445"/>
      <c r="V26" s="445"/>
      <c r="W26" s="445"/>
      <c r="X26" s="445"/>
      <c r="Y26" s="445"/>
      <c r="Z26" s="445"/>
      <c r="AA26" s="445"/>
      <c r="AB26" s="445"/>
    </row>
    <row r="27" spans="1:28">
      <c r="A27" s="485" t="s">
        <v>29</v>
      </c>
      <c r="B27" s="484"/>
      <c r="C27" s="484"/>
      <c r="D27" s="484"/>
      <c r="E27" s="484"/>
      <c r="F27" s="484"/>
      <c r="G27" s="484"/>
      <c r="H27" s="483"/>
      <c r="I27" s="1130" t="s">
        <v>133</v>
      </c>
      <c r="J27" s="1131"/>
      <c r="K27" s="497"/>
      <c r="L27" s="469"/>
      <c r="M27" s="455"/>
      <c r="N27" s="497"/>
      <c r="O27" s="469"/>
      <c r="P27" s="45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</row>
    <row r="28" spans="1:28">
      <c r="A28" s="485" t="s">
        <v>32</v>
      </c>
      <c r="B28" s="484"/>
      <c r="C28" s="484"/>
      <c r="D28" s="484"/>
      <c r="E28" s="484"/>
      <c r="F28" s="484"/>
      <c r="G28" s="484"/>
      <c r="H28" s="483"/>
      <c r="I28" s="1130" t="s">
        <v>19</v>
      </c>
      <c r="J28" s="1131"/>
      <c r="K28" s="1127">
        <v>2.76</v>
      </c>
      <c r="L28" s="1128"/>
      <c r="M28" s="455">
        <f>K28*12*F8</f>
        <v>0</v>
      </c>
      <c r="N28" s="1127">
        <v>2.81</v>
      </c>
      <c r="O28" s="1128"/>
      <c r="P28" s="455">
        <f>N28*12*I8</f>
        <v>46911.264000000003</v>
      </c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</row>
    <row r="29" spans="1:28">
      <c r="A29" s="493" t="s">
        <v>33</v>
      </c>
      <c r="B29" s="492"/>
      <c r="C29" s="492"/>
      <c r="D29" s="492"/>
      <c r="E29" s="492"/>
      <c r="F29" s="492"/>
      <c r="G29" s="492"/>
      <c r="H29" s="491"/>
      <c r="I29" s="501"/>
      <c r="J29" s="503"/>
      <c r="K29" s="497"/>
      <c r="L29" s="469"/>
      <c r="M29" s="455"/>
      <c r="N29" s="497"/>
      <c r="O29" s="469"/>
      <c r="P29" s="455"/>
      <c r="Q29" s="445"/>
      <c r="R29" s="445"/>
      <c r="S29" s="445"/>
      <c r="T29" s="445"/>
      <c r="U29" s="445"/>
      <c r="V29" s="445"/>
      <c r="W29" s="445"/>
      <c r="X29" s="445"/>
      <c r="Y29" s="445"/>
      <c r="Z29" s="445"/>
      <c r="AA29" s="445"/>
      <c r="AB29" s="445"/>
    </row>
    <row r="30" spans="1:28">
      <c r="A30" s="485" t="s">
        <v>34</v>
      </c>
      <c r="B30" s="484"/>
      <c r="C30" s="484"/>
      <c r="D30" s="484"/>
      <c r="E30" s="484"/>
      <c r="F30" s="484"/>
      <c r="G30" s="484"/>
      <c r="H30" s="483"/>
      <c r="I30" s="1127" t="s">
        <v>16</v>
      </c>
      <c r="J30" s="1128"/>
      <c r="K30" s="497"/>
      <c r="L30" s="469"/>
      <c r="M30" s="455"/>
      <c r="N30" s="497"/>
      <c r="O30" s="469"/>
      <c r="P30" s="45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</row>
    <row r="31" spans="1:28" ht="16.5" thickBot="1">
      <c r="A31" s="485" t="s">
        <v>35</v>
      </c>
      <c r="B31" s="484"/>
      <c r="C31" s="484"/>
      <c r="D31" s="484"/>
      <c r="E31" s="484"/>
      <c r="F31" s="484"/>
      <c r="G31" s="484"/>
      <c r="H31" s="483"/>
      <c r="I31" s="1130" t="s">
        <v>132</v>
      </c>
      <c r="J31" s="1131"/>
      <c r="K31" s="498"/>
      <c r="L31" s="508"/>
      <c r="M31" s="507"/>
      <c r="N31" s="498"/>
      <c r="O31" s="508"/>
      <c r="P31" s="507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</row>
    <row r="32" spans="1:28" ht="16.5" thickBot="1">
      <c r="A32" s="506" t="s">
        <v>38</v>
      </c>
      <c r="B32" s="505"/>
      <c r="C32" s="505"/>
      <c r="D32" s="505"/>
      <c r="E32" s="505"/>
      <c r="F32" s="505"/>
      <c r="G32" s="464"/>
      <c r="H32" s="463"/>
      <c r="I32" s="464"/>
      <c r="J32" s="463"/>
      <c r="K32" s="1140">
        <f>K33+K40+K50+K56+K57+K58</f>
        <v>41.67</v>
      </c>
      <c r="L32" s="1122"/>
      <c r="M32" s="462">
        <f>M33+M40+M50+M56+M57+M58</f>
        <v>0</v>
      </c>
      <c r="N32" s="1140">
        <f>N33+N40+N50+N56+N57+N58</f>
        <v>52.099999999999994</v>
      </c>
      <c r="O32" s="1122"/>
      <c r="P32" s="462">
        <f>P33+P40+P50+P56+P57+P58</f>
        <v>869778.24</v>
      </c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</row>
    <row r="33" spans="1:28" ht="16.5" thickBot="1">
      <c r="A33" s="1143" t="s">
        <v>39</v>
      </c>
      <c r="B33" s="1144"/>
      <c r="C33" s="1144"/>
      <c r="D33" s="1144"/>
      <c r="E33" s="1144"/>
      <c r="F33" s="1144"/>
      <c r="G33" s="1144"/>
      <c r="H33" s="1145"/>
      <c r="I33" s="477"/>
      <c r="J33" s="476"/>
      <c r="K33" s="1141">
        <f>K34+K35+K36+K38+K39</f>
        <v>9.8600000000000012</v>
      </c>
      <c r="L33" s="1142"/>
      <c r="M33" s="475">
        <f>K33*12*F8</f>
        <v>0</v>
      </c>
      <c r="N33" s="1141">
        <f>N34+N35+N36+N38+N39</f>
        <v>10.11</v>
      </c>
      <c r="O33" s="1142"/>
      <c r="P33" s="475">
        <f>N33*12*I8</f>
        <v>168780.38399999999</v>
      </c>
      <c r="Q33" s="445"/>
      <c r="R33" s="445"/>
      <c r="S33" s="445"/>
      <c r="T33" s="445"/>
      <c r="U33" s="445"/>
      <c r="V33" s="445"/>
      <c r="W33" s="445"/>
      <c r="X33" s="445"/>
      <c r="Y33" s="445"/>
      <c r="Z33" s="445"/>
      <c r="AA33" s="445"/>
      <c r="AB33" s="445"/>
    </row>
    <row r="34" spans="1:28">
      <c r="A34" s="493" t="s">
        <v>40</v>
      </c>
      <c r="B34" s="492"/>
      <c r="C34" s="492"/>
      <c r="D34" s="492"/>
      <c r="E34" s="492"/>
      <c r="F34" s="492"/>
      <c r="G34" s="492"/>
      <c r="H34" s="491"/>
      <c r="I34" s="1123" t="s">
        <v>41</v>
      </c>
      <c r="J34" s="1124"/>
      <c r="K34" s="1125">
        <v>2.2400000000000002</v>
      </c>
      <c r="L34" s="1126"/>
      <c r="M34" s="455">
        <f>K34*12*F8</f>
        <v>0</v>
      </c>
      <c r="N34" s="1125">
        <v>2.29</v>
      </c>
      <c r="O34" s="1126"/>
      <c r="P34" s="455">
        <f>N34*12*I8</f>
        <v>38230.175999999999</v>
      </c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</row>
    <row r="35" spans="1:28">
      <c r="A35" s="490" t="s">
        <v>42</v>
      </c>
      <c r="B35" s="489"/>
      <c r="C35" s="489"/>
      <c r="D35" s="489"/>
      <c r="E35" s="489"/>
      <c r="F35" s="489"/>
      <c r="G35" s="489"/>
      <c r="H35" s="488"/>
      <c r="I35" s="1137" t="s">
        <v>43</v>
      </c>
      <c r="J35" s="1138"/>
      <c r="K35" s="1127">
        <v>5.28</v>
      </c>
      <c r="L35" s="1128"/>
      <c r="M35" s="455">
        <f>K35*12*F8</f>
        <v>0</v>
      </c>
      <c r="N35" s="1127">
        <v>5.33</v>
      </c>
      <c r="O35" s="1128"/>
      <c r="P35" s="455">
        <f>N35*12*I8</f>
        <v>88981.152000000002</v>
      </c>
      <c r="Q35" s="445"/>
      <c r="R35" s="445"/>
      <c r="S35" s="445"/>
      <c r="T35" s="445"/>
      <c r="U35" s="445"/>
      <c r="V35" s="445"/>
      <c r="W35" s="445"/>
      <c r="X35" s="445"/>
      <c r="Y35" s="445"/>
      <c r="Z35" s="445"/>
      <c r="AA35" s="445"/>
      <c r="AB35" s="445"/>
    </row>
    <row r="36" spans="1:28">
      <c r="A36" s="485" t="s">
        <v>44</v>
      </c>
      <c r="B36" s="484"/>
      <c r="C36" s="484"/>
      <c r="D36" s="484"/>
      <c r="E36" s="484"/>
      <c r="F36" s="484"/>
      <c r="G36" s="484"/>
      <c r="H36" s="483"/>
      <c r="I36" s="1130" t="s">
        <v>19</v>
      </c>
      <c r="J36" s="1131"/>
      <c r="K36" s="1127">
        <v>0.6</v>
      </c>
      <c r="L36" s="1128"/>
      <c r="M36" s="455">
        <f>K36*12*F8</f>
        <v>0</v>
      </c>
      <c r="N36" s="1127">
        <v>0.65</v>
      </c>
      <c r="O36" s="1128"/>
      <c r="P36" s="455">
        <f>N36*12*I8</f>
        <v>10851.36</v>
      </c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</row>
    <row r="37" spans="1:28">
      <c r="A37" s="504" t="s">
        <v>45</v>
      </c>
      <c r="B37" s="501"/>
      <c r="C37" s="501"/>
      <c r="D37" s="501"/>
      <c r="E37" s="492"/>
      <c r="F37" s="492"/>
      <c r="G37" s="492"/>
      <c r="H37" s="491"/>
      <c r="I37" s="501"/>
      <c r="J37" s="503"/>
      <c r="K37" s="470"/>
      <c r="L37" s="469"/>
      <c r="M37" s="455"/>
      <c r="N37" s="470"/>
      <c r="O37" s="469"/>
      <c r="P37" s="45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</row>
    <row r="38" spans="1:28">
      <c r="A38" s="490" t="s">
        <v>46</v>
      </c>
      <c r="B38" s="489"/>
      <c r="C38" s="489"/>
      <c r="D38" s="489"/>
      <c r="E38" s="489"/>
      <c r="F38" s="489"/>
      <c r="G38" s="489"/>
      <c r="H38" s="488"/>
      <c r="I38" s="1137" t="s">
        <v>14</v>
      </c>
      <c r="J38" s="1138"/>
      <c r="K38" s="1127">
        <v>0.18</v>
      </c>
      <c r="L38" s="1128"/>
      <c r="M38" s="455">
        <f>K38*12*F8</f>
        <v>0</v>
      </c>
      <c r="N38" s="1127">
        <v>0.23</v>
      </c>
      <c r="O38" s="1128"/>
      <c r="P38" s="455">
        <f>N38*12*I8</f>
        <v>3839.7120000000004</v>
      </c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</row>
    <row r="39" spans="1:28" ht="16.5" thickBot="1">
      <c r="A39" s="485" t="s">
        <v>47</v>
      </c>
      <c r="B39" s="484"/>
      <c r="C39" s="484"/>
      <c r="D39" s="484"/>
      <c r="E39" s="484"/>
      <c r="F39" s="484"/>
      <c r="G39" s="484"/>
      <c r="H39" s="483"/>
      <c r="I39" s="1119" t="s">
        <v>14</v>
      </c>
      <c r="J39" s="1120"/>
      <c r="K39" s="1146">
        <v>1.56</v>
      </c>
      <c r="L39" s="1147"/>
      <c r="M39" s="455">
        <f>K39*12*F8</f>
        <v>0</v>
      </c>
      <c r="N39" s="1146">
        <v>1.61</v>
      </c>
      <c r="O39" s="1147"/>
      <c r="P39" s="455">
        <f>N39*12*I8</f>
        <v>26877.984</v>
      </c>
      <c r="Q39" s="445"/>
      <c r="R39" s="445"/>
      <c r="S39" s="445"/>
      <c r="T39" s="445"/>
      <c r="U39" s="445"/>
      <c r="V39" s="445"/>
      <c r="W39" s="445"/>
      <c r="X39" s="445"/>
      <c r="Y39" s="445"/>
      <c r="Z39" s="445"/>
      <c r="AA39" s="445"/>
      <c r="AB39" s="445"/>
    </row>
    <row r="40" spans="1:28" ht="16.5" thickBot="1">
      <c r="A40" s="1148" t="s">
        <v>48</v>
      </c>
      <c r="B40" s="1149"/>
      <c r="C40" s="1149"/>
      <c r="D40" s="1149"/>
      <c r="E40" s="1149"/>
      <c r="F40" s="1149"/>
      <c r="G40" s="1149"/>
      <c r="H40" s="1150"/>
      <c r="I40" s="477"/>
      <c r="J40" s="476"/>
      <c r="K40" s="1151">
        <f>K41+K42+K44+K45+K48+K49</f>
        <v>3.0300000000000002</v>
      </c>
      <c r="L40" s="1142"/>
      <c r="M40" s="475">
        <f>K40*12*F8</f>
        <v>0</v>
      </c>
      <c r="N40" s="1151">
        <f>N41+N42+N44+N45+N48+N49</f>
        <v>3.33</v>
      </c>
      <c r="O40" s="1142"/>
      <c r="P40" s="475">
        <f>N40*12*I8</f>
        <v>55592.352000000006</v>
      </c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</row>
    <row r="41" spans="1:28">
      <c r="A41" s="502" t="s">
        <v>49</v>
      </c>
      <c r="B41" s="501"/>
      <c r="C41" s="501"/>
      <c r="D41" s="501"/>
      <c r="E41" s="501"/>
      <c r="F41" s="492"/>
      <c r="G41" s="492"/>
      <c r="H41" s="491"/>
      <c r="I41" s="500"/>
      <c r="J41" s="469"/>
      <c r="K41" s="1125">
        <v>0.24</v>
      </c>
      <c r="L41" s="1126"/>
      <c r="M41" s="455">
        <f>K41*12*F8</f>
        <v>0</v>
      </c>
      <c r="N41" s="1125">
        <v>0.28999999999999998</v>
      </c>
      <c r="O41" s="1126"/>
      <c r="P41" s="455">
        <f>N41*12*I8</f>
        <v>4841.3759999999993</v>
      </c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</row>
    <row r="42" spans="1:28">
      <c r="A42" s="499" t="s">
        <v>50</v>
      </c>
      <c r="B42" s="498"/>
      <c r="C42" s="498"/>
      <c r="D42" s="498"/>
      <c r="E42" s="498"/>
      <c r="F42" s="484"/>
      <c r="G42" s="484"/>
      <c r="H42" s="483"/>
      <c r="I42" s="1127" t="s">
        <v>51</v>
      </c>
      <c r="J42" s="1128"/>
      <c r="K42" s="1127">
        <v>1.25</v>
      </c>
      <c r="L42" s="1128"/>
      <c r="M42" s="455">
        <f>K42*12*F8</f>
        <v>0</v>
      </c>
      <c r="N42" s="1127">
        <v>1.3</v>
      </c>
      <c r="O42" s="1128"/>
      <c r="P42" s="455">
        <f>N42*12*I8</f>
        <v>21702.720000000001</v>
      </c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</row>
    <row r="43" spans="1:28">
      <c r="A43" s="493" t="s">
        <v>52</v>
      </c>
      <c r="B43" s="492"/>
      <c r="C43" s="492"/>
      <c r="D43" s="492"/>
      <c r="E43" s="492"/>
      <c r="F43" s="492"/>
      <c r="G43" s="492"/>
      <c r="H43" s="491"/>
      <c r="I43" s="1123" t="s">
        <v>53</v>
      </c>
      <c r="J43" s="1124"/>
      <c r="K43" s="497"/>
      <c r="L43" s="469"/>
      <c r="M43" s="455"/>
      <c r="N43" s="497"/>
      <c r="O43" s="469"/>
      <c r="P43" s="45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</row>
    <row r="44" spans="1:28">
      <c r="A44" s="490" t="s">
        <v>54</v>
      </c>
      <c r="B44" s="489"/>
      <c r="C44" s="489"/>
      <c r="D44" s="489"/>
      <c r="E44" s="489"/>
      <c r="F44" s="489"/>
      <c r="G44" s="489"/>
      <c r="H44" s="488"/>
      <c r="I44" s="1137" t="s">
        <v>55</v>
      </c>
      <c r="J44" s="1138"/>
      <c r="K44" s="1127">
        <v>0.81</v>
      </c>
      <c r="L44" s="1128"/>
      <c r="M44" s="455">
        <f>K44*12*F8</f>
        <v>0</v>
      </c>
      <c r="N44" s="1127">
        <v>0.86</v>
      </c>
      <c r="O44" s="1128"/>
      <c r="P44" s="455">
        <f>N44*12*I8</f>
        <v>14357.184000000001</v>
      </c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</row>
    <row r="45" spans="1:28">
      <c r="A45" s="490" t="s">
        <v>56</v>
      </c>
      <c r="B45" s="489"/>
      <c r="C45" s="489"/>
      <c r="D45" s="489"/>
      <c r="E45" s="489"/>
      <c r="F45" s="489"/>
      <c r="G45" s="489"/>
      <c r="H45" s="488"/>
      <c r="I45" s="1137" t="s">
        <v>57</v>
      </c>
      <c r="J45" s="1138"/>
      <c r="K45" s="1127">
        <v>0.28000000000000003</v>
      </c>
      <c r="L45" s="1128"/>
      <c r="M45" s="455">
        <f>K45*12*F8</f>
        <v>0</v>
      </c>
      <c r="N45" s="1127">
        <v>0.33</v>
      </c>
      <c r="O45" s="1128"/>
      <c r="P45" s="455">
        <f>N45*12*I8</f>
        <v>5509.152</v>
      </c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</row>
    <row r="46" spans="1:28">
      <c r="A46" s="485" t="s">
        <v>119</v>
      </c>
      <c r="B46" s="484"/>
      <c r="C46" s="484"/>
      <c r="D46" s="484"/>
      <c r="E46" s="484"/>
      <c r="F46" s="484"/>
      <c r="G46" s="484"/>
      <c r="H46" s="483"/>
      <c r="I46" s="1156" t="s">
        <v>115</v>
      </c>
      <c r="J46" s="1157"/>
      <c r="K46" s="497"/>
      <c r="L46" s="469"/>
      <c r="M46" s="455"/>
      <c r="N46" s="497"/>
      <c r="O46" s="469"/>
      <c r="P46" s="45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</row>
    <row r="47" spans="1:28">
      <c r="A47" s="493" t="s">
        <v>118</v>
      </c>
      <c r="B47" s="492"/>
      <c r="C47" s="492"/>
      <c r="D47" s="492"/>
      <c r="E47" s="492"/>
      <c r="F47" s="492"/>
      <c r="G47" s="492"/>
      <c r="H47" s="491"/>
      <c r="I47" s="1123" t="s">
        <v>117</v>
      </c>
      <c r="J47" s="1124"/>
      <c r="K47" s="1135"/>
      <c r="L47" s="1136"/>
      <c r="M47" s="455"/>
      <c r="N47" s="1135"/>
      <c r="O47" s="1136"/>
      <c r="P47" s="455"/>
      <c r="Q47" s="445"/>
      <c r="R47" s="445"/>
      <c r="S47" s="445"/>
      <c r="T47" s="445"/>
      <c r="U47" s="445"/>
      <c r="V47" s="445"/>
      <c r="W47" s="445"/>
      <c r="X47" s="445"/>
      <c r="Y47" s="445"/>
      <c r="Z47" s="445"/>
      <c r="AA47" s="445"/>
      <c r="AB47" s="445"/>
    </row>
    <row r="48" spans="1:28">
      <c r="A48" s="485" t="s">
        <v>58</v>
      </c>
      <c r="B48" s="484"/>
      <c r="C48" s="484"/>
      <c r="D48" s="484"/>
      <c r="E48" s="484"/>
      <c r="F48" s="484"/>
      <c r="G48" s="484"/>
      <c r="H48" s="483"/>
      <c r="I48" s="1137" t="s">
        <v>59</v>
      </c>
      <c r="J48" s="1138"/>
      <c r="K48" s="1135">
        <v>0.2</v>
      </c>
      <c r="L48" s="1136"/>
      <c r="M48" s="455">
        <f>K48*12*F8</f>
        <v>0</v>
      </c>
      <c r="N48" s="1135">
        <v>0.25</v>
      </c>
      <c r="O48" s="1136"/>
      <c r="P48" s="455">
        <f>N48*12*I8</f>
        <v>4173.6000000000004</v>
      </c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</row>
    <row r="49" spans="1:30" ht="16.5" thickBot="1">
      <c r="A49" s="485" t="s">
        <v>60</v>
      </c>
      <c r="B49" s="484"/>
      <c r="C49" s="484"/>
      <c r="D49" s="484"/>
      <c r="E49" s="484"/>
      <c r="F49" s="484"/>
      <c r="G49" s="484"/>
      <c r="H49" s="483"/>
      <c r="I49" s="1119" t="s">
        <v>61</v>
      </c>
      <c r="J49" s="1120"/>
      <c r="K49" s="1154">
        <v>0.25</v>
      </c>
      <c r="L49" s="1155"/>
      <c r="M49" s="496">
        <f>K49*12*F8</f>
        <v>0</v>
      </c>
      <c r="N49" s="1154">
        <v>0.3</v>
      </c>
      <c r="O49" s="1155"/>
      <c r="P49" s="496">
        <f>N49*12*I8</f>
        <v>5008.32</v>
      </c>
      <c r="Q49" s="445"/>
      <c r="R49" s="445"/>
      <c r="S49" s="445"/>
      <c r="T49" s="445"/>
      <c r="U49" s="445"/>
      <c r="V49" s="445"/>
      <c r="W49" s="445"/>
      <c r="X49" s="445"/>
      <c r="Y49" s="445"/>
      <c r="Z49" s="445"/>
      <c r="AA49" s="445"/>
      <c r="AB49" s="445"/>
    </row>
    <row r="50" spans="1:30" ht="16.5" thickBot="1">
      <c r="A50" s="1148" t="s">
        <v>109</v>
      </c>
      <c r="B50" s="1149"/>
      <c r="C50" s="1149"/>
      <c r="D50" s="1149"/>
      <c r="E50" s="1149"/>
      <c r="F50" s="1149"/>
      <c r="G50" s="1149"/>
      <c r="H50" s="1150"/>
      <c r="I50" s="495"/>
      <c r="J50" s="494"/>
      <c r="K50" s="1152">
        <f>K51+K52+K54+K55</f>
        <v>3.3600000000000003</v>
      </c>
      <c r="L50" s="1153"/>
      <c r="M50" s="475">
        <f>K50*12*F8</f>
        <v>0</v>
      </c>
      <c r="N50" s="1152">
        <f>N51+N52+N54+N55</f>
        <v>3.56</v>
      </c>
      <c r="O50" s="1153"/>
      <c r="P50" s="475">
        <f>N50*12*I8</f>
        <v>59432.063999999998</v>
      </c>
      <c r="Q50" s="445"/>
      <c r="R50" s="445"/>
      <c r="S50" s="445"/>
      <c r="T50" s="445"/>
      <c r="U50" s="445"/>
      <c r="V50" s="445"/>
      <c r="W50" s="445"/>
      <c r="X50" s="445"/>
      <c r="Y50" s="445"/>
      <c r="Z50" s="445"/>
      <c r="AA50" s="445"/>
      <c r="AB50" s="445"/>
    </row>
    <row r="51" spans="1:30">
      <c r="A51" s="493" t="s">
        <v>63</v>
      </c>
      <c r="B51" s="492"/>
      <c r="C51" s="492"/>
      <c r="D51" s="492"/>
      <c r="E51" s="492"/>
      <c r="F51" s="492"/>
      <c r="G51" s="492"/>
      <c r="H51" s="491"/>
      <c r="I51" s="1158" t="s">
        <v>64</v>
      </c>
      <c r="J51" s="1159"/>
      <c r="K51" s="1164">
        <v>1.03</v>
      </c>
      <c r="L51" s="1165"/>
      <c r="M51" s="455">
        <f>K51*12*F8</f>
        <v>0</v>
      </c>
      <c r="N51" s="1164">
        <v>1.08</v>
      </c>
      <c r="O51" s="1165"/>
      <c r="P51" s="455">
        <f>N51*12*I8</f>
        <v>18029.952000000001</v>
      </c>
      <c r="Q51" s="445"/>
      <c r="R51" s="445"/>
      <c r="S51" s="445"/>
      <c r="T51" s="445"/>
      <c r="U51" s="445"/>
      <c r="V51" s="445"/>
      <c r="W51" s="445"/>
      <c r="X51" s="445"/>
      <c r="Y51" s="445"/>
      <c r="Z51" s="445"/>
      <c r="AA51" s="445"/>
      <c r="AB51" s="445"/>
    </row>
    <row r="52" spans="1:30">
      <c r="A52" s="474" t="s">
        <v>116</v>
      </c>
      <c r="B52" s="472"/>
      <c r="C52" s="472"/>
      <c r="D52" s="472"/>
      <c r="E52" s="472"/>
      <c r="F52" s="473"/>
      <c r="G52" s="472"/>
      <c r="H52" s="471"/>
      <c r="I52" s="1156" t="s">
        <v>115</v>
      </c>
      <c r="J52" s="1157"/>
      <c r="K52" s="1135">
        <v>0.52</v>
      </c>
      <c r="L52" s="1136"/>
      <c r="M52" s="455">
        <f>K52*12*F8</f>
        <v>0</v>
      </c>
      <c r="N52" s="1135">
        <v>0.56999999999999995</v>
      </c>
      <c r="O52" s="1136"/>
      <c r="P52" s="455">
        <f>N52*12*I8</f>
        <v>9515.8080000000009</v>
      </c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</row>
    <row r="53" spans="1:30">
      <c r="A53" s="493" t="s">
        <v>114</v>
      </c>
      <c r="B53" s="492"/>
      <c r="C53" s="492"/>
      <c r="D53" s="492"/>
      <c r="E53" s="492"/>
      <c r="F53" s="492"/>
      <c r="G53" s="492"/>
      <c r="H53" s="491"/>
      <c r="I53" s="1123" t="s">
        <v>113</v>
      </c>
      <c r="J53" s="1124"/>
      <c r="K53" s="478"/>
      <c r="L53" s="467"/>
      <c r="M53" s="455"/>
      <c r="N53" s="478"/>
      <c r="O53" s="467"/>
      <c r="P53" s="455"/>
      <c r="Q53" s="445"/>
      <c r="R53" s="445"/>
      <c r="S53" s="445"/>
      <c r="T53" s="445"/>
      <c r="U53" s="445"/>
      <c r="V53" s="445"/>
      <c r="W53" s="445"/>
      <c r="X53" s="445"/>
      <c r="Y53" s="445"/>
      <c r="Z53" s="445"/>
      <c r="AA53" s="445"/>
      <c r="AB53" s="445"/>
    </row>
    <row r="54" spans="1:30">
      <c r="A54" s="490" t="s">
        <v>65</v>
      </c>
      <c r="B54" s="489"/>
      <c r="C54" s="489"/>
      <c r="D54" s="489"/>
      <c r="E54" s="489"/>
      <c r="F54" s="489"/>
      <c r="G54" s="489"/>
      <c r="H54" s="488"/>
      <c r="I54" s="487" t="s">
        <v>66</v>
      </c>
      <c r="J54" s="486"/>
      <c r="K54" s="1135">
        <v>1.34</v>
      </c>
      <c r="L54" s="1136"/>
      <c r="M54" s="455">
        <f>K54*12*F8</f>
        <v>0</v>
      </c>
      <c r="N54" s="1135">
        <v>1.39</v>
      </c>
      <c r="O54" s="1136"/>
      <c r="P54" s="455">
        <f>N54*12*I8</f>
        <v>23205.216</v>
      </c>
      <c r="Q54" s="445"/>
      <c r="R54" s="445"/>
      <c r="S54" s="445"/>
      <c r="T54" s="445"/>
      <c r="U54" s="445"/>
      <c r="V54" s="445"/>
      <c r="W54" s="445"/>
      <c r="X54" s="445"/>
      <c r="Y54" s="445"/>
      <c r="Z54" s="445"/>
      <c r="AA54" s="445"/>
      <c r="AB54" s="445"/>
    </row>
    <row r="55" spans="1:30" ht="16.5" thickBot="1">
      <c r="A55" s="485" t="s">
        <v>58</v>
      </c>
      <c r="B55" s="484"/>
      <c r="C55" s="484"/>
      <c r="D55" s="484"/>
      <c r="E55" s="484"/>
      <c r="F55" s="484"/>
      <c r="G55" s="484"/>
      <c r="H55" s="483"/>
      <c r="I55" s="1119" t="s">
        <v>59</v>
      </c>
      <c r="J55" s="1120"/>
      <c r="K55" s="1154">
        <v>0.47</v>
      </c>
      <c r="L55" s="1155"/>
      <c r="M55" s="455">
        <f>K55*12*F8</f>
        <v>0</v>
      </c>
      <c r="N55" s="1154">
        <v>0.52</v>
      </c>
      <c r="O55" s="1155"/>
      <c r="P55" s="455">
        <f>N55*12*I8</f>
        <v>8681.0879999999997</v>
      </c>
      <c r="Q55" s="445"/>
      <c r="R55" s="445"/>
      <c r="S55" s="445"/>
      <c r="T55" s="445"/>
      <c r="U55" s="445"/>
      <c r="V55" s="445"/>
      <c r="W55" s="445"/>
      <c r="X55" s="445"/>
      <c r="Y55" s="445"/>
      <c r="Z55" s="445"/>
      <c r="AA55" s="445"/>
      <c r="AB55" s="445"/>
    </row>
    <row r="56" spans="1:30" ht="16.5" thickBot="1">
      <c r="A56" s="481" t="s">
        <v>108</v>
      </c>
      <c r="B56" s="480"/>
      <c r="C56" s="480"/>
      <c r="D56" s="480"/>
      <c r="E56" s="480"/>
      <c r="F56" s="480"/>
      <c r="G56" s="480"/>
      <c r="H56" s="479"/>
      <c r="I56" s="1160" t="s">
        <v>68</v>
      </c>
      <c r="J56" s="1161"/>
      <c r="K56" s="1162">
        <v>21.58</v>
      </c>
      <c r="L56" s="1163"/>
      <c r="M56" s="475">
        <f>K56*12*F8</f>
        <v>0</v>
      </c>
      <c r="N56" s="1162">
        <v>31.16</v>
      </c>
      <c r="O56" s="1163"/>
      <c r="P56" s="475">
        <f>N56*12*I8</f>
        <v>520197.50400000002</v>
      </c>
      <c r="Q56" s="445"/>
      <c r="R56" s="445"/>
      <c r="S56" s="445"/>
      <c r="T56" s="445"/>
      <c r="U56" s="445"/>
      <c r="V56" s="445"/>
      <c r="W56" s="445"/>
      <c r="X56" s="445"/>
      <c r="Y56" s="445"/>
      <c r="Z56" s="445"/>
      <c r="AA56" s="445"/>
      <c r="AB56" s="445"/>
      <c r="AD56" s="482"/>
    </row>
    <row r="57" spans="1:30" ht="16.5" thickBot="1">
      <c r="A57" s="1143" t="s">
        <v>107</v>
      </c>
      <c r="B57" s="1144"/>
      <c r="C57" s="1144"/>
      <c r="D57" s="1144"/>
      <c r="E57" s="1144"/>
      <c r="F57" s="1144"/>
      <c r="G57" s="1144"/>
      <c r="H57" s="1145"/>
      <c r="I57" s="1125" t="s">
        <v>71</v>
      </c>
      <c r="J57" s="1126"/>
      <c r="K57" s="1151">
        <v>2.4900000000000002</v>
      </c>
      <c r="L57" s="1153"/>
      <c r="M57" s="475">
        <f>K57*12*F8</f>
        <v>0</v>
      </c>
      <c r="N57" s="1151">
        <v>2.54</v>
      </c>
      <c r="O57" s="1153"/>
      <c r="P57" s="475">
        <f>N57*12*I8</f>
        <v>42403.776000000005</v>
      </c>
      <c r="Q57" s="445"/>
      <c r="R57" s="445"/>
      <c r="S57" s="445"/>
      <c r="T57" s="445"/>
      <c r="U57" s="445"/>
      <c r="V57" s="445"/>
      <c r="W57" s="445"/>
      <c r="X57" s="445"/>
      <c r="Y57" s="445"/>
      <c r="Z57" s="445"/>
      <c r="AA57" s="445"/>
      <c r="AB57" s="445"/>
    </row>
    <row r="58" spans="1:30" ht="16.5" thickBot="1">
      <c r="A58" s="481" t="s">
        <v>106</v>
      </c>
      <c r="B58" s="480"/>
      <c r="C58" s="480"/>
      <c r="D58" s="480"/>
      <c r="E58" s="480"/>
      <c r="F58" s="480"/>
      <c r="G58" s="480"/>
      <c r="H58" s="479"/>
      <c r="I58" s="477"/>
      <c r="J58" s="476"/>
      <c r="K58" s="1151">
        <v>1.35</v>
      </c>
      <c r="L58" s="1153"/>
      <c r="M58" s="475">
        <f>K58*12*F8</f>
        <v>0</v>
      </c>
      <c r="N58" s="1151">
        <v>1.4</v>
      </c>
      <c r="O58" s="1153"/>
      <c r="P58" s="475">
        <f>N58*12*I8</f>
        <v>23372.159999999996</v>
      </c>
      <c r="Q58" s="445"/>
      <c r="R58" s="445"/>
      <c r="S58" s="445"/>
      <c r="T58" s="445"/>
      <c r="U58" s="445"/>
      <c r="V58" s="445"/>
      <c r="W58" s="445"/>
      <c r="X58" s="445"/>
      <c r="Y58" s="445"/>
      <c r="Z58" s="445"/>
      <c r="AA58" s="445"/>
      <c r="AB58" s="445"/>
    </row>
    <row r="59" spans="1:30">
      <c r="A59" s="474" t="s">
        <v>75</v>
      </c>
      <c r="B59" s="473"/>
      <c r="C59" s="473"/>
      <c r="D59" s="473"/>
      <c r="E59" s="473"/>
      <c r="F59" s="473"/>
      <c r="G59" s="473"/>
      <c r="H59" s="471"/>
      <c r="I59" s="1125" t="s">
        <v>14</v>
      </c>
      <c r="J59" s="1126"/>
      <c r="K59" s="478"/>
      <c r="L59" s="467"/>
      <c r="M59" s="455"/>
      <c r="N59" s="478"/>
      <c r="O59" s="467"/>
      <c r="P59" s="45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</row>
    <row r="60" spans="1:30" ht="16.5" thickBot="1">
      <c r="A60" s="474" t="s">
        <v>76</v>
      </c>
      <c r="B60" s="473"/>
      <c r="C60" s="473"/>
      <c r="D60" s="473"/>
      <c r="E60" s="473"/>
      <c r="F60" s="473"/>
      <c r="G60" s="473"/>
      <c r="H60" s="471"/>
      <c r="I60" s="470"/>
      <c r="J60" s="469"/>
      <c r="K60" s="478"/>
      <c r="L60" s="467"/>
      <c r="M60" s="455"/>
      <c r="N60" s="478"/>
      <c r="O60" s="467"/>
      <c r="P60" s="455"/>
      <c r="Q60" s="445"/>
      <c r="R60" s="445"/>
      <c r="S60" s="445"/>
      <c r="T60" s="445"/>
      <c r="U60" s="445"/>
      <c r="V60" s="445"/>
      <c r="W60" s="445"/>
      <c r="X60" s="445"/>
      <c r="Y60" s="445"/>
      <c r="Z60" s="445"/>
      <c r="AA60" s="445"/>
      <c r="AB60" s="445"/>
    </row>
    <row r="61" spans="1:30" ht="16.5" thickBot="1">
      <c r="A61" s="1143" t="s">
        <v>105</v>
      </c>
      <c r="B61" s="1144"/>
      <c r="C61" s="1144"/>
      <c r="D61" s="1144"/>
      <c r="E61" s="1144"/>
      <c r="F61" s="1144"/>
      <c r="G61" s="1144"/>
      <c r="H61" s="1145"/>
      <c r="I61" s="477"/>
      <c r="J61" s="476"/>
      <c r="K61" s="1151">
        <v>8.1999999999999993</v>
      </c>
      <c r="L61" s="1153"/>
      <c r="M61" s="475">
        <f>K61*12*F8</f>
        <v>0</v>
      </c>
      <c r="N61" s="1151">
        <v>8.25</v>
      </c>
      <c r="O61" s="1153"/>
      <c r="P61" s="475">
        <f>N61*12*I8</f>
        <v>137728.80000000002</v>
      </c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</row>
    <row r="62" spans="1:30">
      <c r="A62" s="474" t="s">
        <v>131</v>
      </c>
      <c r="B62" s="472"/>
      <c r="C62" s="472"/>
      <c r="D62" s="472"/>
      <c r="E62" s="472"/>
      <c r="F62" s="473"/>
      <c r="G62" s="472"/>
      <c r="H62" s="471"/>
      <c r="I62" s="1127" t="s">
        <v>79</v>
      </c>
      <c r="J62" s="1128"/>
      <c r="K62" s="468"/>
      <c r="L62" s="467"/>
      <c r="M62" s="455"/>
      <c r="N62" s="468"/>
      <c r="O62" s="467"/>
      <c r="P62" s="455"/>
      <c r="Q62" s="445"/>
      <c r="R62" s="445"/>
      <c r="S62" s="445"/>
      <c r="T62" s="445"/>
      <c r="U62" s="445"/>
      <c r="V62" s="445"/>
      <c r="W62" s="445"/>
      <c r="X62" s="445"/>
      <c r="Y62" s="445"/>
      <c r="Z62" s="445"/>
      <c r="AA62" s="445"/>
      <c r="AB62" s="445"/>
    </row>
    <row r="63" spans="1:30">
      <c r="A63" s="474" t="s">
        <v>130</v>
      </c>
      <c r="B63" s="472"/>
      <c r="C63" s="472"/>
      <c r="D63" s="472"/>
      <c r="E63" s="472"/>
      <c r="F63" s="473"/>
      <c r="G63" s="472"/>
      <c r="H63" s="471"/>
      <c r="I63" s="1127" t="s">
        <v>81</v>
      </c>
      <c r="J63" s="1128"/>
      <c r="K63" s="468"/>
      <c r="L63" s="467"/>
      <c r="M63" s="455"/>
      <c r="N63" s="468"/>
      <c r="O63" s="467"/>
      <c r="P63" s="455"/>
      <c r="Q63" s="445"/>
      <c r="R63" s="445"/>
      <c r="S63" s="445"/>
      <c r="T63" s="445"/>
      <c r="U63" s="445"/>
      <c r="V63" s="445"/>
      <c r="W63" s="445"/>
      <c r="X63" s="445"/>
      <c r="Y63" s="445"/>
      <c r="Z63" s="445"/>
      <c r="AA63" s="445"/>
      <c r="AB63" s="445"/>
    </row>
    <row r="64" spans="1:30">
      <c r="A64" s="474" t="s">
        <v>129</v>
      </c>
      <c r="B64" s="472"/>
      <c r="C64" s="472"/>
      <c r="D64" s="472"/>
      <c r="E64" s="472"/>
      <c r="F64" s="473"/>
      <c r="G64" s="472"/>
      <c r="H64" s="471"/>
      <c r="I64" s="1127" t="s">
        <v>83</v>
      </c>
      <c r="J64" s="1128"/>
      <c r="K64" s="468"/>
      <c r="L64" s="467"/>
      <c r="M64" s="455"/>
      <c r="N64" s="468"/>
      <c r="O64" s="467"/>
      <c r="P64" s="45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</row>
    <row r="65" spans="1:28">
      <c r="A65" s="474" t="s">
        <v>128</v>
      </c>
      <c r="B65" s="472"/>
      <c r="C65" s="472"/>
      <c r="D65" s="472"/>
      <c r="E65" s="472"/>
      <c r="F65" s="473"/>
      <c r="G65" s="472"/>
      <c r="H65" s="471"/>
      <c r="I65" s="1127" t="s">
        <v>85</v>
      </c>
      <c r="J65" s="1128"/>
      <c r="K65" s="468"/>
      <c r="L65" s="467"/>
      <c r="M65" s="455"/>
      <c r="N65" s="468"/>
      <c r="O65" s="467"/>
      <c r="P65" s="455"/>
      <c r="Q65" s="445"/>
      <c r="R65" s="445"/>
      <c r="S65" s="445"/>
      <c r="T65" s="445"/>
      <c r="U65" s="445"/>
      <c r="V65" s="445"/>
      <c r="W65" s="445"/>
      <c r="X65" s="445"/>
      <c r="Y65" s="445"/>
      <c r="Z65" s="445"/>
      <c r="AA65" s="445"/>
      <c r="AB65" s="445"/>
    </row>
    <row r="66" spans="1:28">
      <c r="A66" s="474" t="s">
        <v>127</v>
      </c>
      <c r="B66" s="472"/>
      <c r="C66" s="472"/>
      <c r="D66" s="472"/>
      <c r="E66" s="472"/>
      <c r="F66" s="473"/>
      <c r="G66" s="472"/>
      <c r="H66" s="471"/>
      <c r="I66" s="1127" t="s">
        <v>87</v>
      </c>
      <c r="J66" s="1128"/>
      <c r="K66" s="468"/>
      <c r="L66" s="467"/>
      <c r="M66" s="455"/>
      <c r="N66" s="468"/>
      <c r="O66" s="467"/>
      <c r="P66" s="455"/>
      <c r="Q66" s="445"/>
      <c r="R66" s="445"/>
      <c r="S66" s="445"/>
      <c r="T66" s="445"/>
      <c r="U66" s="445"/>
      <c r="V66" s="445"/>
      <c r="W66" s="445"/>
      <c r="X66" s="445"/>
      <c r="Y66" s="445"/>
      <c r="Z66" s="445"/>
      <c r="AA66" s="445"/>
      <c r="AB66" s="445"/>
    </row>
    <row r="67" spans="1:28">
      <c r="A67" s="474" t="s">
        <v>126</v>
      </c>
      <c r="B67" s="472"/>
      <c r="C67" s="472"/>
      <c r="D67" s="472"/>
      <c r="E67" s="472"/>
      <c r="F67" s="473"/>
      <c r="G67" s="472"/>
      <c r="H67" s="471"/>
      <c r="I67" s="470"/>
      <c r="J67" s="469"/>
      <c r="K67" s="468"/>
      <c r="L67" s="467"/>
      <c r="M67" s="455"/>
      <c r="N67" s="468"/>
      <c r="O67" s="467"/>
      <c r="P67" s="455"/>
      <c r="Q67" s="445"/>
      <c r="R67" s="445"/>
      <c r="S67" s="445"/>
      <c r="T67" s="445"/>
      <c r="U67" s="445"/>
      <c r="V67" s="445"/>
      <c r="W67" s="445"/>
      <c r="X67" s="445"/>
      <c r="Y67" s="445"/>
      <c r="Z67" s="445"/>
      <c r="AA67" s="445"/>
      <c r="AB67" s="445"/>
    </row>
    <row r="68" spans="1:28">
      <c r="A68" s="474" t="s">
        <v>125</v>
      </c>
      <c r="B68" s="472"/>
      <c r="C68" s="472"/>
      <c r="D68" s="472"/>
      <c r="E68" s="472"/>
      <c r="F68" s="473"/>
      <c r="G68" s="472"/>
      <c r="H68" s="471"/>
      <c r="I68" s="470"/>
      <c r="J68" s="469"/>
      <c r="K68" s="468"/>
      <c r="L68" s="467"/>
      <c r="M68" s="455"/>
      <c r="N68" s="468"/>
      <c r="O68" s="467"/>
      <c r="P68" s="455"/>
      <c r="Q68" s="445"/>
      <c r="R68" s="445"/>
      <c r="S68" s="445"/>
      <c r="T68" s="445"/>
      <c r="U68" s="445"/>
      <c r="V68" s="445"/>
      <c r="W68" s="445"/>
      <c r="X68" s="445"/>
      <c r="Y68" s="445"/>
      <c r="Z68" s="445"/>
      <c r="AA68" s="445"/>
      <c r="AB68" s="445"/>
    </row>
    <row r="69" spans="1:28">
      <c r="A69" s="474" t="s">
        <v>91</v>
      </c>
      <c r="B69" s="472"/>
      <c r="C69" s="472"/>
      <c r="D69" s="472"/>
      <c r="E69" s="472"/>
      <c r="F69" s="473"/>
      <c r="G69" s="472"/>
      <c r="H69" s="471"/>
      <c r="I69" s="470"/>
      <c r="J69" s="469"/>
      <c r="K69" s="468"/>
      <c r="L69" s="467"/>
      <c r="M69" s="455"/>
      <c r="N69" s="468"/>
      <c r="O69" s="467"/>
      <c r="P69" s="455"/>
      <c r="Q69" s="445"/>
      <c r="R69" s="445"/>
      <c r="S69" s="445"/>
      <c r="T69" s="445"/>
      <c r="U69" s="445"/>
      <c r="V69" s="445"/>
      <c r="W69" s="445"/>
      <c r="X69" s="445"/>
      <c r="Y69" s="445"/>
      <c r="Z69" s="445"/>
      <c r="AA69" s="445"/>
      <c r="AB69" s="445"/>
    </row>
    <row r="70" spans="1:28" ht="16.5" thickBot="1">
      <c r="A70" s="474" t="s">
        <v>124</v>
      </c>
      <c r="B70" s="472"/>
      <c r="C70" s="472"/>
      <c r="D70" s="472"/>
      <c r="E70" s="472"/>
      <c r="F70" s="473"/>
      <c r="G70" s="472"/>
      <c r="H70" s="471"/>
      <c r="I70" s="470"/>
      <c r="J70" s="469"/>
      <c r="K70" s="468"/>
      <c r="L70" s="467"/>
      <c r="M70" s="455"/>
      <c r="N70" s="468"/>
      <c r="O70" s="467"/>
      <c r="P70" s="45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</row>
    <row r="71" spans="1:28">
      <c r="A71" s="466" t="s">
        <v>94</v>
      </c>
      <c r="B71" s="465"/>
      <c r="C71" s="465"/>
      <c r="D71" s="465"/>
      <c r="E71" s="465"/>
      <c r="F71" s="465"/>
      <c r="G71" s="465"/>
      <c r="H71" s="465"/>
      <c r="I71" s="1125" t="s">
        <v>95</v>
      </c>
      <c r="J71" s="1126"/>
      <c r="K71" s="464"/>
      <c r="L71" s="463"/>
      <c r="M71" s="462"/>
      <c r="N71" s="464"/>
      <c r="O71" s="463"/>
      <c r="P71" s="462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</row>
    <row r="72" spans="1:28" ht="16.5" thickBot="1">
      <c r="A72" s="461" t="s">
        <v>96</v>
      </c>
      <c r="B72" s="460"/>
      <c r="C72" s="460"/>
      <c r="D72" s="460"/>
      <c r="E72" s="460"/>
      <c r="F72" s="460"/>
      <c r="G72" s="460"/>
      <c r="H72" s="460"/>
      <c r="I72" s="459"/>
      <c r="J72" s="457"/>
      <c r="K72" s="458"/>
      <c r="L72" s="457"/>
      <c r="M72" s="456"/>
      <c r="N72" s="458"/>
      <c r="O72" s="457"/>
      <c r="P72" s="456"/>
      <c r="Q72" s="445"/>
      <c r="R72" s="445"/>
      <c r="S72" s="445"/>
      <c r="T72" s="445"/>
      <c r="U72" s="445"/>
      <c r="V72" s="445"/>
      <c r="W72" s="445"/>
      <c r="X72" s="445"/>
      <c r="Y72" s="445"/>
      <c r="Z72" s="445"/>
      <c r="AA72" s="445"/>
      <c r="AB72" s="445"/>
    </row>
    <row r="73" spans="1:28" ht="16.5" thickBot="1">
      <c r="A73" s="1143" t="s">
        <v>97</v>
      </c>
      <c r="B73" s="1144"/>
      <c r="C73" s="1144"/>
      <c r="D73" s="1144"/>
      <c r="E73" s="1144"/>
      <c r="F73" s="1144"/>
      <c r="G73" s="1144"/>
      <c r="H73" s="1183"/>
      <c r="I73" s="1170" t="s">
        <v>98</v>
      </c>
      <c r="J73" s="1184"/>
      <c r="K73" s="1168">
        <v>1.97</v>
      </c>
      <c r="L73" s="1169"/>
      <c r="M73" s="446">
        <f>K73*12*F8</f>
        <v>0</v>
      </c>
      <c r="N73" s="1168">
        <v>2.02</v>
      </c>
      <c r="O73" s="1169"/>
      <c r="P73" s="446">
        <f>N73*12*I8</f>
        <v>33722.688000000002</v>
      </c>
      <c r="Q73" s="445"/>
      <c r="R73" s="445"/>
      <c r="S73" s="445"/>
      <c r="T73" s="445"/>
      <c r="U73" s="445"/>
      <c r="V73" s="445"/>
      <c r="W73" s="445"/>
      <c r="X73" s="445"/>
      <c r="Y73" s="445"/>
      <c r="Z73" s="445"/>
      <c r="AA73" s="445"/>
      <c r="AB73" s="445"/>
    </row>
    <row r="74" spans="1:28" ht="16.5" thickBot="1">
      <c r="A74" s="1166" t="s">
        <v>99</v>
      </c>
      <c r="B74" s="1166"/>
      <c r="C74" s="1166"/>
      <c r="D74" s="1166"/>
      <c r="E74" s="1166"/>
      <c r="F74" s="1166"/>
      <c r="G74" s="1166"/>
      <c r="H74" s="1166"/>
      <c r="I74" s="1125" t="s">
        <v>95</v>
      </c>
      <c r="J74" s="1126"/>
      <c r="K74" s="1167">
        <v>1.63</v>
      </c>
      <c r="L74" s="1167"/>
      <c r="M74" s="455">
        <f>K74*F8*12</f>
        <v>0</v>
      </c>
      <c r="N74" s="1167">
        <v>1.68</v>
      </c>
      <c r="O74" s="1167"/>
      <c r="P74" s="455">
        <f>N74*I8*12</f>
        <v>28046.591999999997</v>
      </c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</row>
    <row r="75" spans="1:28" ht="19.5" customHeight="1" thickBot="1">
      <c r="A75" s="454" t="s">
        <v>100</v>
      </c>
      <c r="B75" s="453"/>
      <c r="C75" s="453"/>
      <c r="D75" s="453"/>
      <c r="E75" s="453"/>
      <c r="F75" s="453"/>
      <c r="G75" s="453"/>
      <c r="H75" s="453"/>
      <c r="I75" s="452"/>
      <c r="J75" s="451"/>
      <c r="K75" s="1170"/>
      <c r="L75" s="1171"/>
      <c r="M75" s="446"/>
      <c r="N75" s="1170"/>
      <c r="O75" s="1171"/>
      <c r="P75" s="446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</row>
    <row r="76" spans="1:28" ht="16.5" thickBot="1">
      <c r="A76" s="1143" t="s">
        <v>137</v>
      </c>
      <c r="B76" s="1144"/>
      <c r="C76" s="1144"/>
      <c r="D76" s="1144"/>
      <c r="E76" s="1144"/>
      <c r="F76" s="1144"/>
      <c r="G76" s="1144"/>
      <c r="H76" s="1144"/>
      <c r="I76" s="450"/>
      <c r="J76" s="446"/>
      <c r="K76" s="1174" t="e">
        <f>K5+K15+K30+K59+K73+K75+K74</f>
        <v>#VALUE!</v>
      </c>
      <c r="L76" s="1175"/>
      <c r="M76" s="449">
        <f>M5+M15+M30+M59+M73+M75+M74</f>
        <v>0</v>
      </c>
      <c r="N76" s="1174">
        <v>77.19</v>
      </c>
      <c r="O76" s="1175"/>
      <c r="P76" s="446">
        <f>N76*I8*12</f>
        <v>1288640.736</v>
      </c>
      <c r="Q76" s="445"/>
      <c r="R76" s="445"/>
      <c r="S76" s="445"/>
      <c r="T76" s="445"/>
      <c r="U76" s="445"/>
      <c r="V76" s="445"/>
      <c r="W76" s="445"/>
      <c r="X76" s="445"/>
      <c r="Y76" s="445"/>
      <c r="Z76" s="445"/>
      <c r="AA76" s="445"/>
      <c r="AB76" s="445"/>
    </row>
    <row r="77" spans="1:28" ht="16.5" thickBot="1">
      <c r="A77" s="1178" t="s">
        <v>136</v>
      </c>
      <c r="B77" s="1179"/>
      <c r="C77" s="1179"/>
      <c r="D77" s="1179"/>
      <c r="E77" s="1179"/>
      <c r="F77" s="1179"/>
      <c r="G77" s="1179"/>
      <c r="H77" s="1179"/>
      <c r="I77" s="1179"/>
      <c r="J77" s="1179"/>
      <c r="K77" s="1180" t="e">
        <f>K78-K76</f>
        <v>#VALUE!</v>
      </c>
      <c r="L77" s="1181"/>
      <c r="M77" s="448" t="e">
        <f>K77*12*I4</f>
        <v>#VALUE!</v>
      </c>
      <c r="N77" s="1174">
        <v>3.85</v>
      </c>
      <c r="O77" s="1175"/>
      <c r="P77" s="446">
        <f>N77*I8*12</f>
        <v>64273.440000000002</v>
      </c>
      <c r="Q77" s="445"/>
      <c r="R77" s="445"/>
      <c r="S77" s="445"/>
      <c r="T77" s="445"/>
      <c r="U77" s="445"/>
      <c r="V77" s="445"/>
      <c r="W77" s="445"/>
      <c r="X77" s="445"/>
      <c r="Y77" s="445"/>
      <c r="Z77" s="445"/>
      <c r="AA77" s="445"/>
      <c r="AB77" s="445"/>
    </row>
    <row r="78" spans="1:28" ht="16.5" thickBot="1">
      <c r="A78" s="1172" t="s">
        <v>135</v>
      </c>
      <c r="B78" s="1173"/>
      <c r="C78" s="1173"/>
      <c r="D78" s="1173"/>
      <c r="E78" s="1173"/>
      <c r="F78" s="1173"/>
      <c r="G78" s="1173"/>
      <c r="H78" s="1173"/>
      <c r="I78" s="1182"/>
      <c r="J78" s="1182"/>
      <c r="K78" s="1176" t="e">
        <f>K74+K73+K59+K30+K15+K5</f>
        <v>#VALUE!</v>
      </c>
      <c r="L78" s="1177"/>
      <c r="M78" s="447" t="e">
        <f>K78*I4*12</f>
        <v>#VALUE!</v>
      </c>
      <c r="N78" s="1174">
        <f>N74+N73+N61+N32+N19+N9</f>
        <v>81.039999999999992</v>
      </c>
      <c r="O78" s="1175"/>
      <c r="P78" s="446">
        <f>SUM(P76:P77)</f>
        <v>1352914.176</v>
      </c>
      <c r="Q78" s="445"/>
      <c r="R78" s="445"/>
      <c r="S78" s="445"/>
      <c r="T78" s="445"/>
      <c r="U78" s="445"/>
      <c r="V78" s="445"/>
      <c r="W78" s="445"/>
      <c r="X78" s="445"/>
      <c r="Y78" s="445"/>
      <c r="Z78" s="445"/>
      <c r="AA78" s="445"/>
      <c r="AB78" s="445"/>
    </row>
    <row r="79" spans="1:28">
      <c r="R79" s="445"/>
    </row>
    <row r="80" spans="1:28">
      <c r="R80" s="445"/>
    </row>
  </sheetData>
  <mergeCells count="147">
    <mergeCell ref="I65:J65"/>
    <mergeCell ref="I66:J66"/>
    <mergeCell ref="I71:J71"/>
    <mergeCell ref="A73:H73"/>
    <mergeCell ref="I73:J73"/>
    <mergeCell ref="N73:O73"/>
    <mergeCell ref="N57:O57"/>
    <mergeCell ref="N58:O58"/>
    <mergeCell ref="I59:J59"/>
    <mergeCell ref="A61:H61"/>
    <mergeCell ref="N61:O61"/>
    <mergeCell ref="I64:J64"/>
    <mergeCell ref="I62:J62"/>
    <mergeCell ref="I63:J63"/>
    <mergeCell ref="K57:L57"/>
    <mergeCell ref="K58:L58"/>
    <mergeCell ref="K61:L61"/>
    <mergeCell ref="A74:H74"/>
    <mergeCell ref="I74:J74"/>
    <mergeCell ref="N74:O74"/>
    <mergeCell ref="K73:L73"/>
    <mergeCell ref="K74:L74"/>
    <mergeCell ref="K75:L75"/>
    <mergeCell ref="N75:O75"/>
    <mergeCell ref="A78:H78"/>
    <mergeCell ref="N78:O78"/>
    <mergeCell ref="K78:L78"/>
    <mergeCell ref="A76:H76"/>
    <mergeCell ref="K76:L76"/>
    <mergeCell ref="N76:O76"/>
    <mergeCell ref="A77:H77"/>
    <mergeCell ref="I77:J77"/>
    <mergeCell ref="K77:L77"/>
    <mergeCell ref="N77:O77"/>
    <mergeCell ref="I78:J78"/>
    <mergeCell ref="K40:L40"/>
    <mergeCell ref="I51:J51"/>
    <mergeCell ref="I56:J56"/>
    <mergeCell ref="A57:H57"/>
    <mergeCell ref="I57:J57"/>
    <mergeCell ref="N56:O56"/>
    <mergeCell ref="K51:L51"/>
    <mergeCell ref="K52:L52"/>
    <mergeCell ref="K54:L54"/>
    <mergeCell ref="K55:L55"/>
    <mergeCell ref="K56:L56"/>
    <mergeCell ref="N51:O51"/>
    <mergeCell ref="I52:J52"/>
    <mergeCell ref="N52:O52"/>
    <mergeCell ref="I53:J53"/>
    <mergeCell ref="N54:O54"/>
    <mergeCell ref="I55:J55"/>
    <mergeCell ref="N55:O55"/>
    <mergeCell ref="I42:J42"/>
    <mergeCell ref="N42:O42"/>
    <mergeCell ref="I43:J43"/>
    <mergeCell ref="A50:H50"/>
    <mergeCell ref="N50:O50"/>
    <mergeCell ref="K47:L47"/>
    <mergeCell ref="K48:L48"/>
    <mergeCell ref="K49:L49"/>
    <mergeCell ref="K50:L50"/>
    <mergeCell ref="I46:J46"/>
    <mergeCell ref="I47:J47"/>
    <mergeCell ref="N47:O47"/>
    <mergeCell ref="I48:J48"/>
    <mergeCell ref="N48:O48"/>
    <mergeCell ref="I49:J49"/>
    <mergeCell ref="N49:O49"/>
    <mergeCell ref="I44:J44"/>
    <mergeCell ref="N44:O44"/>
    <mergeCell ref="I45:J45"/>
    <mergeCell ref="N45:O45"/>
    <mergeCell ref="K41:L41"/>
    <mergeCell ref="K42:L42"/>
    <mergeCell ref="K44:L44"/>
    <mergeCell ref="K45:L45"/>
    <mergeCell ref="A33:H33"/>
    <mergeCell ref="N33:O33"/>
    <mergeCell ref="I38:J38"/>
    <mergeCell ref="N38:O38"/>
    <mergeCell ref="I39:J39"/>
    <mergeCell ref="N39:O39"/>
    <mergeCell ref="K34:L34"/>
    <mergeCell ref="K35:L35"/>
    <mergeCell ref="K36:L36"/>
    <mergeCell ref="K38:L38"/>
    <mergeCell ref="K39:L39"/>
    <mergeCell ref="I34:J34"/>
    <mergeCell ref="N34:O34"/>
    <mergeCell ref="I35:J35"/>
    <mergeCell ref="N35:O35"/>
    <mergeCell ref="I36:J36"/>
    <mergeCell ref="N36:O36"/>
    <mergeCell ref="A40:H40"/>
    <mergeCell ref="N40:O40"/>
    <mergeCell ref="N41:O41"/>
    <mergeCell ref="K32:L32"/>
    <mergeCell ref="K33:L33"/>
    <mergeCell ref="I23:J23"/>
    <mergeCell ref="I24:J24"/>
    <mergeCell ref="I25:J25"/>
    <mergeCell ref="I28:J28"/>
    <mergeCell ref="N28:O28"/>
    <mergeCell ref="I30:J30"/>
    <mergeCell ref="I31:J31"/>
    <mergeCell ref="N32:O32"/>
    <mergeCell ref="K21:L21"/>
    <mergeCell ref="I26:J26"/>
    <mergeCell ref="N26:O26"/>
    <mergeCell ref="I27:J27"/>
    <mergeCell ref="N19:O19"/>
    <mergeCell ref="I21:J21"/>
    <mergeCell ref="N21:O21"/>
    <mergeCell ref="K26:L26"/>
    <mergeCell ref="K28:L28"/>
    <mergeCell ref="K15:L15"/>
    <mergeCell ref="I16:J16"/>
    <mergeCell ref="I17:J17"/>
    <mergeCell ref="N18:O18"/>
    <mergeCell ref="I14:J14"/>
    <mergeCell ref="I15:J15"/>
    <mergeCell ref="N15:O15"/>
    <mergeCell ref="K18:L18"/>
    <mergeCell ref="K19:L19"/>
    <mergeCell ref="K4:L4"/>
    <mergeCell ref="K5:L5"/>
    <mergeCell ref="K6:L6"/>
    <mergeCell ref="K7:L7"/>
    <mergeCell ref="A2:O2"/>
    <mergeCell ref="A3:O3"/>
    <mergeCell ref="N4:O4"/>
    <mergeCell ref="C5:E5"/>
    <mergeCell ref="I5:J5"/>
    <mergeCell ref="N5:O5"/>
    <mergeCell ref="I8:J8"/>
    <mergeCell ref="N8:O8"/>
    <mergeCell ref="N9:O9"/>
    <mergeCell ref="I12:J12"/>
    <mergeCell ref="N12:O12"/>
    <mergeCell ref="I13:J13"/>
    <mergeCell ref="K8:L8"/>
    <mergeCell ref="N6:O6"/>
    <mergeCell ref="I7:J7"/>
    <mergeCell ref="N7:O7"/>
    <mergeCell ref="K9:L9"/>
    <mergeCell ref="K12:L12"/>
  </mergeCells>
  <pageMargins left="0.7" right="0.7" top="0.75" bottom="0.75" header="0.3" footer="0.3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3"/>
  <sheetViews>
    <sheetView view="pageBreakPreview" zoomScaleNormal="100" zoomScaleSheetLayoutView="100" workbookViewId="0">
      <selection activeCell="I489" sqref="I489"/>
    </sheetView>
  </sheetViews>
  <sheetFormatPr defaultRowHeight="15"/>
  <cols>
    <col min="1" max="6" width="9.140625" style="532"/>
    <col min="7" max="7" width="9.140625" style="532" customWidth="1"/>
    <col min="8" max="8" width="16.28515625" style="532" customWidth="1"/>
    <col min="9" max="9" width="9.140625" style="532"/>
    <col min="10" max="10" width="9.85546875" style="532" customWidth="1"/>
    <col min="11" max="11" width="9.140625" style="532"/>
    <col min="12" max="12" width="9.140625" style="532" customWidth="1"/>
    <col min="13" max="13" width="14.5703125" style="532" customWidth="1"/>
    <col min="14" max="16384" width="9.140625" style="532"/>
  </cols>
  <sheetData>
    <row r="2" spans="1:13" ht="15.75">
      <c r="A2" s="1185" t="s">
        <v>104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602"/>
    </row>
    <row r="3" spans="1:13" ht="15.75">
      <c r="A3" s="1186" t="s">
        <v>0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602"/>
    </row>
    <row r="4" spans="1:13" ht="15.75">
      <c r="A4" s="622"/>
      <c r="B4" s="622"/>
      <c r="C4" s="622"/>
      <c r="D4" s="622"/>
      <c r="E4" s="622"/>
      <c r="F4" s="622" t="s">
        <v>171</v>
      </c>
      <c r="G4" s="622"/>
      <c r="H4" s="622"/>
      <c r="I4" s="622"/>
      <c r="J4" s="622"/>
      <c r="K4" s="1206" t="s">
        <v>161</v>
      </c>
      <c r="L4" s="1207"/>
      <c r="M4" s="1207"/>
    </row>
    <row r="5" spans="1:13">
      <c r="A5" s="635"/>
      <c r="B5" s="620"/>
      <c r="C5" s="1187" t="s">
        <v>2</v>
      </c>
      <c r="D5" s="1187"/>
      <c r="E5" s="1187"/>
      <c r="F5" s="620"/>
      <c r="G5" s="620"/>
      <c r="H5" s="619"/>
      <c r="I5" s="1188" t="s">
        <v>3</v>
      </c>
      <c r="J5" s="1189"/>
      <c r="K5" s="1190" t="s">
        <v>4</v>
      </c>
      <c r="L5" s="1191"/>
      <c r="M5" s="634"/>
    </row>
    <row r="6" spans="1:13">
      <c r="A6" s="633"/>
      <c r="B6" s="606"/>
      <c r="C6" s="606"/>
      <c r="D6" s="606"/>
      <c r="E6" s="606"/>
      <c r="F6" s="606"/>
      <c r="G6" s="606"/>
      <c r="H6" s="607"/>
      <c r="I6" s="557"/>
      <c r="J6" s="556"/>
      <c r="K6" s="1196" t="s">
        <v>5</v>
      </c>
      <c r="L6" s="1197"/>
      <c r="M6" s="632" t="s">
        <v>6</v>
      </c>
    </row>
    <row r="7" spans="1:13">
      <c r="A7" s="633"/>
      <c r="B7" s="606"/>
      <c r="C7" s="606"/>
      <c r="D7" s="606"/>
      <c r="E7" s="606"/>
      <c r="F7" s="606"/>
      <c r="G7" s="606"/>
      <c r="H7" s="607"/>
      <c r="I7" s="1198" t="s">
        <v>7</v>
      </c>
      <c r="J7" s="1199"/>
      <c r="K7" s="1212" t="s">
        <v>8</v>
      </c>
      <c r="L7" s="1213"/>
      <c r="M7" s="632" t="s">
        <v>9</v>
      </c>
    </row>
    <row r="8" spans="1:13" ht="16.5" thickBot="1">
      <c r="A8" s="631"/>
      <c r="B8" s="601"/>
      <c r="C8" s="601"/>
      <c r="D8" s="601"/>
      <c r="E8" s="601"/>
      <c r="F8" s="601"/>
      <c r="G8" s="601"/>
      <c r="H8" s="600"/>
      <c r="I8" s="1214">
        <v>201.8</v>
      </c>
      <c r="J8" s="1215"/>
      <c r="K8" s="1216"/>
      <c r="L8" s="1217"/>
      <c r="M8" s="630"/>
    </row>
    <row r="9" spans="1:13">
      <c r="A9" s="618" t="s">
        <v>10</v>
      </c>
      <c r="B9" s="594"/>
      <c r="C9" s="594"/>
      <c r="D9" s="594"/>
      <c r="E9" s="594"/>
      <c r="F9" s="594"/>
      <c r="G9" s="594"/>
      <c r="H9" s="629"/>
      <c r="I9" s="591"/>
      <c r="J9" s="590"/>
      <c r="K9" s="1218">
        <f>K12+K15</f>
        <v>8.3000000000000007</v>
      </c>
      <c r="L9" s="1193"/>
      <c r="M9" s="548">
        <f>K9*12*I8</f>
        <v>20099.280000000002</v>
      </c>
    </row>
    <row r="10" spans="1:13">
      <c r="A10" s="628" t="s">
        <v>11</v>
      </c>
      <c r="B10" s="627"/>
      <c r="C10" s="627"/>
      <c r="D10" s="627"/>
      <c r="E10" s="627"/>
      <c r="F10" s="627"/>
      <c r="G10" s="627"/>
      <c r="H10" s="626"/>
      <c r="I10" s="557"/>
      <c r="J10" s="556"/>
      <c r="K10" s="555"/>
      <c r="L10" s="554"/>
      <c r="M10" s="625"/>
    </row>
    <row r="11" spans="1:13" ht="15.75" thickBot="1">
      <c r="A11" s="614" t="s">
        <v>12</v>
      </c>
      <c r="B11" s="624"/>
      <c r="C11" s="624"/>
      <c r="D11" s="624"/>
      <c r="E11" s="624"/>
      <c r="F11" s="624"/>
      <c r="G11" s="624"/>
      <c r="H11" s="623"/>
      <c r="I11" s="586"/>
      <c r="J11" s="544"/>
      <c r="K11" s="543"/>
      <c r="L11" s="542"/>
      <c r="M11" s="541"/>
    </row>
    <row r="12" spans="1:13">
      <c r="A12" s="585" t="s">
        <v>13</v>
      </c>
      <c r="B12" s="583"/>
      <c r="C12" s="583"/>
      <c r="D12" s="583"/>
      <c r="E12" s="583"/>
      <c r="F12" s="583"/>
      <c r="G12" s="583"/>
      <c r="H12" s="608"/>
      <c r="I12" s="1194" t="s">
        <v>14</v>
      </c>
      <c r="J12" s="1195"/>
      <c r="K12" s="1210">
        <v>4.97</v>
      </c>
      <c r="L12" s="1211"/>
      <c r="M12" s="553">
        <f>K12*12*I8</f>
        <v>12035.352000000001</v>
      </c>
    </row>
    <row r="13" spans="1:13">
      <c r="A13" s="563" t="s">
        <v>15</v>
      </c>
      <c r="B13" s="606"/>
      <c r="C13" s="606"/>
      <c r="D13" s="606"/>
      <c r="E13" s="606"/>
      <c r="F13" s="606"/>
      <c r="G13" s="606"/>
      <c r="H13" s="607"/>
      <c r="I13" s="1198" t="s">
        <v>16</v>
      </c>
      <c r="J13" s="1199"/>
      <c r="K13" s="602"/>
      <c r="L13" s="554"/>
      <c r="M13" s="553"/>
    </row>
    <row r="14" spans="1:13">
      <c r="A14" s="585" t="s">
        <v>17</v>
      </c>
      <c r="B14" s="583"/>
      <c r="C14" s="583"/>
      <c r="D14" s="583"/>
      <c r="E14" s="583"/>
      <c r="F14" s="583"/>
      <c r="G14" s="583"/>
      <c r="H14" s="608"/>
      <c r="I14" s="1194"/>
      <c r="J14" s="1195"/>
      <c r="K14" s="602"/>
      <c r="L14" s="554"/>
      <c r="M14" s="553"/>
    </row>
    <row r="15" spans="1:13">
      <c r="A15" s="585" t="s">
        <v>18</v>
      </c>
      <c r="B15" s="583"/>
      <c r="C15" s="583"/>
      <c r="D15" s="583"/>
      <c r="E15" s="583"/>
      <c r="F15" s="583"/>
      <c r="G15" s="583"/>
      <c r="H15" s="608"/>
      <c r="I15" s="1200" t="s">
        <v>19</v>
      </c>
      <c r="J15" s="1201"/>
      <c r="K15" s="1202">
        <v>3.33</v>
      </c>
      <c r="L15" s="1203"/>
      <c r="M15" s="553">
        <f>K15*12*I8</f>
        <v>8063.9280000000008</v>
      </c>
    </row>
    <row r="16" spans="1:13" ht="15.75">
      <c r="A16" s="578" t="s">
        <v>20</v>
      </c>
      <c r="B16" s="605"/>
      <c r="C16" s="605"/>
      <c r="D16" s="605"/>
      <c r="E16" s="605"/>
      <c r="F16" s="605"/>
      <c r="G16" s="605"/>
      <c r="H16" s="604"/>
      <c r="I16" s="1198" t="s">
        <v>16</v>
      </c>
      <c r="J16" s="1199"/>
      <c r="K16" s="622"/>
      <c r="L16" s="621"/>
      <c r="M16" s="553"/>
    </row>
    <row r="17" spans="1:13">
      <c r="A17" s="575" t="s">
        <v>21</v>
      </c>
      <c r="B17" s="620"/>
      <c r="C17" s="620"/>
      <c r="D17" s="620"/>
      <c r="E17" s="620"/>
      <c r="F17" s="620"/>
      <c r="G17" s="620"/>
      <c r="H17" s="619"/>
      <c r="I17" s="1198"/>
      <c r="J17" s="1199"/>
      <c r="K17" s="603"/>
      <c r="L17" s="554"/>
      <c r="M17" s="553"/>
    </row>
    <row r="18" spans="1:13" ht="15.75" thickBot="1">
      <c r="A18" s="585" t="s">
        <v>22</v>
      </c>
      <c r="B18" s="582"/>
      <c r="C18" s="582"/>
      <c r="D18" s="582"/>
      <c r="E18" s="582"/>
      <c r="F18" s="582"/>
      <c r="G18" s="582"/>
      <c r="H18" s="581"/>
      <c r="I18" s="580"/>
      <c r="J18" s="579"/>
      <c r="K18" s="1204"/>
      <c r="L18" s="1205"/>
      <c r="M18" s="553"/>
    </row>
    <row r="19" spans="1:13">
      <c r="A19" s="618" t="s">
        <v>23</v>
      </c>
      <c r="B19" s="617"/>
      <c r="C19" s="617"/>
      <c r="D19" s="617"/>
      <c r="E19" s="617"/>
      <c r="F19" s="617"/>
      <c r="G19" s="617"/>
      <c r="H19" s="616"/>
      <c r="I19" s="591"/>
      <c r="J19" s="615"/>
      <c r="K19" s="1192">
        <f>K21+K26+K29</f>
        <v>6.76</v>
      </c>
      <c r="L19" s="1193"/>
      <c r="M19" s="548">
        <f>K19*12*I8</f>
        <v>16370.016000000001</v>
      </c>
    </row>
    <row r="20" spans="1:13" ht="15.75" thickBot="1">
      <c r="A20" s="614" t="s">
        <v>24</v>
      </c>
      <c r="B20" s="613"/>
      <c r="C20" s="613"/>
      <c r="D20" s="613"/>
      <c r="E20" s="613"/>
      <c r="F20" s="613"/>
      <c r="G20" s="613"/>
      <c r="H20" s="612"/>
      <c r="I20" s="586"/>
      <c r="J20" s="611"/>
      <c r="K20" s="543"/>
      <c r="L20" s="542"/>
      <c r="M20" s="541"/>
    </row>
    <row r="21" spans="1:13">
      <c r="A21" s="563" t="s">
        <v>25</v>
      </c>
      <c r="B21" s="562"/>
      <c r="C21" s="562"/>
      <c r="D21" s="562"/>
      <c r="E21" s="562"/>
      <c r="F21" s="562"/>
      <c r="G21" s="562"/>
      <c r="H21" s="560"/>
      <c r="I21" s="1198" t="s">
        <v>14</v>
      </c>
      <c r="J21" s="1199"/>
      <c r="K21" s="1210">
        <v>3.39</v>
      </c>
      <c r="L21" s="1211"/>
      <c r="M21" s="553">
        <f>K21*12*I8</f>
        <v>8209.2240000000002</v>
      </c>
    </row>
    <row r="22" spans="1:13">
      <c r="A22" s="585" t="s">
        <v>26</v>
      </c>
      <c r="B22" s="582"/>
      <c r="C22" s="582"/>
      <c r="D22" s="582"/>
      <c r="E22" s="582"/>
      <c r="F22" s="582"/>
      <c r="G22" s="582"/>
      <c r="H22" s="581"/>
      <c r="I22" s="610"/>
      <c r="J22" s="609"/>
      <c r="K22" s="602"/>
      <c r="L22" s="554"/>
      <c r="M22" s="553"/>
    </row>
    <row r="23" spans="1:13">
      <c r="A23" s="563" t="s">
        <v>15</v>
      </c>
      <c r="B23" s="606"/>
      <c r="C23" s="606"/>
      <c r="D23" s="606"/>
      <c r="E23" s="606"/>
      <c r="F23" s="606"/>
      <c r="G23" s="606"/>
      <c r="H23" s="607"/>
      <c r="I23" s="1198" t="s">
        <v>16</v>
      </c>
      <c r="J23" s="1199"/>
      <c r="K23" s="602"/>
      <c r="L23" s="554"/>
      <c r="M23" s="553"/>
    </row>
    <row r="24" spans="1:13">
      <c r="A24" s="585" t="s">
        <v>17</v>
      </c>
      <c r="B24" s="583"/>
      <c r="C24" s="583"/>
      <c r="D24" s="583"/>
      <c r="E24" s="583"/>
      <c r="F24" s="583"/>
      <c r="G24" s="583"/>
      <c r="H24" s="608"/>
      <c r="I24" s="1194"/>
      <c r="J24" s="1195"/>
      <c r="K24" s="602"/>
      <c r="L24" s="554"/>
      <c r="M24" s="553"/>
    </row>
    <row r="25" spans="1:13">
      <c r="A25" s="578" t="s">
        <v>27</v>
      </c>
      <c r="B25" s="605"/>
      <c r="C25" s="604"/>
      <c r="D25" s="606"/>
      <c r="E25" s="606"/>
      <c r="F25" s="606"/>
      <c r="G25" s="606"/>
      <c r="H25" s="607"/>
      <c r="I25" s="1198" t="s">
        <v>16</v>
      </c>
      <c r="J25" s="1199"/>
      <c r="K25" s="602"/>
      <c r="L25" s="554"/>
      <c r="M25" s="553"/>
    </row>
    <row r="26" spans="1:13">
      <c r="A26" s="563" t="s">
        <v>28</v>
      </c>
      <c r="B26" s="606"/>
      <c r="C26" s="606"/>
      <c r="D26" s="605"/>
      <c r="E26" s="605"/>
      <c r="F26" s="605"/>
      <c r="G26" s="605"/>
      <c r="H26" s="604"/>
      <c r="I26" s="1200" t="s">
        <v>19</v>
      </c>
      <c r="J26" s="1201"/>
      <c r="K26" s="1202">
        <v>1.49</v>
      </c>
      <c r="L26" s="1203"/>
      <c r="M26" s="553">
        <f>K26*12*I8</f>
        <v>3608.1840000000002</v>
      </c>
    </row>
    <row r="27" spans="1:13">
      <c r="A27" s="575" t="s">
        <v>29</v>
      </c>
      <c r="B27" s="574"/>
      <c r="C27" s="574"/>
      <c r="D27" s="574"/>
      <c r="E27" s="574"/>
      <c r="F27" s="574"/>
      <c r="G27" s="574"/>
      <c r="H27" s="573"/>
      <c r="I27" s="1188" t="s">
        <v>30</v>
      </c>
      <c r="J27" s="1189"/>
      <c r="K27" s="602"/>
      <c r="L27" s="554"/>
      <c r="M27" s="553"/>
    </row>
    <row r="28" spans="1:13">
      <c r="A28" s="585"/>
      <c r="B28" s="582"/>
      <c r="C28" s="582"/>
      <c r="D28" s="582"/>
      <c r="E28" s="582"/>
      <c r="F28" s="582"/>
      <c r="G28" s="582"/>
      <c r="H28" s="581"/>
      <c r="I28" s="580" t="s">
        <v>31</v>
      </c>
      <c r="J28" s="579"/>
      <c r="K28" s="603"/>
      <c r="L28" s="554"/>
      <c r="M28" s="553"/>
    </row>
    <row r="29" spans="1:13">
      <c r="A29" s="575" t="s">
        <v>32</v>
      </c>
      <c r="B29" s="574"/>
      <c r="C29" s="574"/>
      <c r="D29" s="574"/>
      <c r="E29" s="574"/>
      <c r="F29" s="574"/>
      <c r="G29" s="574"/>
      <c r="H29" s="573"/>
      <c r="I29" s="1188" t="s">
        <v>19</v>
      </c>
      <c r="J29" s="1189"/>
      <c r="K29" s="1202">
        <v>1.88</v>
      </c>
      <c r="L29" s="1203"/>
      <c r="M29" s="553">
        <f>K29*12*I8</f>
        <v>4552.6080000000002</v>
      </c>
    </row>
    <row r="30" spans="1:13">
      <c r="A30" s="585" t="s">
        <v>33</v>
      </c>
      <c r="B30" s="582"/>
      <c r="C30" s="582"/>
      <c r="D30" s="582"/>
      <c r="E30" s="582"/>
      <c r="F30" s="582"/>
      <c r="G30" s="582"/>
      <c r="H30" s="581"/>
      <c r="I30" s="580"/>
      <c r="J30" s="579"/>
      <c r="K30" s="602"/>
      <c r="L30" s="554"/>
      <c r="M30" s="553"/>
    </row>
    <row r="31" spans="1:13">
      <c r="A31" s="575" t="s">
        <v>34</v>
      </c>
      <c r="B31" s="574"/>
      <c r="C31" s="574"/>
      <c r="D31" s="574"/>
      <c r="E31" s="574"/>
      <c r="F31" s="574"/>
      <c r="G31" s="574"/>
      <c r="H31" s="573"/>
      <c r="I31" s="1198" t="s">
        <v>16</v>
      </c>
      <c r="J31" s="1199"/>
      <c r="K31" s="602"/>
      <c r="L31" s="554"/>
      <c r="M31" s="553"/>
    </row>
    <row r="32" spans="1:13">
      <c r="A32" s="575" t="s">
        <v>35</v>
      </c>
      <c r="B32" s="574"/>
      <c r="C32" s="574"/>
      <c r="D32" s="574"/>
      <c r="E32" s="574"/>
      <c r="F32" s="574"/>
      <c r="G32" s="574"/>
      <c r="H32" s="573"/>
      <c r="I32" s="1188" t="s">
        <v>36</v>
      </c>
      <c r="J32" s="1189"/>
      <c r="K32" s="601"/>
      <c r="L32" s="600"/>
      <c r="M32" s="599"/>
    </row>
    <row r="33" spans="1:13" ht="15.75" thickBot="1">
      <c r="A33" s="585"/>
      <c r="B33" s="582"/>
      <c r="C33" s="582"/>
      <c r="D33" s="582"/>
      <c r="E33" s="582"/>
      <c r="F33" s="582"/>
      <c r="G33" s="582"/>
      <c r="H33" s="581"/>
      <c r="I33" s="1220" t="s">
        <v>37</v>
      </c>
      <c r="J33" s="1221"/>
      <c r="K33" s="598"/>
      <c r="L33" s="597"/>
      <c r="M33" s="596"/>
    </row>
    <row r="34" spans="1:13">
      <c r="A34" s="595" t="s">
        <v>38</v>
      </c>
      <c r="B34" s="594"/>
      <c r="C34" s="594"/>
      <c r="D34" s="594"/>
      <c r="E34" s="594"/>
      <c r="F34" s="594"/>
      <c r="G34" s="593"/>
      <c r="H34" s="592"/>
      <c r="I34" s="591"/>
      <c r="J34" s="590"/>
      <c r="K34" s="1219">
        <f>K36+K43+K44+K48</f>
        <v>50.08</v>
      </c>
      <c r="L34" s="1193"/>
      <c r="M34" s="548">
        <f>M36+M43+M44+M48</f>
        <v>121273.728</v>
      </c>
    </row>
    <row r="35" spans="1:13" ht="15.75" thickBot="1">
      <c r="A35" s="589"/>
      <c r="B35" s="588"/>
      <c r="C35" s="588"/>
      <c r="D35" s="588"/>
      <c r="E35" s="588"/>
      <c r="F35" s="588"/>
      <c r="G35" s="588"/>
      <c r="H35" s="587"/>
      <c r="I35" s="586"/>
      <c r="J35" s="544"/>
      <c r="K35" s="543"/>
      <c r="L35" s="542"/>
      <c r="M35" s="541"/>
    </row>
    <row r="36" spans="1:13" ht="15.75" thickBot="1">
      <c r="A36" s="1222" t="s">
        <v>39</v>
      </c>
      <c r="B36" s="1223"/>
      <c r="C36" s="1223"/>
      <c r="D36" s="1223"/>
      <c r="E36" s="1223"/>
      <c r="F36" s="1223"/>
      <c r="G36" s="1223"/>
      <c r="H36" s="1224"/>
      <c r="I36" s="567"/>
      <c r="J36" s="566"/>
      <c r="K36" s="1208">
        <f>K37+K38+K39+K41+K42</f>
        <v>9.58</v>
      </c>
      <c r="L36" s="1209"/>
      <c r="M36" s="565">
        <f>K36*12*I8</f>
        <v>23198.928000000004</v>
      </c>
    </row>
    <row r="37" spans="1:13">
      <c r="A37" s="585" t="s">
        <v>40</v>
      </c>
      <c r="B37" s="582"/>
      <c r="C37" s="582"/>
      <c r="D37" s="582"/>
      <c r="E37" s="582"/>
      <c r="F37" s="582"/>
      <c r="G37" s="582"/>
      <c r="H37" s="581"/>
      <c r="I37" s="1194" t="s">
        <v>41</v>
      </c>
      <c r="J37" s="1195"/>
      <c r="K37" s="1210">
        <v>2.58</v>
      </c>
      <c r="L37" s="1211"/>
      <c r="M37" s="553">
        <f>K37*12*I8</f>
        <v>6247.728000000001</v>
      </c>
    </row>
    <row r="38" spans="1:13">
      <c r="A38" s="578" t="s">
        <v>42</v>
      </c>
      <c r="B38" s="577"/>
      <c r="C38" s="577"/>
      <c r="D38" s="577"/>
      <c r="E38" s="577"/>
      <c r="F38" s="577"/>
      <c r="G38" s="577"/>
      <c r="H38" s="576"/>
      <c r="I38" s="1194" t="s">
        <v>43</v>
      </c>
      <c r="J38" s="1195"/>
      <c r="K38" s="1202">
        <v>6.1</v>
      </c>
      <c r="L38" s="1203"/>
      <c r="M38" s="553">
        <f>K38*12*I8</f>
        <v>14771.759999999998</v>
      </c>
    </row>
    <row r="39" spans="1:13">
      <c r="A39" s="575" t="s">
        <v>44</v>
      </c>
      <c r="B39" s="574"/>
      <c r="C39" s="574"/>
      <c r="D39" s="574"/>
      <c r="E39" s="574"/>
      <c r="F39" s="574"/>
      <c r="G39" s="574"/>
      <c r="H39" s="573"/>
      <c r="I39" s="1194" t="s">
        <v>19</v>
      </c>
      <c r="J39" s="1195"/>
      <c r="K39" s="1202">
        <v>0.69</v>
      </c>
      <c r="L39" s="1203"/>
      <c r="M39" s="553">
        <f>K39*12*I8</f>
        <v>1670.904</v>
      </c>
    </row>
    <row r="40" spans="1:13">
      <c r="A40" s="584" t="s">
        <v>45</v>
      </c>
      <c r="B40" s="583"/>
      <c r="C40" s="583"/>
      <c r="D40" s="583"/>
      <c r="E40" s="582"/>
      <c r="F40" s="582"/>
      <c r="G40" s="582"/>
      <c r="H40" s="581"/>
      <c r="I40" s="580"/>
      <c r="J40" s="579"/>
      <c r="K40" s="555"/>
      <c r="L40" s="554"/>
      <c r="M40" s="553"/>
    </row>
    <row r="41" spans="1:13">
      <c r="A41" s="578" t="s">
        <v>46</v>
      </c>
      <c r="B41" s="577"/>
      <c r="C41" s="577"/>
      <c r="D41" s="577"/>
      <c r="E41" s="577"/>
      <c r="F41" s="577"/>
      <c r="G41" s="577"/>
      <c r="H41" s="576"/>
      <c r="I41" s="1200" t="s">
        <v>14</v>
      </c>
      <c r="J41" s="1201"/>
      <c r="K41" s="1202">
        <v>0.21</v>
      </c>
      <c r="L41" s="1203"/>
      <c r="M41" s="553">
        <f>K41*12*I8</f>
        <v>508.53600000000006</v>
      </c>
    </row>
    <row r="42" spans="1:13" ht="15.75" thickBot="1">
      <c r="A42" s="575" t="s">
        <v>47</v>
      </c>
      <c r="B42" s="574"/>
      <c r="C42" s="574"/>
      <c r="D42" s="574"/>
      <c r="E42" s="574"/>
      <c r="F42" s="574"/>
      <c r="G42" s="574"/>
      <c r="H42" s="573"/>
      <c r="I42" s="1229" t="s">
        <v>14</v>
      </c>
      <c r="J42" s="1230"/>
      <c r="K42" s="1231"/>
      <c r="L42" s="1232"/>
      <c r="M42" s="553">
        <f>K42*12*I8</f>
        <v>0</v>
      </c>
    </row>
    <row r="43" spans="1:13" ht="15.75" thickBot="1">
      <c r="A43" s="571" t="s">
        <v>167</v>
      </c>
      <c r="B43" s="570"/>
      <c r="C43" s="570"/>
      <c r="D43" s="570"/>
      <c r="E43" s="570"/>
      <c r="F43" s="570"/>
      <c r="G43" s="570"/>
      <c r="H43" s="569"/>
      <c r="I43" s="1227" t="s">
        <v>68</v>
      </c>
      <c r="J43" s="1228"/>
      <c r="K43" s="1237">
        <v>38.229999999999997</v>
      </c>
      <c r="L43" s="1238"/>
      <c r="M43" s="565">
        <f>K43*12*I8</f>
        <v>92577.767999999996</v>
      </c>
    </row>
    <row r="44" spans="1:13" ht="15.75" thickBot="1">
      <c r="A44" s="1222" t="s">
        <v>166</v>
      </c>
      <c r="B44" s="1223"/>
      <c r="C44" s="1223"/>
      <c r="D44" s="1223"/>
      <c r="E44" s="1223"/>
      <c r="F44" s="1223"/>
      <c r="G44" s="1223"/>
      <c r="H44" s="1224"/>
      <c r="I44" s="567"/>
      <c r="J44" s="566"/>
      <c r="K44" s="1225">
        <v>2.16</v>
      </c>
      <c r="L44" s="1226"/>
      <c r="M44" s="565">
        <f>K44*12*I8</f>
        <v>5230.6560000000009</v>
      </c>
    </row>
    <row r="45" spans="1:13">
      <c r="A45" s="563" t="s">
        <v>70</v>
      </c>
      <c r="B45" s="562"/>
      <c r="C45" s="562"/>
      <c r="D45" s="562"/>
      <c r="E45" s="562"/>
      <c r="F45" s="562"/>
      <c r="G45" s="562"/>
      <c r="H45" s="560"/>
      <c r="I45" s="1233" t="s">
        <v>71</v>
      </c>
      <c r="J45" s="1234"/>
      <c r="K45" s="559"/>
      <c r="L45" s="558"/>
      <c r="M45" s="553"/>
    </row>
    <row r="46" spans="1:13">
      <c r="A46" s="563" t="s">
        <v>72</v>
      </c>
      <c r="B46" s="562"/>
      <c r="C46" s="562"/>
      <c r="D46" s="562"/>
      <c r="E46" s="562"/>
      <c r="F46" s="562"/>
      <c r="G46" s="562"/>
      <c r="H46" s="560"/>
      <c r="I46" s="557"/>
      <c r="J46" s="556"/>
      <c r="K46" s="559"/>
      <c r="L46" s="558"/>
      <c r="M46" s="553"/>
    </row>
    <row r="47" spans="1:13" ht="15.75" thickBot="1">
      <c r="A47" s="563" t="s">
        <v>73</v>
      </c>
      <c r="B47" s="562"/>
      <c r="C47" s="562"/>
      <c r="D47" s="562"/>
      <c r="E47" s="562"/>
      <c r="F47" s="562"/>
      <c r="G47" s="562"/>
      <c r="H47" s="560"/>
      <c r="I47" s="572"/>
      <c r="J47" s="556"/>
      <c r="K47" s="559"/>
      <c r="L47" s="558"/>
      <c r="M47" s="553"/>
    </row>
    <row r="48" spans="1:13" ht="15.75" thickBot="1">
      <c r="A48" s="571" t="s">
        <v>165</v>
      </c>
      <c r="B48" s="570"/>
      <c r="C48" s="570"/>
      <c r="D48" s="570"/>
      <c r="E48" s="570"/>
      <c r="F48" s="570"/>
      <c r="G48" s="570"/>
      <c r="H48" s="569"/>
      <c r="I48" s="567"/>
      <c r="J48" s="566"/>
      <c r="K48" s="1225">
        <v>0.11</v>
      </c>
      <c r="L48" s="1226"/>
      <c r="M48" s="565">
        <f>K48*12*I8</f>
        <v>266.37600000000003</v>
      </c>
    </row>
    <row r="49" spans="1:13">
      <c r="A49" s="563" t="s">
        <v>75</v>
      </c>
      <c r="B49" s="562"/>
      <c r="C49" s="562"/>
      <c r="D49" s="562"/>
      <c r="E49" s="562"/>
      <c r="F49" s="562"/>
      <c r="G49" s="562"/>
      <c r="H49" s="560"/>
      <c r="I49" s="1233" t="s">
        <v>14</v>
      </c>
      <c r="J49" s="1234"/>
      <c r="K49" s="568"/>
      <c r="L49" s="558"/>
      <c r="M49" s="553"/>
    </row>
    <row r="50" spans="1:13" ht="15.75" thickBot="1">
      <c r="A50" s="563" t="s">
        <v>76</v>
      </c>
      <c r="B50" s="562"/>
      <c r="C50" s="562"/>
      <c r="D50" s="562"/>
      <c r="E50" s="562"/>
      <c r="F50" s="562"/>
      <c r="G50" s="562"/>
      <c r="H50" s="560"/>
      <c r="I50" s="557"/>
      <c r="J50" s="556"/>
      <c r="K50" s="568"/>
      <c r="L50" s="558"/>
      <c r="M50" s="553"/>
    </row>
    <row r="51" spans="1:13" ht="15.75" thickBot="1">
      <c r="A51" s="1222" t="s">
        <v>105</v>
      </c>
      <c r="B51" s="1223"/>
      <c r="C51" s="1223"/>
      <c r="D51" s="1223"/>
      <c r="E51" s="1223"/>
      <c r="F51" s="1223"/>
      <c r="G51" s="1223"/>
      <c r="H51" s="1224"/>
      <c r="I51" s="567"/>
      <c r="J51" s="566"/>
      <c r="K51" s="1225">
        <v>8.01</v>
      </c>
      <c r="L51" s="1226"/>
      <c r="M51" s="565">
        <f>K51*12*I8</f>
        <v>19397.016000000003</v>
      </c>
    </row>
    <row r="52" spans="1:13">
      <c r="A52" s="563" t="s">
        <v>78</v>
      </c>
      <c r="B52" s="561"/>
      <c r="C52" s="561"/>
      <c r="D52" s="561"/>
      <c r="E52" s="561"/>
      <c r="F52" s="562"/>
      <c r="G52" s="561"/>
      <c r="H52" s="560"/>
      <c r="I52" s="1198" t="s">
        <v>79</v>
      </c>
      <c r="J52" s="1199"/>
      <c r="K52" s="559"/>
      <c r="L52" s="558"/>
      <c r="M52" s="553"/>
    </row>
    <row r="53" spans="1:13">
      <c r="A53" s="563" t="s">
        <v>80</v>
      </c>
      <c r="B53" s="561"/>
      <c r="C53" s="561"/>
      <c r="D53" s="561"/>
      <c r="E53" s="561"/>
      <c r="F53" s="562"/>
      <c r="G53" s="561"/>
      <c r="H53" s="560"/>
      <c r="I53" s="1198" t="s">
        <v>81</v>
      </c>
      <c r="J53" s="1199"/>
      <c r="K53" s="559"/>
      <c r="L53" s="558"/>
      <c r="M53" s="553"/>
    </row>
    <row r="54" spans="1:13">
      <c r="A54" s="563" t="s">
        <v>82</v>
      </c>
      <c r="B54" s="561"/>
      <c r="C54" s="561"/>
      <c r="D54" s="561"/>
      <c r="E54" s="561"/>
      <c r="F54" s="562"/>
      <c r="G54" s="561"/>
      <c r="H54" s="560"/>
      <c r="I54" s="1198" t="s">
        <v>83</v>
      </c>
      <c r="J54" s="1199"/>
      <c r="K54" s="559"/>
      <c r="L54" s="558"/>
      <c r="M54" s="553"/>
    </row>
    <row r="55" spans="1:13">
      <c r="A55" s="563" t="s">
        <v>84</v>
      </c>
      <c r="B55" s="561"/>
      <c r="C55" s="561"/>
      <c r="D55" s="561"/>
      <c r="E55" s="561"/>
      <c r="F55" s="562"/>
      <c r="G55" s="561"/>
      <c r="H55" s="560"/>
      <c r="I55" s="1198" t="s">
        <v>85</v>
      </c>
      <c r="J55" s="1199"/>
      <c r="K55" s="559"/>
      <c r="L55" s="558"/>
      <c r="M55" s="553"/>
    </row>
    <row r="56" spans="1:13">
      <c r="A56" s="563" t="s">
        <v>86</v>
      </c>
      <c r="B56" s="561"/>
      <c r="C56" s="561"/>
      <c r="D56" s="561"/>
      <c r="E56" s="561"/>
      <c r="F56" s="562"/>
      <c r="G56" s="561"/>
      <c r="H56" s="560"/>
      <c r="I56" s="1198" t="s">
        <v>87</v>
      </c>
      <c r="J56" s="1199"/>
      <c r="K56" s="559"/>
      <c r="L56" s="558"/>
      <c r="M56" s="553"/>
    </row>
    <row r="57" spans="1:13">
      <c r="A57" s="563" t="s">
        <v>88</v>
      </c>
      <c r="B57" s="561"/>
      <c r="C57" s="561"/>
      <c r="D57" s="561"/>
      <c r="E57" s="561"/>
      <c r="F57" s="562"/>
      <c r="G57" s="561"/>
      <c r="H57" s="560"/>
      <c r="I57" s="557"/>
      <c r="J57" s="556"/>
      <c r="K57" s="559"/>
      <c r="L57" s="564"/>
      <c r="M57" s="553"/>
    </row>
    <row r="58" spans="1:13">
      <c r="A58" s="563" t="s">
        <v>89</v>
      </c>
      <c r="B58" s="561"/>
      <c r="C58" s="561"/>
      <c r="D58" s="561"/>
      <c r="E58" s="561"/>
      <c r="F58" s="562"/>
      <c r="G58" s="561"/>
      <c r="H58" s="560"/>
      <c r="I58" s="557"/>
      <c r="J58" s="556"/>
      <c r="K58" s="559"/>
      <c r="L58" s="558"/>
      <c r="M58" s="553"/>
    </row>
    <row r="59" spans="1:13">
      <c r="A59" s="563" t="s">
        <v>90</v>
      </c>
      <c r="B59" s="561"/>
      <c r="C59" s="561"/>
      <c r="D59" s="561"/>
      <c r="E59" s="561"/>
      <c r="F59" s="562"/>
      <c r="G59" s="561"/>
      <c r="H59" s="560"/>
      <c r="I59" s="557"/>
      <c r="J59" s="556"/>
      <c r="K59" s="559"/>
      <c r="L59" s="558"/>
      <c r="M59" s="553"/>
    </row>
    <row r="60" spans="1:13">
      <c r="A60" s="563" t="s">
        <v>91</v>
      </c>
      <c r="B60" s="561"/>
      <c r="C60" s="561"/>
      <c r="D60" s="561"/>
      <c r="E60" s="561"/>
      <c r="F60" s="562"/>
      <c r="G60" s="561"/>
      <c r="H60" s="560"/>
      <c r="I60" s="557"/>
      <c r="J60" s="556"/>
      <c r="K60" s="559"/>
      <c r="L60" s="558"/>
      <c r="M60" s="553"/>
    </row>
    <row r="61" spans="1:13">
      <c r="A61" s="563" t="s">
        <v>92</v>
      </c>
      <c r="B61" s="561"/>
      <c r="C61" s="561"/>
      <c r="D61" s="561"/>
      <c r="E61" s="561"/>
      <c r="F61" s="562"/>
      <c r="G61" s="561"/>
      <c r="H61" s="560"/>
      <c r="I61" s="557"/>
      <c r="J61" s="556"/>
      <c r="K61" s="559"/>
      <c r="L61" s="558"/>
      <c r="M61" s="553"/>
    </row>
    <row r="62" spans="1:13" ht="15.75" thickBot="1">
      <c r="A62" s="1241" t="s">
        <v>93</v>
      </c>
      <c r="B62" s="1242"/>
      <c r="C62" s="1242"/>
      <c r="D62" s="1242"/>
      <c r="E62" s="1242"/>
      <c r="F62" s="1242"/>
      <c r="G62" s="1242"/>
      <c r="H62" s="1243"/>
      <c r="I62" s="557"/>
      <c r="J62" s="556"/>
      <c r="K62" s="555"/>
      <c r="L62" s="554"/>
      <c r="M62" s="553"/>
    </row>
    <row r="63" spans="1:13">
      <c r="A63" s="552" t="s">
        <v>94</v>
      </c>
      <c r="B63" s="551"/>
      <c r="C63" s="551"/>
      <c r="D63" s="551"/>
      <c r="E63" s="551"/>
      <c r="F63" s="551"/>
      <c r="G63" s="551"/>
      <c r="H63" s="551"/>
      <c r="I63" s="1233" t="s">
        <v>95</v>
      </c>
      <c r="J63" s="1234"/>
      <c r="K63" s="550"/>
      <c r="L63" s="549"/>
      <c r="M63" s="548"/>
    </row>
    <row r="64" spans="1:13" ht="15.75" thickBot="1">
      <c r="A64" s="547" t="s">
        <v>96</v>
      </c>
      <c r="B64" s="546"/>
      <c r="C64" s="546"/>
      <c r="D64" s="546"/>
      <c r="E64" s="546"/>
      <c r="F64" s="546"/>
      <c r="G64" s="546"/>
      <c r="H64" s="546"/>
      <c r="I64" s="545"/>
      <c r="J64" s="544"/>
      <c r="K64" s="543"/>
      <c r="L64" s="542"/>
      <c r="M64" s="541"/>
    </row>
    <row r="65" spans="1:13" ht="15.75" thickBot="1">
      <c r="A65" s="539" t="s">
        <v>160</v>
      </c>
      <c r="B65" s="538"/>
      <c r="C65" s="538"/>
      <c r="D65" s="538"/>
      <c r="E65" s="538"/>
      <c r="F65" s="538"/>
      <c r="G65" s="538"/>
      <c r="H65" s="538"/>
      <c r="I65" s="537"/>
      <c r="J65" s="540"/>
      <c r="K65" s="1235">
        <v>1.27</v>
      </c>
      <c r="L65" s="1236"/>
      <c r="M65" s="533">
        <f>K65*12*I8</f>
        <v>3075.4320000000002</v>
      </c>
    </row>
    <row r="66" spans="1:13" ht="15.75" thickBot="1">
      <c r="A66" s="539" t="s">
        <v>159</v>
      </c>
      <c r="B66" s="538"/>
      <c r="C66" s="538"/>
      <c r="D66" s="538"/>
      <c r="E66" s="538"/>
      <c r="F66" s="538"/>
      <c r="G66" s="538"/>
      <c r="H66" s="538"/>
      <c r="I66" s="537"/>
      <c r="J66" s="536"/>
      <c r="K66" s="1235"/>
      <c r="L66" s="1236"/>
      <c r="M66" s="533"/>
    </row>
    <row r="67" spans="1:13" ht="16.5" thickBot="1">
      <c r="A67" s="1239" t="s">
        <v>137</v>
      </c>
      <c r="B67" s="1240"/>
      <c r="C67" s="1240"/>
      <c r="D67" s="1240"/>
      <c r="E67" s="1240"/>
      <c r="F67" s="1240"/>
      <c r="G67" s="1240"/>
      <c r="H67" s="1240"/>
      <c r="I67" s="537"/>
      <c r="J67" s="536"/>
      <c r="K67" s="1235">
        <v>70.88</v>
      </c>
      <c r="L67" s="1236"/>
      <c r="M67" s="533">
        <f>K67*I8*12</f>
        <v>171643.008</v>
      </c>
    </row>
    <row r="68" spans="1:13" ht="16.5" thickBot="1">
      <c r="A68" s="1248" t="s">
        <v>136</v>
      </c>
      <c r="B68" s="1249"/>
      <c r="C68" s="1249"/>
      <c r="D68" s="1249"/>
      <c r="E68" s="1249"/>
      <c r="F68" s="1249"/>
      <c r="G68" s="1249"/>
      <c r="H68" s="1249"/>
      <c r="I68" s="537"/>
      <c r="J68" s="536"/>
      <c r="K68" s="1235">
        <v>3.54</v>
      </c>
      <c r="L68" s="1236"/>
      <c r="M68" s="533">
        <f>K68*I8*12</f>
        <v>8572.4639999999999</v>
      </c>
    </row>
    <row r="69" spans="1:13" ht="16.5" thickBot="1">
      <c r="A69" s="1246" t="s">
        <v>135</v>
      </c>
      <c r="B69" s="1247"/>
      <c r="C69" s="1247"/>
      <c r="D69" s="1247"/>
      <c r="E69" s="1247"/>
      <c r="F69" s="1247"/>
      <c r="G69" s="1247"/>
      <c r="H69" s="1247"/>
      <c r="I69" s="535"/>
      <c r="J69" s="534"/>
      <c r="K69" s="1244">
        <f>K65+K51+K66+K34+K19+K9</f>
        <v>74.42</v>
      </c>
      <c r="L69" s="1245"/>
      <c r="M69" s="533">
        <f>M65+M66+M51+M34+M19+M9</f>
        <v>180215.47200000001</v>
      </c>
    </row>
    <row r="71" spans="1:13" ht="15.75">
      <c r="A71" s="1185" t="s">
        <v>104</v>
      </c>
      <c r="B71" s="1185"/>
      <c r="C71" s="1185"/>
      <c r="D71" s="1185"/>
      <c r="E71" s="1185"/>
      <c r="F71" s="1185"/>
      <c r="G71" s="1185"/>
      <c r="H71" s="1185"/>
      <c r="I71" s="1185"/>
      <c r="J71" s="1185"/>
      <c r="K71" s="1185"/>
      <c r="L71" s="1185"/>
      <c r="M71" s="602"/>
    </row>
    <row r="72" spans="1:13" ht="15.75">
      <c r="A72" s="1186" t="s">
        <v>0</v>
      </c>
      <c r="B72" s="1186"/>
      <c r="C72" s="1186"/>
      <c r="D72" s="1186"/>
      <c r="E72" s="1186"/>
      <c r="F72" s="1186"/>
      <c r="G72" s="1186"/>
      <c r="H72" s="1186"/>
      <c r="I72" s="1186"/>
      <c r="J72" s="1186"/>
      <c r="K72" s="1186"/>
      <c r="L72" s="1186"/>
      <c r="M72" s="602"/>
    </row>
    <row r="73" spans="1:13" ht="15.75">
      <c r="A73" s="622"/>
      <c r="B73" s="622"/>
      <c r="C73" s="622"/>
      <c r="D73" s="622"/>
      <c r="E73" s="622"/>
      <c r="F73" s="622" t="s">
        <v>170</v>
      </c>
      <c r="G73" s="622"/>
      <c r="H73" s="622"/>
      <c r="I73" s="622"/>
      <c r="J73" s="622"/>
      <c r="K73" s="1206" t="s">
        <v>161</v>
      </c>
      <c r="L73" s="1207"/>
      <c r="M73" s="1207"/>
    </row>
    <row r="74" spans="1:13">
      <c r="A74" s="635"/>
      <c r="B74" s="620"/>
      <c r="C74" s="1187" t="s">
        <v>2</v>
      </c>
      <c r="D74" s="1187"/>
      <c r="E74" s="1187"/>
      <c r="F74" s="620"/>
      <c r="G74" s="620"/>
      <c r="H74" s="619"/>
      <c r="I74" s="1188" t="s">
        <v>3</v>
      </c>
      <c r="J74" s="1189"/>
      <c r="K74" s="1190" t="s">
        <v>4</v>
      </c>
      <c r="L74" s="1191"/>
      <c r="M74" s="634"/>
    </row>
    <row r="75" spans="1:13">
      <c r="A75" s="633"/>
      <c r="B75" s="606"/>
      <c r="C75" s="606"/>
      <c r="D75" s="606"/>
      <c r="E75" s="606"/>
      <c r="F75" s="606"/>
      <c r="G75" s="606"/>
      <c r="H75" s="607"/>
      <c r="I75" s="557"/>
      <c r="J75" s="556"/>
      <c r="K75" s="1196" t="s">
        <v>5</v>
      </c>
      <c r="L75" s="1197"/>
      <c r="M75" s="632" t="s">
        <v>6</v>
      </c>
    </row>
    <row r="76" spans="1:13">
      <c r="A76" s="633"/>
      <c r="B76" s="606"/>
      <c r="C76" s="606"/>
      <c r="D76" s="606"/>
      <c r="E76" s="606"/>
      <c r="F76" s="606"/>
      <c r="G76" s="606"/>
      <c r="H76" s="607"/>
      <c r="I76" s="1198" t="s">
        <v>7</v>
      </c>
      <c r="J76" s="1199"/>
      <c r="K76" s="1212" t="s">
        <v>8</v>
      </c>
      <c r="L76" s="1213"/>
      <c r="M76" s="632" t="s">
        <v>9</v>
      </c>
    </row>
    <row r="77" spans="1:13" ht="16.5" thickBot="1">
      <c r="A77" s="631"/>
      <c r="B77" s="601"/>
      <c r="C77" s="601"/>
      <c r="D77" s="601"/>
      <c r="E77" s="601"/>
      <c r="F77" s="601"/>
      <c r="G77" s="601"/>
      <c r="H77" s="600"/>
      <c r="I77" s="1214">
        <v>201.8</v>
      </c>
      <c r="J77" s="1215"/>
      <c r="K77" s="1216"/>
      <c r="L77" s="1217"/>
      <c r="M77" s="630"/>
    </row>
    <row r="78" spans="1:13">
      <c r="A78" s="618" t="s">
        <v>10</v>
      </c>
      <c r="B78" s="594"/>
      <c r="C78" s="594"/>
      <c r="D78" s="594"/>
      <c r="E78" s="594"/>
      <c r="F78" s="594"/>
      <c r="G78" s="594"/>
      <c r="H78" s="629"/>
      <c r="I78" s="591"/>
      <c r="J78" s="590"/>
      <c r="K78" s="1218">
        <f>K81+K84</f>
        <v>8.3000000000000007</v>
      </c>
      <c r="L78" s="1193"/>
      <c r="M78" s="548">
        <f>K78*12*I77</f>
        <v>20099.280000000002</v>
      </c>
    </row>
    <row r="79" spans="1:13">
      <c r="A79" s="628" t="s">
        <v>11</v>
      </c>
      <c r="B79" s="627"/>
      <c r="C79" s="627"/>
      <c r="D79" s="627"/>
      <c r="E79" s="627"/>
      <c r="F79" s="627"/>
      <c r="G79" s="627"/>
      <c r="H79" s="626"/>
      <c r="I79" s="557"/>
      <c r="J79" s="556"/>
      <c r="K79" s="555"/>
      <c r="L79" s="554"/>
      <c r="M79" s="625"/>
    </row>
    <row r="80" spans="1:13" ht="15.75" thickBot="1">
      <c r="A80" s="614" t="s">
        <v>12</v>
      </c>
      <c r="B80" s="624"/>
      <c r="C80" s="624"/>
      <c r="D80" s="624"/>
      <c r="E80" s="624"/>
      <c r="F80" s="624"/>
      <c r="G80" s="624"/>
      <c r="H80" s="623"/>
      <c r="I80" s="586"/>
      <c r="J80" s="544"/>
      <c r="K80" s="543"/>
      <c r="L80" s="542"/>
      <c r="M80" s="541"/>
    </row>
    <row r="81" spans="1:13">
      <c r="A81" s="585" t="s">
        <v>13</v>
      </c>
      <c r="B81" s="583"/>
      <c r="C81" s="583"/>
      <c r="D81" s="583"/>
      <c r="E81" s="583"/>
      <c r="F81" s="583"/>
      <c r="G81" s="583"/>
      <c r="H81" s="608"/>
      <c r="I81" s="1194" t="s">
        <v>14</v>
      </c>
      <c r="J81" s="1195"/>
      <c r="K81" s="1210">
        <v>4.97</v>
      </c>
      <c r="L81" s="1211"/>
      <c r="M81" s="553">
        <f>K81*12*I77</f>
        <v>12035.352000000001</v>
      </c>
    </row>
    <row r="82" spans="1:13">
      <c r="A82" s="563" t="s">
        <v>15</v>
      </c>
      <c r="B82" s="606"/>
      <c r="C82" s="606"/>
      <c r="D82" s="606"/>
      <c r="E82" s="606"/>
      <c r="F82" s="606"/>
      <c r="G82" s="606"/>
      <c r="H82" s="607"/>
      <c r="I82" s="1198" t="s">
        <v>16</v>
      </c>
      <c r="J82" s="1199"/>
      <c r="K82" s="602"/>
      <c r="L82" s="554"/>
      <c r="M82" s="553"/>
    </row>
    <row r="83" spans="1:13">
      <c r="A83" s="585" t="s">
        <v>17</v>
      </c>
      <c r="B83" s="583"/>
      <c r="C83" s="583"/>
      <c r="D83" s="583"/>
      <c r="E83" s="583"/>
      <c r="F83" s="583"/>
      <c r="G83" s="583"/>
      <c r="H83" s="608"/>
      <c r="I83" s="1194"/>
      <c r="J83" s="1195"/>
      <c r="K83" s="602"/>
      <c r="L83" s="554"/>
      <c r="M83" s="553"/>
    </row>
    <row r="84" spans="1:13">
      <c r="A84" s="585" t="s">
        <v>18</v>
      </c>
      <c r="B84" s="583"/>
      <c r="C84" s="583"/>
      <c r="D84" s="583"/>
      <c r="E84" s="583"/>
      <c r="F84" s="583"/>
      <c r="G84" s="583"/>
      <c r="H84" s="608"/>
      <c r="I84" s="1200" t="s">
        <v>19</v>
      </c>
      <c r="J84" s="1201"/>
      <c r="K84" s="1202">
        <v>3.33</v>
      </c>
      <c r="L84" s="1203"/>
      <c r="M84" s="553">
        <f>K84*12*I77</f>
        <v>8063.9280000000008</v>
      </c>
    </row>
    <row r="85" spans="1:13" ht="15.75">
      <c r="A85" s="578" t="s">
        <v>20</v>
      </c>
      <c r="B85" s="605"/>
      <c r="C85" s="605"/>
      <c r="D85" s="605"/>
      <c r="E85" s="605"/>
      <c r="F85" s="605"/>
      <c r="G85" s="605"/>
      <c r="H85" s="604"/>
      <c r="I85" s="1198" t="s">
        <v>16</v>
      </c>
      <c r="J85" s="1199"/>
      <c r="K85" s="622"/>
      <c r="L85" s="621"/>
      <c r="M85" s="553"/>
    </row>
    <row r="86" spans="1:13">
      <c r="A86" s="575" t="s">
        <v>21</v>
      </c>
      <c r="B86" s="620"/>
      <c r="C86" s="620"/>
      <c r="D86" s="620"/>
      <c r="E86" s="620"/>
      <c r="F86" s="620"/>
      <c r="G86" s="620"/>
      <c r="H86" s="619"/>
      <c r="I86" s="1198"/>
      <c r="J86" s="1199"/>
      <c r="K86" s="603"/>
      <c r="L86" s="554"/>
      <c r="M86" s="553"/>
    </row>
    <row r="87" spans="1:13" ht="15.75" thickBot="1">
      <c r="A87" s="585" t="s">
        <v>22</v>
      </c>
      <c r="B87" s="582"/>
      <c r="C87" s="582"/>
      <c r="D87" s="582"/>
      <c r="E87" s="582"/>
      <c r="F87" s="582"/>
      <c r="G87" s="582"/>
      <c r="H87" s="581"/>
      <c r="I87" s="580"/>
      <c r="J87" s="579"/>
      <c r="K87" s="1204"/>
      <c r="L87" s="1205"/>
      <c r="M87" s="553"/>
    </row>
    <row r="88" spans="1:13">
      <c r="A88" s="618" t="s">
        <v>23</v>
      </c>
      <c r="B88" s="617"/>
      <c r="C88" s="617"/>
      <c r="D88" s="617"/>
      <c r="E88" s="617"/>
      <c r="F88" s="617"/>
      <c r="G88" s="617"/>
      <c r="H88" s="616"/>
      <c r="I88" s="591"/>
      <c r="J88" s="615"/>
      <c r="K88" s="1192">
        <f>K90+K95+K98</f>
        <v>6.76</v>
      </c>
      <c r="L88" s="1193"/>
      <c r="M88" s="548">
        <f>K88*12*I77</f>
        <v>16370.016000000001</v>
      </c>
    </row>
    <row r="89" spans="1:13" ht="15.75" thickBot="1">
      <c r="A89" s="614" t="s">
        <v>24</v>
      </c>
      <c r="B89" s="613"/>
      <c r="C89" s="613"/>
      <c r="D89" s="613"/>
      <c r="E89" s="613"/>
      <c r="F89" s="613"/>
      <c r="G89" s="613"/>
      <c r="H89" s="612"/>
      <c r="I89" s="586"/>
      <c r="J89" s="611"/>
      <c r="K89" s="543"/>
      <c r="L89" s="542"/>
      <c r="M89" s="541"/>
    </row>
    <row r="90" spans="1:13">
      <c r="A90" s="563" t="s">
        <v>25</v>
      </c>
      <c r="B90" s="562"/>
      <c r="C90" s="562"/>
      <c r="D90" s="562"/>
      <c r="E90" s="562"/>
      <c r="F90" s="562"/>
      <c r="G90" s="562"/>
      <c r="H90" s="560"/>
      <c r="I90" s="1198" t="s">
        <v>14</v>
      </c>
      <c r="J90" s="1199"/>
      <c r="K90" s="1210">
        <v>3.39</v>
      </c>
      <c r="L90" s="1211"/>
      <c r="M90" s="553">
        <f>K90*12*I77</f>
        <v>8209.2240000000002</v>
      </c>
    </row>
    <row r="91" spans="1:13">
      <c r="A91" s="585" t="s">
        <v>26</v>
      </c>
      <c r="B91" s="582"/>
      <c r="C91" s="582"/>
      <c r="D91" s="582"/>
      <c r="E91" s="582"/>
      <c r="F91" s="582"/>
      <c r="G91" s="582"/>
      <c r="H91" s="581"/>
      <c r="I91" s="610"/>
      <c r="J91" s="609"/>
      <c r="K91" s="602"/>
      <c r="L91" s="554"/>
      <c r="M91" s="553"/>
    </row>
    <row r="92" spans="1:13">
      <c r="A92" s="563" t="s">
        <v>15</v>
      </c>
      <c r="B92" s="606"/>
      <c r="C92" s="606"/>
      <c r="D92" s="606"/>
      <c r="E92" s="606"/>
      <c r="F92" s="606"/>
      <c r="G92" s="606"/>
      <c r="H92" s="607"/>
      <c r="I92" s="1198" t="s">
        <v>16</v>
      </c>
      <c r="J92" s="1199"/>
      <c r="K92" s="602"/>
      <c r="L92" s="554"/>
      <c r="M92" s="553"/>
    </row>
    <row r="93" spans="1:13">
      <c r="A93" s="585" t="s">
        <v>17</v>
      </c>
      <c r="B93" s="583"/>
      <c r="C93" s="583"/>
      <c r="D93" s="583"/>
      <c r="E93" s="583"/>
      <c r="F93" s="583"/>
      <c r="G93" s="583"/>
      <c r="H93" s="608"/>
      <c r="I93" s="1194"/>
      <c r="J93" s="1195"/>
      <c r="K93" s="602"/>
      <c r="L93" s="554"/>
      <c r="M93" s="553"/>
    </row>
    <row r="94" spans="1:13">
      <c r="A94" s="578" t="s">
        <v>27</v>
      </c>
      <c r="B94" s="605"/>
      <c r="C94" s="604"/>
      <c r="D94" s="606"/>
      <c r="E94" s="606"/>
      <c r="F94" s="606"/>
      <c r="G94" s="606"/>
      <c r="H94" s="607"/>
      <c r="I94" s="1198" t="s">
        <v>16</v>
      </c>
      <c r="J94" s="1199"/>
      <c r="K94" s="602"/>
      <c r="L94" s="554"/>
      <c r="M94" s="553"/>
    </row>
    <row r="95" spans="1:13">
      <c r="A95" s="563" t="s">
        <v>28</v>
      </c>
      <c r="B95" s="606"/>
      <c r="C95" s="606"/>
      <c r="D95" s="605"/>
      <c r="E95" s="605"/>
      <c r="F95" s="605"/>
      <c r="G95" s="605"/>
      <c r="H95" s="604"/>
      <c r="I95" s="1200" t="s">
        <v>19</v>
      </c>
      <c r="J95" s="1201"/>
      <c r="K95" s="1202">
        <v>1.49</v>
      </c>
      <c r="L95" s="1203"/>
      <c r="M95" s="553">
        <f>K95*12*I77</f>
        <v>3608.1840000000002</v>
      </c>
    </row>
    <row r="96" spans="1:13">
      <c r="A96" s="575" t="s">
        <v>29</v>
      </c>
      <c r="B96" s="574"/>
      <c r="C96" s="574"/>
      <c r="D96" s="574"/>
      <c r="E96" s="574"/>
      <c r="F96" s="574"/>
      <c r="G96" s="574"/>
      <c r="H96" s="573"/>
      <c r="I96" s="1188" t="s">
        <v>30</v>
      </c>
      <c r="J96" s="1189"/>
      <c r="K96" s="602"/>
      <c r="L96" s="554"/>
      <c r="M96" s="553"/>
    </row>
    <row r="97" spans="1:13">
      <c r="A97" s="585"/>
      <c r="B97" s="582"/>
      <c r="C97" s="582"/>
      <c r="D97" s="582"/>
      <c r="E97" s="582"/>
      <c r="F97" s="582"/>
      <c r="G97" s="582"/>
      <c r="H97" s="581"/>
      <c r="I97" s="580" t="s">
        <v>31</v>
      </c>
      <c r="J97" s="579"/>
      <c r="K97" s="603"/>
      <c r="L97" s="554"/>
      <c r="M97" s="553"/>
    </row>
    <row r="98" spans="1:13">
      <c r="A98" s="575" t="s">
        <v>32</v>
      </c>
      <c r="B98" s="574"/>
      <c r="C98" s="574"/>
      <c r="D98" s="574"/>
      <c r="E98" s="574"/>
      <c r="F98" s="574"/>
      <c r="G98" s="574"/>
      <c r="H98" s="573"/>
      <c r="I98" s="1188" t="s">
        <v>19</v>
      </c>
      <c r="J98" s="1189"/>
      <c r="K98" s="1202">
        <v>1.88</v>
      </c>
      <c r="L98" s="1203"/>
      <c r="M98" s="553">
        <f>K98*12*I77</f>
        <v>4552.6080000000002</v>
      </c>
    </row>
    <row r="99" spans="1:13">
      <c r="A99" s="585" t="s">
        <v>33</v>
      </c>
      <c r="B99" s="582"/>
      <c r="C99" s="582"/>
      <c r="D99" s="582"/>
      <c r="E99" s="582"/>
      <c r="F99" s="582"/>
      <c r="G99" s="582"/>
      <c r="H99" s="581"/>
      <c r="I99" s="580"/>
      <c r="J99" s="579"/>
      <c r="K99" s="602"/>
      <c r="L99" s="554"/>
      <c r="M99" s="553"/>
    </row>
    <row r="100" spans="1:13">
      <c r="A100" s="575" t="s">
        <v>34</v>
      </c>
      <c r="B100" s="574"/>
      <c r="C100" s="574"/>
      <c r="D100" s="574"/>
      <c r="E100" s="574"/>
      <c r="F100" s="574"/>
      <c r="G100" s="574"/>
      <c r="H100" s="573"/>
      <c r="I100" s="1198" t="s">
        <v>16</v>
      </c>
      <c r="J100" s="1199"/>
      <c r="K100" s="602"/>
      <c r="L100" s="554"/>
      <c r="M100" s="553"/>
    </row>
    <row r="101" spans="1:13">
      <c r="A101" s="575" t="s">
        <v>35</v>
      </c>
      <c r="B101" s="574"/>
      <c r="C101" s="574"/>
      <c r="D101" s="574"/>
      <c r="E101" s="574"/>
      <c r="F101" s="574"/>
      <c r="G101" s="574"/>
      <c r="H101" s="573"/>
      <c r="I101" s="1188" t="s">
        <v>36</v>
      </c>
      <c r="J101" s="1189"/>
      <c r="K101" s="601"/>
      <c r="L101" s="600"/>
      <c r="M101" s="599"/>
    </row>
    <row r="102" spans="1:13" ht="15.75" thickBot="1">
      <c r="A102" s="585"/>
      <c r="B102" s="582"/>
      <c r="C102" s="582"/>
      <c r="D102" s="582"/>
      <c r="E102" s="582"/>
      <c r="F102" s="582"/>
      <c r="G102" s="582"/>
      <c r="H102" s="581"/>
      <c r="I102" s="1220" t="s">
        <v>37</v>
      </c>
      <c r="J102" s="1221"/>
      <c r="K102" s="598"/>
      <c r="L102" s="597"/>
      <c r="M102" s="596"/>
    </row>
    <row r="103" spans="1:13">
      <c r="A103" s="595" t="s">
        <v>38</v>
      </c>
      <c r="B103" s="594"/>
      <c r="C103" s="594"/>
      <c r="D103" s="594"/>
      <c r="E103" s="594"/>
      <c r="F103" s="594"/>
      <c r="G103" s="593"/>
      <c r="H103" s="592"/>
      <c r="I103" s="591"/>
      <c r="J103" s="590"/>
      <c r="K103" s="1219">
        <f>K105+K112+K113+K117</f>
        <v>56.72</v>
      </c>
      <c r="L103" s="1193"/>
      <c r="M103" s="548">
        <f>M105+M112+M113+M117</f>
        <v>137353.15199999997</v>
      </c>
    </row>
    <row r="104" spans="1:13" ht="15.75" thickBot="1">
      <c r="A104" s="589"/>
      <c r="B104" s="588"/>
      <c r="C104" s="588"/>
      <c r="D104" s="588"/>
      <c r="E104" s="588"/>
      <c r="F104" s="588"/>
      <c r="G104" s="588"/>
      <c r="H104" s="587"/>
      <c r="I104" s="586"/>
      <c r="J104" s="544"/>
      <c r="K104" s="543"/>
      <c r="L104" s="542"/>
      <c r="M104" s="541"/>
    </row>
    <row r="105" spans="1:13" ht="15.75" thickBot="1">
      <c r="A105" s="1222" t="s">
        <v>39</v>
      </c>
      <c r="B105" s="1223"/>
      <c r="C105" s="1223"/>
      <c r="D105" s="1223"/>
      <c r="E105" s="1223"/>
      <c r="F105" s="1223"/>
      <c r="G105" s="1223"/>
      <c r="H105" s="1224"/>
      <c r="I105" s="567"/>
      <c r="J105" s="566"/>
      <c r="K105" s="1208">
        <f>K106+K107+K108+K110+K111</f>
        <v>9.58</v>
      </c>
      <c r="L105" s="1209"/>
      <c r="M105" s="565">
        <f>K105*12*I77</f>
        <v>23198.928000000004</v>
      </c>
    </row>
    <row r="106" spans="1:13">
      <c r="A106" s="585" t="s">
        <v>40</v>
      </c>
      <c r="B106" s="582"/>
      <c r="C106" s="582"/>
      <c r="D106" s="582"/>
      <c r="E106" s="582"/>
      <c r="F106" s="582"/>
      <c r="G106" s="582"/>
      <c r="H106" s="581"/>
      <c r="I106" s="1194" t="s">
        <v>41</v>
      </c>
      <c r="J106" s="1195"/>
      <c r="K106" s="1210">
        <v>2.58</v>
      </c>
      <c r="L106" s="1211"/>
      <c r="M106" s="553">
        <f>K106*12*I77</f>
        <v>6247.728000000001</v>
      </c>
    </row>
    <row r="107" spans="1:13">
      <c r="A107" s="578" t="s">
        <v>42</v>
      </c>
      <c r="B107" s="577"/>
      <c r="C107" s="577"/>
      <c r="D107" s="577"/>
      <c r="E107" s="577"/>
      <c r="F107" s="577"/>
      <c r="G107" s="577"/>
      <c r="H107" s="576"/>
      <c r="I107" s="1194" t="s">
        <v>43</v>
      </c>
      <c r="J107" s="1195"/>
      <c r="K107" s="1202">
        <v>6.1</v>
      </c>
      <c r="L107" s="1203"/>
      <c r="M107" s="553">
        <f>K107*12*I77</f>
        <v>14771.759999999998</v>
      </c>
    </row>
    <row r="108" spans="1:13">
      <c r="A108" s="575" t="s">
        <v>44</v>
      </c>
      <c r="B108" s="574"/>
      <c r="C108" s="574"/>
      <c r="D108" s="574"/>
      <c r="E108" s="574"/>
      <c r="F108" s="574"/>
      <c r="G108" s="574"/>
      <c r="H108" s="573"/>
      <c r="I108" s="1194" t="s">
        <v>19</v>
      </c>
      <c r="J108" s="1195"/>
      <c r="K108" s="1202">
        <v>0.69</v>
      </c>
      <c r="L108" s="1203"/>
      <c r="M108" s="553">
        <f>K108*12*I77</f>
        <v>1670.904</v>
      </c>
    </row>
    <row r="109" spans="1:13">
      <c r="A109" s="584" t="s">
        <v>45</v>
      </c>
      <c r="B109" s="583"/>
      <c r="C109" s="583"/>
      <c r="D109" s="583"/>
      <c r="E109" s="582"/>
      <c r="F109" s="582"/>
      <c r="G109" s="582"/>
      <c r="H109" s="581"/>
      <c r="I109" s="580"/>
      <c r="J109" s="579"/>
      <c r="K109" s="555"/>
      <c r="L109" s="554"/>
      <c r="M109" s="553"/>
    </row>
    <row r="110" spans="1:13">
      <c r="A110" s="578" t="s">
        <v>46</v>
      </c>
      <c r="B110" s="577"/>
      <c r="C110" s="577"/>
      <c r="D110" s="577"/>
      <c r="E110" s="577"/>
      <c r="F110" s="577"/>
      <c r="G110" s="577"/>
      <c r="H110" s="576"/>
      <c r="I110" s="1200" t="s">
        <v>14</v>
      </c>
      <c r="J110" s="1201"/>
      <c r="K110" s="1202">
        <v>0.21</v>
      </c>
      <c r="L110" s="1203"/>
      <c r="M110" s="553">
        <f>K110*12*I77</f>
        <v>508.53600000000006</v>
      </c>
    </row>
    <row r="111" spans="1:13" ht="15.75" thickBot="1">
      <c r="A111" s="575" t="s">
        <v>47</v>
      </c>
      <c r="B111" s="574"/>
      <c r="C111" s="574"/>
      <c r="D111" s="574"/>
      <c r="E111" s="574"/>
      <c r="F111" s="574"/>
      <c r="G111" s="574"/>
      <c r="H111" s="573"/>
      <c r="I111" s="1229" t="s">
        <v>14</v>
      </c>
      <c r="J111" s="1230"/>
      <c r="K111" s="1231"/>
      <c r="L111" s="1232"/>
      <c r="M111" s="553">
        <f>K111*12*I77</f>
        <v>0</v>
      </c>
    </row>
    <row r="112" spans="1:13" ht="15.75" thickBot="1">
      <c r="A112" s="571" t="s">
        <v>167</v>
      </c>
      <c r="B112" s="570"/>
      <c r="C112" s="570"/>
      <c r="D112" s="570"/>
      <c r="E112" s="570"/>
      <c r="F112" s="570"/>
      <c r="G112" s="570"/>
      <c r="H112" s="569"/>
      <c r="I112" s="1227" t="s">
        <v>68</v>
      </c>
      <c r="J112" s="1228"/>
      <c r="K112" s="1237">
        <v>44.87</v>
      </c>
      <c r="L112" s="1238"/>
      <c r="M112" s="565">
        <f>K112*12*I77</f>
        <v>108657.192</v>
      </c>
    </row>
    <row r="113" spans="1:13" ht="15.75" thickBot="1">
      <c r="A113" s="1222" t="s">
        <v>166</v>
      </c>
      <c r="B113" s="1223"/>
      <c r="C113" s="1223"/>
      <c r="D113" s="1223"/>
      <c r="E113" s="1223"/>
      <c r="F113" s="1223"/>
      <c r="G113" s="1223"/>
      <c r="H113" s="1224"/>
      <c r="I113" s="567"/>
      <c r="J113" s="566"/>
      <c r="K113" s="1225">
        <v>2.16</v>
      </c>
      <c r="L113" s="1226"/>
      <c r="M113" s="565">
        <f>K113*12*I77</f>
        <v>5230.6560000000009</v>
      </c>
    </row>
    <row r="114" spans="1:13">
      <c r="A114" s="563" t="s">
        <v>70</v>
      </c>
      <c r="B114" s="562"/>
      <c r="C114" s="562"/>
      <c r="D114" s="562"/>
      <c r="E114" s="562"/>
      <c r="F114" s="562"/>
      <c r="G114" s="562"/>
      <c r="H114" s="560"/>
      <c r="I114" s="1233" t="s">
        <v>71</v>
      </c>
      <c r="J114" s="1234"/>
      <c r="K114" s="559"/>
      <c r="L114" s="558"/>
      <c r="M114" s="553"/>
    </row>
    <row r="115" spans="1:13">
      <c r="A115" s="563" t="s">
        <v>72</v>
      </c>
      <c r="B115" s="562"/>
      <c r="C115" s="562"/>
      <c r="D115" s="562"/>
      <c r="E115" s="562"/>
      <c r="F115" s="562"/>
      <c r="G115" s="562"/>
      <c r="H115" s="560"/>
      <c r="I115" s="557"/>
      <c r="J115" s="556"/>
      <c r="K115" s="559"/>
      <c r="L115" s="558"/>
      <c r="M115" s="553"/>
    </row>
    <row r="116" spans="1:13" ht="15.75" thickBot="1">
      <c r="A116" s="563" t="s">
        <v>73</v>
      </c>
      <c r="B116" s="562"/>
      <c r="C116" s="562"/>
      <c r="D116" s="562"/>
      <c r="E116" s="562"/>
      <c r="F116" s="562"/>
      <c r="G116" s="562"/>
      <c r="H116" s="560"/>
      <c r="I116" s="572"/>
      <c r="J116" s="556"/>
      <c r="K116" s="559"/>
      <c r="L116" s="558"/>
      <c r="M116" s="553"/>
    </row>
    <row r="117" spans="1:13" ht="15.75" thickBot="1">
      <c r="A117" s="571" t="s">
        <v>165</v>
      </c>
      <c r="B117" s="570"/>
      <c r="C117" s="570"/>
      <c r="D117" s="570"/>
      <c r="E117" s="570"/>
      <c r="F117" s="570"/>
      <c r="G117" s="570"/>
      <c r="H117" s="569"/>
      <c r="I117" s="567"/>
      <c r="J117" s="566"/>
      <c r="K117" s="1225">
        <v>0.11</v>
      </c>
      <c r="L117" s="1226"/>
      <c r="M117" s="565">
        <f>K117*12*I77</f>
        <v>266.37600000000003</v>
      </c>
    </row>
    <row r="118" spans="1:13">
      <c r="A118" s="563" t="s">
        <v>75</v>
      </c>
      <c r="B118" s="562"/>
      <c r="C118" s="562"/>
      <c r="D118" s="562"/>
      <c r="E118" s="562"/>
      <c r="F118" s="562"/>
      <c r="G118" s="562"/>
      <c r="H118" s="560"/>
      <c r="I118" s="1233" t="s">
        <v>14</v>
      </c>
      <c r="J118" s="1234"/>
      <c r="K118" s="568"/>
      <c r="L118" s="558"/>
      <c r="M118" s="553"/>
    </row>
    <row r="119" spans="1:13" ht="15.75" thickBot="1">
      <c r="A119" s="563" t="s">
        <v>76</v>
      </c>
      <c r="B119" s="562"/>
      <c r="C119" s="562"/>
      <c r="D119" s="562"/>
      <c r="E119" s="562"/>
      <c r="F119" s="562"/>
      <c r="G119" s="562"/>
      <c r="H119" s="560"/>
      <c r="I119" s="557"/>
      <c r="J119" s="556"/>
      <c r="K119" s="568"/>
      <c r="L119" s="558"/>
      <c r="M119" s="553"/>
    </row>
    <row r="120" spans="1:13" ht="15.75" thickBot="1">
      <c r="A120" s="1222" t="s">
        <v>105</v>
      </c>
      <c r="B120" s="1223"/>
      <c r="C120" s="1223"/>
      <c r="D120" s="1223"/>
      <c r="E120" s="1223"/>
      <c r="F120" s="1223"/>
      <c r="G120" s="1223"/>
      <c r="H120" s="1224"/>
      <c r="I120" s="567"/>
      <c r="J120" s="566"/>
      <c r="K120" s="1225">
        <v>8.01</v>
      </c>
      <c r="L120" s="1226"/>
      <c r="M120" s="565">
        <f>K120*12*I77</f>
        <v>19397.016000000003</v>
      </c>
    </row>
    <row r="121" spans="1:13">
      <c r="A121" s="563" t="s">
        <v>78</v>
      </c>
      <c r="B121" s="561"/>
      <c r="C121" s="561"/>
      <c r="D121" s="561"/>
      <c r="E121" s="561"/>
      <c r="F121" s="562"/>
      <c r="G121" s="561"/>
      <c r="H121" s="560"/>
      <c r="I121" s="1198" t="s">
        <v>79</v>
      </c>
      <c r="J121" s="1199"/>
      <c r="K121" s="559"/>
      <c r="L121" s="558"/>
      <c r="M121" s="553"/>
    </row>
    <row r="122" spans="1:13">
      <c r="A122" s="563" t="s">
        <v>80</v>
      </c>
      <c r="B122" s="561"/>
      <c r="C122" s="561"/>
      <c r="D122" s="561"/>
      <c r="E122" s="561"/>
      <c r="F122" s="562"/>
      <c r="G122" s="561"/>
      <c r="H122" s="560"/>
      <c r="I122" s="1198" t="s">
        <v>81</v>
      </c>
      <c r="J122" s="1199"/>
      <c r="K122" s="559"/>
      <c r="L122" s="558"/>
      <c r="M122" s="553"/>
    </row>
    <row r="123" spans="1:13">
      <c r="A123" s="563" t="s">
        <v>82</v>
      </c>
      <c r="B123" s="561"/>
      <c r="C123" s="561"/>
      <c r="D123" s="561"/>
      <c r="E123" s="561"/>
      <c r="F123" s="562"/>
      <c r="G123" s="561"/>
      <c r="H123" s="560"/>
      <c r="I123" s="1198" t="s">
        <v>83</v>
      </c>
      <c r="J123" s="1199"/>
      <c r="K123" s="559"/>
      <c r="L123" s="558"/>
      <c r="M123" s="553"/>
    </row>
    <row r="124" spans="1:13">
      <c r="A124" s="563" t="s">
        <v>84</v>
      </c>
      <c r="B124" s="561"/>
      <c r="C124" s="561"/>
      <c r="D124" s="561"/>
      <c r="E124" s="561"/>
      <c r="F124" s="562"/>
      <c r="G124" s="561"/>
      <c r="H124" s="560"/>
      <c r="I124" s="1198" t="s">
        <v>85</v>
      </c>
      <c r="J124" s="1199"/>
      <c r="K124" s="559"/>
      <c r="L124" s="558"/>
      <c r="M124" s="553"/>
    </row>
    <row r="125" spans="1:13">
      <c r="A125" s="563" t="s">
        <v>86</v>
      </c>
      <c r="B125" s="561"/>
      <c r="C125" s="561"/>
      <c r="D125" s="561"/>
      <c r="E125" s="561"/>
      <c r="F125" s="562"/>
      <c r="G125" s="561"/>
      <c r="H125" s="560"/>
      <c r="I125" s="1198" t="s">
        <v>87</v>
      </c>
      <c r="J125" s="1199"/>
      <c r="K125" s="559"/>
      <c r="L125" s="558"/>
      <c r="M125" s="553"/>
    </row>
    <row r="126" spans="1:13">
      <c r="A126" s="563" t="s">
        <v>88</v>
      </c>
      <c r="B126" s="561"/>
      <c r="C126" s="561"/>
      <c r="D126" s="561"/>
      <c r="E126" s="561"/>
      <c r="F126" s="562"/>
      <c r="G126" s="561"/>
      <c r="H126" s="560"/>
      <c r="I126" s="557"/>
      <c r="J126" s="556"/>
      <c r="K126" s="559"/>
      <c r="L126" s="564"/>
      <c r="M126" s="553"/>
    </row>
    <row r="127" spans="1:13">
      <c r="A127" s="563" t="s">
        <v>89</v>
      </c>
      <c r="B127" s="561"/>
      <c r="C127" s="561"/>
      <c r="D127" s="561"/>
      <c r="E127" s="561"/>
      <c r="F127" s="562"/>
      <c r="G127" s="561"/>
      <c r="H127" s="560"/>
      <c r="I127" s="557"/>
      <c r="J127" s="556"/>
      <c r="K127" s="559"/>
      <c r="L127" s="558"/>
      <c r="M127" s="553"/>
    </row>
    <row r="128" spans="1:13">
      <c r="A128" s="563" t="s">
        <v>90</v>
      </c>
      <c r="B128" s="561"/>
      <c r="C128" s="561"/>
      <c r="D128" s="561"/>
      <c r="E128" s="561"/>
      <c r="F128" s="562"/>
      <c r="G128" s="561"/>
      <c r="H128" s="560"/>
      <c r="I128" s="557"/>
      <c r="J128" s="556"/>
      <c r="K128" s="559"/>
      <c r="L128" s="558"/>
      <c r="M128" s="553"/>
    </row>
    <row r="129" spans="1:13">
      <c r="A129" s="563" t="s">
        <v>91</v>
      </c>
      <c r="B129" s="561"/>
      <c r="C129" s="561"/>
      <c r="D129" s="561"/>
      <c r="E129" s="561"/>
      <c r="F129" s="562"/>
      <c r="G129" s="561"/>
      <c r="H129" s="560"/>
      <c r="I129" s="557"/>
      <c r="J129" s="556"/>
      <c r="K129" s="559"/>
      <c r="L129" s="558"/>
      <c r="M129" s="553"/>
    </row>
    <row r="130" spans="1:13">
      <c r="A130" s="563" t="s">
        <v>92</v>
      </c>
      <c r="B130" s="561"/>
      <c r="C130" s="561"/>
      <c r="D130" s="561"/>
      <c r="E130" s="561"/>
      <c r="F130" s="562"/>
      <c r="G130" s="561"/>
      <c r="H130" s="560"/>
      <c r="I130" s="557"/>
      <c r="J130" s="556"/>
      <c r="K130" s="559"/>
      <c r="L130" s="558"/>
      <c r="M130" s="553"/>
    </row>
    <row r="131" spans="1:13" ht="15.75" thickBot="1">
      <c r="A131" s="1241" t="s">
        <v>93</v>
      </c>
      <c r="B131" s="1242"/>
      <c r="C131" s="1242"/>
      <c r="D131" s="1242"/>
      <c r="E131" s="1242"/>
      <c r="F131" s="1242"/>
      <c r="G131" s="1242"/>
      <c r="H131" s="1243"/>
      <c r="I131" s="557"/>
      <c r="J131" s="556"/>
      <c r="K131" s="555"/>
      <c r="L131" s="554"/>
      <c r="M131" s="553"/>
    </row>
    <row r="132" spans="1:13">
      <c r="A132" s="552" t="s">
        <v>94</v>
      </c>
      <c r="B132" s="551"/>
      <c r="C132" s="551"/>
      <c r="D132" s="551"/>
      <c r="E132" s="551"/>
      <c r="F132" s="551"/>
      <c r="G132" s="551"/>
      <c r="H132" s="551"/>
      <c r="I132" s="1233" t="s">
        <v>95</v>
      </c>
      <c r="J132" s="1234"/>
      <c r="K132" s="550"/>
      <c r="L132" s="549"/>
      <c r="M132" s="548"/>
    </row>
    <row r="133" spans="1:13" ht="15.75" thickBot="1">
      <c r="A133" s="547" t="s">
        <v>96</v>
      </c>
      <c r="B133" s="546"/>
      <c r="C133" s="546"/>
      <c r="D133" s="546"/>
      <c r="E133" s="546"/>
      <c r="F133" s="546"/>
      <c r="G133" s="546"/>
      <c r="H133" s="546"/>
      <c r="I133" s="545"/>
      <c r="J133" s="544"/>
      <c r="K133" s="543"/>
      <c r="L133" s="542"/>
      <c r="M133" s="541"/>
    </row>
    <row r="134" spans="1:13" ht="15.75" thickBot="1">
      <c r="A134" s="539" t="s">
        <v>160</v>
      </c>
      <c r="B134" s="538"/>
      <c r="C134" s="538"/>
      <c r="D134" s="538"/>
      <c r="E134" s="538"/>
      <c r="F134" s="538"/>
      <c r="G134" s="538"/>
      <c r="H134" s="538"/>
      <c r="I134" s="537"/>
      <c r="J134" s="540"/>
      <c r="K134" s="1235">
        <v>1.27</v>
      </c>
      <c r="L134" s="1236"/>
      <c r="M134" s="533">
        <f>K134*12*I77</f>
        <v>3075.4320000000002</v>
      </c>
    </row>
    <row r="135" spans="1:13" ht="15.75" thickBot="1">
      <c r="A135" s="539" t="s">
        <v>159</v>
      </c>
      <c r="B135" s="538"/>
      <c r="C135" s="538"/>
      <c r="D135" s="538"/>
      <c r="E135" s="538"/>
      <c r="F135" s="538"/>
      <c r="G135" s="538"/>
      <c r="H135" s="538"/>
      <c r="I135" s="537"/>
      <c r="J135" s="536"/>
      <c r="K135" s="1235"/>
      <c r="L135" s="1236"/>
      <c r="M135" s="533"/>
    </row>
    <row r="136" spans="1:13" ht="16.5" thickBot="1">
      <c r="A136" s="1239" t="s">
        <v>137</v>
      </c>
      <c r="B136" s="1240"/>
      <c r="C136" s="1240"/>
      <c r="D136" s="1240"/>
      <c r="E136" s="1240"/>
      <c r="F136" s="1240"/>
      <c r="G136" s="1240"/>
      <c r="H136" s="1240"/>
      <c r="I136" s="537"/>
      <c r="J136" s="536"/>
      <c r="K136" s="1235">
        <v>77.2</v>
      </c>
      <c r="L136" s="1236"/>
      <c r="M136" s="533">
        <f>K136*I77*12</f>
        <v>186947.52000000002</v>
      </c>
    </row>
    <row r="137" spans="1:13" ht="16.5" thickBot="1">
      <c r="A137" s="1248" t="s">
        <v>136</v>
      </c>
      <c r="B137" s="1249"/>
      <c r="C137" s="1249"/>
      <c r="D137" s="1249"/>
      <c r="E137" s="1249"/>
      <c r="F137" s="1249"/>
      <c r="G137" s="1249"/>
      <c r="H137" s="1249"/>
      <c r="I137" s="537"/>
      <c r="J137" s="536"/>
      <c r="K137" s="1235">
        <v>3.86</v>
      </c>
      <c r="L137" s="1236"/>
      <c r="M137" s="533">
        <f>K137*12*I77</f>
        <v>9347.3760000000002</v>
      </c>
    </row>
    <row r="138" spans="1:13" ht="16.5" thickBot="1">
      <c r="A138" s="1246" t="s">
        <v>135</v>
      </c>
      <c r="B138" s="1247"/>
      <c r="C138" s="1247"/>
      <c r="D138" s="1247"/>
      <c r="E138" s="1247"/>
      <c r="F138" s="1247"/>
      <c r="G138" s="1247"/>
      <c r="H138" s="1247"/>
      <c r="I138" s="535"/>
      <c r="J138" s="534"/>
      <c r="K138" s="1244">
        <f>K135+K134+K120+K103+K88+K78</f>
        <v>81.06</v>
      </c>
      <c r="L138" s="1245"/>
      <c r="M138" s="533">
        <f>M135+M134+M120+M103+M88+M78</f>
        <v>196294.89599999998</v>
      </c>
    </row>
    <row r="140" spans="1:13" ht="15.75">
      <c r="A140" s="1185" t="s">
        <v>104</v>
      </c>
      <c r="B140" s="1185"/>
      <c r="C140" s="1185"/>
      <c r="D140" s="1185"/>
      <c r="E140" s="1185"/>
      <c r="F140" s="1185"/>
      <c r="G140" s="1185"/>
      <c r="H140" s="1185"/>
      <c r="I140" s="1185"/>
      <c r="J140" s="1185"/>
      <c r="K140" s="1185"/>
      <c r="L140" s="1185"/>
      <c r="M140" s="602"/>
    </row>
    <row r="141" spans="1:13" ht="15.75">
      <c r="A141" s="1186" t="s">
        <v>0</v>
      </c>
      <c r="B141" s="1186"/>
      <c r="C141" s="1186"/>
      <c r="D141" s="1186"/>
      <c r="E141" s="1186"/>
      <c r="F141" s="1186"/>
      <c r="G141" s="1186"/>
      <c r="H141" s="1186"/>
      <c r="I141" s="1186"/>
      <c r="J141" s="1186"/>
      <c r="K141" s="1186"/>
      <c r="L141" s="1186"/>
      <c r="M141" s="602"/>
    </row>
    <row r="142" spans="1:13" ht="15.75">
      <c r="A142" s="622"/>
      <c r="B142" s="622"/>
      <c r="C142" s="622"/>
      <c r="D142" s="622"/>
      <c r="E142" s="622"/>
      <c r="F142" s="622" t="s">
        <v>169</v>
      </c>
      <c r="G142" s="622"/>
      <c r="H142" s="622"/>
      <c r="I142" s="622"/>
      <c r="J142" s="622"/>
      <c r="K142" s="1206" t="s">
        <v>161</v>
      </c>
      <c r="L142" s="1207"/>
      <c r="M142" s="1207"/>
    </row>
    <row r="143" spans="1:13">
      <c r="A143" s="635"/>
      <c r="B143" s="620"/>
      <c r="C143" s="1187" t="s">
        <v>2</v>
      </c>
      <c r="D143" s="1187"/>
      <c r="E143" s="1187"/>
      <c r="F143" s="620"/>
      <c r="G143" s="620"/>
      <c r="H143" s="619"/>
      <c r="I143" s="1188" t="s">
        <v>3</v>
      </c>
      <c r="J143" s="1189"/>
      <c r="K143" s="1190" t="s">
        <v>4</v>
      </c>
      <c r="L143" s="1191"/>
      <c r="M143" s="634"/>
    </row>
    <row r="144" spans="1:13">
      <c r="A144" s="633"/>
      <c r="B144" s="606"/>
      <c r="C144" s="606"/>
      <c r="D144" s="606"/>
      <c r="E144" s="606"/>
      <c r="F144" s="606"/>
      <c r="G144" s="606"/>
      <c r="H144" s="607"/>
      <c r="I144" s="557"/>
      <c r="J144" s="556"/>
      <c r="K144" s="1196" t="s">
        <v>5</v>
      </c>
      <c r="L144" s="1197"/>
      <c r="M144" s="632" t="s">
        <v>6</v>
      </c>
    </row>
    <row r="145" spans="1:13">
      <c r="A145" s="633"/>
      <c r="B145" s="606"/>
      <c r="C145" s="606"/>
      <c r="D145" s="606"/>
      <c r="E145" s="606"/>
      <c r="F145" s="606"/>
      <c r="G145" s="606"/>
      <c r="H145" s="607"/>
      <c r="I145" s="1198" t="s">
        <v>7</v>
      </c>
      <c r="J145" s="1199"/>
      <c r="K145" s="1212" t="s">
        <v>8</v>
      </c>
      <c r="L145" s="1213"/>
      <c r="M145" s="632" t="s">
        <v>9</v>
      </c>
    </row>
    <row r="146" spans="1:13" ht="16.5" thickBot="1">
      <c r="A146" s="631"/>
      <c r="B146" s="601"/>
      <c r="C146" s="601"/>
      <c r="D146" s="601"/>
      <c r="E146" s="601"/>
      <c r="F146" s="601"/>
      <c r="G146" s="601"/>
      <c r="H146" s="600"/>
      <c r="I146" s="1214">
        <v>201.8</v>
      </c>
      <c r="J146" s="1215"/>
      <c r="K146" s="1216"/>
      <c r="L146" s="1217"/>
      <c r="M146" s="630"/>
    </row>
    <row r="147" spans="1:13">
      <c r="A147" s="618" t="s">
        <v>10</v>
      </c>
      <c r="B147" s="594"/>
      <c r="C147" s="594"/>
      <c r="D147" s="594"/>
      <c r="E147" s="594"/>
      <c r="F147" s="594"/>
      <c r="G147" s="594"/>
      <c r="H147" s="629"/>
      <c r="I147" s="591"/>
      <c r="J147" s="590"/>
      <c r="K147" s="1218">
        <f>K150+K153</f>
        <v>8.3000000000000007</v>
      </c>
      <c r="L147" s="1193"/>
      <c r="M147" s="548">
        <f>K147*12*I146</f>
        <v>20099.280000000002</v>
      </c>
    </row>
    <row r="148" spans="1:13">
      <c r="A148" s="628" t="s">
        <v>11</v>
      </c>
      <c r="B148" s="627"/>
      <c r="C148" s="627"/>
      <c r="D148" s="627"/>
      <c r="E148" s="627"/>
      <c r="F148" s="627"/>
      <c r="G148" s="627"/>
      <c r="H148" s="626"/>
      <c r="I148" s="557"/>
      <c r="J148" s="556"/>
      <c r="K148" s="555"/>
      <c r="L148" s="554"/>
      <c r="M148" s="625"/>
    </row>
    <row r="149" spans="1:13" ht="15.75" thickBot="1">
      <c r="A149" s="614" t="s">
        <v>12</v>
      </c>
      <c r="B149" s="624"/>
      <c r="C149" s="624"/>
      <c r="D149" s="624"/>
      <c r="E149" s="624"/>
      <c r="F149" s="624"/>
      <c r="G149" s="624"/>
      <c r="H149" s="623"/>
      <c r="I149" s="586"/>
      <c r="J149" s="544"/>
      <c r="K149" s="543"/>
      <c r="L149" s="542"/>
      <c r="M149" s="541"/>
    </row>
    <row r="150" spans="1:13">
      <c r="A150" s="585" t="s">
        <v>13</v>
      </c>
      <c r="B150" s="583"/>
      <c r="C150" s="583"/>
      <c r="D150" s="583"/>
      <c r="E150" s="583"/>
      <c r="F150" s="583"/>
      <c r="G150" s="583"/>
      <c r="H150" s="608"/>
      <c r="I150" s="1194" t="s">
        <v>14</v>
      </c>
      <c r="J150" s="1195"/>
      <c r="K150" s="1210">
        <v>4.97</v>
      </c>
      <c r="L150" s="1211"/>
      <c r="M150" s="553">
        <f>K150*12*I146</f>
        <v>12035.352000000001</v>
      </c>
    </row>
    <row r="151" spans="1:13">
      <c r="A151" s="563" t="s">
        <v>15</v>
      </c>
      <c r="B151" s="606"/>
      <c r="C151" s="606"/>
      <c r="D151" s="606"/>
      <c r="E151" s="606"/>
      <c r="F151" s="606"/>
      <c r="G151" s="606"/>
      <c r="H151" s="607"/>
      <c r="I151" s="1198" t="s">
        <v>16</v>
      </c>
      <c r="J151" s="1199"/>
      <c r="K151" s="602"/>
      <c r="L151" s="554"/>
      <c r="M151" s="553"/>
    </row>
    <row r="152" spans="1:13">
      <c r="A152" s="585" t="s">
        <v>17</v>
      </c>
      <c r="B152" s="583"/>
      <c r="C152" s="583"/>
      <c r="D152" s="583"/>
      <c r="E152" s="583"/>
      <c r="F152" s="583"/>
      <c r="G152" s="583"/>
      <c r="H152" s="608"/>
      <c r="I152" s="1194"/>
      <c r="J152" s="1195"/>
      <c r="K152" s="602"/>
      <c r="L152" s="554"/>
      <c r="M152" s="553"/>
    </row>
    <row r="153" spans="1:13">
      <c r="A153" s="585" t="s">
        <v>18</v>
      </c>
      <c r="B153" s="583"/>
      <c r="C153" s="583"/>
      <c r="D153" s="583"/>
      <c r="E153" s="583"/>
      <c r="F153" s="583"/>
      <c r="G153" s="583"/>
      <c r="H153" s="608"/>
      <c r="I153" s="1200" t="s">
        <v>19</v>
      </c>
      <c r="J153" s="1201"/>
      <c r="K153" s="1202">
        <v>3.33</v>
      </c>
      <c r="L153" s="1203"/>
      <c r="M153" s="553">
        <f>K153*12*I146</f>
        <v>8063.9280000000008</v>
      </c>
    </row>
    <row r="154" spans="1:13" ht="15.75">
      <c r="A154" s="578" t="s">
        <v>20</v>
      </c>
      <c r="B154" s="605"/>
      <c r="C154" s="605"/>
      <c r="D154" s="605"/>
      <c r="E154" s="605"/>
      <c r="F154" s="605"/>
      <c r="G154" s="605"/>
      <c r="H154" s="604"/>
      <c r="I154" s="1198" t="s">
        <v>16</v>
      </c>
      <c r="J154" s="1199"/>
      <c r="K154" s="622"/>
      <c r="L154" s="621"/>
      <c r="M154" s="553"/>
    </row>
    <row r="155" spans="1:13">
      <c r="A155" s="575" t="s">
        <v>21</v>
      </c>
      <c r="B155" s="620"/>
      <c r="C155" s="620"/>
      <c r="D155" s="620"/>
      <c r="E155" s="620"/>
      <c r="F155" s="620"/>
      <c r="G155" s="620"/>
      <c r="H155" s="619"/>
      <c r="I155" s="1198"/>
      <c r="J155" s="1199"/>
      <c r="K155" s="603"/>
      <c r="L155" s="554"/>
      <c r="M155" s="553"/>
    </row>
    <row r="156" spans="1:13" ht="15.75" thickBot="1">
      <c r="A156" s="585" t="s">
        <v>22</v>
      </c>
      <c r="B156" s="582"/>
      <c r="C156" s="582"/>
      <c r="D156" s="582"/>
      <c r="E156" s="582"/>
      <c r="F156" s="582"/>
      <c r="G156" s="582"/>
      <c r="H156" s="581"/>
      <c r="I156" s="580"/>
      <c r="J156" s="579"/>
      <c r="K156" s="1204"/>
      <c r="L156" s="1205"/>
      <c r="M156" s="553"/>
    </row>
    <row r="157" spans="1:13">
      <c r="A157" s="618" t="s">
        <v>23</v>
      </c>
      <c r="B157" s="617"/>
      <c r="C157" s="617"/>
      <c r="D157" s="617"/>
      <c r="E157" s="617"/>
      <c r="F157" s="617"/>
      <c r="G157" s="617"/>
      <c r="H157" s="616"/>
      <c r="I157" s="591"/>
      <c r="J157" s="615"/>
      <c r="K157" s="1192">
        <f>K159+K164+K167</f>
        <v>6.76</v>
      </c>
      <c r="L157" s="1193"/>
      <c r="M157" s="548">
        <f>K157*12*I146</f>
        <v>16370.016000000001</v>
      </c>
    </row>
    <row r="158" spans="1:13" ht="15.75" thickBot="1">
      <c r="A158" s="614" t="s">
        <v>24</v>
      </c>
      <c r="B158" s="613"/>
      <c r="C158" s="613"/>
      <c r="D158" s="613"/>
      <c r="E158" s="613"/>
      <c r="F158" s="613"/>
      <c r="G158" s="613"/>
      <c r="H158" s="612"/>
      <c r="I158" s="586"/>
      <c r="J158" s="611"/>
      <c r="K158" s="543"/>
      <c r="L158" s="542"/>
      <c r="M158" s="541"/>
    </row>
    <row r="159" spans="1:13">
      <c r="A159" s="563" t="s">
        <v>25</v>
      </c>
      <c r="B159" s="562"/>
      <c r="C159" s="562"/>
      <c r="D159" s="562"/>
      <c r="E159" s="562"/>
      <c r="F159" s="562"/>
      <c r="G159" s="562"/>
      <c r="H159" s="560"/>
      <c r="I159" s="1198" t="s">
        <v>14</v>
      </c>
      <c r="J159" s="1199"/>
      <c r="K159" s="1210">
        <v>3.39</v>
      </c>
      <c r="L159" s="1211"/>
      <c r="M159" s="553">
        <f>K159*12*I146</f>
        <v>8209.2240000000002</v>
      </c>
    </row>
    <row r="160" spans="1:13">
      <c r="A160" s="585" t="s">
        <v>26</v>
      </c>
      <c r="B160" s="582"/>
      <c r="C160" s="582"/>
      <c r="D160" s="582"/>
      <c r="E160" s="582"/>
      <c r="F160" s="582"/>
      <c r="G160" s="582"/>
      <c r="H160" s="581"/>
      <c r="I160" s="610"/>
      <c r="J160" s="609"/>
      <c r="K160" s="602"/>
      <c r="L160" s="554"/>
      <c r="M160" s="553"/>
    </row>
    <row r="161" spans="1:13">
      <c r="A161" s="563" t="s">
        <v>15</v>
      </c>
      <c r="B161" s="606"/>
      <c r="C161" s="606"/>
      <c r="D161" s="606"/>
      <c r="E161" s="606"/>
      <c r="F161" s="606"/>
      <c r="G161" s="606"/>
      <c r="H161" s="607"/>
      <c r="I161" s="1198" t="s">
        <v>16</v>
      </c>
      <c r="J161" s="1199"/>
      <c r="K161" s="602"/>
      <c r="L161" s="554"/>
      <c r="M161" s="553"/>
    </row>
    <row r="162" spans="1:13">
      <c r="A162" s="585" t="s">
        <v>17</v>
      </c>
      <c r="B162" s="583"/>
      <c r="C162" s="583"/>
      <c r="D162" s="583"/>
      <c r="E162" s="583"/>
      <c r="F162" s="583"/>
      <c r="G162" s="583"/>
      <c r="H162" s="608"/>
      <c r="I162" s="1194"/>
      <c r="J162" s="1195"/>
      <c r="K162" s="602"/>
      <c r="L162" s="554"/>
      <c r="M162" s="553"/>
    </row>
    <row r="163" spans="1:13">
      <c r="A163" s="578" t="s">
        <v>27</v>
      </c>
      <c r="B163" s="605"/>
      <c r="C163" s="604"/>
      <c r="D163" s="606"/>
      <c r="E163" s="606"/>
      <c r="F163" s="606"/>
      <c r="G163" s="606"/>
      <c r="H163" s="607"/>
      <c r="I163" s="1198" t="s">
        <v>16</v>
      </c>
      <c r="J163" s="1199"/>
      <c r="K163" s="602"/>
      <c r="L163" s="554"/>
      <c r="M163" s="553"/>
    </row>
    <row r="164" spans="1:13">
      <c r="A164" s="563" t="s">
        <v>28</v>
      </c>
      <c r="B164" s="606"/>
      <c r="C164" s="606"/>
      <c r="D164" s="605"/>
      <c r="E164" s="605"/>
      <c r="F164" s="605"/>
      <c r="G164" s="605"/>
      <c r="H164" s="604"/>
      <c r="I164" s="1200" t="s">
        <v>19</v>
      </c>
      <c r="J164" s="1201"/>
      <c r="K164" s="1202">
        <v>1.49</v>
      </c>
      <c r="L164" s="1203"/>
      <c r="M164" s="553">
        <f>K164*12*I146</f>
        <v>3608.1840000000002</v>
      </c>
    </row>
    <row r="165" spans="1:13">
      <c r="A165" s="575" t="s">
        <v>29</v>
      </c>
      <c r="B165" s="574"/>
      <c r="C165" s="574"/>
      <c r="D165" s="574"/>
      <c r="E165" s="574"/>
      <c r="F165" s="574"/>
      <c r="G165" s="574"/>
      <c r="H165" s="573"/>
      <c r="I165" s="1188" t="s">
        <v>30</v>
      </c>
      <c r="J165" s="1189"/>
      <c r="K165" s="602"/>
      <c r="L165" s="554"/>
      <c r="M165" s="553"/>
    </row>
    <row r="166" spans="1:13">
      <c r="A166" s="585"/>
      <c r="B166" s="582"/>
      <c r="C166" s="582"/>
      <c r="D166" s="582"/>
      <c r="E166" s="582"/>
      <c r="F166" s="582"/>
      <c r="G166" s="582"/>
      <c r="H166" s="581"/>
      <c r="I166" s="580" t="s">
        <v>31</v>
      </c>
      <c r="J166" s="579"/>
      <c r="K166" s="603"/>
      <c r="L166" s="554"/>
      <c r="M166" s="553"/>
    </row>
    <row r="167" spans="1:13">
      <c r="A167" s="575" t="s">
        <v>32</v>
      </c>
      <c r="B167" s="574"/>
      <c r="C167" s="574"/>
      <c r="D167" s="574"/>
      <c r="E167" s="574"/>
      <c r="F167" s="574"/>
      <c r="G167" s="574"/>
      <c r="H167" s="573"/>
      <c r="I167" s="1188" t="s">
        <v>19</v>
      </c>
      <c r="J167" s="1189"/>
      <c r="K167" s="1202">
        <v>1.88</v>
      </c>
      <c r="L167" s="1203"/>
      <c r="M167" s="553">
        <f>K167*12*I146</f>
        <v>4552.6080000000002</v>
      </c>
    </row>
    <row r="168" spans="1:13">
      <c r="A168" s="585" t="s">
        <v>33</v>
      </c>
      <c r="B168" s="582"/>
      <c r="C168" s="582"/>
      <c r="D168" s="582"/>
      <c r="E168" s="582"/>
      <c r="F168" s="582"/>
      <c r="G168" s="582"/>
      <c r="H168" s="581"/>
      <c r="I168" s="580"/>
      <c r="J168" s="579"/>
      <c r="K168" s="602"/>
      <c r="L168" s="554"/>
      <c r="M168" s="553"/>
    </row>
    <row r="169" spans="1:13">
      <c r="A169" s="575" t="s">
        <v>34</v>
      </c>
      <c r="B169" s="574"/>
      <c r="C169" s="574"/>
      <c r="D169" s="574"/>
      <c r="E169" s="574"/>
      <c r="F169" s="574"/>
      <c r="G169" s="574"/>
      <c r="H169" s="573"/>
      <c r="I169" s="1198" t="s">
        <v>16</v>
      </c>
      <c r="J169" s="1199"/>
      <c r="K169" s="602"/>
      <c r="L169" s="554"/>
      <c r="M169" s="553"/>
    </row>
    <row r="170" spans="1:13">
      <c r="A170" s="575" t="s">
        <v>35</v>
      </c>
      <c r="B170" s="574"/>
      <c r="C170" s="574"/>
      <c r="D170" s="574"/>
      <c r="E170" s="574"/>
      <c r="F170" s="574"/>
      <c r="G170" s="574"/>
      <c r="H170" s="573"/>
      <c r="I170" s="1188" t="s">
        <v>36</v>
      </c>
      <c r="J170" s="1189"/>
      <c r="K170" s="601"/>
      <c r="L170" s="600"/>
      <c r="M170" s="599"/>
    </row>
    <row r="171" spans="1:13" ht="15.75" thickBot="1">
      <c r="A171" s="585"/>
      <c r="B171" s="582"/>
      <c r="C171" s="582"/>
      <c r="D171" s="582"/>
      <c r="E171" s="582"/>
      <c r="F171" s="582"/>
      <c r="G171" s="582"/>
      <c r="H171" s="581"/>
      <c r="I171" s="1220" t="s">
        <v>37</v>
      </c>
      <c r="J171" s="1221"/>
      <c r="K171" s="598"/>
      <c r="L171" s="597"/>
      <c r="M171" s="596"/>
    </row>
    <row r="172" spans="1:13">
      <c r="A172" s="595" t="s">
        <v>38</v>
      </c>
      <c r="B172" s="594"/>
      <c r="C172" s="594"/>
      <c r="D172" s="594"/>
      <c r="E172" s="594"/>
      <c r="F172" s="594"/>
      <c r="G172" s="593"/>
      <c r="H172" s="592"/>
      <c r="I172" s="591"/>
      <c r="J172" s="590"/>
      <c r="K172" s="1219">
        <f>K174+K181+K182+K186</f>
        <v>47.69</v>
      </c>
      <c r="L172" s="1193"/>
      <c r="M172" s="548">
        <f>M174+M181+M182+M186</f>
        <v>115486.10400000002</v>
      </c>
    </row>
    <row r="173" spans="1:13" ht="15.75" thickBot="1">
      <c r="A173" s="589"/>
      <c r="B173" s="588"/>
      <c r="C173" s="588"/>
      <c r="D173" s="588"/>
      <c r="E173" s="588"/>
      <c r="F173" s="588"/>
      <c r="G173" s="588"/>
      <c r="H173" s="587"/>
      <c r="I173" s="586"/>
      <c r="J173" s="544"/>
      <c r="K173" s="543"/>
      <c r="L173" s="542"/>
      <c r="M173" s="541"/>
    </row>
    <row r="174" spans="1:13" ht="15.75" thickBot="1">
      <c r="A174" s="1222" t="s">
        <v>39</v>
      </c>
      <c r="B174" s="1223"/>
      <c r="C174" s="1223"/>
      <c r="D174" s="1223"/>
      <c r="E174" s="1223"/>
      <c r="F174" s="1223"/>
      <c r="G174" s="1223"/>
      <c r="H174" s="1224"/>
      <c r="I174" s="567"/>
      <c r="J174" s="566"/>
      <c r="K174" s="1208">
        <f>K175+K176+K177+K179+K180</f>
        <v>9.58</v>
      </c>
      <c r="L174" s="1209"/>
      <c r="M174" s="565">
        <f>K174*12*I146</f>
        <v>23198.928000000004</v>
      </c>
    </row>
    <row r="175" spans="1:13">
      <c r="A175" s="585" t="s">
        <v>40</v>
      </c>
      <c r="B175" s="582"/>
      <c r="C175" s="582"/>
      <c r="D175" s="582"/>
      <c r="E175" s="582"/>
      <c r="F175" s="582"/>
      <c r="G175" s="582"/>
      <c r="H175" s="581"/>
      <c r="I175" s="1194" t="s">
        <v>41</v>
      </c>
      <c r="J175" s="1195"/>
      <c r="K175" s="1210">
        <v>2.58</v>
      </c>
      <c r="L175" s="1211"/>
      <c r="M175" s="553">
        <f>K175*12*I146</f>
        <v>6247.728000000001</v>
      </c>
    </row>
    <row r="176" spans="1:13">
      <c r="A176" s="578" t="s">
        <v>42</v>
      </c>
      <c r="B176" s="577"/>
      <c r="C176" s="577"/>
      <c r="D176" s="577"/>
      <c r="E176" s="577"/>
      <c r="F176" s="577"/>
      <c r="G176" s="577"/>
      <c r="H176" s="576"/>
      <c r="I176" s="1194" t="s">
        <v>43</v>
      </c>
      <c r="J176" s="1195"/>
      <c r="K176" s="1202">
        <v>6.1</v>
      </c>
      <c r="L176" s="1203"/>
      <c r="M176" s="553">
        <f>K176*12*I146</f>
        <v>14771.759999999998</v>
      </c>
    </row>
    <row r="177" spans="1:13">
      <c r="A177" s="575" t="s">
        <v>44</v>
      </c>
      <c r="B177" s="574"/>
      <c r="C177" s="574"/>
      <c r="D177" s="574"/>
      <c r="E177" s="574"/>
      <c r="F177" s="574"/>
      <c r="G177" s="574"/>
      <c r="H177" s="573"/>
      <c r="I177" s="1194" t="s">
        <v>19</v>
      </c>
      <c r="J177" s="1195"/>
      <c r="K177" s="1202">
        <v>0.69</v>
      </c>
      <c r="L177" s="1203"/>
      <c r="M177" s="553">
        <f>K177*12*I146</f>
        <v>1670.904</v>
      </c>
    </row>
    <row r="178" spans="1:13">
      <c r="A178" s="584" t="s">
        <v>45</v>
      </c>
      <c r="B178" s="583"/>
      <c r="C178" s="583"/>
      <c r="D178" s="583"/>
      <c r="E178" s="582"/>
      <c r="F178" s="582"/>
      <c r="G178" s="582"/>
      <c r="H178" s="581"/>
      <c r="I178" s="580"/>
      <c r="J178" s="579"/>
      <c r="K178" s="555"/>
      <c r="L178" s="554"/>
      <c r="M178" s="553"/>
    </row>
    <row r="179" spans="1:13">
      <c r="A179" s="578" t="s">
        <v>46</v>
      </c>
      <c r="B179" s="577"/>
      <c r="C179" s="577"/>
      <c r="D179" s="577"/>
      <c r="E179" s="577"/>
      <c r="F179" s="577"/>
      <c r="G179" s="577"/>
      <c r="H179" s="576"/>
      <c r="I179" s="1200" t="s">
        <v>14</v>
      </c>
      <c r="J179" s="1201"/>
      <c r="K179" s="1202">
        <v>0.21</v>
      </c>
      <c r="L179" s="1203"/>
      <c r="M179" s="553">
        <f>K179*12*I146</f>
        <v>508.53600000000006</v>
      </c>
    </row>
    <row r="180" spans="1:13" ht="15.75" thickBot="1">
      <c r="A180" s="575" t="s">
        <v>47</v>
      </c>
      <c r="B180" s="574"/>
      <c r="C180" s="574"/>
      <c r="D180" s="574"/>
      <c r="E180" s="574"/>
      <c r="F180" s="574"/>
      <c r="G180" s="574"/>
      <c r="H180" s="573"/>
      <c r="I180" s="1229" t="s">
        <v>14</v>
      </c>
      <c r="J180" s="1230"/>
      <c r="K180" s="1231"/>
      <c r="L180" s="1232"/>
      <c r="M180" s="553">
        <f>K180*12*I146</f>
        <v>0</v>
      </c>
    </row>
    <row r="181" spans="1:13" ht="15.75" thickBot="1">
      <c r="A181" s="571" t="s">
        <v>167</v>
      </c>
      <c r="B181" s="570"/>
      <c r="C181" s="570"/>
      <c r="D181" s="570"/>
      <c r="E181" s="570"/>
      <c r="F181" s="570"/>
      <c r="G181" s="570"/>
      <c r="H181" s="569"/>
      <c r="I181" s="1227" t="s">
        <v>68</v>
      </c>
      <c r="J181" s="1228"/>
      <c r="K181" s="1237">
        <v>35.840000000000003</v>
      </c>
      <c r="L181" s="1238"/>
      <c r="M181" s="565">
        <f>K181*12*I146</f>
        <v>86790.144000000015</v>
      </c>
    </row>
    <row r="182" spans="1:13" ht="15.75" thickBot="1">
      <c r="A182" s="1222" t="s">
        <v>166</v>
      </c>
      <c r="B182" s="1223"/>
      <c r="C182" s="1223"/>
      <c r="D182" s="1223"/>
      <c r="E182" s="1223"/>
      <c r="F182" s="1223"/>
      <c r="G182" s="1223"/>
      <c r="H182" s="1224"/>
      <c r="I182" s="567"/>
      <c r="J182" s="566"/>
      <c r="K182" s="1225">
        <v>2.16</v>
      </c>
      <c r="L182" s="1226"/>
      <c r="M182" s="565">
        <f>K182*12*I146</f>
        <v>5230.6560000000009</v>
      </c>
    </row>
    <row r="183" spans="1:13">
      <c r="A183" s="563" t="s">
        <v>70</v>
      </c>
      <c r="B183" s="562"/>
      <c r="C183" s="562"/>
      <c r="D183" s="562"/>
      <c r="E183" s="562"/>
      <c r="F183" s="562"/>
      <c r="G183" s="562"/>
      <c r="H183" s="560"/>
      <c r="I183" s="1233" t="s">
        <v>71</v>
      </c>
      <c r="J183" s="1234"/>
      <c r="K183" s="559"/>
      <c r="L183" s="558"/>
      <c r="M183" s="553"/>
    </row>
    <row r="184" spans="1:13">
      <c r="A184" s="563" t="s">
        <v>72</v>
      </c>
      <c r="B184" s="562"/>
      <c r="C184" s="562"/>
      <c r="D184" s="562"/>
      <c r="E184" s="562"/>
      <c r="F184" s="562"/>
      <c r="G184" s="562"/>
      <c r="H184" s="560"/>
      <c r="I184" s="557"/>
      <c r="J184" s="556"/>
      <c r="K184" s="559"/>
      <c r="L184" s="558"/>
      <c r="M184" s="553"/>
    </row>
    <row r="185" spans="1:13" ht="15.75" thickBot="1">
      <c r="A185" s="563" t="s">
        <v>73</v>
      </c>
      <c r="B185" s="562"/>
      <c r="C185" s="562"/>
      <c r="D185" s="562"/>
      <c r="E185" s="562"/>
      <c r="F185" s="562"/>
      <c r="G185" s="562"/>
      <c r="H185" s="560"/>
      <c r="I185" s="572"/>
      <c r="J185" s="556"/>
      <c r="K185" s="559"/>
      <c r="L185" s="558"/>
      <c r="M185" s="553"/>
    </row>
    <row r="186" spans="1:13" ht="15.75" thickBot="1">
      <c r="A186" s="571" t="s">
        <v>165</v>
      </c>
      <c r="B186" s="570"/>
      <c r="C186" s="570"/>
      <c r="D186" s="570"/>
      <c r="E186" s="570"/>
      <c r="F186" s="570"/>
      <c r="G186" s="570"/>
      <c r="H186" s="569"/>
      <c r="I186" s="567"/>
      <c r="J186" s="566"/>
      <c r="K186" s="1225">
        <v>0.11</v>
      </c>
      <c r="L186" s="1226"/>
      <c r="M186" s="565">
        <f>K186*12*I146</f>
        <v>266.37600000000003</v>
      </c>
    </row>
    <row r="187" spans="1:13">
      <c r="A187" s="563" t="s">
        <v>75</v>
      </c>
      <c r="B187" s="562"/>
      <c r="C187" s="562"/>
      <c r="D187" s="562"/>
      <c r="E187" s="562"/>
      <c r="F187" s="562"/>
      <c r="G187" s="562"/>
      <c r="H187" s="560"/>
      <c r="I187" s="1233" t="s">
        <v>14</v>
      </c>
      <c r="J187" s="1234"/>
      <c r="K187" s="568"/>
      <c r="L187" s="558"/>
      <c r="M187" s="553"/>
    </row>
    <row r="188" spans="1:13" ht="15.75" thickBot="1">
      <c r="A188" s="563" t="s">
        <v>76</v>
      </c>
      <c r="B188" s="562"/>
      <c r="C188" s="562"/>
      <c r="D188" s="562"/>
      <c r="E188" s="562"/>
      <c r="F188" s="562"/>
      <c r="G188" s="562"/>
      <c r="H188" s="560"/>
      <c r="I188" s="557"/>
      <c r="J188" s="556"/>
      <c r="K188" s="568"/>
      <c r="L188" s="558"/>
      <c r="M188" s="553"/>
    </row>
    <row r="189" spans="1:13" ht="15.75" thickBot="1">
      <c r="A189" s="1222" t="s">
        <v>105</v>
      </c>
      <c r="B189" s="1223"/>
      <c r="C189" s="1223"/>
      <c r="D189" s="1223"/>
      <c r="E189" s="1223"/>
      <c r="F189" s="1223"/>
      <c r="G189" s="1223"/>
      <c r="H189" s="1224"/>
      <c r="I189" s="567"/>
      <c r="J189" s="566"/>
      <c r="K189" s="1225">
        <v>8.01</v>
      </c>
      <c r="L189" s="1226"/>
      <c r="M189" s="565">
        <f>K189*12*I146</f>
        <v>19397.016000000003</v>
      </c>
    </row>
    <row r="190" spans="1:13">
      <c r="A190" s="563" t="s">
        <v>78</v>
      </c>
      <c r="B190" s="561"/>
      <c r="C190" s="561"/>
      <c r="D190" s="561"/>
      <c r="E190" s="561"/>
      <c r="F190" s="562"/>
      <c r="G190" s="561"/>
      <c r="H190" s="560"/>
      <c r="I190" s="1198" t="s">
        <v>79</v>
      </c>
      <c r="J190" s="1199"/>
      <c r="K190" s="559"/>
      <c r="L190" s="558"/>
      <c r="M190" s="553"/>
    </row>
    <row r="191" spans="1:13">
      <c r="A191" s="563" t="s">
        <v>80</v>
      </c>
      <c r="B191" s="561"/>
      <c r="C191" s="561"/>
      <c r="D191" s="561"/>
      <c r="E191" s="561"/>
      <c r="F191" s="562"/>
      <c r="G191" s="561"/>
      <c r="H191" s="560"/>
      <c r="I191" s="1198" t="s">
        <v>81</v>
      </c>
      <c r="J191" s="1199"/>
      <c r="K191" s="559"/>
      <c r="L191" s="558"/>
      <c r="M191" s="553"/>
    </row>
    <row r="192" spans="1:13">
      <c r="A192" s="563" t="s">
        <v>82</v>
      </c>
      <c r="B192" s="561"/>
      <c r="C192" s="561"/>
      <c r="D192" s="561"/>
      <c r="E192" s="561"/>
      <c r="F192" s="562"/>
      <c r="G192" s="561"/>
      <c r="H192" s="560"/>
      <c r="I192" s="1198" t="s">
        <v>83</v>
      </c>
      <c r="J192" s="1199"/>
      <c r="K192" s="559"/>
      <c r="L192" s="558"/>
      <c r="M192" s="553"/>
    </row>
    <row r="193" spans="1:13">
      <c r="A193" s="563" t="s">
        <v>84</v>
      </c>
      <c r="B193" s="561"/>
      <c r="C193" s="561"/>
      <c r="D193" s="561"/>
      <c r="E193" s="561"/>
      <c r="F193" s="562"/>
      <c r="G193" s="561"/>
      <c r="H193" s="560"/>
      <c r="I193" s="1198" t="s">
        <v>85</v>
      </c>
      <c r="J193" s="1199"/>
      <c r="K193" s="559"/>
      <c r="L193" s="558"/>
      <c r="M193" s="553"/>
    </row>
    <row r="194" spans="1:13">
      <c r="A194" s="563" t="s">
        <v>86</v>
      </c>
      <c r="B194" s="561"/>
      <c r="C194" s="561"/>
      <c r="D194" s="561"/>
      <c r="E194" s="561"/>
      <c r="F194" s="562"/>
      <c r="G194" s="561"/>
      <c r="H194" s="560"/>
      <c r="I194" s="1198" t="s">
        <v>87</v>
      </c>
      <c r="J194" s="1199"/>
      <c r="K194" s="559"/>
      <c r="L194" s="558"/>
      <c r="M194" s="553"/>
    </row>
    <row r="195" spans="1:13">
      <c r="A195" s="563" t="s">
        <v>88</v>
      </c>
      <c r="B195" s="561"/>
      <c r="C195" s="561"/>
      <c r="D195" s="561"/>
      <c r="E195" s="561"/>
      <c r="F195" s="562"/>
      <c r="G195" s="561"/>
      <c r="H195" s="560"/>
      <c r="I195" s="557"/>
      <c r="J195" s="556"/>
      <c r="K195" s="559"/>
      <c r="L195" s="564"/>
      <c r="M195" s="553"/>
    </row>
    <row r="196" spans="1:13">
      <c r="A196" s="563" t="s">
        <v>89</v>
      </c>
      <c r="B196" s="561"/>
      <c r="C196" s="561"/>
      <c r="D196" s="561"/>
      <c r="E196" s="561"/>
      <c r="F196" s="562"/>
      <c r="G196" s="561"/>
      <c r="H196" s="560"/>
      <c r="I196" s="557"/>
      <c r="J196" s="556"/>
      <c r="K196" s="559"/>
      <c r="L196" s="558"/>
      <c r="M196" s="553"/>
    </row>
    <row r="197" spans="1:13">
      <c r="A197" s="563" t="s">
        <v>90</v>
      </c>
      <c r="B197" s="561"/>
      <c r="C197" s="561"/>
      <c r="D197" s="561"/>
      <c r="E197" s="561"/>
      <c r="F197" s="562"/>
      <c r="G197" s="561"/>
      <c r="H197" s="560"/>
      <c r="I197" s="557"/>
      <c r="J197" s="556"/>
      <c r="K197" s="559"/>
      <c r="L197" s="558"/>
      <c r="M197" s="553"/>
    </row>
    <row r="198" spans="1:13">
      <c r="A198" s="563" t="s">
        <v>91</v>
      </c>
      <c r="B198" s="561"/>
      <c r="C198" s="561"/>
      <c r="D198" s="561"/>
      <c r="E198" s="561"/>
      <c r="F198" s="562"/>
      <c r="G198" s="561"/>
      <c r="H198" s="560"/>
      <c r="I198" s="557"/>
      <c r="J198" s="556"/>
      <c r="K198" s="559"/>
      <c r="L198" s="558"/>
      <c r="M198" s="553"/>
    </row>
    <row r="199" spans="1:13">
      <c r="A199" s="563" t="s">
        <v>92</v>
      </c>
      <c r="B199" s="561"/>
      <c r="C199" s="561"/>
      <c r="D199" s="561"/>
      <c r="E199" s="561"/>
      <c r="F199" s="562"/>
      <c r="G199" s="561"/>
      <c r="H199" s="560"/>
      <c r="I199" s="557"/>
      <c r="J199" s="556"/>
      <c r="K199" s="559"/>
      <c r="L199" s="558"/>
      <c r="M199" s="553"/>
    </row>
    <row r="200" spans="1:13" ht="15.75" thickBot="1">
      <c r="A200" s="1241" t="s">
        <v>93</v>
      </c>
      <c r="B200" s="1242"/>
      <c r="C200" s="1242"/>
      <c r="D200" s="1242"/>
      <c r="E200" s="1242"/>
      <c r="F200" s="1242"/>
      <c r="G200" s="1242"/>
      <c r="H200" s="1243"/>
      <c r="I200" s="557"/>
      <c r="J200" s="556"/>
      <c r="K200" s="555"/>
      <c r="L200" s="554"/>
      <c r="M200" s="553"/>
    </row>
    <row r="201" spans="1:13">
      <c r="A201" s="552" t="s">
        <v>94</v>
      </c>
      <c r="B201" s="551"/>
      <c r="C201" s="551"/>
      <c r="D201" s="551"/>
      <c r="E201" s="551"/>
      <c r="F201" s="551"/>
      <c r="G201" s="551"/>
      <c r="H201" s="551"/>
      <c r="I201" s="1233" t="s">
        <v>95</v>
      </c>
      <c r="J201" s="1234"/>
      <c r="K201" s="550"/>
      <c r="L201" s="549"/>
      <c r="M201" s="548"/>
    </row>
    <row r="202" spans="1:13" ht="15.75" thickBot="1">
      <c r="A202" s="547" t="s">
        <v>96</v>
      </c>
      <c r="B202" s="546"/>
      <c r="C202" s="546"/>
      <c r="D202" s="546"/>
      <c r="E202" s="546"/>
      <c r="F202" s="546"/>
      <c r="G202" s="546"/>
      <c r="H202" s="546"/>
      <c r="I202" s="545"/>
      <c r="J202" s="544"/>
      <c r="K202" s="543"/>
      <c r="L202" s="542"/>
      <c r="M202" s="541"/>
    </row>
    <row r="203" spans="1:13" ht="15.75" thickBot="1">
      <c r="A203" s="539" t="s">
        <v>160</v>
      </c>
      <c r="B203" s="538"/>
      <c r="C203" s="538"/>
      <c r="D203" s="538"/>
      <c r="E203" s="538"/>
      <c r="F203" s="538"/>
      <c r="G203" s="538"/>
      <c r="H203" s="538"/>
      <c r="I203" s="537"/>
      <c r="J203" s="540"/>
      <c r="K203" s="1235">
        <v>1.27</v>
      </c>
      <c r="L203" s="1236"/>
      <c r="M203" s="533">
        <f>K203*12*I146</f>
        <v>3075.4320000000002</v>
      </c>
    </row>
    <row r="204" spans="1:13" ht="15.75" thickBot="1">
      <c r="A204" s="539" t="s">
        <v>159</v>
      </c>
      <c r="B204" s="538"/>
      <c r="C204" s="538"/>
      <c r="D204" s="538"/>
      <c r="E204" s="538"/>
      <c r="F204" s="538"/>
      <c r="G204" s="538"/>
      <c r="H204" s="538"/>
      <c r="I204" s="537"/>
      <c r="J204" s="536"/>
      <c r="K204" s="1235"/>
      <c r="L204" s="1236"/>
      <c r="M204" s="533"/>
    </row>
    <row r="205" spans="1:13" ht="16.5" thickBot="1">
      <c r="A205" s="1239" t="s">
        <v>137</v>
      </c>
      <c r="B205" s="1240"/>
      <c r="C205" s="1240"/>
      <c r="D205" s="1240"/>
      <c r="E205" s="1240"/>
      <c r="F205" s="1240"/>
      <c r="G205" s="1240"/>
      <c r="H205" s="1240"/>
      <c r="I205" s="537"/>
      <c r="J205" s="536"/>
      <c r="K205" s="1235">
        <v>68.599999999999994</v>
      </c>
      <c r="L205" s="1236"/>
      <c r="M205" s="533">
        <f>K205*I146*12</f>
        <v>166121.76</v>
      </c>
    </row>
    <row r="206" spans="1:13" ht="16.5" thickBot="1">
      <c r="A206" s="1248" t="s">
        <v>136</v>
      </c>
      <c r="B206" s="1249"/>
      <c r="C206" s="1249"/>
      <c r="D206" s="1249"/>
      <c r="E206" s="1249"/>
      <c r="F206" s="1249"/>
      <c r="G206" s="1249"/>
      <c r="H206" s="1249"/>
      <c r="I206" s="537"/>
      <c r="J206" s="536"/>
      <c r="K206" s="1250">
        <f>K207-K205</f>
        <v>3.4300000000000068</v>
      </c>
      <c r="L206" s="1236"/>
      <c r="M206" s="533">
        <f>K206*12*I146</f>
        <v>8306.0880000000161</v>
      </c>
    </row>
    <row r="207" spans="1:13" ht="16.5" thickBot="1">
      <c r="A207" s="1246" t="s">
        <v>135</v>
      </c>
      <c r="B207" s="1247"/>
      <c r="C207" s="1247"/>
      <c r="D207" s="1247"/>
      <c r="E207" s="1247"/>
      <c r="F207" s="1247"/>
      <c r="G207" s="1247"/>
      <c r="H207" s="1247"/>
      <c r="I207" s="535"/>
      <c r="J207" s="534"/>
      <c r="K207" s="1244">
        <f>K204+K203+K189+K172+K157+K147</f>
        <v>72.03</v>
      </c>
      <c r="L207" s="1245"/>
      <c r="M207" s="533">
        <f>M204+M203+M189+M172+M157+M147</f>
        <v>174427.84800000003</v>
      </c>
    </row>
    <row r="209" spans="1:13" ht="15.75">
      <c r="A209" s="1185" t="s">
        <v>104</v>
      </c>
      <c r="B209" s="1185"/>
      <c r="C209" s="1185"/>
      <c r="D209" s="1185"/>
      <c r="E209" s="1185"/>
      <c r="F209" s="1185"/>
      <c r="G209" s="1185"/>
      <c r="H209" s="1185"/>
      <c r="I209" s="1185"/>
      <c r="J209" s="1185"/>
      <c r="K209" s="1185"/>
      <c r="L209" s="1185"/>
      <c r="M209" s="602"/>
    </row>
    <row r="210" spans="1:13" ht="15.75">
      <c r="A210" s="1186" t="s">
        <v>0</v>
      </c>
      <c r="B210" s="1186"/>
      <c r="C210" s="1186"/>
      <c r="D210" s="1186"/>
      <c r="E210" s="1186"/>
      <c r="F210" s="1186"/>
      <c r="G210" s="1186"/>
      <c r="H210" s="1186"/>
      <c r="I210" s="1186"/>
      <c r="J210" s="1186"/>
      <c r="K210" s="1186"/>
      <c r="L210" s="1186"/>
      <c r="M210" s="602"/>
    </row>
    <row r="211" spans="1:13" ht="15.75">
      <c r="A211" s="622"/>
      <c r="B211" s="622"/>
      <c r="C211" s="622"/>
      <c r="D211" s="622"/>
      <c r="E211" s="622"/>
      <c r="F211" s="622" t="s">
        <v>168</v>
      </c>
      <c r="G211" s="622"/>
      <c r="H211" s="622"/>
      <c r="I211" s="622"/>
      <c r="J211" s="622"/>
      <c r="K211" s="1206" t="s">
        <v>161</v>
      </c>
      <c r="L211" s="1207"/>
      <c r="M211" s="1207"/>
    </row>
    <row r="212" spans="1:13">
      <c r="A212" s="635"/>
      <c r="B212" s="620"/>
      <c r="C212" s="1187" t="s">
        <v>2</v>
      </c>
      <c r="D212" s="1187"/>
      <c r="E212" s="1187"/>
      <c r="F212" s="620"/>
      <c r="G212" s="620"/>
      <c r="H212" s="619"/>
      <c r="I212" s="1188" t="s">
        <v>3</v>
      </c>
      <c r="J212" s="1189"/>
      <c r="K212" s="1190" t="s">
        <v>4</v>
      </c>
      <c r="L212" s="1191"/>
      <c r="M212" s="634"/>
    </row>
    <row r="213" spans="1:13">
      <c r="A213" s="633"/>
      <c r="B213" s="606"/>
      <c r="C213" s="606"/>
      <c r="D213" s="606"/>
      <c r="E213" s="606"/>
      <c r="F213" s="606"/>
      <c r="G213" s="606"/>
      <c r="H213" s="607"/>
      <c r="I213" s="557"/>
      <c r="J213" s="556"/>
      <c r="K213" s="1196" t="s">
        <v>5</v>
      </c>
      <c r="L213" s="1197"/>
      <c r="M213" s="632" t="s">
        <v>6</v>
      </c>
    </row>
    <row r="214" spans="1:13">
      <c r="A214" s="633"/>
      <c r="B214" s="606"/>
      <c r="C214" s="606"/>
      <c r="D214" s="606"/>
      <c r="E214" s="606"/>
      <c r="F214" s="606"/>
      <c r="G214" s="606"/>
      <c r="H214" s="607"/>
      <c r="I214" s="1198" t="s">
        <v>7</v>
      </c>
      <c r="J214" s="1199"/>
      <c r="K214" s="1212" t="s">
        <v>8</v>
      </c>
      <c r="L214" s="1213"/>
      <c r="M214" s="632" t="s">
        <v>9</v>
      </c>
    </row>
    <row r="215" spans="1:13" ht="16.5" thickBot="1">
      <c r="A215" s="631"/>
      <c r="B215" s="601"/>
      <c r="C215" s="601"/>
      <c r="D215" s="601"/>
      <c r="E215" s="601"/>
      <c r="F215" s="601"/>
      <c r="G215" s="601"/>
      <c r="H215" s="600"/>
      <c r="I215" s="1214">
        <v>201.8</v>
      </c>
      <c r="J215" s="1215"/>
      <c r="K215" s="1216"/>
      <c r="L215" s="1217"/>
      <c r="M215" s="630"/>
    </row>
    <row r="216" spans="1:13">
      <c r="A216" s="618" t="s">
        <v>10</v>
      </c>
      <c r="B216" s="594"/>
      <c r="C216" s="594"/>
      <c r="D216" s="594"/>
      <c r="E216" s="594"/>
      <c r="F216" s="594"/>
      <c r="G216" s="594"/>
      <c r="H216" s="629"/>
      <c r="I216" s="591"/>
      <c r="J216" s="590"/>
      <c r="K216" s="1218">
        <f>K219+K222</f>
        <v>8.3000000000000007</v>
      </c>
      <c r="L216" s="1193"/>
      <c r="M216" s="548">
        <f>K216*12*I215</f>
        <v>20099.280000000002</v>
      </c>
    </row>
    <row r="217" spans="1:13">
      <c r="A217" s="628" t="s">
        <v>11</v>
      </c>
      <c r="B217" s="627"/>
      <c r="C217" s="627"/>
      <c r="D217" s="627"/>
      <c r="E217" s="627"/>
      <c r="F217" s="627"/>
      <c r="G217" s="627"/>
      <c r="H217" s="626"/>
      <c r="I217" s="557"/>
      <c r="J217" s="556"/>
      <c r="K217" s="555"/>
      <c r="L217" s="554"/>
      <c r="M217" s="625"/>
    </row>
    <row r="218" spans="1:13" ht="15.75" thickBot="1">
      <c r="A218" s="614" t="s">
        <v>12</v>
      </c>
      <c r="B218" s="624"/>
      <c r="C218" s="624"/>
      <c r="D218" s="624"/>
      <c r="E218" s="624"/>
      <c r="F218" s="624"/>
      <c r="G218" s="624"/>
      <c r="H218" s="623"/>
      <c r="I218" s="586"/>
      <c r="J218" s="544"/>
      <c r="K218" s="543"/>
      <c r="L218" s="542"/>
      <c r="M218" s="541"/>
    </row>
    <row r="219" spans="1:13">
      <c r="A219" s="585" t="s">
        <v>13</v>
      </c>
      <c r="B219" s="583"/>
      <c r="C219" s="583"/>
      <c r="D219" s="583"/>
      <c r="E219" s="583"/>
      <c r="F219" s="583"/>
      <c r="G219" s="583"/>
      <c r="H219" s="608"/>
      <c r="I219" s="1194" t="s">
        <v>14</v>
      </c>
      <c r="J219" s="1195"/>
      <c r="K219" s="1210">
        <v>4.97</v>
      </c>
      <c r="L219" s="1211"/>
      <c r="M219" s="553">
        <f>K219*12*I215</f>
        <v>12035.352000000001</v>
      </c>
    </row>
    <row r="220" spans="1:13">
      <c r="A220" s="563" t="s">
        <v>15</v>
      </c>
      <c r="B220" s="606"/>
      <c r="C220" s="606"/>
      <c r="D220" s="606"/>
      <c r="E220" s="606"/>
      <c r="F220" s="606"/>
      <c r="G220" s="606"/>
      <c r="H220" s="607"/>
      <c r="I220" s="1198" t="s">
        <v>16</v>
      </c>
      <c r="J220" s="1199"/>
      <c r="K220" s="602"/>
      <c r="L220" s="554"/>
      <c r="M220" s="553"/>
    </row>
    <row r="221" spans="1:13">
      <c r="A221" s="585" t="s">
        <v>17</v>
      </c>
      <c r="B221" s="583"/>
      <c r="C221" s="583"/>
      <c r="D221" s="583"/>
      <c r="E221" s="583"/>
      <c r="F221" s="583"/>
      <c r="G221" s="583"/>
      <c r="H221" s="608"/>
      <c r="I221" s="1194"/>
      <c r="J221" s="1195"/>
      <c r="K221" s="602"/>
      <c r="L221" s="554"/>
      <c r="M221" s="553"/>
    </row>
    <row r="222" spans="1:13">
      <c r="A222" s="585" t="s">
        <v>18</v>
      </c>
      <c r="B222" s="583"/>
      <c r="C222" s="583"/>
      <c r="D222" s="583"/>
      <c r="E222" s="583"/>
      <c r="F222" s="583"/>
      <c r="G222" s="583"/>
      <c r="H222" s="608"/>
      <c r="I222" s="1200" t="s">
        <v>19</v>
      </c>
      <c r="J222" s="1201"/>
      <c r="K222" s="1202">
        <v>3.33</v>
      </c>
      <c r="L222" s="1203"/>
      <c r="M222" s="553">
        <f>K222*12*I215</f>
        <v>8063.9280000000008</v>
      </c>
    </row>
    <row r="223" spans="1:13" ht="15.75">
      <c r="A223" s="578" t="s">
        <v>20</v>
      </c>
      <c r="B223" s="605"/>
      <c r="C223" s="605"/>
      <c r="D223" s="605"/>
      <c r="E223" s="605"/>
      <c r="F223" s="605"/>
      <c r="G223" s="605"/>
      <c r="H223" s="604"/>
      <c r="I223" s="1198" t="s">
        <v>16</v>
      </c>
      <c r="J223" s="1199"/>
      <c r="K223" s="622"/>
      <c r="L223" s="621"/>
      <c r="M223" s="553"/>
    </row>
    <row r="224" spans="1:13">
      <c r="A224" s="575" t="s">
        <v>21</v>
      </c>
      <c r="B224" s="620"/>
      <c r="C224" s="620"/>
      <c r="D224" s="620"/>
      <c r="E224" s="620"/>
      <c r="F224" s="620"/>
      <c r="G224" s="620"/>
      <c r="H224" s="619"/>
      <c r="I224" s="1198"/>
      <c r="J224" s="1199"/>
      <c r="K224" s="603"/>
      <c r="L224" s="554"/>
      <c r="M224" s="553"/>
    </row>
    <row r="225" spans="1:13" ht="15.75" thickBot="1">
      <c r="A225" s="585" t="s">
        <v>22</v>
      </c>
      <c r="B225" s="582"/>
      <c r="C225" s="582"/>
      <c r="D225" s="582"/>
      <c r="E225" s="582"/>
      <c r="F225" s="582"/>
      <c r="G225" s="582"/>
      <c r="H225" s="581"/>
      <c r="I225" s="580"/>
      <c r="J225" s="579"/>
      <c r="K225" s="1204"/>
      <c r="L225" s="1205"/>
      <c r="M225" s="553"/>
    </row>
    <row r="226" spans="1:13">
      <c r="A226" s="618" t="s">
        <v>23</v>
      </c>
      <c r="B226" s="617"/>
      <c r="C226" s="617"/>
      <c r="D226" s="617"/>
      <c r="E226" s="617"/>
      <c r="F226" s="617"/>
      <c r="G226" s="617"/>
      <c r="H226" s="616"/>
      <c r="I226" s="591"/>
      <c r="J226" s="615"/>
      <c r="K226" s="1192">
        <f>K228+K233+K236</f>
        <v>6.76</v>
      </c>
      <c r="L226" s="1193"/>
      <c r="M226" s="548">
        <f>K226*12*I215</f>
        <v>16370.016000000001</v>
      </c>
    </row>
    <row r="227" spans="1:13" ht="15.75" thickBot="1">
      <c r="A227" s="614" t="s">
        <v>24</v>
      </c>
      <c r="B227" s="613"/>
      <c r="C227" s="613"/>
      <c r="D227" s="613"/>
      <c r="E227" s="613"/>
      <c r="F227" s="613"/>
      <c r="G227" s="613"/>
      <c r="H227" s="612"/>
      <c r="I227" s="586"/>
      <c r="J227" s="611"/>
      <c r="K227" s="543"/>
      <c r="L227" s="542"/>
      <c r="M227" s="541"/>
    </row>
    <row r="228" spans="1:13">
      <c r="A228" s="563" t="s">
        <v>25</v>
      </c>
      <c r="B228" s="562"/>
      <c r="C228" s="562"/>
      <c r="D228" s="562"/>
      <c r="E228" s="562"/>
      <c r="F228" s="562"/>
      <c r="G228" s="562"/>
      <c r="H228" s="560"/>
      <c r="I228" s="1198" t="s">
        <v>14</v>
      </c>
      <c r="J228" s="1199"/>
      <c r="K228" s="1210">
        <v>3.39</v>
      </c>
      <c r="L228" s="1211"/>
      <c r="M228" s="553">
        <f>K228*12*I215</f>
        <v>8209.2240000000002</v>
      </c>
    </row>
    <row r="229" spans="1:13">
      <c r="A229" s="585" t="s">
        <v>26</v>
      </c>
      <c r="B229" s="582"/>
      <c r="C229" s="582"/>
      <c r="D229" s="582"/>
      <c r="E229" s="582"/>
      <c r="F229" s="582"/>
      <c r="G229" s="582"/>
      <c r="H229" s="581"/>
      <c r="I229" s="610"/>
      <c r="J229" s="609"/>
      <c r="K229" s="602"/>
      <c r="L229" s="554"/>
      <c r="M229" s="553"/>
    </row>
    <row r="230" spans="1:13">
      <c r="A230" s="563" t="s">
        <v>15</v>
      </c>
      <c r="B230" s="606"/>
      <c r="C230" s="606"/>
      <c r="D230" s="606"/>
      <c r="E230" s="606"/>
      <c r="F230" s="606"/>
      <c r="G230" s="606"/>
      <c r="H230" s="607"/>
      <c r="I230" s="1198" t="s">
        <v>16</v>
      </c>
      <c r="J230" s="1199"/>
      <c r="K230" s="602"/>
      <c r="L230" s="554"/>
      <c r="M230" s="553"/>
    </row>
    <row r="231" spans="1:13">
      <c r="A231" s="585" t="s">
        <v>17</v>
      </c>
      <c r="B231" s="583"/>
      <c r="C231" s="583"/>
      <c r="D231" s="583"/>
      <c r="E231" s="583"/>
      <c r="F231" s="583"/>
      <c r="G231" s="583"/>
      <c r="H231" s="608"/>
      <c r="I231" s="1194"/>
      <c r="J231" s="1195"/>
      <c r="K231" s="602"/>
      <c r="L231" s="554"/>
      <c r="M231" s="553"/>
    </row>
    <row r="232" spans="1:13">
      <c r="A232" s="578" t="s">
        <v>27</v>
      </c>
      <c r="B232" s="605"/>
      <c r="C232" s="604"/>
      <c r="D232" s="606"/>
      <c r="E232" s="606"/>
      <c r="F232" s="606"/>
      <c r="G232" s="606"/>
      <c r="H232" s="607"/>
      <c r="I232" s="1198" t="s">
        <v>16</v>
      </c>
      <c r="J232" s="1199"/>
      <c r="K232" s="602"/>
      <c r="L232" s="554"/>
      <c r="M232" s="553"/>
    </row>
    <row r="233" spans="1:13">
      <c r="A233" s="563" t="s">
        <v>28</v>
      </c>
      <c r="B233" s="606"/>
      <c r="C233" s="606"/>
      <c r="D233" s="605"/>
      <c r="E233" s="605"/>
      <c r="F233" s="605"/>
      <c r="G233" s="605"/>
      <c r="H233" s="604"/>
      <c r="I233" s="1200" t="s">
        <v>19</v>
      </c>
      <c r="J233" s="1201"/>
      <c r="K233" s="1202">
        <v>1.49</v>
      </c>
      <c r="L233" s="1203"/>
      <c r="M233" s="553">
        <f>K233*12*I215</f>
        <v>3608.1840000000002</v>
      </c>
    </row>
    <row r="234" spans="1:13">
      <c r="A234" s="575" t="s">
        <v>29</v>
      </c>
      <c r="B234" s="574"/>
      <c r="C234" s="574"/>
      <c r="D234" s="574"/>
      <c r="E234" s="574"/>
      <c r="F234" s="574"/>
      <c r="G234" s="574"/>
      <c r="H234" s="573"/>
      <c r="I234" s="1188" t="s">
        <v>30</v>
      </c>
      <c r="J234" s="1189"/>
      <c r="K234" s="602"/>
      <c r="L234" s="554"/>
      <c r="M234" s="553"/>
    </row>
    <row r="235" spans="1:13">
      <c r="A235" s="585"/>
      <c r="B235" s="582"/>
      <c r="C235" s="582"/>
      <c r="D235" s="582"/>
      <c r="E235" s="582"/>
      <c r="F235" s="582"/>
      <c r="G235" s="582"/>
      <c r="H235" s="581"/>
      <c r="I235" s="580" t="s">
        <v>31</v>
      </c>
      <c r="J235" s="579"/>
      <c r="K235" s="603"/>
      <c r="L235" s="554"/>
      <c r="M235" s="553"/>
    </row>
    <row r="236" spans="1:13">
      <c r="A236" s="575" t="s">
        <v>32</v>
      </c>
      <c r="B236" s="574"/>
      <c r="C236" s="574"/>
      <c r="D236" s="574"/>
      <c r="E236" s="574"/>
      <c r="F236" s="574"/>
      <c r="G236" s="574"/>
      <c r="H236" s="573"/>
      <c r="I236" s="1188" t="s">
        <v>19</v>
      </c>
      <c r="J236" s="1189"/>
      <c r="K236" s="1202">
        <v>1.88</v>
      </c>
      <c r="L236" s="1203"/>
      <c r="M236" s="553">
        <f>K236*12*I215</f>
        <v>4552.6080000000002</v>
      </c>
    </row>
    <row r="237" spans="1:13">
      <c r="A237" s="585" t="s">
        <v>33</v>
      </c>
      <c r="B237" s="582"/>
      <c r="C237" s="582"/>
      <c r="D237" s="582"/>
      <c r="E237" s="582"/>
      <c r="F237" s="582"/>
      <c r="G237" s="582"/>
      <c r="H237" s="581"/>
      <c r="I237" s="580"/>
      <c r="J237" s="579"/>
      <c r="K237" s="602"/>
      <c r="L237" s="554"/>
      <c r="M237" s="553"/>
    </row>
    <row r="238" spans="1:13">
      <c r="A238" s="575" t="s">
        <v>34</v>
      </c>
      <c r="B238" s="574"/>
      <c r="C238" s="574"/>
      <c r="D238" s="574"/>
      <c r="E238" s="574"/>
      <c r="F238" s="574"/>
      <c r="G238" s="574"/>
      <c r="H238" s="573"/>
      <c r="I238" s="1198" t="s">
        <v>16</v>
      </c>
      <c r="J238" s="1199"/>
      <c r="K238" s="602"/>
      <c r="L238" s="554"/>
      <c r="M238" s="553"/>
    </row>
    <row r="239" spans="1:13">
      <c r="A239" s="575" t="s">
        <v>35</v>
      </c>
      <c r="B239" s="574"/>
      <c r="C239" s="574"/>
      <c r="D239" s="574"/>
      <c r="E239" s="574"/>
      <c r="F239" s="574"/>
      <c r="G239" s="574"/>
      <c r="H239" s="573"/>
      <c r="I239" s="1188" t="s">
        <v>36</v>
      </c>
      <c r="J239" s="1189"/>
      <c r="K239" s="601"/>
      <c r="L239" s="600"/>
      <c r="M239" s="599"/>
    </row>
    <row r="240" spans="1:13" ht="15.75" thickBot="1">
      <c r="A240" s="585"/>
      <c r="B240" s="582"/>
      <c r="C240" s="582"/>
      <c r="D240" s="582"/>
      <c r="E240" s="582"/>
      <c r="F240" s="582"/>
      <c r="G240" s="582"/>
      <c r="H240" s="581"/>
      <c r="I240" s="1220" t="s">
        <v>37</v>
      </c>
      <c r="J240" s="1221"/>
      <c r="K240" s="598"/>
      <c r="L240" s="597"/>
      <c r="M240" s="596"/>
    </row>
    <row r="241" spans="1:13">
      <c r="A241" s="595" t="s">
        <v>38</v>
      </c>
      <c r="B241" s="594"/>
      <c r="C241" s="594"/>
      <c r="D241" s="594"/>
      <c r="E241" s="594"/>
      <c r="F241" s="594"/>
      <c r="G241" s="593"/>
      <c r="H241" s="592"/>
      <c r="I241" s="591"/>
      <c r="J241" s="590"/>
      <c r="K241" s="1219">
        <f>K243+K250+K251+K255</f>
        <v>52.25</v>
      </c>
      <c r="L241" s="1193"/>
      <c r="M241" s="548">
        <f>M243+M250+M251+M255</f>
        <v>126528.6</v>
      </c>
    </row>
    <row r="242" spans="1:13" ht="15.75" thickBot="1">
      <c r="A242" s="589"/>
      <c r="B242" s="588"/>
      <c r="C242" s="588"/>
      <c r="D242" s="588"/>
      <c r="E242" s="588"/>
      <c r="F242" s="588"/>
      <c r="G242" s="588"/>
      <c r="H242" s="587"/>
      <c r="I242" s="586"/>
      <c r="J242" s="544"/>
      <c r="K242" s="543"/>
      <c r="L242" s="542"/>
      <c r="M242" s="541"/>
    </row>
    <row r="243" spans="1:13" ht="15.75" thickBot="1">
      <c r="A243" s="1222" t="s">
        <v>39</v>
      </c>
      <c r="B243" s="1223"/>
      <c r="C243" s="1223"/>
      <c r="D243" s="1223"/>
      <c r="E243" s="1223"/>
      <c r="F243" s="1223"/>
      <c r="G243" s="1223"/>
      <c r="H243" s="1224"/>
      <c r="I243" s="567"/>
      <c r="J243" s="566"/>
      <c r="K243" s="1208">
        <f>K244+K245+K246+K248+K249</f>
        <v>9.58</v>
      </c>
      <c r="L243" s="1209"/>
      <c r="M243" s="565">
        <f>K243*12*I215</f>
        <v>23198.928000000004</v>
      </c>
    </row>
    <row r="244" spans="1:13">
      <c r="A244" s="585" t="s">
        <v>40</v>
      </c>
      <c r="B244" s="582"/>
      <c r="C244" s="582"/>
      <c r="D244" s="582"/>
      <c r="E244" s="582"/>
      <c r="F244" s="582"/>
      <c r="G244" s="582"/>
      <c r="H244" s="581"/>
      <c r="I244" s="1194" t="s">
        <v>41</v>
      </c>
      <c r="J244" s="1195"/>
      <c r="K244" s="1210">
        <v>2.58</v>
      </c>
      <c r="L244" s="1211"/>
      <c r="M244" s="553">
        <f>K244*12*I215</f>
        <v>6247.728000000001</v>
      </c>
    </row>
    <row r="245" spans="1:13">
      <c r="A245" s="578" t="s">
        <v>42</v>
      </c>
      <c r="B245" s="577"/>
      <c r="C245" s="577"/>
      <c r="D245" s="577"/>
      <c r="E245" s="577"/>
      <c r="F245" s="577"/>
      <c r="G245" s="577"/>
      <c r="H245" s="576"/>
      <c r="I245" s="1194" t="s">
        <v>43</v>
      </c>
      <c r="J245" s="1195"/>
      <c r="K245" s="1202">
        <v>6.1</v>
      </c>
      <c r="L245" s="1203"/>
      <c r="M245" s="553">
        <f>K245*12*I215</f>
        <v>14771.759999999998</v>
      </c>
    </row>
    <row r="246" spans="1:13">
      <c r="A246" s="575" t="s">
        <v>44</v>
      </c>
      <c r="B246" s="574"/>
      <c r="C246" s="574"/>
      <c r="D246" s="574"/>
      <c r="E246" s="574"/>
      <c r="F246" s="574"/>
      <c r="G246" s="574"/>
      <c r="H246" s="573"/>
      <c r="I246" s="1194" t="s">
        <v>19</v>
      </c>
      <c r="J246" s="1195"/>
      <c r="K246" s="1202">
        <v>0.69</v>
      </c>
      <c r="L246" s="1203"/>
      <c r="M246" s="553">
        <f>K246*12*I215</f>
        <v>1670.904</v>
      </c>
    </row>
    <row r="247" spans="1:13">
      <c r="A247" s="584" t="s">
        <v>45</v>
      </c>
      <c r="B247" s="583"/>
      <c r="C247" s="583"/>
      <c r="D247" s="583"/>
      <c r="E247" s="582"/>
      <c r="F247" s="582"/>
      <c r="G247" s="582"/>
      <c r="H247" s="581"/>
      <c r="I247" s="580"/>
      <c r="J247" s="579"/>
      <c r="K247" s="555"/>
      <c r="L247" s="554"/>
      <c r="M247" s="553"/>
    </row>
    <row r="248" spans="1:13">
      <c r="A248" s="578" t="s">
        <v>46</v>
      </c>
      <c r="B248" s="577"/>
      <c r="C248" s="577"/>
      <c r="D248" s="577"/>
      <c r="E248" s="577"/>
      <c r="F248" s="577"/>
      <c r="G248" s="577"/>
      <c r="H248" s="576"/>
      <c r="I248" s="1200" t="s">
        <v>14</v>
      </c>
      <c r="J248" s="1201"/>
      <c r="K248" s="1202">
        <v>0.21</v>
      </c>
      <c r="L248" s="1203"/>
      <c r="M248" s="553">
        <f>K248*12*I215</f>
        <v>508.53600000000006</v>
      </c>
    </row>
    <row r="249" spans="1:13" ht="15.75" thickBot="1">
      <c r="A249" s="575" t="s">
        <v>47</v>
      </c>
      <c r="B249" s="574"/>
      <c r="C249" s="574"/>
      <c r="D249" s="574"/>
      <c r="E249" s="574"/>
      <c r="F249" s="574"/>
      <c r="G249" s="574"/>
      <c r="H249" s="573"/>
      <c r="I249" s="1229" t="s">
        <v>14</v>
      </c>
      <c r="J249" s="1230"/>
      <c r="K249" s="1231"/>
      <c r="L249" s="1232"/>
      <c r="M249" s="553">
        <f>K249*12*I215</f>
        <v>0</v>
      </c>
    </row>
    <row r="250" spans="1:13" ht="15.75" thickBot="1">
      <c r="A250" s="571" t="s">
        <v>167</v>
      </c>
      <c r="B250" s="570"/>
      <c r="C250" s="570"/>
      <c r="D250" s="570"/>
      <c r="E250" s="570"/>
      <c r="F250" s="570"/>
      <c r="G250" s="570"/>
      <c r="H250" s="569"/>
      <c r="I250" s="1227" t="s">
        <v>68</v>
      </c>
      <c r="J250" s="1228"/>
      <c r="K250" s="1237">
        <v>40.4</v>
      </c>
      <c r="L250" s="1238"/>
      <c r="M250" s="565">
        <f>K250*12*I215</f>
        <v>97832.639999999999</v>
      </c>
    </row>
    <row r="251" spans="1:13" ht="15.75" thickBot="1">
      <c r="A251" s="1222" t="s">
        <v>166</v>
      </c>
      <c r="B251" s="1223"/>
      <c r="C251" s="1223"/>
      <c r="D251" s="1223"/>
      <c r="E251" s="1223"/>
      <c r="F251" s="1223"/>
      <c r="G251" s="1223"/>
      <c r="H251" s="1224"/>
      <c r="I251" s="567"/>
      <c r="J251" s="566"/>
      <c r="K251" s="1225">
        <v>2.16</v>
      </c>
      <c r="L251" s="1226"/>
      <c r="M251" s="565">
        <f>K251*12*I215</f>
        <v>5230.6560000000009</v>
      </c>
    </row>
    <row r="252" spans="1:13">
      <c r="A252" s="563" t="s">
        <v>70</v>
      </c>
      <c r="B252" s="562"/>
      <c r="C252" s="562"/>
      <c r="D252" s="562"/>
      <c r="E252" s="562"/>
      <c r="F252" s="562"/>
      <c r="G252" s="562"/>
      <c r="H252" s="560"/>
      <c r="I252" s="1233" t="s">
        <v>71</v>
      </c>
      <c r="J252" s="1234"/>
      <c r="K252" s="559"/>
      <c r="L252" s="558"/>
      <c r="M252" s="553"/>
    </row>
    <row r="253" spans="1:13">
      <c r="A253" s="563" t="s">
        <v>72</v>
      </c>
      <c r="B253" s="562"/>
      <c r="C253" s="562"/>
      <c r="D253" s="562"/>
      <c r="E253" s="562"/>
      <c r="F253" s="562"/>
      <c r="G253" s="562"/>
      <c r="H253" s="560"/>
      <c r="I253" s="557"/>
      <c r="J253" s="556"/>
      <c r="K253" s="559"/>
      <c r="L253" s="558"/>
      <c r="M253" s="553"/>
    </row>
    <row r="254" spans="1:13" ht="15.75" thickBot="1">
      <c r="A254" s="563" t="s">
        <v>73</v>
      </c>
      <c r="B254" s="562"/>
      <c r="C254" s="562"/>
      <c r="D254" s="562"/>
      <c r="E254" s="562"/>
      <c r="F254" s="562"/>
      <c r="G254" s="562"/>
      <c r="H254" s="560"/>
      <c r="I254" s="572"/>
      <c r="J254" s="556"/>
      <c r="K254" s="559"/>
      <c r="L254" s="558"/>
      <c r="M254" s="553"/>
    </row>
    <row r="255" spans="1:13" ht="15.75" thickBot="1">
      <c r="A255" s="571" t="s">
        <v>165</v>
      </c>
      <c r="B255" s="570"/>
      <c r="C255" s="570"/>
      <c r="D255" s="570"/>
      <c r="E255" s="570"/>
      <c r="F255" s="570"/>
      <c r="G255" s="570"/>
      <c r="H255" s="569"/>
      <c r="I255" s="567"/>
      <c r="J255" s="566"/>
      <c r="K255" s="1225">
        <v>0.11</v>
      </c>
      <c r="L255" s="1226"/>
      <c r="M255" s="565">
        <f>K255*12*I215</f>
        <v>266.37600000000003</v>
      </c>
    </row>
    <row r="256" spans="1:13">
      <c r="A256" s="563" t="s">
        <v>75</v>
      </c>
      <c r="B256" s="562"/>
      <c r="C256" s="562"/>
      <c r="D256" s="562"/>
      <c r="E256" s="562"/>
      <c r="F256" s="562"/>
      <c r="G256" s="562"/>
      <c r="H256" s="560"/>
      <c r="I256" s="1233" t="s">
        <v>14</v>
      </c>
      <c r="J256" s="1234"/>
      <c r="K256" s="568"/>
      <c r="L256" s="558"/>
      <c r="M256" s="553"/>
    </row>
    <row r="257" spans="1:13" ht="15.75" thickBot="1">
      <c r="A257" s="563" t="s">
        <v>76</v>
      </c>
      <c r="B257" s="562"/>
      <c r="C257" s="562"/>
      <c r="D257" s="562"/>
      <c r="E257" s="562"/>
      <c r="F257" s="562"/>
      <c r="G257" s="562"/>
      <c r="H257" s="560"/>
      <c r="I257" s="557"/>
      <c r="J257" s="556"/>
      <c r="K257" s="568"/>
      <c r="L257" s="558"/>
      <c r="M257" s="553"/>
    </row>
    <row r="258" spans="1:13" ht="15.75" thickBot="1">
      <c r="A258" s="1222" t="s">
        <v>105</v>
      </c>
      <c r="B258" s="1223"/>
      <c r="C258" s="1223"/>
      <c r="D258" s="1223"/>
      <c r="E258" s="1223"/>
      <c r="F258" s="1223"/>
      <c r="G258" s="1223"/>
      <c r="H258" s="1224"/>
      <c r="I258" s="567"/>
      <c r="J258" s="566"/>
      <c r="K258" s="1225">
        <v>8.01</v>
      </c>
      <c r="L258" s="1226"/>
      <c r="M258" s="565">
        <f>K258*12*I215</f>
        <v>19397.016000000003</v>
      </c>
    </row>
    <row r="259" spans="1:13">
      <c r="A259" s="563" t="s">
        <v>78</v>
      </c>
      <c r="B259" s="561"/>
      <c r="C259" s="561"/>
      <c r="D259" s="561"/>
      <c r="E259" s="561"/>
      <c r="F259" s="562"/>
      <c r="G259" s="561"/>
      <c r="H259" s="560"/>
      <c r="I259" s="1198" t="s">
        <v>79</v>
      </c>
      <c r="J259" s="1199"/>
      <c r="K259" s="559"/>
      <c r="L259" s="558"/>
      <c r="M259" s="553"/>
    </row>
    <row r="260" spans="1:13">
      <c r="A260" s="563" t="s">
        <v>80</v>
      </c>
      <c r="B260" s="561"/>
      <c r="C260" s="561"/>
      <c r="D260" s="561"/>
      <c r="E260" s="561"/>
      <c r="F260" s="562"/>
      <c r="G260" s="561"/>
      <c r="H260" s="560"/>
      <c r="I260" s="1198" t="s">
        <v>81</v>
      </c>
      <c r="J260" s="1199"/>
      <c r="K260" s="559"/>
      <c r="L260" s="558"/>
      <c r="M260" s="553"/>
    </row>
    <row r="261" spans="1:13">
      <c r="A261" s="563" t="s">
        <v>82</v>
      </c>
      <c r="B261" s="561"/>
      <c r="C261" s="561"/>
      <c r="D261" s="561"/>
      <c r="E261" s="561"/>
      <c r="F261" s="562"/>
      <c r="G261" s="561"/>
      <c r="H261" s="560"/>
      <c r="I261" s="1198" t="s">
        <v>83</v>
      </c>
      <c r="J261" s="1199"/>
      <c r="K261" s="559"/>
      <c r="L261" s="558"/>
      <c r="M261" s="553"/>
    </row>
    <row r="262" spans="1:13">
      <c r="A262" s="563" t="s">
        <v>84</v>
      </c>
      <c r="B262" s="561"/>
      <c r="C262" s="561"/>
      <c r="D262" s="561"/>
      <c r="E262" s="561"/>
      <c r="F262" s="562"/>
      <c r="G262" s="561"/>
      <c r="H262" s="560"/>
      <c r="I262" s="1198" t="s">
        <v>85</v>
      </c>
      <c r="J262" s="1199"/>
      <c r="K262" s="559"/>
      <c r="L262" s="558"/>
      <c r="M262" s="553"/>
    </row>
    <row r="263" spans="1:13">
      <c r="A263" s="563" t="s">
        <v>86</v>
      </c>
      <c r="B263" s="561"/>
      <c r="C263" s="561"/>
      <c r="D263" s="561"/>
      <c r="E263" s="561"/>
      <c r="F263" s="562"/>
      <c r="G263" s="561"/>
      <c r="H263" s="560"/>
      <c r="I263" s="1198" t="s">
        <v>87</v>
      </c>
      <c r="J263" s="1199"/>
      <c r="K263" s="559"/>
      <c r="L263" s="558"/>
      <c r="M263" s="553"/>
    </row>
    <row r="264" spans="1:13">
      <c r="A264" s="563" t="s">
        <v>88</v>
      </c>
      <c r="B264" s="561"/>
      <c r="C264" s="561"/>
      <c r="D264" s="561"/>
      <c r="E264" s="561"/>
      <c r="F264" s="562"/>
      <c r="G264" s="561"/>
      <c r="H264" s="560"/>
      <c r="I264" s="557"/>
      <c r="J264" s="556"/>
      <c r="K264" s="559"/>
      <c r="L264" s="564"/>
      <c r="M264" s="553"/>
    </row>
    <row r="265" spans="1:13">
      <c r="A265" s="563" t="s">
        <v>89</v>
      </c>
      <c r="B265" s="561"/>
      <c r="C265" s="561"/>
      <c r="D265" s="561"/>
      <c r="E265" s="561"/>
      <c r="F265" s="562"/>
      <c r="G265" s="561"/>
      <c r="H265" s="560"/>
      <c r="I265" s="557"/>
      <c r="J265" s="556"/>
      <c r="K265" s="559"/>
      <c r="L265" s="558"/>
      <c r="M265" s="553"/>
    </row>
    <row r="266" spans="1:13">
      <c r="A266" s="563" t="s">
        <v>90</v>
      </c>
      <c r="B266" s="561"/>
      <c r="C266" s="561"/>
      <c r="D266" s="561"/>
      <c r="E266" s="561"/>
      <c r="F266" s="562"/>
      <c r="G266" s="561"/>
      <c r="H266" s="560"/>
      <c r="I266" s="557"/>
      <c r="J266" s="556"/>
      <c r="K266" s="559"/>
      <c r="L266" s="558"/>
      <c r="M266" s="553"/>
    </row>
    <row r="267" spans="1:13">
      <c r="A267" s="563" t="s">
        <v>91</v>
      </c>
      <c r="B267" s="561"/>
      <c r="C267" s="561"/>
      <c r="D267" s="561"/>
      <c r="E267" s="561"/>
      <c r="F267" s="562"/>
      <c r="G267" s="561"/>
      <c r="H267" s="560"/>
      <c r="I267" s="557"/>
      <c r="J267" s="556"/>
      <c r="K267" s="559"/>
      <c r="L267" s="558"/>
      <c r="M267" s="553"/>
    </row>
    <row r="268" spans="1:13">
      <c r="A268" s="563" t="s">
        <v>92</v>
      </c>
      <c r="B268" s="561"/>
      <c r="C268" s="561"/>
      <c r="D268" s="561"/>
      <c r="E268" s="561"/>
      <c r="F268" s="562"/>
      <c r="G268" s="561"/>
      <c r="H268" s="560"/>
      <c r="I268" s="557"/>
      <c r="J268" s="556"/>
      <c r="K268" s="559"/>
      <c r="L268" s="558"/>
      <c r="M268" s="553"/>
    </row>
    <row r="269" spans="1:13" ht="15.75" thickBot="1">
      <c r="A269" s="1241" t="s">
        <v>93</v>
      </c>
      <c r="B269" s="1242"/>
      <c r="C269" s="1242"/>
      <c r="D269" s="1242"/>
      <c r="E269" s="1242"/>
      <c r="F269" s="1242"/>
      <c r="G269" s="1242"/>
      <c r="H269" s="1243"/>
      <c r="I269" s="557"/>
      <c r="J269" s="556"/>
      <c r="K269" s="555"/>
      <c r="L269" s="554"/>
      <c r="M269" s="553"/>
    </row>
    <row r="270" spans="1:13">
      <c r="A270" s="552" t="s">
        <v>94</v>
      </c>
      <c r="B270" s="551"/>
      <c r="C270" s="551"/>
      <c r="D270" s="551"/>
      <c r="E270" s="551"/>
      <c r="F270" s="551"/>
      <c r="G270" s="551"/>
      <c r="H270" s="551"/>
      <c r="I270" s="1233" t="s">
        <v>95</v>
      </c>
      <c r="J270" s="1234"/>
      <c r="K270" s="550"/>
      <c r="L270" s="549"/>
      <c r="M270" s="548"/>
    </row>
    <row r="271" spans="1:13" ht="15.75" thickBot="1">
      <c r="A271" s="547" t="s">
        <v>96</v>
      </c>
      <c r="B271" s="546"/>
      <c r="C271" s="546"/>
      <c r="D271" s="546"/>
      <c r="E271" s="546"/>
      <c r="F271" s="546"/>
      <c r="G271" s="546"/>
      <c r="H271" s="546"/>
      <c r="I271" s="545"/>
      <c r="J271" s="544"/>
      <c r="K271" s="543"/>
      <c r="L271" s="542"/>
      <c r="M271" s="541"/>
    </row>
    <row r="272" spans="1:13" ht="15.75" thickBot="1">
      <c r="A272" s="539" t="s">
        <v>160</v>
      </c>
      <c r="B272" s="538"/>
      <c r="C272" s="538"/>
      <c r="D272" s="538"/>
      <c r="E272" s="538"/>
      <c r="F272" s="538"/>
      <c r="G272" s="538"/>
      <c r="H272" s="538"/>
      <c r="I272" s="537"/>
      <c r="J272" s="540"/>
      <c r="K272" s="1235">
        <v>1.27</v>
      </c>
      <c r="L272" s="1236"/>
      <c r="M272" s="533">
        <f>K272*12*I215</f>
        <v>3075.4320000000002</v>
      </c>
    </row>
    <row r="273" spans="1:13" ht="15.75" thickBot="1">
      <c r="A273" s="539" t="s">
        <v>159</v>
      </c>
      <c r="B273" s="538"/>
      <c r="C273" s="538"/>
      <c r="D273" s="538"/>
      <c r="E273" s="538"/>
      <c r="F273" s="538"/>
      <c r="G273" s="538"/>
      <c r="H273" s="538"/>
      <c r="I273" s="537"/>
      <c r="J273" s="536"/>
      <c r="K273" s="1235"/>
      <c r="L273" s="1236"/>
      <c r="M273" s="533"/>
    </row>
    <row r="274" spans="1:13" ht="16.5" thickBot="1">
      <c r="A274" s="1239" t="s">
        <v>137</v>
      </c>
      <c r="B274" s="1240"/>
      <c r="C274" s="1240"/>
      <c r="D274" s="1240"/>
      <c r="E274" s="1240"/>
      <c r="F274" s="1240"/>
      <c r="G274" s="1240"/>
      <c r="H274" s="1240"/>
      <c r="I274" s="537"/>
      <c r="J274" s="536"/>
      <c r="K274" s="1235">
        <v>72.94</v>
      </c>
      <c r="L274" s="1236"/>
      <c r="M274" s="533">
        <f>K274*I215*12</f>
        <v>176631.50399999999</v>
      </c>
    </row>
    <row r="275" spans="1:13" ht="16.5" thickBot="1">
      <c r="A275" s="1248" t="s">
        <v>136</v>
      </c>
      <c r="B275" s="1249"/>
      <c r="C275" s="1249"/>
      <c r="D275" s="1249"/>
      <c r="E275" s="1249"/>
      <c r="F275" s="1249"/>
      <c r="G275" s="1249"/>
      <c r="H275" s="1249"/>
      <c r="I275" s="537"/>
      <c r="J275" s="536"/>
      <c r="K275" s="1250">
        <f>K276-K274</f>
        <v>3.6500000000000057</v>
      </c>
      <c r="L275" s="1236"/>
      <c r="M275" s="533">
        <f>K275*I215*12</f>
        <v>8838.8400000000147</v>
      </c>
    </row>
    <row r="276" spans="1:13" ht="16.5" thickBot="1">
      <c r="A276" s="1246" t="s">
        <v>135</v>
      </c>
      <c r="B276" s="1247"/>
      <c r="C276" s="1247"/>
      <c r="D276" s="1247"/>
      <c r="E276" s="1247"/>
      <c r="F276" s="1247"/>
      <c r="G276" s="1247"/>
      <c r="H276" s="1247"/>
      <c r="I276" s="535"/>
      <c r="J276" s="534"/>
      <c r="K276" s="1244">
        <f>K273+K272+K258+K241+K226+K216</f>
        <v>76.59</v>
      </c>
      <c r="L276" s="1245"/>
      <c r="M276" s="533">
        <f>M272+M273+M258+M241+M226+M216</f>
        <v>185470.34400000001</v>
      </c>
    </row>
    <row r="278" spans="1:13" ht="15.75">
      <c r="A278" s="1185" t="s">
        <v>104</v>
      </c>
      <c r="B278" s="1185"/>
      <c r="C278" s="1185"/>
      <c r="D278" s="1185"/>
      <c r="E278" s="1185"/>
      <c r="F278" s="1185"/>
      <c r="G278" s="1185"/>
      <c r="H278" s="1185"/>
      <c r="I278" s="1185"/>
      <c r="J278" s="1185"/>
      <c r="K278" s="1185"/>
      <c r="L278" s="1185"/>
      <c r="M278" s="602"/>
    </row>
    <row r="279" spans="1:13" ht="15.75">
      <c r="A279" s="1186" t="s">
        <v>0</v>
      </c>
      <c r="B279" s="1186"/>
      <c r="C279" s="1186"/>
      <c r="D279" s="1186"/>
      <c r="E279" s="1186"/>
      <c r="F279" s="1186"/>
      <c r="G279" s="1186"/>
      <c r="H279" s="1186"/>
      <c r="I279" s="1186"/>
      <c r="J279" s="1186"/>
      <c r="K279" s="1186"/>
      <c r="L279" s="1186"/>
      <c r="M279" s="602"/>
    </row>
    <row r="280" spans="1:13" ht="15.75">
      <c r="A280" s="622"/>
      <c r="B280" s="622"/>
      <c r="C280" s="622"/>
      <c r="D280" s="622"/>
      <c r="E280" s="622"/>
      <c r="F280" s="622" t="s">
        <v>164</v>
      </c>
      <c r="G280" s="622"/>
      <c r="H280" s="622"/>
      <c r="I280" s="622"/>
      <c r="J280" s="622"/>
      <c r="K280" s="1206" t="s">
        <v>161</v>
      </c>
      <c r="L280" s="1207"/>
      <c r="M280" s="1207"/>
    </row>
    <row r="281" spans="1:13">
      <c r="A281" s="635"/>
      <c r="B281" s="620"/>
      <c r="C281" s="1187" t="s">
        <v>2</v>
      </c>
      <c r="D281" s="1187"/>
      <c r="E281" s="1187"/>
      <c r="F281" s="620"/>
      <c r="G281" s="620"/>
      <c r="H281" s="619"/>
      <c r="I281" s="1188" t="s">
        <v>3</v>
      </c>
      <c r="J281" s="1189"/>
      <c r="K281" s="1190" t="s">
        <v>4</v>
      </c>
      <c r="L281" s="1191"/>
      <c r="M281" s="634"/>
    </row>
    <row r="282" spans="1:13">
      <c r="A282" s="633"/>
      <c r="B282" s="606"/>
      <c r="C282" s="606"/>
      <c r="D282" s="606"/>
      <c r="E282" s="606"/>
      <c r="F282" s="606"/>
      <c r="G282" s="606"/>
      <c r="H282" s="607"/>
      <c r="I282" s="557"/>
      <c r="J282" s="556"/>
      <c r="K282" s="1196" t="s">
        <v>5</v>
      </c>
      <c r="L282" s="1197"/>
      <c r="M282" s="632" t="s">
        <v>6</v>
      </c>
    </row>
    <row r="283" spans="1:13">
      <c r="A283" s="633"/>
      <c r="B283" s="606"/>
      <c r="C283" s="606"/>
      <c r="D283" s="606"/>
      <c r="E283" s="606"/>
      <c r="F283" s="606"/>
      <c r="G283" s="606"/>
      <c r="H283" s="607"/>
      <c r="I283" s="1198" t="s">
        <v>7</v>
      </c>
      <c r="J283" s="1199"/>
      <c r="K283" s="1212" t="s">
        <v>8</v>
      </c>
      <c r="L283" s="1213"/>
      <c r="M283" s="632" t="s">
        <v>9</v>
      </c>
    </row>
    <row r="284" spans="1:13" ht="16.5" thickBot="1">
      <c r="A284" s="631"/>
      <c r="B284" s="601"/>
      <c r="C284" s="601"/>
      <c r="D284" s="601"/>
      <c r="E284" s="601"/>
      <c r="F284" s="601"/>
      <c r="G284" s="601"/>
      <c r="H284" s="600"/>
      <c r="I284" s="1214">
        <v>201.8</v>
      </c>
      <c r="J284" s="1215"/>
      <c r="K284" s="1216"/>
      <c r="L284" s="1217"/>
      <c r="M284" s="630"/>
    </row>
    <row r="285" spans="1:13">
      <c r="A285" s="618" t="s">
        <v>10</v>
      </c>
      <c r="B285" s="594"/>
      <c r="C285" s="594"/>
      <c r="D285" s="594"/>
      <c r="E285" s="594"/>
      <c r="F285" s="594"/>
      <c r="G285" s="594"/>
      <c r="H285" s="629"/>
      <c r="I285" s="591"/>
      <c r="J285" s="590"/>
      <c r="K285" s="1218">
        <f>K288+K291</f>
        <v>8.3000000000000007</v>
      </c>
      <c r="L285" s="1193"/>
      <c r="M285" s="548">
        <f>K285*12*I284</f>
        <v>20099.280000000002</v>
      </c>
    </row>
    <row r="286" spans="1:13">
      <c r="A286" s="628" t="s">
        <v>11</v>
      </c>
      <c r="B286" s="627"/>
      <c r="C286" s="627"/>
      <c r="D286" s="627"/>
      <c r="E286" s="627"/>
      <c r="F286" s="627"/>
      <c r="G286" s="627"/>
      <c r="H286" s="626"/>
      <c r="I286" s="557"/>
      <c r="J286" s="556"/>
      <c r="K286" s="555"/>
      <c r="L286" s="554"/>
      <c r="M286" s="625"/>
    </row>
    <row r="287" spans="1:13" ht="15.75" thickBot="1">
      <c r="A287" s="614" t="s">
        <v>12</v>
      </c>
      <c r="B287" s="624"/>
      <c r="C287" s="624"/>
      <c r="D287" s="624"/>
      <c r="E287" s="624"/>
      <c r="F287" s="624"/>
      <c r="G287" s="624"/>
      <c r="H287" s="623"/>
      <c r="I287" s="586"/>
      <c r="J287" s="544"/>
      <c r="K287" s="543"/>
      <c r="L287" s="542"/>
      <c r="M287" s="541"/>
    </row>
    <row r="288" spans="1:13">
      <c r="A288" s="585" t="s">
        <v>13</v>
      </c>
      <c r="B288" s="583"/>
      <c r="C288" s="583"/>
      <c r="D288" s="583"/>
      <c r="E288" s="583"/>
      <c r="F288" s="583"/>
      <c r="G288" s="583"/>
      <c r="H288" s="608"/>
      <c r="I288" s="1194" t="s">
        <v>14</v>
      </c>
      <c r="J288" s="1195"/>
      <c r="K288" s="1210">
        <v>4.97</v>
      </c>
      <c r="L288" s="1211"/>
      <c r="M288" s="553">
        <f>K288*12*I284</f>
        <v>12035.352000000001</v>
      </c>
    </row>
    <row r="289" spans="1:13">
      <c r="A289" s="563" t="s">
        <v>15</v>
      </c>
      <c r="B289" s="606"/>
      <c r="C289" s="606"/>
      <c r="D289" s="606"/>
      <c r="E289" s="606"/>
      <c r="F289" s="606"/>
      <c r="G289" s="606"/>
      <c r="H289" s="607"/>
      <c r="I289" s="1198" t="s">
        <v>16</v>
      </c>
      <c r="J289" s="1199"/>
      <c r="K289" s="602"/>
      <c r="L289" s="554"/>
      <c r="M289" s="553"/>
    </row>
    <row r="290" spans="1:13">
      <c r="A290" s="585" t="s">
        <v>17</v>
      </c>
      <c r="B290" s="583"/>
      <c r="C290" s="583"/>
      <c r="D290" s="583"/>
      <c r="E290" s="583"/>
      <c r="F290" s="583"/>
      <c r="G290" s="583"/>
      <c r="H290" s="608"/>
      <c r="I290" s="1194"/>
      <c r="J290" s="1195"/>
      <c r="K290" s="602"/>
      <c r="L290" s="554"/>
      <c r="M290" s="553"/>
    </row>
    <row r="291" spans="1:13">
      <c r="A291" s="585" t="s">
        <v>18</v>
      </c>
      <c r="B291" s="583"/>
      <c r="C291" s="583"/>
      <c r="D291" s="583"/>
      <c r="E291" s="583"/>
      <c r="F291" s="583"/>
      <c r="G291" s="583"/>
      <c r="H291" s="608"/>
      <c r="I291" s="1200" t="s">
        <v>19</v>
      </c>
      <c r="J291" s="1201"/>
      <c r="K291" s="1202">
        <v>3.33</v>
      </c>
      <c r="L291" s="1203"/>
      <c r="M291" s="553">
        <f>K291*12*I284</f>
        <v>8063.9280000000008</v>
      </c>
    </row>
    <row r="292" spans="1:13" ht="15.75">
      <c r="A292" s="578" t="s">
        <v>20</v>
      </c>
      <c r="B292" s="605"/>
      <c r="C292" s="605"/>
      <c r="D292" s="605"/>
      <c r="E292" s="605"/>
      <c r="F292" s="605"/>
      <c r="G292" s="605"/>
      <c r="H292" s="604"/>
      <c r="I292" s="1198" t="s">
        <v>16</v>
      </c>
      <c r="J292" s="1199"/>
      <c r="K292" s="622"/>
      <c r="L292" s="621"/>
      <c r="M292" s="553"/>
    </row>
    <row r="293" spans="1:13">
      <c r="A293" s="575" t="s">
        <v>21</v>
      </c>
      <c r="B293" s="620"/>
      <c r="C293" s="620"/>
      <c r="D293" s="620"/>
      <c r="E293" s="620"/>
      <c r="F293" s="620"/>
      <c r="G293" s="620"/>
      <c r="H293" s="619"/>
      <c r="I293" s="1198"/>
      <c r="J293" s="1199"/>
      <c r="K293" s="603"/>
      <c r="L293" s="554"/>
      <c r="M293" s="553"/>
    </row>
    <row r="294" spans="1:13" ht="15.75" thickBot="1">
      <c r="A294" s="585" t="s">
        <v>22</v>
      </c>
      <c r="B294" s="582"/>
      <c r="C294" s="582"/>
      <c r="D294" s="582"/>
      <c r="E294" s="582"/>
      <c r="F294" s="582"/>
      <c r="G294" s="582"/>
      <c r="H294" s="581"/>
      <c r="I294" s="580"/>
      <c r="J294" s="579"/>
      <c r="K294" s="1204"/>
      <c r="L294" s="1205"/>
      <c r="M294" s="553"/>
    </row>
    <row r="295" spans="1:13">
      <c r="A295" s="618" t="s">
        <v>23</v>
      </c>
      <c r="B295" s="617"/>
      <c r="C295" s="617"/>
      <c r="D295" s="617"/>
      <c r="E295" s="617"/>
      <c r="F295" s="617"/>
      <c r="G295" s="617"/>
      <c r="H295" s="616"/>
      <c r="I295" s="591"/>
      <c r="J295" s="615"/>
      <c r="K295" s="1192">
        <f>K297+K302+K305</f>
        <v>6.76</v>
      </c>
      <c r="L295" s="1193"/>
      <c r="M295" s="548">
        <f>K295*12*I284</f>
        <v>16370.016000000001</v>
      </c>
    </row>
    <row r="296" spans="1:13" ht="15.75" thickBot="1">
      <c r="A296" s="614" t="s">
        <v>24</v>
      </c>
      <c r="B296" s="613"/>
      <c r="C296" s="613"/>
      <c r="D296" s="613"/>
      <c r="E296" s="613"/>
      <c r="F296" s="613"/>
      <c r="G296" s="613"/>
      <c r="H296" s="612"/>
      <c r="I296" s="586"/>
      <c r="J296" s="611"/>
      <c r="K296" s="543"/>
      <c r="L296" s="542"/>
      <c r="M296" s="541"/>
    </row>
    <row r="297" spans="1:13">
      <c r="A297" s="563" t="s">
        <v>25</v>
      </c>
      <c r="B297" s="562"/>
      <c r="C297" s="562"/>
      <c r="D297" s="562"/>
      <c r="E297" s="562"/>
      <c r="F297" s="562"/>
      <c r="G297" s="562"/>
      <c r="H297" s="560"/>
      <c r="I297" s="1198" t="s">
        <v>14</v>
      </c>
      <c r="J297" s="1199"/>
      <c r="K297" s="1210">
        <v>3.39</v>
      </c>
      <c r="L297" s="1211"/>
      <c r="M297" s="553">
        <f>K297*12*I284</f>
        <v>8209.2240000000002</v>
      </c>
    </row>
    <row r="298" spans="1:13">
      <c r="A298" s="585" t="s">
        <v>26</v>
      </c>
      <c r="B298" s="582"/>
      <c r="C298" s="582"/>
      <c r="D298" s="582"/>
      <c r="E298" s="582"/>
      <c r="F298" s="582"/>
      <c r="G298" s="582"/>
      <c r="H298" s="581"/>
      <c r="I298" s="610"/>
      <c r="J298" s="609"/>
      <c r="K298" s="602"/>
      <c r="L298" s="554"/>
      <c r="M298" s="553"/>
    </row>
    <row r="299" spans="1:13">
      <c r="A299" s="563" t="s">
        <v>15</v>
      </c>
      <c r="B299" s="606"/>
      <c r="C299" s="606"/>
      <c r="D299" s="606"/>
      <c r="E299" s="606"/>
      <c r="F299" s="606"/>
      <c r="G299" s="606"/>
      <c r="H299" s="607"/>
      <c r="I299" s="1198" t="s">
        <v>16</v>
      </c>
      <c r="J299" s="1199"/>
      <c r="K299" s="602"/>
      <c r="L299" s="554"/>
      <c r="M299" s="553"/>
    </row>
    <row r="300" spans="1:13">
      <c r="A300" s="585" t="s">
        <v>17</v>
      </c>
      <c r="B300" s="583"/>
      <c r="C300" s="583"/>
      <c r="D300" s="583"/>
      <c r="E300" s="583"/>
      <c r="F300" s="583"/>
      <c r="G300" s="583"/>
      <c r="H300" s="608"/>
      <c r="I300" s="1194"/>
      <c r="J300" s="1195"/>
      <c r="K300" s="602"/>
      <c r="L300" s="554"/>
      <c r="M300" s="553"/>
    </row>
    <row r="301" spans="1:13">
      <c r="A301" s="578" t="s">
        <v>27</v>
      </c>
      <c r="B301" s="605"/>
      <c r="C301" s="604"/>
      <c r="D301" s="606"/>
      <c r="E301" s="606"/>
      <c r="F301" s="606"/>
      <c r="G301" s="606"/>
      <c r="H301" s="607"/>
      <c r="I301" s="1198" t="s">
        <v>16</v>
      </c>
      <c r="J301" s="1199"/>
      <c r="K301" s="602"/>
      <c r="L301" s="554"/>
      <c r="M301" s="553"/>
    </row>
    <row r="302" spans="1:13">
      <c r="A302" s="563" t="s">
        <v>28</v>
      </c>
      <c r="B302" s="606"/>
      <c r="C302" s="606"/>
      <c r="D302" s="605"/>
      <c r="E302" s="605"/>
      <c r="F302" s="605"/>
      <c r="G302" s="605"/>
      <c r="H302" s="604"/>
      <c r="I302" s="1200" t="s">
        <v>19</v>
      </c>
      <c r="J302" s="1201"/>
      <c r="K302" s="1202">
        <v>1.49</v>
      </c>
      <c r="L302" s="1203"/>
      <c r="M302" s="553">
        <f>K302*12*I284</f>
        <v>3608.1840000000002</v>
      </c>
    </row>
    <row r="303" spans="1:13">
      <c r="A303" s="575" t="s">
        <v>29</v>
      </c>
      <c r="B303" s="574"/>
      <c r="C303" s="574"/>
      <c r="D303" s="574"/>
      <c r="E303" s="574"/>
      <c r="F303" s="574"/>
      <c r="G303" s="574"/>
      <c r="H303" s="573"/>
      <c r="I303" s="1188" t="s">
        <v>30</v>
      </c>
      <c r="J303" s="1189"/>
      <c r="K303" s="602"/>
      <c r="L303" s="554"/>
      <c r="M303" s="553"/>
    </row>
    <row r="304" spans="1:13">
      <c r="A304" s="585"/>
      <c r="B304" s="582"/>
      <c r="C304" s="582"/>
      <c r="D304" s="582"/>
      <c r="E304" s="582"/>
      <c r="F304" s="582"/>
      <c r="G304" s="582"/>
      <c r="H304" s="581"/>
      <c r="I304" s="580" t="s">
        <v>31</v>
      </c>
      <c r="J304" s="579"/>
      <c r="K304" s="603"/>
      <c r="L304" s="554"/>
      <c r="M304" s="553"/>
    </row>
    <row r="305" spans="1:13">
      <c r="A305" s="575" t="s">
        <v>32</v>
      </c>
      <c r="B305" s="574"/>
      <c r="C305" s="574"/>
      <c r="D305" s="574"/>
      <c r="E305" s="574"/>
      <c r="F305" s="574"/>
      <c r="G305" s="574"/>
      <c r="H305" s="573"/>
      <c r="I305" s="1188" t="s">
        <v>19</v>
      </c>
      <c r="J305" s="1189"/>
      <c r="K305" s="1202">
        <v>1.88</v>
      </c>
      <c r="L305" s="1203"/>
      <c r="M305" s="553">
        <f>K305*12*I284</f>
        <v>4552.6080000000002</v>
      </c>
    </row>
    <row r="306" spans="1:13">
      <c r="A306" s="585" t="s">
        <v>33</v>
      </c>
      <c r="B306" s="582"/>
      <c r="C306" s="582"/>
      <c r="D306" s="582"/>
      <c r="E306" s="582"/>
      <c r="F306" s="582"/>
      <c r="G306" s="582"/>
      <c r="H306" s="581"/>
      <c r="I306" s="580"/>
      <c r="J306" s="579"/>
      <c r="K306" s="602"/>
      <c r="L306" s="554"/>
      <c r="M306" s="553"/>
    </row>
    <row r="307" spans="1:13">
      <c r="A307" s="575" t="s">
        <v>34</v>
      </c>
      <c r="B307" s="574"/>
      <c r="C307" s="574"/>
      <c r="D307" s="574"/>
      <c r="E307" s="574"/>
      <c r="F307" s="574"/>
      <c r="G307" s="574"/>
      <c r="H307" s="573"/>
      <c r="I307" s="1198" t="s">
        <v>16</v>
      </c>
      <c r="J307" s="1199"/>
      <c r="K307" s="602"/>
      <c r="L307" s="554"/>
      <c r="M307" s="553"/>
    </row>
    <row r="308" spans="1:13">
      <c r="A308" s="575" t="s">
        <v>35</v>
      </c>
      <c r="B308" s="574"/>
      <c r="C308" s="574"/>
      <c r="D308" s="574"/>
      <c r="E308" s="574"/>
      <c r="F308" s="574"/>
      <c r="G308" s="574"/>
      <c r="H308" s="573"/>
      <c r="I308" s="1188" t="s">
        <v>36</v>
      </c>
      <c r="J308" s="1189"/>
      <c r="K308" s="601"/>
      <c r="L308" s="600"/>
      <c r="M308" s="599"/>
    </row>
    <row r="309" spans="1:13" ht="15.75" thickBot="1">
      <c r="A309" s="585"/>
      <c r="B309" s="582"/>
      <c r="C309" s="582"/>
      <c r="D309" s="582"/>
      <c r="E309" s="582"/>
      <c r="F309" s="582"/>
      <c r="G309" s="582"/>
      <c r="H309" s="581"/>
      <c r="I309" s="1220" t="s">
        <v>37</v>
      </c>
      <c r="J309" s="1221"/>
      <c r="K309" s="598"/>
      <c r="L309" s="597"/>
      <c r="M309" s="596"/>
    </row>
    <row r="310" spans="1:13">
      <c r="A310" s="595" t="s">
        <v>38</v>
      </c>
      <c r="B310" s="594"/>
      <c r="C310" s="594"/>
      <c r="D310" s="594"/>
      <c r="E310" s="594"/>
      <c r="F310" s="594"/>
      <c r="G310" s="593"/>
      <c r="H310" s="592"/>
      <c r="I310" s="591"/>
      <c r="J310" s="590"/>
      <c r="K310" s="1219">
        <f>K312+K319+K320+K324</f>
        <v>52.16</v>
      </c>
      <c r="L310" s="1193"/>
      <c r="M310" s="548">
        <f>M312+M319+M320+M324</f>
        <v>126310.65600000002</v>
      </c>
    </row>
    <row r="311" spans="1:13" ht="15.75" thickBot="1">
      <c r="A311" s="589"/>
      <c r="B311" s="588"/>
      <c r="C311" s="588"/>
      <c r="D311" s="588"/>
      <c r="E311" s="588"/>
      <c r="F311" s="588"/>
      <c r="G311" s="588"/>
      <c r="H311" s="587"/>
      <c r="I311" s="586"/>
      <c r="J311" s="544"/>
      <c r="K311" s="543"/>
      <c r="L311" s="542"/>
      <c r="M311" s="541"/>
    </row>
    <row r="312" spans="1:13" ht="15.75" thickBot="1">
      <c r="A312" s="1222" t="s">
        <v>39</v>
      </c>
      <c r="B312" s="1223"/>
      <c r="C312" s="1223"/>
      <c r="D312" s="1223"/>
      <c r="E312" s="1223"/>
      <c r="F312" s="1223"/>
      <c r="G312" s="1223"/>
      <c r="H312" s="1224"/>
      <c r="I312" s="567"/>
      <c r="J312" s="566"/>
      <c r="K312" s="1208">
        <f>K313+K314+K315+K317+K318</f>
        <v>9.58</v>
      </c>
      <c r="L312" s="1209"/>
      <c r="M312" s="565">
        <f>K312*12*I284</f>
        <v>23198.928000000004</v>
      </c>
    </row>
    <row r="313" spans="1:13">
      <c r="A313" s="585" t="s">
        <v>40</v>
      </c>
      <c r="B313" s="582"/>
      <c r="C313" s="582"/>
      <c r="D313" s="582"/>
      <c r="E313" s="582"/>
      <c r="F313" s="582"/>
      <c r="G313" s="582"/>
      <c r="H313" s="581"/>
      <c r="I313" s="1194" t="s">
        <v>41</v>
      </c>
      <c r="J313" s="1195"/>
      <c r="K313" s="1210">
        <v>2.58</v>
      </c>
      <c r="L313" s="1211"/>
      <c r="M313" s="553">
        <f>K313*12*I284</f>
        <v>6247.728000000001</v>
      </c>
    </row>
    <row r="314" spans="1:13">
      <c r="A314" s="578" t="s">
        <v>42</v>
      </c>
      <c r="B314" s="577"/>
      <c r="C314" s="577"/>
      <c r="D314" s="577"/>
      <c r="E314" s="577"/>
      <c r="F314" s="577"/>
      <c r="G314" s="577"/>
      <c r="H314" s="576"/>
      <c r="I314" s="1194" t="s">
        <v>43</v>
      </c>
      <c r="J314" s="1195"/>
      <c r="K314" s="1202">
        <v>6.1</v>
      </c>
      <c r="L314" s="1203"/>
      <c r="M314" s="553">
        <f>K314*12*I284</f>
        <v>14771.759999999998</v>
      </c>
    </row>
    <row r="315" spans="1:13">
      <c r="A315" s="575" t="s">
        <v>44</v>
      </c>
      <c r="B315" s="574"/>
      <c r="C315" s="574"/>
      <c r="D315" s="574"/>
      <c r="E315" s="574"/>
      <c r="F315" s="574"/>
      <c r="G315" s="574"/>
      <c r="H315" s="573"/>
      <c r="I315" s="1194" t="s">
        <v>19</v>
      </c>
      <c r="J315" s="1195"/>
      <c r="K315" s="1202">
        <v>0.69</v>
      </c>
      <c r="L315" s="1203"/>
      <c r="M315" s="553">
        <f>K315*12*I284</f>
        <v>1670.904</v>
      </c>
    </row>
    <row r="316" spans="1:13">
      <c r="A316" s="584" t="s">
        <v>45</v>
      </c>
      <c r="B316" s="583"/>
      <c r="C316" s="583"/>
      <c r="D316" s="583"/>
      <c r="E316" s="582"/>
      <c r="F316" s="582"/>
      <c r="G316" s="582"/>
      <c r="H316" s="581"/>
      <c r="I316" s="580"/>
      <c r="J316" s="579"/>
      <c r="K316" s="555"/>
      <c r="L316" s="554"/>
      <c r="M316" s="553"/>
    </row>
    <row r="317" spans="1:13">
      <c r="A317" s="578" t="s">
        <v>46</v>
      </c>
      <c r="B317" s="577"/>
      <c r="C317" s="577"/>
      <c r="D317" s="577"/>
      <c r="E317" s="577"/>
      <c r="F317" s="577"/>
      <c r="G317" s="577"/>
      <c r="H317" s="576"/>
      <c r="I317" s="1200" t="s">
        <v>14</v>
      </c>
      <c r="J317" s="1201"/>
      <c r="K317" s="1202">
        <v>0.21</v>
      </c>
      <c r="L317" s="1203"/>
      <c r="M317" s="553">
        <f>K317*12*I284</f>
        <v>508.53600000000006</v>
      </c>
    </row>
    <row r="318" spans="1:13" ht="15.75" thickBot="1">
      <c r="A318" s="575" t="s">
        <v>47</v>
      </c>
      <c r="B318" s="574"/>
      <c r="C318" s="574"/>
      <c r="D318" s="574"/>
      <c r="E318" s="574"/>
      <c r="F318" s="574"/>
      <c r="G318" s="574"/>
      <c r="H318" s="573"/>
      <c r="I318" s="1229" t="s">
        <v>14</v>
      </c>
      <c r="J318" s="1230"/>
      <c r="K318" s="1231"/>
      <c r="L318" s="1232"/>
      <c r="M318" s="553">
        <f>K318*12*I284</f>
        <v>0</v>
      </c>
    </row>
    <row r="319" spans="1:13" ht="15.75" thickBot="1">
      <c r="A319" s="571" t="s">
        <v>108</v>
      </c>
      <c r="B319" s="570"/>
      <c r="C319" s="570"/>
      <c r="D319" s="570"/>
      <c r="E319" s="570"/>
      <c r="F319" s="570"/>
      <c r="G319" s="570"/>
      <c r="H319" s="569"/>
      <c r="I319" s="1227" t="s">
        <v>68</v>
      </c>
      <c r="J319" s="1228"/>
      <c r="K319" s="1237">
        <v>40.31</v>
      </c>
      <c r="L319" s="1238"/>
      <c r="M319" s="565">
        <f>K319*12*I284</f>
        <v>97614.696000000011</v>
      </c>
    </row>
    <row r="320" spans="1:13" ht="15.75" thickBot="1">
      <c r="A320" s="1222" t="s">
        <v>107</v>
      </c>
      <c r="B320" s="1223"/>
      <c r="C320" s="1223"/>
      <c r="D320" s="1223"/>
      <c r="E320" s="1223"/>
      <c r="F320" s="1223"/>
      <c r="G320" s="1223"/>
      <c r="H320" s="1224"/>
      <c r="I320" s="567"/>
      <c r="J320" s="566"/>
      <c r="K320" s="1225">
        <v>2.16</v>
      </c>
      <c r="L320" s="1226"/>
      <c r="M320" s="565">
        <f>K320*12*I284</f>
        <v>5230.6560000000009</v>
      </c>
    </row>
    <row r="321" spans="1:13">
      <c r="A321" s="563" t="s">
        <v>70</v>
      </c>
      <c r="B321" s="562"/>
      <c r="C321" s="562"/>
      <c r="D321" s="562"/>
      <c r="E321" s="562"/>
      <c r="F321" s="562"/>
      <c r="G321" s="562"/>
      <c r="H321" s="560"/>
      <c r="I321" s="1233" t="s">
        <v>71</v>
      </c>
      <c r="J321" s="1234"/>
      <c r="K321" s="559"/>
      <c r="L321" s="558"/>
      <c r="M321" s="553"/>
    </row>
    <row r="322" spans="1:13">
      <c r="A322" s="563" t="s">
        <v>72</v>
      </c>
      <c r="B322" s="562"/>
      <c r="C322" s="562"/>
      <c r="D322" s="562"/>
      <c r="E322" s="562"/>
      <c r="F322" s="562"/>
      <c r="G322" s="562"/>
      <c r="H322" s="560"/>
      <c r="I322" s="557"/>
      <c r="J322" s="556"/>
      <c r="K322" s="559"/>
      <c r="L322" s="558"/>
      <c r="M322" s="553"/>
    </row>
    <row r="323" spans="1:13" ht="15.75" thickBot="1">
      <c r="A323" s="563" t="s">
        <v>73</v>
      </c>
      <c r="B323" s="562"/>
      <c r="C323" s="562"/>
      <c r="D323" s="562"/>
      <c r="E323" s="562"/>
      <c r="F323" s="562"/>
      <c r="G323" s="562"/>
      <c r="H323" s="560"/>
      <c r="I323" s="572"/>
      <c r="J323" s="556"/>
      <c r="K323" s="559"/>
      <c r="L323" s="558"/>
      <c r="M323" s="553"/>
    </row>
    <row r="324" spans="1:13" ht="15.75" thickBot="1">
      <c r="A324" s="571" t="s">
        <v>106</v>
      </c>
      <c r="B324" s="570"/>
      <c r="C324" s="570"/>
      <c r="D324" s="570"/>
      <c r="E324" s="570"/>
      <c r="F324" s="570"/>
      <c r="G324" s="570"/>
      <c r="H324" s="569"/>
      <c r="I324" s="567"/>
      <c r="J324" s="566"/>
      <c r="K324" s="1225">
        <v>0.11</v>
      </c>
      <c r="L324" s="1226"/>
      <c r="M324" s="565">
        <f>K324*12*I284</f>
        <v>266.37600000000003</v>
      </c>
    </row>
    <row r="325" spans="1:13">
      <c r="A325" s="563" t="s">
        <v>75</v>
      </c>
      <c r="B325" s="562"/>
      <c r="C325" s="562"/>
      <c r="D325" s="562"/>
      <c r="E325" s="562"/>
      <c r="F325" s="562"/>
      <c r="G325" s="562"/>
      <c r="H325" s="560"/>
      <c r="I325" s="1233" t="s">
        <v>14</v>
      </c>
      <c r="J325" s="1234"/>
      <c r="K325" s="568"/>
      <c r="L325" s="558"/>
      <c r="M325" s="553"/>
    </row>
    <row r="326" spans="1:13" ht="15.75" thickBot="1">
      <c r="A326" s="563" t="s">
        <v>76</v>
      </c>
      <c r="B326" s="562"/>
      <c r="C326" s="562"/>
      <c r="D326" s="562"/>
      <c r="E326" s="562"/>
      <c r="F326" s="562"/>
      <c r="G326" s="562"/>
      <c r="H326" s="560"/>
      <c r="I326" s="557"/>
      <c r="J326" s="556"/>
      <c r="K326" s="568"/>
      <c r="L326" s="558"/>
      <c r="M326" s="553"/>
    </row>
    <row r="327" spans="1:13" ht="15.75" thickBot="1">
      <c r="A327" s="1222" t="s">
        <v>105</v>
      </c>
      <c r="B327" s="1223"/>
      <c r="C327" s="1223"/>
      <c r="D327" s="1223"/>
      <c r="E327" s="1223"/>
      <c r="F327" s="1223"/>
      <c r="G327" s="1223"/>
      <c r="H327" s="1224"/>
      <c r="I327" s="567"/>
      <c r="J327" s="566"/>
      <c r="K327" s="1225">
        <v>8.01</v>
      </c>
      <c r="L327" s="1226"/>
      <c r="M327" s="565">
        <f>K327*12*I284</f>
        <v>19397.016000000003</v>
      </c>
    </row>
    <row r="328" spans="1:13">
      <c r="A328" s="563" t="s">
        <v>78</v>
      </c>
      <c r="B328" s="561"/>
      <c r="C328" s="561"/>
      <c r="D328" s="561"/>
      <c r="E328" s="561"/>
      <c r="F328" s="562"/>
      <c r="G328" s="561"/>
      <c r="H328" s="560"/>
      <c r="I328" s="1198" t="s">
        <v>79</v>
      </c>
      <c r="J328" s="1199"/>
      <c r="K328" s="559"/>
      <c r="L328" s="558"/>
      <c r="M328" s="553"/>
    </row>
    <row r="329" spans="1:13">
      <c r="A329" s="563" t="s">
        <v>80</v>
      </c>
      <c r="B329" s="561"/>
      <c r="C329" s="561"/>
      <c r="D329" s="561"/>
      <c r="E329" s="561"/>
      <c r="F329" s="562"/>
      <c r="G329" s="561"/>
      <c r="H329" s="560"/>
      <c r="I329" s="1198" t="s">
        <v>81</v>
      </c>
      <c r="J329" s="1199"/>
      <c r="K329" s="559"/>
      <c r="L329" s="558"/>
      <c r="M329" s="553"/>
    </row>
    <row r="330" spans="1:13">
      <c r="A330" s="563" t="s">
        <v>82</v>
      </c>
      <c r="B330" s="561"/>
      <c r="C330" s="561"/>
      <c r="D330" s="561"/>
      <c r="E330" s="561"/>
      <c r="F330" s="562"/>
      <c r="G330" s="561"/>
      <c r="H330" s="560"/>
      <c r="I330" s="1198" t="s">
        <v>83</v>
      </c>
      <c r="J330" s="1199"/>
      <c r="K330" s="559"/>
      <c r="L330" s="558"/>
      <c r="M330" s="553"/>
    </row>
    <row r="331" spans="1:13">
      <c r="A331" s="563" t="s">
        <v>84</v>
      </c>
      <c r="B331" s="561"/>
      <c r="C331" s="561"/>
      <c r="D331" s="561"/>
      <c r="E331" s="561"/>
      <c r="F331" s="562"/>
      <c r="G331" s="561"/>
      <c r="H331" s="560"/>
      <c r="I331" s="1198" t="s">
        <v>85</v>
      </c>
      <c r="J331" s="1199"/>
      <c r="K331" s="559"/>
      <c r="L331" s="558"/>
      <c r="M331" s="553"/>
    </row>
    <row r="332" spans="1:13">
      <c r="A332" s="563" t="s">
        <v>86</v>
      </c>
      <c r="B332" s="561"/>
      <c r="C332" s="561"/>
      <c r="D332" s="561"/>
      <c r="E332" s="561"/>
      <c r="F332" s="562"/>
      <c r="G332" s="561"/>
      <c r="H332" s="560"/>
      <c r="I332" s="1198" t="s">
        <v>87</v>
      </c>
      <c r="J332" s="1199"/>
      <c r="K332" s="559"/>
      <c r="L332" s="558"/>
      <c r="M332" s="553"/>
    </row>
    <row r="333" spans="1:13">
      <c r="A333" s="563" t="s">
        <v>88</v>
      </c>
      <c r="B333" s="561"/>
      <c r="C333" s="561"/>
      <c r="D333" s="561"/>
      <c r="E333" s="561"/>
      <c r="F333" s="562"/>
      <c r="G333" s="561"/>
      <c r="H333" s="560"/>
      <c r="I333" s="557"/>
      <c r="J333" s="556"/>
      <c r="K333" s="559"/>
      <c r="L333" s="564"/>
      <c r="M333" s="553"/>
    </row>
    <row r="334" spans="1:13">
      <c r="A334" s="563" t="s">
        <v>89</v>
      </c>
      <c r="B334" s="561"/>
      <c r="C334" s="561"/>
      <c r="D334" s="561"/>
      <c r="E334" s="561"/>
      <c r="F334" s="562"/>
      <c r="G334" s="561"/>
      <c r="H334" s="560"/>
      <c r="I334" s="557"/>
      <c r="J334" s="556"/>
      <c r="K334" s="559"/>
      <c r="L334" s="558"/>
      <c r="M334" s="553"/>
    </row>
    <row r="335" spans="1:13">
      <c r="A335" s="563" t="s">
        <v>90</v>
      </c>
      <c r="B335" s="561"/>
      <c r="C335" s="561"/>
      <c r="D335" s="561"/>
      <c r="E335" s="561"/>
      <c r="F335" s="562"/>
      <c r="G335" s="561"/>
      <c r="H335" s="560"/>
      <c r="I335" s="557"/>
      <c r="J335" s="556"/>
      <c r="K335" s="559"/>
      <c r="L335" s="558"/>
      <c r="M335" s="553"/>
    </row>
    <row r="336" spans="1:13">
      <c r="A336" s="563" t="s">
        <v>91</v>
      </c>
      <c r="B336" s="561"/>
      <c r="C336" s="561"/>
      <c r="D336" s="561"/>
      <c r="E336" s="561"/>
      <c r="F336" s="562"/>
      <c r="G336" s="561"/>
      <c r="H336" s="560"/>
      <c r="I336" s="557"/>
      <c r="J336" s="556"/>
      <c r="K336" s="559"/>
      <c r="L336" s="558"/>
      <c r="M336" s="553"/>
    </row>
    <row r="337" spans="1:13">
      <c r="A337" s="563" t="s">
        <v>92</v>
      </c>
      <c r="B337" s="561"/>
      <c r="C337" s="561"/>
      <c r="D337" s="561"/>
      <c r="E337" s="561"/>
      <c r="F337" s="562"/>
      <c r="G337" s="561"/>
      <c r="H337" s="560"/>
      <c r="I337" s="557"/>
      <c r="J337" s="556"/>
      <c r="K337" s="559"/>
      <c r="L337" s="558"/>
      <c r="M337" s="553"/>
    </row>
    <row r="338" spans="1:13" ht="15.75" thickBot="1">
      <c r="A338" s="1241" t="s">
        <v>93</v>
      </c>
      <c r="B338" s="1242"/>
      <c r="C338" s="1242"/>
      <c r="D338" s="1242"/>
      <c r="E338" s="1242"/>
      <c r="F338" s="1242"/>
      <c r="G338" s="1242"/>
      <c r="H338" s="1243"/>
      <c r="I338" s="557"/>
      <c r="J338" s="556"/>
      <c r="K338" s="555"/>
      <c r="L338" s="554"/>
      <c r="M338" s="553"/>
    </row>
    <row r="339" spans="1:13">
      <c r="A339" s="552" t="s">
        <v>94</v>
      </c>
      <c r="B339" s="551"/>
      <c r="C339" s="551"/>
      <c r="D339" s="551"/>
      <c r="E339" s="551"/>
      <c r="F339" s="551"/>
      <c r="G339" s="551"/>
      <c r="H339" s="551"/>
      <c r="I339" s="1233" t="s">
        <v>95</v>
      </c>
      <c r="J339" s="1234"/>
      <c r="K339" s="550"/>
      <c r="L339" s="549"/>
      <c r="M339" s="548"/>
    </row>
    <row r="340" spans="1:13" ht="15.75" thickBot="1">
      <c r="A340" s="547" t="s">
        <v>96</v>
      </c>
      <c r="B340" s="546"/>
      <c r="C340" s="546"/>
      <c r="D340" s="546"/>
      <c r="E340" s="546"/>
      <c r="F340" s="546"/>
      <c r="G340" s="546"/>
      <c r="H340" s="546"/>
      <c r="I340" s="545"/>
      <c r="J340" s="544"/>
      <c r="K340" s="543"/>
      <c r="L340" s="542"/>
      <c r="M340" s="541"/>
    </row>
    <row r="341" spans="1:13" ht="15.75" thickBot="1">
      <c r="A341" s="539" t="s">
        <v>160</v>
      </c>
      <c r="B341" s="538"/>
      <c r="C341" s="538"/>
      <c r="D341" s="538"/>
      <c r="E341" s="538"/>
      <c r="F341" s="538"/>
      <c r="G341" s="538"/>
      <c r="H341" s="538"/>
      <c r="I341" s="537"/>
      <c r="J341" s="540"/>
      <c r="K341" s="1235">
        <v>1.27</v>
      </c>
      <c r="L341" s="1236"/>
      <c r="M341" s="533">
        <f>K341*12*I284</f>
        <v>3075.4320000000002</v>
      </c>
    </row>
    <row r="342" spans="1:13" ht="15.75" thickBot="1">
      <c r="A342" s="539" t="s">
        <v>159</v>
      </c>
      <c r="B342" s="538"/>
      <c r="C342" s="538"/>
      <c r="D342" s="538"/>
      <c r="E342" s="538"/>
      <c r="F342" s="538"/>
      <c r="G342" s="538"/>
      <c r="H342" s="538"/>
      <c r="I342" s="537"/>
      <c r="J342" s="536"/>
      <c r="K342" s="1235"/>
      <c r="L342" s="1236"/>
      <c r="M342" s="533"/>
    </row>
    <row r="343" spans="1:13" ht="16.5" thickBot="1">
      <c r="A343" s="1239" t="s">
        <v>137</v>
      </c>
      <c r="B343" s="1240"/>
      <c r="C343" s="1240"/>
      <c r="D343" s="1240"/>
      <c r="E343" s="1240"/>
      <c r="F343" s="1240"/>
      <c r="G343" s="1240"/>
      <c r="H343" s="1240"/>
      <c r="I343" s="537"/>
      <c r="J343" s="536"/>
      <c r="K343" s="1235">
        <v>72.86</v>
      </c>
      <c r="L343" s="1236"/>
      <c r="M343" s="533">
        <f>K343*I284*12</f>
        <v>176437.77600000001</v>
      </c>
    </row>
    <row r="344" spans="1:13" ht="16.5" thickBot="1">
      <c r="A344" s="1248" t="s">
        <v>136</v>
      </c>
      <c r="B344" s="1249"/>
      <c r="C344" s="1249"/>
      <c r="D344" s="1249"/>
      <c r="E344" s="1249"/>
      <c r="F344" s="1249"/>
      <c r="G344" s="1249"/>
      <c r="H344" s="1249"/>
      <c r="I344" s="537"/>
      <c r="J344" s="536"/>
      <c r="K344" s="1235">
        <v>3.64</v>
      </c>
      <c r="L344" s="1236"/>
      <c r="M344" s="533">
        <f>K344*12*I284</f>
        <v>8814.6239999999998</v>
      </c>
    </row>
    <row r="345" spans="1:13" ht="16.5" thickBot="1">
      <c r="A345" s="1246" t="s">
        <v>135</v>
      </c>
      <c r="B345" s="1247"/>
      <c r="C345" s="1247"/>
      <c r="D345" s="1247"/>
      <c r="E345" s="1247"/>
      <c r="F345" s="1247"/>
      <c r="G345" s="1247"/>
      <c r="H345" s="1247"/>
      <c r="I345" s="535"/>
      <c r="J345" s="534"/>
      <c r="K345" s="1244">
        <f>K342+K341+K327+K310+K295+K285</f>
        <v>76.5</v>
      </c>
      <c r="L345" s="1245"/>
      <c r="M345" s="533">
        <f>M341+M342+M327+M310+M295+M285</f>
        <v>185252.40000000002</v>
      </c>
    </row>
    <row r="347" spans="1:13" ht="15.75">
      <c r="A347" s="1185" t="s">
        <v>104</v>
      </c>
      <c r="B347" s="1185"/>
      <c r="C347" s="1185"/>
      <c r="D347" s="1185"/>
      <c r="E347" s="1185"/>
      <c r="F347" s="1185"/>
      <c r="G347" s="1185"/>
      <c r="H347" s="1185"/>
      <c r="I347" s="1185"/>
      <c r="J347" s="1185"/>
      <c r="K347" s="1185"/>
      <c r="L347" s="1185"/>
      <c r="M347" s="602"/>
    </row>
    <row r="348" spans="1:13" ht="15.75">
      <c r="A348" s="1186" t="s">
        <v>0</v>
      </c>
      <c r="B348" s="1186"/>
      <c r="C348" s="1186"/>
      <c r="D348" s="1186"/>
      <c r="E348" s="1186"/>
      <c r="F348" s="1186"/>
      <c r="G348" s="1186"/>
      <c r="H348" s="1186"/>
      <c r="I348" s="1186"/>
      <c r="J348" s="1186"/>
      <c r="K348" s="1186"/>
      <c r="L348" s="1186"/>
      <c r="M348" s="602"/>
    </row>
    <row r="349" spans="1:13" ht="15.75">
      <c r="A349" s="622"/>
      <c r="B349" s="622"/>
      <c r="C349" s="622"/>
      <c r="D349" s="622"/>
      <c r="E349" s="622"/>
      <c r="F349" s="622" t="s">
        <v>163</v>
      </c>
      <c r="G349" s="622"/>
      <c r="H349" s="622"/>
      <c r="I349" s="622"/>
      <c r="J349" s="622"/>
      <c r="K349" s="1206" t="s">
        <v>161</v>
      </c>
      <c r="L349" s="1207"/>
      <c r="M349" s="1207"/>
    </row>
    <row r="350" spans="1:13">
      <c r="A350" s="635"/>
      <c r="B350" s="620"/>
      <c r="C350" s="1187" t="s">
        <v>2</v>
      </c>
      <c r="D350" s="1187"/>
      <c r="E350" s="1187"/>
      <c r="F350" s="620"/>
      <c r="G350" s="620"/>
      <c r="H350" s="619"/>
      <c r="I350" s="1188" t="s">
        <v>3</v>
      </c>
      <c r="J350" s="1189"/>
      <c r="K350" s="1190" t="s">
        <v>4</v>
      </c>
      <c r="L350" s="1191"/>
      <c r="M350" s="634"/>
    </row>
    <row r="351" spans="1:13">
      <c r="A351" s="633"/>
      <c r="B351" s="606"/>
      <c r="C351" s="606"/>
      <c r="D351" s="606"/>
      <c r="E351" s="606"/>
      <c r="F351" s="606"/>
      <c r="G351" s="606"/>
      <c r="H351" s="607"/>
      <c r="I351" s="557"/>
      <c r="J351" s="556"/>
      <c r="K351" s="1196" t="s">
        <v>5</v>
      </c>
      <c r="L351" s="1197"/>
      <c r="M351" s="632" t="s">
        <v>6</v>
      </c>
    </row>
    <row r="352" spans="1:13">
      <c r="A352" s="633"/>
      <c r="B352" s="606"/>
      <c r="C352" s="606"/>
      <c r="D352" s="606"/>
      <c r="E352" s="606"/>
      <c r="F352" s="606"/>
      <c r="G352" s="606"/>
      <c r="H352" s="607"/>
      <c r="I352" s="1198" t="s">
        <v>7</v>
      </c>
      <c r="J352" s="1199"/>
      <c r="K352" s="1212" t="s">
        <v>8</v>
      </c>
      <c r="L352" s="1213"/>
      <c r="M352" s="632" t="s">
        <v>9</v>
      </c>
    </row>
    <row r="353" spans="1:13" ht="16.5" thickBot="1">
      <c r="A353" s="631"/>
      <c r="B353" s="601"/>
      <c r="C353" s="601"/>
      <c r="D353" s="601"/>
      <c r="E353" s="601"/>
      <c r="F353" s="601"/>
      <c r="G353" s="601"/>
      <c r="H353" s="600"/>
      <c r="I353" s="1214">
        <v>201.8</v>
      </c>
      <c r="J353" s="1215"/>
      <c r="K353" s="1216"/>
      <c r="L353" s="1217"/>
      <c r="M353" s="630"/>
    </row>
    <row r="354" spans="1:13">
      <c r="A354" s="618" t="s">
        <v>10</v>
      </c>
      <c r="B354" s="594"/>
      <c r="C354" s="594"/>
      <c r="D354" s="594"/>
      <c r="E354" s="594"/>
      <c r="F354" s="594"/>
      <c r="G354" s="594"/>
      <c r="H354" s="629"/>
      <c r="I354" s="591"/>
      <c r="J354" s="590"/>
      <c r="K354" s="1218">
        <f>K357+K360</f>
        <v>8.3000000000000007</v>
      </c>
      <c r="L354" s="1193"/>
      <c r="M354" s="548">
        <f>K354*12*I353</f>
        <v>20099.280000000002</v>
      </c>
    </row>
    <row r="355" spans="1:13">
      <c r="A355" s="628" t="s">
        <v>11</v>
      </c>
      <c r="B355" s="627"/>
      <c r="C355" s="627"/>
      <c r="D355" s="627"/>
      <c r="E355" s="627"/>
      <c r="F355" s="627"/>
      <c r="G355" s="627"/>
      <c r="H355" s="626"/>
      <c r="I355" s="557"/>
      <c r="J355" s="556"/>
      <c r="K355" s="555"/>
      <c r="L355" s="554"/>
      <c r="M355" s="625"/>
    </row>
    <row r="356" spans="1:13" ht="15.75" thickBot="1">
      <c r="A356" s="614" t="s">
        <v>12</v>
      </c>
      <c r="B356" s="624"/>
      <c r="C356" s="624"/>
      <c r="D356" s="624"/>
      <c r="E356" s="624"/>
      <c r="F356" s="624"/>
      <c r="G356" s="624"/>
      <c r="H356" s="623"/>
      <c r="I356" s="586"/>
      <c r="J356" s="544"/>
      <c r="K356" s="543"/>
      <c r="L356" s="542"/>
      <c r="M356" s="541"/>
    </row>
    <row r="357" spans="1:13">
      <c r="A357" s="585" t="s">
        <v>13</v>
      </c>
      <c r="B357" s="583"/>
      <c r="C357" s="583"/>
      <c r="D357" s="583"/>
      <c r="E357" s="583"/>
      <c r="F357" s="583"/>
      <c r="G357" s="583"/>
      <c r="H357" s="608"/>
      <c r="I357" s="1194" t="s">
        <v>14</v>
      </c>
      <c r="J357" s="1195"/>
      <c r="K357" s="1210">
        <v>4.97</v>
      </c>
      <c r="L357" s="1211"/>
      <c r="M357" s="553">
        <f>K357*12*I353</f>
        <v>12035.352000000001</v>
      </c>
    </row>
    <row r="358" spans="1:13">
      <c r="A358" s="563" t="s">
        <v>15</v>
      </c>
      <c r="B358" s="606"/>
      <c r="C358" s="606"/>
      <c r="D358" s="606"/>
      <c r="E358" s="606"/>
      <c r="F358" s="606"/>
      <c r="G358" s="606"/>
      <c r="H358" s="607"/>
      <c r="I358" s="1198" t="s">
        <v>16</v>
      </c>
      <c r="J358" s="1199"/>
      <c r="K358" s="602"/>
      <c r="L358" s="554"/>
      <c r="M358" s="553"/>
    </row>
    <row r="359" spans="1:13">
      <c r="A359" s="585" t="s">
        <v>17</v>
      </c>
      <c r="B359" s="583"/>
      <c r="C359" s="583"/>
      <c r="D359" s="583"/>
      <c r="E359" s="583"/>
      <c r="F359" s="583"/>
      <c r="G359" s="583"/>
      <c r="H359" s="608"/>
      <c r="I359" s="1194"/>
      <c r="J359" s="1195"/>
      <c r="K359" s="602"/>
      <c r="L359" s="554"/>
      <c r="M359" s="553"/>
    </row>
    <row r="360" spans="1:13">
      <c r="A360" s="585" t="s">
        <v>18</v>
      </c>
      <c r="B360" s="583"/>
      <c r="C360" s="583"/>
      <c r="D360" s="583"/>
      <c r="E360" s="583"/>
      <c r="F360" s="583"/>
      <c r="G360" s="583"/>
      <c r="H360" s="608"/>
      <c r="I360" s="1200" t="s">
        <v>19</v>
      </c>
      <c r="J360" s="1201"/>
      <c r="K360" s="1202">
        <v>3.33</v>
      </c>
      <c r="L360" s="1203"/>
      <c r="M360" s="553">
        <f>K360*12*I353</f>
        <v>8063.9280000000008</v>
      </c>
    </row>
    <row r="361" spans="1:13" ht="15.75">
      <c r="A361" s="578" t="s">
        <v>20</v>
      </c>
      <c r="B361" s="605"/>
      <c r="C361" s="605"/>
      <c r="D361" s="605"/>
      <c r="E361" s="605"/>
      <c r="F361" s="605"/>
      <c r="G361" s="605"/>
      <c r="H361" s="604"/>
      <c r="I361" s="1198" t="s">
        <v>16</v>
      </c>
      <c r="J361" s="1199"/>
      <c r="K361" s="622"/>
      <c r="L361" s="621"/>
      <c r="M361" s="553"/>
    </row>
    <row r="362" spans="1:13">
      <c r="A362" s="575" t="s">
        <v>21</v>
      </c>
      <c r="B362" s="620"/>
      <c r="C362" s="620"/>
      <c r="D362" s="620"/>
      <c r="E362" s="620"/>
      <c r="F362" s="620"/>
      <c r="G362" s="620"/>
      <c r="H362" s="619"/>
      <c r="I362" s="1198"/>
      <c r="J362" s="1199"/>
      <c r="K362" s="603"/>
      <c r="L362" s="554"/>
      <c r="M362" s="553"/>
    </row>
    <row r="363" spans="1:13" ht="15.75" thickBot="1">
      <c r="A363" s="585" t="s">
        <v>22</v>
      </c>
      <c r="B363" s="582"/>
      <c r="C363" s="582"/>
      <c r="D363" s="582"/>
      <c r="E363" s="582"/>
      <c r="F363" s="582"/>
      <c r="G363" s="582"/>
      <c r="H363" s="581"/>
      <c r="I363" s="580"/>
      <c r="J363" s="579"/>
      <c r="K363" s="1204"/>
      <c r="L363" s="1205"/>
      <c r="M363" s="553"/>
    </row>
    <row r="364" spans="1:13">
      <c r="A364" s="618" t="s">
        <v>23</v>
      </c>
      <c r="B364" s="617"/>
      <c r="C364" s="617"/>
      <c r="D364" s="617"/>
      <c r="E364" s="617"/>
      <c r="F364" s="617"/>
      <c r="G364" s="617"/>
      <c r="H364" s="616"/>
      <c r="I364" s="591"/>
      <c r="J364" s="615"/>
      <c r="K364" s="1192">
        <f>K366+K371+K374</f>
        <v>6.76</v>
      </c>
      <c r="L364" s="1193"/>
      <c r="M364" s="548">
        <f>K364*12*I353</f>
        <v>16370.016000000001</v>
      </c>
    </row>
    <row r="365" spans="1:13" ht="15.75" thickBot="1">
      <c r="A365" s="614" t="s">
        <v>24</v>
      </c>
      <c r="B365" s="613"/>
      <c r="C365" s="613"/>
      <c r="D365" s="613"/>
      <c r="E365" s="613"/>
      <c r="F365" s="613"/>
      <c r="G365" s="613"/>
      <c r="H365" s="612"/>
      <c r="I365" s="586"/>
      <c r="J365" s="611"/>
      <c r="K365" s="543"/>
      <c r="L365" s="542"/>
      <c r="M365" s="541"/>
    </row>
    <row r="366" spans="1:13">
      <c r="A366" s="563" t="s">
        <v>25</v>
      </c>
      <c r="B366" s="562"/>
      <c r="C366" s="562"/>
      <c r="D366" s="562"/>
      <c r="E366" s="562"/>
      <c r="F366" s="562"/>
      <c r="G366" s="562"/>
      <c r="H366" s="560"/>
      <c r="I366" s="1198" t="s">
        <v>14</v>
      </c>
      <c r="J366" s="1199"/>
      <c r="K366" s="1210">
        <v>3.39</v>
      </c>
      <c r="L366" s="1211"/>
      <c r="M366" s="553">
        <f>K366*12*I353</f>
        <v>8209.2240000000002</v>
      </c>
    </row>
    <row r="367" spans="1:13">
      <c r="A367" s="585" t="s">
        <v>26</v>
      </c>
      <c r="B367" s="582"/>
      <c r="C367" s="582"/>
      <c r="D367" s="582"/>
      <c r="E367" s="582"/>
      <c r="F367" s="582"/>
      <c r="G367" s="582"/>
      <c r="H367" s="581"/>
      <c r="I367" s="610"/>
      <c r="J367" s="609"/>
      <c r="K367" s="602"/>
      <c r="L367" s="554"/>
      <c r="M367" s="553"/>
    </row>
    <row r="368" spans="1:13">
      <c r="A368" s="563" t="s">
        <v>15</v>
      </c>
      <c r="B368" s="606"/>
      <c r="C368" s="606"/>
      <c r="D368" s="606"/>
      <c r="E368" s="606"/>
      <c r="F368" s="606"/>
      <c r="G368" s="606"/>
      <c r="H368" s="607"/>
      <c r="I368" s="1198" t="s">
        <v>16</v>
      </c>
      <c r="J368" s="1199"/>
      <c r="K368" s="602"/>
      <c r="L368" s="554"/>
      <c r="M368" s="553"/>
    </row>
    <row r="369" spans="1:13">
      <c r="A369" s="585" t="s">
        <v>17</v>
      </c>
      <c r="B369" s="583"/>
      <c r="C369" s="583"/>
      <c r="D369" s="583"/>
      <c r="E369" s="583"/>
      <c r="F369" s="583"/>
      <c r="G369" s="583"/>
      <c r="H369" s="608"/>
      <c r="I369" s="1194"/>
      <c r="J369" s="1195"/>
      <c r="K369" s="602"/>
      <c r="L369" s="554"/>
      <c r="M369" s="553"/>
    </row>
    <row r="370" spans="1:13">
      <c r="A370" s="578" t="s">
        <v>27</v>
      </c>
      <c r="B370" s="605"/>
      <c r="C370" s="604"/>
      <c r="D370" s="606"/>
      <c r="E370" s="606"/>
      <c r="F370" s="606"/>
      <c r="G370" s="606"/>
      <c r="H370" s="607"/>
      <c r="I370" s="1198" t="s">
        <v>16</v>
      </c>
      <c r="J370" s="1199"/>
      <c r="K370" s="602"/>
      <c r="L370" s="554"/>
      <c r="M370" s="553"/>
    </row>
    <row r="371" spans="1:13">
      <c r="A371" s="563" t="s">
        <v>28</v>
      </c>
      <c r="B371" s="606"/>
      <c r="C371" s="606"/>
      <c r="D371" s="605"/>
      <c r="E371" s="605"/>
      <c r="F371" s="605"/>
      <c r="G371" s="605"/>
      <c r="H371" s="604"/>
      <c r="I371" s="1200" t="s">
        <v>19</v>
      </c>
      <c r="J371" s="1201"/>
      <c r="K371" s="1202">
        <v>1.49</v>
      </c>
      <c r="L371" s="1203"/>
      <c r="M371" s="553">
        <f>K371*12*I353</f>
        <v>3608.1840000000002</v>
      </c>
    </row>
    <row r="372" spans="1:13">
      <c r="A372" s="575" t="s">
        <v>29</v>
      </c>
      <c r="B372" s="574"/>
      <c r="C372" s="574"/>
      <c r="D372" s="574"/>
      <c r="E372" s="574"/>
      <c r="F372" s="574"/>
      <c r="G372" s="574"/>
      <c r="H372" s="573"/>
      <c r="I372" s="1188" t="s">
        <v>30</v>
      </c>
      <c r="J372" s="1189"/>
      <c r="K372" s="602"/>
      <c r="L372" s="554"/>
      <c r="M372" s="553"/>
    </row>
    <row r="373" spans="1:13">
      <c r="A373" s="585"/>
      <c r="B373" s="582"/>
      <c r="C373" s="582"/>
      <c r="D373" s="582"/>
      <c r="E373" s="582"/>
      <c r="F373" s="582"/>
      <c r="G373" s="582"/>
      <c r="H373" s="581"/>
      <c r="I373" s="580" t="s">
        <v>31</v>
      </c>
      <c r="J373" s="579"/>
      <c r="K373" s="603"/>
      <c r="L373" s="554"/>
      <c r="M373" s="553"/>
    </row>
    <row r="374" spans="1:13">
      <c r="A374" s="575" t="s">
        <v>32</v>
      </c>
      <c r="B374" s="574"/>
      <c r="C374" s="574"/>
      <c r="D374" s="574"/>
      <c r="E374" s="574"/>
      <c r="F374" s="574"/>
      <c r="G374" s="574"/>
      <c r="H374" s="573"/>
      <c r="I374" s="1188" t="s">
        <v>19</v>
      </c>
      <c r="J374" s="1189"/>
      <c r="K374" s="1202">
        <v>1.88</v>
      </c>
      <c r="L374" s="1203"/>
      <c r="M374" s="553">
        <f>K374*12*I353</f>
        <v>4552.6080000000002</v>
      </c>
    </row>
    <row r="375" spans="1:13">
      <c r="A375" s="585" t="s">
        <v>33</v>
      </c>
      <c r="B375" s="582"/>
      <c r="C375" s="582"/>
      <c r="D375" s="582"/>
      <c r="E375" s="582"/>
      <c r="F375" s="582"/>
      <c r="G375" s="582"/>
      <c r="H375" s="581"/>
      <c r="I375" s="580"/>
      <c r="J375" s="579"/>
      <c r="K375" s="602"/>
      <c r="L375" s="554"/>
      <c r="M375" s="553"/>
    </row>
    <row r="376" spans="1:13">
      <c r="A376" s="575" t="s">
        <v>34</v>
      </c>
      <c r="B376" s="574"/>
      <c r="C376" s="574"/>
      <c r="D376" s="574"/>
      <c r="E376" s="574"/>
      <c r="F376" s="574"/>
      <c r="G376" s="574"/>
      <c r="H376" s="573"/>
      <c r="I376" s="1198" t="s">
        <v>16</v>
      </c>
      <c r="J376" s="1199"/>
      <c r="K376" s="602"/>
      <c r="L376" s="554"/>
      <c r="M376" s="553"/>
    </row>
    <row r="377" spans="1:13">
      <c r="A377" s="575" t="s">
        <v>35</v>
      </c>
      <c r="B377" s="574"/>
      <c r="C377" s="574"/>
      <c r="D377" s="574"/>
      <c r="E377" s="574"/>
      <c r="F377" s="574"/>
      <c r="G377" s="574"/>
      <c r="H377" s="573"/>
      <c r="I377" s="1188" t="s">
        <v>36</v>
      </c>
      <c r="J377" s="1189"/>
      <c r="K377" s="601"/>
      <c r="L377" s="600"/>
      <c r="M377" s="599"/>
    </row>
    <row r="378" spans="1:13" ht="15.75" thickBot="1">
      <c r="A378" s="585"/>
      <c r="B378" s="582"/>
      <c r="C378" s="582"/>
      <c r="D378" s="582"/>
      <c r="E378" s="582"/>
      <c r="F378" s="582"/>
      <c r="G378" s="582"/>
      <c r="H378" s="581"/>
      <c r="I378" s="1220" t="s">
        <v>37</v>
      </c>
      <c r="J378" s="1221"/>
      <c r="K378" s="598"/>
      <c r="L378" s="597"/>
      <c r="M378" s="596"/>
    </row>
    <row r="379" spans="1:13">
      <c r="A379" s="595" t="s">
        <v>38</v>
      </c>
      <c r="B379" s="594"/>
      <c r="C379" s="594"/>
      <c r="D379" s="594"/>
      <c r="E379" s="594"/>
      <c r="F379" s="594"/>
      <c r="G379" s="593"/>
      <c r="H379" s="592"/>
      <c r="I379" s="591"/>
      <c r="J379" s="590"/>
      <c r="K379" s="1219">
        <f>K381+K388+K389+K393</f>
        <v>46.819999999999993</v>
      </c>
      <c r="L379" s="1193"/>
      <c r="M379" s="548">
        <f>M381+M388+M389+M393</f>
        <v>113379.31200000001</v>
      </c>
    </row>
    <row r="380" spans="1:13" ht="15.75" thickBot="1">
      <c r="A380" s="589"/>
      <c r="B380" s="588"/>
      <c r="C380" s="588"/>
      <c r="D380" s="588"/>
      <c r="E380" s="588"/>
      <c r="F380" s="588"/>
      <c r="G380" s="588"/>
      <c r="H380" s="587"/>
      <c r="I380" s="586"/>
      <c r="J380" s="544"/>
      <c r="K380" s="543"/>
      <c r="L380" s="542"/>
      <c r="M380" s="541"/>
    </row>
    <row r="381" spans="1:13" ht="15.75" thickBot="1">
      <c r="A381" s="1222" t="s">
        <v>39</v>
      </c>
      <c r="B381" s="1223"/>
      <c r="C381" s="1223"/>
      <c r="D381" s="1223"/>
      <c r="E381" s="1223"/>
      <c r="F381" s="1223"/>
      <c r="G381" s="1223"/>
      <c r="H381" s="1224"/>
      <c r="I381" s="567"/>
      <c r="J381" s="566"/>
      <c r="K381" s="1208">
        <f>K382+K383+K384+K386+K387</f>
        <v>9.58</v>
      </c>
      <c r="L381" s="1209"/>
      <c r="M381" s="565">
        <f>K381*12*I353</f>
        <v>23198.928000000004</v>
      </c>
    </row>
    <row r="382" spans="1:13">
      <c r="A382" s="585" t="s">
        <v>40</v>
      </c>
      <c r="B382" s="582"/>
      <c r="C382" s="582"/>
      <c r="D382" s="582"/>
      <c r="E382" s="582"/>
      <c r="F382" s="582"/>
      <c r="G382" s="582"/>
      <c r="H382" s="581"/>
      <c r="I382" s="1194" t="s">
        <v>41</v>
      </c>
      <c r="J382" s="1195"/>
      <c r="K382" s="1210">
        <v>2.58</v>
      </c>
      <c r="L382" s="1211"/>
      <c r="M382" s="553">
        <f>K382*12*I353</f>
        <v>6247.728000000001</v>
      </c>
    </row>
    <row r="383" spans="1:13">
      <c r="A383" s="578" t="s">
        <v>42</v>
      </c>
      <c r="B383" s="577"/>
      <c r="C383" s="577"/>
      <c r="D383" s="577"/>
      <c r="E383" s="577"/>
      <c r="F383" s="577"/>
      <c r="G383" s="577"/>
      <c r="H383" s="576"/>
      <c r="I383" s="1194" t="s">
        <v>43</v>
      </c>
      <c r="J383" s="1195"/>
      <c r="K383" s="1202">
        <v>6.1</v>
      </c>
      <c r="L383" s="1203"/>
      <c r="M383" s="553">
        <f>K383*12*I353</f>
        <v>14771.759999999998</v>
      </c>
    </row>
    <row r="384" spans="1:13">
      <c r="A384" s="575" t="s">
        <v>44</v>
      </c>
      <c r="B384" s="574"/>
      <c r="C384" s="574"/>
      <c r="D384" s="574"/>
      <c r="E384" s="574"/>
      <c r="F384" s="574"/>
      <c r="G384" s="574"/>
      <c r="H384" s="573"/>
      <c r="I384" s="1194" t="s">
        <v>19</v>
      </c>
      <c r="J384" s="1195"/>
      <c r="K384" s="1202">
        <v>0.69</v>
      </c>
      <c r="L384" s="1203"/>
      <c r="M384" s="553">
        <f>K384*12*I353</f>
        <v>1670.904</v>
      </c>
    </row>
    <row r="385" spans="1:13">
      <c r="A385" s="584" t="s">
        <v>45</v>
      </c>
      <c r="B385" s="583"/>
      <c r="C385" s="583"/>
      <c r="D385" s="583"/>
      <c r="E385" s="582"/>
      <c r="F385" s="582"/>
      <c r="G385" s="582"/>
      <c r="H385" s="581"/>
      <c r="I385" s="580"/>
      <c r="J385" s="579"/>
      <c r="K385" s="555"/>
      <c r="L385" s="554"/>
      <c r="M385" s="553"/>
    </row>
    <row r="386" spans="1:13">
      <c r="A386" s="578" t="s">
        <v>46</v>
      </c>
      <c r="B386" s="577"/>
      <c r="C386" s="577"/>
      <c r="D386" s="577"/>
      <c r="E386" s="577"/>
      <c r="F386" s="577"/>
      <c r="G386" s="577"/>
      <c r="H386" s="576"/>
      <c r="I386" s="1200" t="s">
        <v>14</v>
      </c>
      <c r="J386" s="1201"/>
      <c r="K386" s="1202">
        <v>0.21</v>
      </c>
      <c r="L386" s="1203"/>
      <c r="M386" s="553">
        <f>K386*12*I353</f>
        <v>508.53600000000006</v>
      </c>
    </row>
    <row r="387" spans="1:13" ht="15.75" thickBot="1">
      <c r="A387" s="575" t="s">
        <v>47</v>
      </c>
      <c r="B387" s="574"/>
      <c r="C387" s="574"/>
      <c r="D387" s="574"/>
      <c r="E387" s="574"/>
      <c r="F387" s="574"/>
      <c r="G387" s="574"/>
      <c r="H387" s="573"/>
      <c r="I387" s="1229" t="s">
        <v>14</v>
      </c>
      <c r="J387" s="1230"/>
      <c r="K387" s="1231"/>
      <c r="L387" s="1232"/>
      <c r="M387" s="553">
        <f>K387*12*I353</f>
        <v>0</v>
      </c>
    </row>
    <row r="388" spans="1:13" ht="15.75" thickBot="1">
      <c r="A388" s="571" t="s">
        <v>108</v>
      </c>
      <c r="B388" s="570"/>
      <c r="C388" s="570"/>
      <c r="D388" s="570"/>
      <c r="E388" s="570"/>
      <c r="F388" s="570"/>
      <c r="G388" s="570"/>
      <c r="H388" s="569"/>
      <c r="I388" s="1227" t="s">
        <v>68</v>
      </c>
      <c r="J388" s="1228"/>
      <c r="K388" s="1237">
        <v>34.97</v>
      </c>
      <c r="L388" s="1238"/>
      <c r="M388" s="565">
        <f>K388*12*I353</f>
        <v>84683.351999999999</v>
      </c>
    </row>
    <row r="389" spans="1:13" ht="15.75" thickBot="1">
      <c r="A389" s="1222" t="s">
        <v>107</v>
      </c>
      <c r="B389" s="1223"/>
      <c r="C389" s="1223"/>
      <c r="D389" s="1223"/>
      <c r="E389" s="1223"/>
      <c r="F389" s="1223"/>
      <c r="G389" s="1223"/>
      <c r="H389" s="1224"/>
      <c r="I389" s="567"/>
      <c r="J389" s="566"/>
      <c r="K389" s="1225">
        <v>2.16</v>
      </c>
      <c r="L389" s="1226"/>
      <c r="M389" s="565">
        <f>K389*12*I353</f>
        <v>5230.6560000000009</v>
      </c>
    </row>
    <row r="390" spans="1:13">
      <c r="A390" s="563" t="s">
        <v>70</v>
      </c>
      <c r="B390" s="562"/>
      <c r="C390" s="562"/>
      <c r="D390" s="562"/>
      <c r="E390" s="562"/>
      <c r="F390" s="562"/>
      <c r="G390" s="562"/>
      <c r="H390" s="560"/>
      <c r="I390" s="1233" t="s">
        <v>71</v>
      </c>
      <c r="J390" s="1234"/>
      <c r="K390" s="559"/>
      <c r="L390" s="558"/>
      <c r="M390" s="553"/>
    </row>
    <row r="391" spans="1:13">
      <c r="A391" s="563" t="s">
        <v>72</v>
      </c>
      <c r="B391" s="562"/>
      <c r="C391" s="562"/>
      <c r="D391" s="562"/>
      <c r="E391" s="562"/>
      <c r="F391" s="562"/>
      <c r="G391" s="562"/>
      <c r="H391" s="560"/>
      <c r="I391" s="557"/>
      <c r="J391" s="556"/>
      <c r="K391" s="559"/>
      <c r="L391" s="558"/>
      <c r="M391" s="553"/>
    </row>
    <row r="392" spans="1:13" ht="15.75" thickBot="1">
      <c r="A392" s="563" t="s">
        <v>73</v>
      </c>
      <c r="B392" s="562"/>
      <c r="C392" s="562"/>
      <c r="D392" s="562"/>
      <c r="E392" s="562"/>
      <c r="F392" s="562"/>
      <c r="G392" s="562"/>
      <c r="H392" s="560"/>
      <c r="I392" s="572"/>
      <c r="J392" s="556"/>
      <c r="K392" s="559"/>
      <c r="L392" s="558"/>
      <c r="M392" s="553"/>
    </row>
    <row r="393" spans="1:13" ht="15.75" thickBot="1">
      <c r="A393" s="571" t="s">
        <v>106</v>
      </c>
      <c r="B393" s="570"/>
      <c r="C393" s="570"/>
      <c r="D393" s="570"/>
      <c r="E393" s="570"/>
      <c r="F393" s="570"/>
      <c r="G393" s="570"/>
      <c r="H393" s="569"/>
      <c r="I393" s="567"/>
      <c r="J393" s="566"/>
      <c r="K393" s="1225">
        <v>0.11</v>
      </c>
      <c r="L393" s="1226"/>
      <c r="M393" s="565">
        <f>K393*12*I353</f>
        <v>266.37600000000003</v>
      </c>
    </row>
    <row r="394" spans="1:13">
      <c r="A394" s="563" t="s">
        <v>75</v>
      </c>
      <c r="B394" s="562"/>
      <c r="C394" s="562"/>
      <c r="D394" s="562"/>
      <c r="E394" s="562"/>
      <c r="F394" s="562"/>
      <c r="G394" s="562"/>
      <c r="H394" s="560"/>
      <c r="I394" s="1233" t="s">
        <v>14</v>
      </c>
      <c r="J394" s="1234"/>
      <c r="K394" s="568"/>
      <c r="L394" s="558"/>
      <c r="M394" s="553"/>
    </row>
    <row r="395" spans="1:13" ht="15.75" thickBot="1">
      <c r="A395" s="563" t="s">
        <v>76</v>
      </c>
      <c r="B395" s="562"/>
      <c r="C395" s="562"/>
      <c r="D395" s="562"/>
      <c r="E395" s="562"/>
      <c r="F395" s="562"/>
      <c r="G395" s="562"/>
      <c r="H395" s="560"/>
      <c r="I395" s="557"/>
      <c r="J395" s="556"/>
      <c r="K395" s="568"/>
      <c r="L395" s="558"/>
      <c r="M395" s="553"/>
    </row>
    <row r="396" spans="1:13" ht="15.75" thickBot="1">
      <c r="A396" s="1222" t="s">
        <v>105</v>
      </c>
      <c r="B396" s="1223"/>
      <c r="C396" s="1223"/>
      <c r="D396" s="1223"/>
      <c r="E396" s="1223"/>
      <c r="F396" s="1223"/>
      <c r="G396" s="1223"/>
      <c r="H396" s="1224"/>
      <c r="I396" s="567"/>
      <c r="J396" s="566"/>
      <c r="K396" s="1225">
        <v>8.01</v>
      </c>
      <c r="L396" s="1226"/>
      <c r="M396" s="565">
        <f>K396*12*I353</f>
        <v>19397.016000000003</v>
      </c>
    </row>
    <row r="397" spans="1:13">
      <c r="A397" s="563" t="s">
        <v>78</v>
      </c>
      <c r="B397" s="561"/>
      <c r="C397" s="561"/>
      <c r="D397" s="561"/>
      <c r="E397" s="561"/>
      <c r="F397" s="562"/>
      <c r="G397" s="561"/>
      <c r="H397" s="560"/>
      <c r="I397" s="1198" t="s">
        <v>79</v>
      </c>
      <c r="J397" s="1199"/>
      <c r="K397" s="559"/>
      <c r="L397" s="558"/>
      <c r="M397" s="553"/>
    </row>
    <row r="398" spans="1:13">
      <c r="A398" s="563" t="s">
        <v>80</v>
      </c>
      <c r="B398" s="561"/>
      <c r="C398" s="561"/>
      <c r="D398" s="561"/>
      <c r="E398" s="561"/>
      <c r="F398" s="562"/>
      <c r="G398" s="561"/>
      <c r="H398" s="560"/>
      <c r="I398" s="1198" t="s">
        <v>81</v>
      </c>
      <c r="J398" s="1199"/>
      <c r="K398" s="559"/>
      <c r="L398" s="558"/>
      <c r="M398" s="553"/>
    </row>
    <row r="399" spans="1:13">
      <c r="A399" s="563" t="s">
        <v>82</v>
      </c>
      <c r="B399" s="561"/>
      <c r="C399" s="561"/>
      <c r="D399" s="561"/>
      <c r="E399" s="561"/>
      <c r="F399" s="562"/>
      <c r="G399" s="561"/>
      <c r="H399" s="560"/>
      <c r="I399" s="1198" t="s">
        <v>83</v>
      </c>
      <c r="J399" s="1199"/>
      <c r="K399" s="559"/>
      <c r="L399" s="558"/>
      <c r="M399" s="553"/>
    </row>
    <row r="400" spans="1:13">
      <c r="A400" s="563" t="s">
        <v>84</v>
      </c>
      <c r="B400" s="561"/>
      <c r="C400" s="561"/>
      <c r="D400" s="561"/>
      <c r="E400" s="561"/>
      <c r="F400" s="562"/>
      <c r="G400" s="561"/>
      <c r="H400" s="560"/>
      <c r="I400" s="1198" t="s">
        <v>85</v>
      </c>
      <c r="J400" s="1199"/>
      <c r="K400" s="559"/>
      <c r="L400" s="558"/>
      <c r="M400" s="553"/>
    </row>
    <row r="401" spans="1:13">
      <c r="A401" s="563" t="s">
        <v>86</v>
      </c>
      <c r="B401" s="561"/>
      <c r="C401" s="561"/>
      <c r="D401" s="561"/>
      <c r="E401" s="561"/>
      <c r="F401" s="562"/>
      <c r="G401" s="561"/>
      <c r="H401" s="560"/>
      <c r="I401" s="1198" t="s">
        <v>87</v>
      </c>
      <c r="J401" s="1199"/>
      <c r="K401" s="559"/>
      <c r="L401" s="558"/>
      <c r="M401" s="553"/>
    </row>
    <row r="402" spans="1:13">
      <c r="A402" s="563" t="s">
        <v>88</v>
      </c>
      <c r="B402" s="561"/>
      <c r="C402" s="561"/>
      <c r="D402" s="561"/>
      <c r="E402" s="561"/>
      <c r="F402" s="562"/>
      <c r="G402" s="561"/>
      <c r="H402" s="560"/>
      <c r="I402" s="557"/>
      <c r="J402" s="556"/>
      <c r="K402" s="559"/>
      <c r="L402" s="564"/>
      <c r="M402" s="553"/>
    </row>
    <row r="403" spans="1:13">
      <c r="A403" s="563" t="s">
        <v>89</v>
      </c>
      <c r="B403" s="561"/>
      <c r="C403" s="561"/>
      <c r="D403" s="561"/>
      <c r="E403" s="561"/>
      <c r="F403" s="562"/>
      <c r="G403" s="561"/>
      <c r="H403" s="560"/>
      <c r="I403" s="557"/>
      <c r="J403" s="556"/>
      <c r="K403" s="559"/>
      <c r="L403" s="558"/>
      <c r="M403" s="553"/>
    </row>
    <row r="404" spans="1:13">
      <c r="A404" s="563" t="s">
        <v>90</v>
      </c>
      <c r="B404" s="561"/>
      <c r="C404" s="561"/>
      <c r="D404" s="561"/>
      <c r="E404" s="561"/>
      <c r="F404" s="562"/>
      <c r="G404" s="561"/>
      <c r="H404" s="560"/>
      <c r="I404" s="557"/>
      <c r="J404" s="556"/>
      <c r="K404" s="559"/>
      <c r="L404" s="558"/>
      <c r="M404" s="553"/>
    </row>
    <row r="405" spans="1:13">
      <c r="A405" s="563" t="s">
        <v>91</v>
      </c>
      <c r="B405" s="561"/>
      <c r="C405" s="561"/>
      <c r="D405" s="561"/>
      <c r="E405" s="561"/>
      <c r="F405" s="562"/>
      <c r="G405" s="561"/>
      <c r="H405" s="560"/>
      <c r="I405" s="557"/>
      <c r="J405" s="556"/>
      <c r="K405" s="559"/>
      <c r="L405" s="558"/>
      <c r="M405" s="553"/>
    </row>
    <row r="406" spans="1:13">
      <c r="A406" s="563" t="s">
        <v>92</v>
      </c>
      <c r="B406" s="561"/>
      <c r="C406" s="561"/>
      <c r="D406" s="561"/>
      <c r="E406" s="561"/>
      <c r="F406" s="562"/>
      <c r="G406" s="561"/>
      <c r="H406" s="560"/>
      <c r="I406" s="557"/>
      <c r="J406" s="556"/>
      <c r="K406" s="559"/>
      <c r="L406" s="558"/>
      <c r="M406" s="553"/>
    </row>
    <row r="407" spans="1:13" ht="15.75" thickBot="1">
      <c r="A407" s="1241" t="s">
        <v>93</v>
      </c>
      <c r="B407" s="1242"/>
      <c r="C407" s="1242"/>
      <c r="D407" s="1242"/>
      <c r="E407" s="1242"/>
      <c r="F407" s="1242"/>
      <c r="G407" s="1242"/>
      <c r="H407" s="1243"/>
      <c r="I407" s="557"/>
      <c r="J407" s="556"/>
      <c r="K407" s="555"/>
      <c r="L407" s="554"/>
      <c r="M407" s="553"/>
    </row>
    <row r="408" spans="1:13">
      <c r="A408" s="552" t="s">
        <v>94</v>
      </c>
      <c r="B408" s="551"/>
      <c r="C408" s="551"/>
      <c r="D408" s="551"/>
      <c r="E408" s="551"/>
      <c r="F408" s="551"/>
      <c r="G408" s="551"/>
      <c r="H408" s="551"/>
      <c r="I408" s="1233" t="s">
        <v>95</v>
      </c>
      <c r="J408" s="1234"/>
      <c r="K408" s="550"/>
      <c r="L408" s="549"/>
      <c r="M408" s="548"/>
    </row>
    <row r="409" spans="1:13" ht="15.75" thickBot="1">
      <c r="A409" s="547" t="s">
        <v>96</v>
      </c>
      <c r="B409" s="546"/>
      <c r="C409" s="546"/>
      <c r="D409" s="546"/>
      <c r="E409" s="546"/>
      <c r="F409" s="546"/>
      <c r="G409" s="546"/>
      <c r="H409" s="546"/>
      <c r="I409" s="545"/>
      <c r="J409" s="544"/>
      <c r="K409" s="543"/>
      <c r="L409" s="542"/>
      <c r="M409" s="541"/>
    </row>
    <row r="410" spans="1:13" ht="15.75" thickBot="1">
      <c r="A410" s="539" t="s">
        <v>160</v>
      </c>
      <c r="B410" s="538"/>
      <c r="C410" s="538"/>
      <c r="D410" s="538"/>
      <c r="E410" s="538"/>
      <c r="F410" s="538"/>
      <c r="G410" s="538"/>
      <c r="H410" s="538"/>
      <c r="I410" s="537"/>
      <c r="J410" s="540"/>
      <c r="K410" s="1235">
        <v>1.27</v>
      </c>
      <c r="L410" s="1236"/>
      <c r="M410" s="533">
        <f>K410*12*I353</f>
        <v>3075.4320000000002</v>
      </c>
    </row>
    <row r="411" spans="1:13" ht="15.75" thickBot="1">
      <c r="A411" s="539" t="s">
        <v>159</v>
      </c>
      <c r="B411" s="538"/>
      <c r="C411" s="538"/>
      <c r="D411" s="538"/>
      <c r="E411" s="538"/>
      <c r="F411" s="538"/>
      <c r="G411" s="538"/>
      <c r="H411" s="538"/>
      <c r="I411" s="537"/>
      <c r="J411" s="536"/>
      <c r="K411" s="1235"/>
      <c r="L411" s="1236"/>
      <c r="M411" s="533"/>
    </row>
    <row r="412" spans="1:13" ht="16.5" thickBot="1">
      <c r="A412" s="1239" t="s">
        <v>137</v>
      </c>
      <c r="B412" s="1240"/>
      <c r="C412" s="1240"/>
      <c r="D412" s="1240"/>
      <c r="E412" s="1240"/>
      <c r="F412" s="1240"/>
      <c r="G412" s="1240"/>
      <c r="H412" s="1240"/>
      <c r="I412" s="537"/>
      <c r="J412" s="536"/>
      <c r="K412" s="1235">
        <v>67.77</v>
      </c>
      <c r="L412" s="1236"/>
      <c r="M412" s="533">
        <f>K412*12*I353</f>
        <v>164111.83200000002</v>
      </c>
    </row>
    <row r="413" spans="1:13" ht="16.5" thickBot="1">
      <c r="A413" s="1248" t="s">
        <v>136</v>
      </c>
      <c r="B413" s="1249"/>
      <c r="C413" s="1249"/>
      <c r="D413" s="1249"/>
      <c r="E413" s="1249"/>
      <c r="F413" s="1249"/>
      <c r="G413" s="1249"/>
      <c r="H413" s="1249"/>
      <c r="I413" s="537"/>
      <c r="J413" s="536"/>
      <c r="K413" s="1250">
        <f>K414-K412</f>
        <v>3.3900000000000006</v>
      </c>
      <c r="L413" s="1236"/>
      <c r="M413" s="533">
        <f>K413*12*I353</f>
        <v>8209.224000000002</v>
      </c>
    </row>
    <row r="414" spans="1:13" ht="16.5" thickBot="1">
      <c r="A414" s="1246" t="s">
        <v>135</v>
      </c>
      <c r="B414" s="1247"/>
      <c r="C414" s="1247"/>
      <c r="D414" s="1247"/>
      <c r="E414" s="1247"/>
      <c r="F414" s="1247"/>
      <c r="G414" s="1247"/>
      <c r="H414" s="1247"/>
      <c r="I414" s="535"/>
      <c r="J414" s="534"/>
      <c r="K414" s="1244">
        <f>K411+K410+K396+K379+K364+K354</f>
        <v>71.16</v>
      </c>
      <c r="L414" s="1245"/>
      <c r="M414" s="533">
        <f>M411+M410+M396+M379+M364+M354</f>
        <v>172321.05600000001</v>
      </c>
    </row>
    <row r="416" spans="1:13" ht="15.75">
      <c r="A416" s="1185" t="s">
        <v>104</v>
      </c>
      <c r="B416" s="1185"/>
      <c r="C416" s="1185"/>
      <c r="D416" s="1185"/>
      <c r="E416" s="1185"/>
      <c r="F416" s="1185"/>
      <c r="G416" s="1185"/>
      <c r="H416" s="1185"/>
      <c r="I416" s="1185"/>
      <c r="J416" s="1185"/>
      <c r="K416" s="1185"/>
      <c r="L416" s="1185"/>
      <c r="M416" s="602"/>
    </row>
    <row r="417" spans="1:13" ht="15.75">
      <c r="A417" s="1186" t="s">
        <v>0</v>
      </c>
      <c r="B417" s="1186"/>
      <c r="C417" s="1186"/>
      <c r="D417" s="1186"/>
      <c r="E417" s="1186"/>
      <c r="F417" s="1186"/>
      <c r="G417" s="1186"/>
      <c r="H417" s="1186"/>
      <c r="I417" s="1186"/>
      <c r="J417" s="1186"/>
      <c r="K417" s="1186"/>
      <c r="L417" s="1186"/>
      <c r="M417" s="602"/>
    </row>
    <row r="418" spans="1:13" ht="15.75">
      <c r="A418" s="622"/>
      <c r="B418" s="622"/>
      <c r="C418" s="622"/>
      <c r="D418" s="622"/>
      <c r="E418" s="622"/>
      <c r="F418" s="622" t="s">
        <v>162</v>
      </c>
      <c r="G418" s="622"/>
      <c r="H418" s="622"/>
      <c r="I418" s="622"/>
      <c r="J418" s="622"/>
      <c r="K418" s="1206" t="s">
        <v>161</v>
      </c>
      <c r="L418" s="1207"/>
      <c r="M418" s="1207"/>
    </row>
    <row r="419" spans="1:13">
      <c r="A419" s="635"/>
      <c r="B419" s="620"/>
      <c r="C419" s="1187" t="s">
        <v>2</v>
      </c>
      <c r="D419" s="1187"/>
      <c r="E419" s="1187"/>
      <c r="F419" s="620"/>
      <c r="G419" s="620"/>
      <c r="H419" s="619"/>
      <c r="I419" s="1188" t="s">
        <v>3</v>
      </c>
      <c r="J419" s="1189"/>
      <c r="K419" s="1190" t="s">
        <v>4</v>
      </c>
      <c r="L419" s="1191"/>
      <c r="M419" s="634"/>
    </row>
    <row r="420" spans="1:13">
      <c r="A420" s="633"/>
      <c r="B420" s="606"/>
      <c r="C420" s="606"/>
      <c r="D420" s="606"/>
      <c r="E420" s="606"/>
      <c r="F420" s="606"/>
      <c r="G420" s="606"/>
      <c r="H420" s="607"/>
      <c r="I420" s="557"/>
      <c r="J420" s="556"/>
      <c r="K420" s="1196" t="s">
        <v>5</v>
      </c>
      <c r="L420" s="1197"/>
      <c r="M420" s="632" t="s">
        <v>6</v>
      </c>
    </row>
    <row r="421" spans="1:13">
      <c r="A421" s="633"/>
      <c r="B421" s="606"/>
      <c r="C421" s="606"/>
      <c r="D421" s="606"/>
      <c r="E421" s="606"/>
      <c r="F421" s="606"/>
      <c r="G421" s="606"/>
      <c r="H421" s="607"/>
      <c r="I421" s="1198" t="s">
        <v>7</v>
      </c>
      <c r="J421" s="1199"/>
      <c r="K421" s="1212" t="s">
        <v>8</v>
      </c>
      <c r="L421" s="1213"/>
      <c r="M421" s="632" t="s">
        <v>9</v>
      </c>
    </row>
    <row r="422" spans="1:13" ht="16.5" thickBot="1">
      <c r="A422" s="631"/>
      <c r="B422" s="601"/>
      <c r="C422" s="601"/>
      <c r="D422" s="601"/>
      <c r="E422" s="601"/>
      <c r="F422" s="601"/>
      <c r="G422" s="601"/>
      <c r="H422" s="600"/>
      <c r="I422" s="1214">
        <v>201.8</v>
      </c>
      <c r="J422" s="1215"/>
      <c r="K422" s="1216"/>
      <c r="L422" s="1217"/>
      <c r="M422" s="630"/>
    </row>
    <row r="423" spans="1:13">
      <c r="A423" s="618" t="s">
        <v>10</v>
      </c>
      <c r="B423" s="594"/>
      <c r="C423" s="594"/>
      <c r="D423" s="594"/>
      <c r="E423" s="594"/>
      <c r="F423" s="594"/>
      <c r="G423" s="594"/>
      <c r="H423" s="629"/>
      <c r="I423" s="591"/>
      <c r="J423" s="590"/>
      <c r="K423" s="1218">
        <f>K426+K429</f>
        <v>8.3000000000000007</v>
      </c>
      <c r="L423" s="1193"/>
      <c r="M423" s="548">
        <f>K423*12*I422</f>
        <v>20099.280000000002</v>
      </c>
    </row>
    <row r="424" spans="1:13">
      <c r="A424" s="628" t="s">
        <v>11</v>
      </c>
      <c r="B424" s="627"/>
      <c r="C424" s="627"/>
      <c r="D424" s="627"/>
      <c r="E424" s="627"/>
      <c r="F424" s="627"/>
      <c r="G424" s="627"/>
      <c r="H424" s="626"/>
      <c r="I424" s="557"/>
      <c r="J424" s="556"/>
      <c r="K424" s="555"/>
      <c r="L424" s="554"/>
      <c r="M424" s="625"/>
    </row>
    <row r="425" spans="1:13" ht="15.75" thickBot="1">
      <c r="A425" s="614" t="s">
        <v>12</v>
      </c>
      <c r="B425" s="624"/>
      <c r="C425" s="624"/>
      <c r="D425" s="624"/>
      <c r="E425" s="624"/>
      <c r="F425" s="624"/>
      <c r="G425" s="624"/>
      <c r="H425" s="623"/>
      <c r="I425" s="586"/>
      <c r="J425" s="544"/>
      <c r="K425" s="543"/>
      <c r="L425" s="542"/>
      <c r="M425" s="541"/>
    </row>
    <row r="426" spans="1:13">
      <c r="A426" s="585" t="s">
        <v>13</v>
      </c>
      <c r="B426" s="583"/>
      <c r="C426" s="583"/>
      <c r="D426" s="583"/>
      <c r="E426" s="583"/>
      <c r="F426" s="583"/>
      <c r="G426" s="583"/>
      <c r="H426" s="608"/>
      <c r="I426" s="1194" t="s">
        <v>14</v>
      </c>
      <c r="J426" s="1195"/>
      <c r="K426" s="1210">
        <v>4.97</v>
      </c>
      <c r="L426" s="1211"/>
      <c r="M426" s="553">
        <f>K426*12*I422</f>
        <v>12035.352000000001</v>
      </c>
    </row>
    <row r="427" spans="1:13">
      <c r="A427" s="563" t="s">
        <v>15</v>
      </c>
      <c r="B427" s="606"/>
      <c r="C427" s="606"/>
      <c r="D427" s="606"/>
      <c r="E427" s="606"/>
      <c r="F427" s="606"/>
      <c r="G427" s="606"/>
      <c r="H427" s="607"/>
      <c r="I427" s="1198" t="s">
        <v>16</v>
      </c>
      <c r="J427" s="1199"/>
      <c r="K427" s="602"/>
      <c r="L427" s="554"/>
      <c r="M427" s="553"/>
    </row>
    <row r="428" spans="1:13">
      <c r="A428" s="585" t="s">
        <v>17</v>
      </c>
      <c r="B428" s="583"/>
      <c r="C428" s="583"/>
      <c r="D428" s="583"/>
      <c r="E428" s="583"/>
      <c r="F428" s="583"/>
      <c r="G428" s="583"/>
      <c r="H428" s="608"/>
      <c r="I428" s="1194"/>
      <c r="J428" s="1195"/>
      <c r="K428" s="602"/>
      <c r="L428" s="554"/>
      <c r="M428" s="553"/>
    </row>
    <row r="429" spans="1:13">
      <c r="A429" s="585" t="s">
        <v>18</v>
      </c>
      <c r="B429" s="583"/>
      <c r="C429" s="583"/>
      <c r="D429" s="583"/>
      <c r="E429" s="583"/>
      <c r="F429" s="583"/>
      <c r="G429" s="583"/>
      <c r="H429" s="608"/>
      <c r="I429" s="1200" t="s">
        <v>19</v>
      </c>
      <c r="J429" s="1201"/>
      <c r="K429" s="1202">
        <v>3.33</v>
      </c>
      <c r="L429" s="1203"/>
      <c r="M429" s="553">
        <f>K429*12*I422</f>
        <v>8063.9280000000008</v>
      </c>
    </row>
    <row r="430" spans="1:13" ht="15.75">
      <c r="A430" s="578" t="s">
        <v>20</v>
      </c>
      <c r="B430" s="605"/>
      <c r="C430" s="605"/>
      <c r="D430" s="605"/>
      <c r="E430" s="605"/>
      <c r="F430" s="605"/>
      <c r="G430" s="605"/>
      <c r="H430" s="604"/>
      <c r="I430" s="1198" t="s">
        <v>16</v>
      </c>
      <c r="J430" s="1199"/>
      <c r="K430" s="622"/>
      <c r="L430" s="621"/>
      <c r="M430" s="553"/>
    </row>
    <row r="431" spans="1:13">
      <c r="A431" s="575" t="s">
        <v>21</v>
      </c>
      <c r="B431" s="620"/>
      <c r="C431" s="620"/>
      <c r="D431" s="620"/>
      <c r="E431" s="620"/>
      <c r="F431" s="620"/>
      <c r="G431" s="620"/>
      <c r="H431" s="619"/>
      <c r="I431" s="1198"/>
      <c r="J431" s="1199"/>
      <c r="K431" s="603"/>
      <c r="L431" s="554"/>
      <c r="M431" s="553"/>
    </row>
    <row r="432" spans="1:13" ht="15.75" thickBot="1">
      <c r="A432" s="585" t="s">
        <v>22</v>
      </c>
      <c r="B432" s="582"/>
      <c r="C432" s="582"/>
      <c r="D432" s="582"/>
      <c r="E432" s="582"/>
      <c r="F432" s="582"/>
      <c r="G432" s="582"/>
      <c r="H432" s="581"/>
      <c r="I432" s="580"/>
      <c r="J432" s="579"/>
      <c r="K432" s="1204"/>
      <c r="L432" s="1205"/>
      <c r="M432" s="553"/>
    </row>
    <row r="433" spans="1:13">
      <c r="A433" s="618" t="s">
        <v>23</v>
      </c>
      <c r="B433" s="617"/>
      <c r="C433" s="617"/>
      <c r="D433" s="617"/>
      <c r="E433" s="617"/>
      <c r="F433" s="617"/>
      <c r="G433" s="617"/>
      <c r="H433" s="616"/>
      <c r="I433" s="591"/>
      <c r="J433" s="615"/>
      <c r="K433" s="1192">
        <f>K435+K440+K443</f>
        <v>6.76</v>
      </c>
      <c r="L433" s="1193"/>
      <c r="M433" s="548">
        <f>K433*12*I422</f>
        <v>16370.016000000001</v>
      </c>
    </row>
    <row r="434" spans="1:13" ht="15.75" thickBot="1">
      <c r="A434" s="614" t="s">
        <v>24</v>
      </c>
      <c r="B434" s="613"/>
      <c r="C434" s="613"/>
      <c r="D434" s="613"/>
      <c r="E434" s="613"/>
      <c r="F434" s="613"/>
      <c r="G434" s="613"/>
      <c r="H434" s="612"/>
      <c r="I434" s="586"/>
      <c r="J434" s="611"/>
      <c r="K434" s="543"/>
      <c r="L434" s="542"/>
      <c r="M434" s="541"/>
    </row>
    <row r="435" spans="1:13">
      <c r="A435" s="563" t="s">
        <v>25</v>
      </c>
      <c r="B435" s="562"/>
      <c r="C435" s="562"/>
      <c r="D435" s="562"/>
      <c r="E435" s="562"/>
      <c r="F435" s="562"/>
      <c r="G435" s="562"/>
      <c r="H435" s="560"/>
      <c r="I435" s="1198" t="s">
        <v>14</v>
      </c>
      <c r="J435" s="1199"/>
      <c r="K435" s="1210">
        <v>3.39</v>
      </c>
      <c r="L435" s="1211"/>
      <c r="M435" s="553">
        <f>K435*12*I422</f>
        <v>8209.2240000000002</v>
      </c>
    </row>
    <row r="436" spans="1:13">
      <c r="A436" s="585" t="s">
        <v>26</v>
      </c>
      <c r="B436" s="582"/>
      <c r="C436" s="582"/>
      <c r="D436" s="582"/>
      <c r="E436" s="582"/>
      <c r="F436" s="582"/>
      <c r="G436" s="582"/>
      <c r="H436" s="581"/>
      <c r="I436" s="610"/>
      <c r="J436" s="609"/>
      <c r="K436" s="602"/>
      <c r="L436" s="554"/>
      <c r="M436" s="553"/>
    </row>
    <row r="437" spans="1:13">
      <c r="A437" s="563" t="s">
        <v>15</v>
      </c>
      <c r="B437" s="606"/>
      <c r="C437" s="606"/>
      <c r="D437" s="606"/>
      <c r="E437" s="606"/>
      <c r="F437" s="606"/>
      <c r="G437" s="606"/>
      <c r="H437" s="607"/>
      <c r="I437" s="1198" t="s">
        <v>16</v>
      </c>
      <c r="J437" s="1199"/>
      <c r="K437" s="602"/>
      <c r="L437" s="554"/>
      <c r="M437" s="553"/>
    </row>
    <row r="438" spans="1:13">
      <c r="A438" s="585" t="s">
        <v>17</v>
      </c>
      <c r="B438" s="583"/>
      <c r="C438" s="583"/>
      <c r="D438" s="583"/>
      <c r="E438" s="583"/>
      <c r="F438" s="583"/>
      <c r="G438" s="583"/>
      <c r="H438" s="608"/>
      <c r="I438" s="1194"/>
      <c r="J438" s="1195"/>
      <c r="K438" s="602"/>
      <c r="L438" s="554"/>
      <c r="M438" s="553"/>
    </row>
    <row r="439" spans="1:13">
      <c r="A439" s="578" t="s">
        <v>27</v>
      </c>
      <c r="B439" s="605"/>
      <c r="C439" s="604"/>
      <c r="D439" s="606"/>
      <c r="E439" s="606"/>
      <c r="F439" s="606"/>
      <c r="G439" s="606"/>
      <c r="H439" s="607"/>
      <c r="I439" s="1198" t="s">
        <v>16</v>
      </c>
      <c r="J439" s="1199"/>
      <c r="K439" s="602"/>
      <c r="L439" s="554"/>
      <c r="M439" s="553"/>
    </row>
    <row r="440" spans="1:13">
      <c r="A440" s="563" t="s">
        <v>28</v>
      </c>
      <c r="B440" s="606"/>
      <c r="C440" s="606"/>
      <c r="D440" s="605"/>
      <c r="E440" s="605"/>
      <c r="F440" s="605"/>
      <c r="G440" s="605"/>
      <c r="H440" s="604"/>
      <c r="I440" s="1200" t="s">
        <v>19</v>
      </c>
      <c r="J440" s="1201"/>
      <c r="K440" s="1202">
        <v>1.49</v>
      </c>
      <c r="L440" s="1203"/>
      <c r="M440" s="553">
        <f>K440*12*I422</f>
        <v>3608.1840000000002</v>
      </c>
    </row>
    <row r="441" spans="1:13">
      <c r="A441" s="575" t="s">
        <v>29</v>
      </c>
      <c r="B441" s="574"/>
      <c r="C441" s="574"/>
      <c r="D441" s="574"/>
      <c r="E441" s="574"/>
      <c r="F441" s="574"/>
      <c r="G441" s="574"/>
      <c r="H441" s="573"/>
      <c r="I441" s="1188" t="s">
        <v>30</v>
      </c>
      <c r="J441" s="1189"/>
      <c r="K441" s="602"/>
      <c r="L441" s="554"/>
      <c r="M441" s="553"/>
    </row>
    <row r="442" spans="1:13">
      <c r="A442" s="585"/>
      <c r="B442" s="582"/>
      <c r="C442" s="582"/>
      <c r="D442" s="582"/>
      <c r="E442" s="582"/>
      <c r="F442" s="582"/>
      <c r="G442" s="582"/>
      <c r="H442" s="581"/>
      <c r="I442" s="580" t="s">
        <v>31</v>
      </c>
      <c r="J442" s="579"/>
      <c r="K442" s="603"/>
      <c r="L442" s="554"/>
      <c r="M442" s="553"/>
    </row>
    <row r="443" spans="1:13">
      <c r="A443" s="575" t="s">
        <v>32</v>
      </c>
      <c r="B443" s="574"/>
      <c r="C443" s="574"/>
      <c r="D443" s="574"/>
      <c r="E443" s="574"/>
      <c r="F443" s="574"/>
      <c r="G443" s="574"/>
      <c r="H443" s="573"/>
      <c r="I443" s="1188" t="s">
        <v>19</v>
      </c>
      <c r="J443" s="1189"/>
      <c r="K443" s="1202">
        <v>1.88</v>
      </c>
      <c r="L443" s="1203"/>
      <c r="M443" s="553">
        <f>K443*12*I422</f>
        <v>4552.6080000000002</v>
      </c>
    </row>
    <row r="444" spans="1:13">
      <c r="A444" s="585" t="s">
        <v>33</v>
      </c>
      <c r="B444" s="582"/>
      <c r="C444" s="582"/>
      <c r="D444" s="582"/>
      <c r="E444" s="582"/>
      <c r="F444" s="582"/>
      <c r="G444" s="582"/>
      <c r="H444" s="581"/>
      <c r="I444" s="580"/>
      <c r="J444" s="579"/>
      <c r="K444" s="602"/>
      <c r="L444" s="554"/>
      <c r="M444" s="553"/>
    </row>
    <row r="445" spans="1:13">
      <c r="A445" s="575" t="s">
        <v>34</v>
      </c>
      <c r="B445" s="574"/>
      <c r="C445" s="574"/>
      <c r="D445" s="574"/>
      <c r="E445" s="574"/>
      <c r="F445" s="574"/>
      <c r="G445" s="574"/>
      <c r="H445" s="573"/>
      <c r="I445" s="1198" t="s">
        <v>16</v>
      </c>
      <c r="J445" s="1199"/>
      <c r="K445" s="602"/>
      <c r="L445" s="554"/>
      <c r="M445" s="553"/>
    </row>
    <row r="446" spans="1:13">
      <c r="A446" s="575" t="s">
        <v>35</v>
      </c>
      <c r="B446" s="574"/>
      <c r="C446" s="574"/>
      <c r="D446" s="574"/>
      <c r="E446" s="574"/>
      <c r="F446" s="574"/>
      <c r="G446" s="574"/>
      <c r="H446" s="573"/>
      <c r="I446" s="1188" t="s">
        <v>36</v>
      </c>
      <c r="J446" s="1189"/>
      <c r="K446" s="601"/>
      <c r="L446" s="600"/>
      <c r="M446" s="599"/>
    </row>
    <row r="447" spans="1:13" ht="15.75" thickBot="1">
      <c r="A447" s="585"/>
      <c r="B447" s="582"/>
      <c r="C447" s="582"/>
      <c r="D447" s="582"/>
      <c r="E447" s="582"/>
      <c r="F447" s="582"/>
      <c r="G447" s="582"/>
      <c r="H447" s="581"/>
      <c r="I447" s="1220" t="s">
        <v>37</v>
      </c>
      <c r="J447" s="1221"/>
      <c r="K447" s="598"/>
      <c r="L447" s="597"/>
      <c r="M447" s="596"/>
    </row>
    <row r="448" spans="1:13">
      <c r="A448" s="595" t="s">
        <v>38</v>
      </c>
      <c r="B448" s="594"/>
      <c r="C448" s="594"/>
      <c r="D448" s="594"/>
      <c r="E448" s="594"/>
      <c r="F448" s="594"/>
      <c r="G448" s="593"/>
      <c r="H448" s="592"/>
      <c r="I448" s="591"/>
      <c r="J448" s="590"/>
      <c r="K448" s="1219">
        <f>K450+K457+K458+K462</f>
        <v>48.03</v>
      </c>
      <c r="L448" s="1193"/>
      <c r="M448" s="548">
        <f>M450+M457+M458+M462</f>
        <v>116309.448</v>
      </c>
    </row>
    <row r="449" spans="1:13" ht="15.75" thickBot="1">
      <c r="A449" s="589"/>
      <c r="B449" s="588"/>
      <c r="C449" s="588"/>
      <c r="D449" s="588"/>
      <c r="E449" s="588"/>
      <c r="F449" s="588"/>
      <c r="G449" s="588"/>
      <c r="H449" s="587"/>
      <c r="I449" s="586"/>
      <c r="J449" s="544"/>
      <c r="K449" s="543"/>
      <c r="L449" s="542"/>
      <c r="M449" s="541"/>
    </row>
    <row r="450" spans="1:13" ht="15.75" thickBot="1">
      <c r="A450" s="1222" t="s">
        <v>39</v>
      </c>
      <c r="B450" s="1223"/>
      <c r="C450" s="1223"/>
      <c r="D450" s="1223"/>
      <c r="E450" s="1223"/>
      <c r="F450" s="1223"/>
      <c r="G450" s="1223"/>
      <c r="H450" s="1224"/>
      <c r="I450" s="567"/>
      <c r="J450" s="566"/>
      <c r="K450" s="1208">
        <f>K451+K452+K453+K455+K456</f>
        <v>9.58</v>
      </c>
      <c r="L450" s="1209"/>
      <c r="M450" s="565">
        <f>K450*12*I422</f>
        <v>23198.928000000004</v>
      </c>
    </row>
    <row r="451" spans="1:13">
      <c r="A451" s="585" t="s">
        <v>40</v>
      </c>
      <c r="B451" s="582"/>
      <c r="C451" s="582"/>
      <c r="D451" s="582"/>
      <c r="E451" s="582"/>
      <c r="F451" s="582"/>
      <c r="G451" s="582"/>
      <c r="H451" s="581"/>
      <c r="I451" s="1194" t="s">
        <v>41</v>
      </c>
      <c r="J451" s="1195"/>
      <c r="K451" s="1210">
        <v>2.58</v>
      </c>
      <c r="L451" s="1211"/>
      <c r="M451" s="553">
        <f>K451*12*I422</f>
        <v>6247.728000000001</v>
      </c>
    </row>
    <row r="452" spans="1:13">
      <c r="A452" s="578" t="s">
        <v>42</v>
      </c>
      <c r="B452" s="577"/>
      <c r="C452" s="577"/>
      <c r="D452" s="577"/>
      <c r="E452" s="577"/>
      <c r="F452" s="577"/>
      <c r="G452" s="577"/>
      <c r="H452" s="576"/>
      <c r="I452" s="1194" t="s">
        <v>43</v>
      </c>
      <c r="J452" s="1195"/>
      <c r="K452" s="1202">
        <v>6.1</v>
      </c>
      <c r="L452" s="1203"/>
      <c r="M452" s="553">
        <f>K452*12*I422</f>
        <v>14771.759999999998</v>
      </c>
    </row>
    <row r="453" spans="1:13">
      <c r="A453" s="575" t="s">
        <v>44</v>
      </c>
      <c r="B453" s="574"/>
      <c r="C453" s="574"/>
      <c r="D453" s="574"/>
      <c r="E453" s="574"/>
      <c r="F453" s="574"/>
      <c r="G453" s="574"/>
      <c r="H453" s="573"/>
      <c r="I453" s="1194" t="s">
        <v>19</v>
      </c>
      <c r="J453" s="1195"/>
      <c r="K453" s="1202">
        <v>0.69</v>
      </c>
      <c r="L453" s="1203"/>
      <c r="M453" s="553">
        <f>K453*12*I422</f>
        <v>1670.904</v>
      </c>
    </row>
    <row r="454" spans="1:13">
      <c r="A454" s="584" t="s">
        <v>45</v>
      </c>
      <c r="B454" s="583"/>
      <c r="C454" s="583"/>
      <c r="D454" s="583"/>
      <c r="E454" s="582"/>
      <c r="F454" s="582"/>
      <c r="G454" s="582"/>
      <c r="H454" s="581"/>
      <c r="I454" s="580"/>
      <c r="J454" s="579"/>
      <c r="K454" s="555"/>
      <c r="L454" s="554"/>
      <c r="M454" s="553"/>
    </row>
    <row r="455" spans="1:13">
      <c r="A455" s="578" t="s">
        <v>46</v>
      </c>
      <c r="B455" s="577"/>
      <c r="C455" s="577"/>
      <c r="D455" s="577"/>
      <c r="E455" s="577"/>
      <c r="F455" s="577"/>
      <c r="G455" s="577"/>
      <c r="H455" s="576"/>
      <c r="I455" s="1200" t="s">
        <v>14</v>
      </c>
      <c r="J455" s="1201"/>
      <c r="K455" s="1202">
        <v>0.21</v>
      </c>
      <c r="L455" s="1203"/>
      <c r="M455" s="553">
        <f>K455*12*I422</f>
        <v>508.53600000000006</v>
      </c>
    </row>
    <row r="456" spans="1:13" ht="15.75" thickBot="1">
      <c r="A456" s="575" t="s">
        <v>47</v>
      </c>
      <c r="B456" s="574"/>
      <c r="C456" s="574"/>
      <c r="D456" s="574"/>
      <c r="E456" s="574"/>
      <c r="F456" s="574"/>
      <c r="G456" s="574"/>
      <c r="H456" s="573"/>
      <c r="I456" s="1229" t="s">
        <v>14</v>
      </c>
      <c r="J456" s="1230"/>
      <c r="K456" s="1231"/>
      <c r="L456" s="1232"/>
      <c r="M456" s="553">
        <f>K456*12*I422</f>
        <v>0</v>
      </c>
    </row>
    <row r="457" spans="1:13" ht="15.75" thickBot="1">
      <c r="A457" s="571" t="s">
        <v>108</v>
      </c>
      <c r="B457" s="570"/>
      <c r="C457" s="570"/>
      <c r="D457" s="570"/>
      <c r="E457" s="570"/>
      <c r="F457" s="570"/>
      <c r="G457" s="570"/>
      <c r="H457" s="569"/>
      <c r="I457" s="1227" t="s">
        <v>68</v>
      </c>
      <c r="J457" s="1228"/>
      <c r="K457" s="1237">
        <v>36.18</v>
      </c>
      <c r="L457" s="1238"/>
      <c r="M457" s="565">
        <f>K457*12*I422</f>
        <v>87613.487999999998</v>
      </c>
    </row>
    <row r="458" spans="1:13" ht="15.75" thickBot="1">
      <c r="A458" s="1222" t="s">
        <v>107</v>
      </c>
      <c r="B458" s="1223"/>
      <c r="C458" s="1223"/>
      <c r="D458" s="1223"/>
      <c r="E458" s="1223"/>
      <c r="F458" s="1223"/>
      <c r="G458" s="1223"/>
      <c r="H458" s="1224"/>
      <c r="I458" s="567"/>
      <c r="J458" s="566"/>
      <c r="K458" s="1225">
        <v>2.16</v>
      </c>
      <c r="L458" s="1226"/>
      <c r="M458" s="565">
        <f>K458*12*I422</f>
        <v>5230.6560000000009</v>
      </c>
    </row>
    <row r="459" spans="1:13">
      <c r="A459" s="563" t="s">
        <v>70</v>
      </c>
      <c r="B459" s="562"/>
      <c r="C459" s="562"/>
      <c r="D459" s="562"/>
      <c r="E459" s="562"/>
      <c r="F459" s="562"/>
      <c r="G459" s="562"/>
      <c r="H459" s="560"/>
      <c r="I459" s="1233" t="s">
        <v>71</v>
      </c>
      <c r="J459" s="1234"/>
      <c r="K459" s="559"/>
      <c r="L459" s="558"/>
      <c r="M459" s="553"/>
    </row>
    <row r="460" spans="1:13">
      <c r="A460" s="563" t="s">
        <v>72</v>
      </c>
      <c r="B460" s="562"/>
      <c r="C460" s="562"/>
      <c r="D460" s="562"/>
      <c r="E460" s="562"/>
      <c r="F460" s="562"/>
      <c r="G460" s="562"/>
      <c r="H460" s="560"/>
      <c r="I460" s="557"/>
      <c r="J460" s="556"/>
      <c r="K460" s="559"/>
      <c r="L460" s="558"/>
      <c r="M460" s="553"/>
    </row>
    <row r="461" spans="1:13" ht="15.75" thickBot="1">
      <c r="A461" s="563" t="s">
        <v>73</v>
      </c>
      <c r="B461" s="562"/>
      <c r="C461" s="562"/>
      <c r="D461" s="562"/>
      <c r="E461" s="562"/>
      <c r="F461" s="562"/>
      <c r="G461" s="562"/>
      <c r="H461" s="560"/>
      <c r="I461" s="572"/>
      <c r="J461" s="556"/>
      <c r="K461" s="559"/>
      <c r="L461" s="558"/>
      <c r="M461" s="553"/>
    </row>
    <row r="462" spans="1:13" ht="15.75" thickBot="1">
      <c r="A462" s="571" t="s">
        <v>106</v>
      </c>
      <c r="B462" s="570"/>
      <c r="C462" s="570"/>
      <c r="D462" s="570"/>
      <c r="E462" s="570"/>
      <c r="F462" s="570"/>
      <c r="G462" s="570"/>
      <c r="H462" s="569"/>
      <c r="I462" s="567"/>
      <c r="J462" s="566"/>
      <c r="K462" s="1225">
        <v>0.11</v>
      </c>
      <c r="L462" s="1226"/>
      <c r="M462" s="565">
        <f>K462*12*I422</f>
        <v>266.37600000000003</v>
      </c>
    </row>
    <row r="463" spans="1:13">
      <c r="A463" s="563" t="s">
        <v>75</v>
      </c>
      <c r="B463" s="562"/>
      <c r="C463" s="562"/>
      <c r="D463" s="562"/>
      <c r="E463" s="562"/>
      <c r="F463" s="562"/>
      <c r="G463" s="562"/>
      <c r="H463" s="560"/>
      <c r="I463" s="1233" t="s">
        <v>14</v>
      </c>
      <c r="J463" s="1234"/>
      <c r="K463" s="568"/>
      <c r="L463" s="558"/>
      <c r="M463" s="553"/>
    </row>
    <row r="464" spans="1:13" ht="15.75" thickBot="1">
      <c r="A464" s="563" t="s">
        <v>76</v>
      </c>
      <c r="B464" s="562"/>
      <c r="C464" s="562"/>
      <c r="D464" s="562"/>
      <c r="E464" s="562"/>
      <c r="F464" s="562"/>
      <c r="G464" s="562"/>
      <c r="H464" s="560"/>
      <c r="I464" s="557"/>
      <c r="J464" s="556"/>
      <c r="K464" s="568"/>
      <c r="L464" s="558"/>
      <c r="M464" s="553"/>
    </row>
    <row r="465" spans="1:13" ht="15.75" thickBot="1">
      <c r="A465" s="1222" t="s">
        <v>105</v>
      </c>
      <c r="B465" s="1223"/>
      <c r="C465" s="1223"/>
      <c r="D465" s="1223"/>
      <c r="E465" s="1223"/>
      <c r="F465" s="1223"/>
      <c r="G465" s="1223"/>
      <c r="H465" s="1224"/>
      <c r="I465" s="567"/>
      <c r="J465" s="566"/>
      <c r="K465" s="1225">
        <v>8.01</v>
      </c>
      <c r="L465" s="1226"/>
      <c r="M465" s="565">
        <f>K465*12*I422</f>
        <v>19397.016000000003</v>
      </c>
    </row>
    <row r="466" spans="1:13">
      <c r="A466" s="563" t="s">
        <v>78</v>
      </c>
      <c r="B466" s="561"/>
      <c r="C466" s="561"/>
      <c r="D466" s="561"/>
      <c r="E466" s="561"/>
      <c r="F466" s="562"/>
      <c r="G466" s="561"/>
      <c r="H466" s="560"/>
      <c r="I466" s="1198" t="s">
        <v>79</v>
      </c>
      <c r="J466" s="1199"/>
      <c r="K466" s="559"/>
      <c r="L466" s="558"/>
      <c r="M466" s="553"/>
    </row>
    <row r="467" spans="1:13">
      <c r="A467" s="563" t="s">
        <v>80</v>
      </c>
      <c r="B467" s="561"/>
      <c r="C467" s="561"/>
      <c r="D467" s="561"/>
      <c r="E467" s="561"/>
      <c r="F467" s="562"/>
      <c r="G467" s="561"/>
      <c r="H467" s="560"/>
      <c r="I467" s="1198" t="s">
        <v>81</v>
      </c>
      <c r="J467" s="1199"/>
      <c r="K467" s="559"/>
      <c r="L467" s="558"/>
      <c r="M467" s="553"/>
    </row>
    <row r="468" spans="1:13">
      <c r="A468" s="563" t="s">
        <v>82</v>
      </c>
      <c r="B468" s="561"/>
      <c r="C468" s="561"/>
      <c r="D468" s="561"/>
      <c r="E468" s="561"/>
      <c r="F468" s="562"/>
      <c r="G468" s="561"/>
      <c r="H468" s="560"/>
      <c r="I468" s="1198" t="s">
        <v>83</v>
      </c>
      <c r="J468" s="1199"/>
      <c r="K468" s="559"/>
      <c r="L468" s="558"/>
      <c r="M468" s="553"/>
    </row>
    <row r="469" spans="1:13">
      <c r="A469" s="563" t="s">
        <v>84</v>
      </c>
      <c r="B469" s="561"/>
      <c r="C469" s="561"/>
      <c r="D469" s="561"/>
      <c r="E469" s="561"/>
      <c r="F469" s="562"/>
      <c r="G469" s="561"/>
      <c r="H469" s="560"/>
      <c r="I469" s="1198" t="s">
        <v>85</v>
      </c>
      <c r="J469" s="1199"/>
      <c r="K469" s="559"/>
      <c r="L469" s="558"/>
      <c r="M469" s="553"/>
    </row>
    <row r="470" spans="1:13">
      <c r="A470" s="563" t="s">
        <v>86</v>
      </c>
      <c r="B470" s="561"/>
      <c r="C470" s="561"/>
      <c r="D470" s="561"/>
      <c r="E470" s="561"/>
      <c r="F470" s="562"/>
      <c r="G470" s="561"/>
      <c r="H470" s="560"/>
      <c r="I470" s="1198" t="s">
        <v>87</v>
      </c>
      <c r="J470" s="1199"/>
      <c r="K470" s="559"/>
      <c r="L470" s="558"/>
      <c r="M470" s="553"/>
    </row>
    <row r="471" spans="1:13">
      <c r="A471" s="563" t="s">
        <v>88</v>
      </c>
      <c r="B471" s="561"/>
      <c r="C471" s="561"/>
      <c r="D471" s="561"/>
      <c r="E471" s="561"/>
      <c r="F471" s="562"/>
      <c r="G471" s="561"/>
      <c r="H471" s="560"/>
      <c r="I471" s="557"/>
      <c r="J471" s="556"/>
      <c r="K471" s="559"/>
      <c r="L471" s="564"/>
      <c r="M471" s="553"/>
    </row>
    <row r="472" spans="1:13">
      <c r="A472" s="563" t="s">
        <v>89</v>
      </c>
      <c r="B472" s="561"/>
      <c r="C472" s="561"/>
      <c r="D472" s="561"/>
      <c r="E472" s="561"/>
      <c r="F472" s="562"/>
      <c r="G472" s="561"/>
      <c r="H472" s="560"/>
      <c r="I472" s="557"/>
      <c r="J472" s="556"/>
      <c r="K472" s="559"/>
      <c r="L472" s="558"/>
      <c r="M472" s="553"/>
    </row>
    <row r="473" spans="1:13">
      <c r="A473" s="563" t="s">
        <v>90</v>
      </c>
      <c r="B473" s="561"/>
      <c r="C473" s="561"/>
      <c r="D473" s="561"/>
      <c r="E473" s="561"/>
      <c r="F473" s="562"/>
      <c r="G473" s="561"/>
      <c r="H473" s="560"/>
      <c r="I473" s="557"/>
      <c r="J473" s="556"/>
      <c r="K473" s="559"/>
      <c r="L473" s="558"/>
      <c r="M473" s="553"/>
    </row>
    <row r="474" spans="1:13">
      <c r="A474" s="563" t="s">
        <v>91</v>
      </c>
      <c r="B474" s="561"/>
      <c r="C474" s="561"/>
      <c r="D474" s="561"/>
      <c r="E474" s="561"/>
      <c r="F474" s="562"/>
      <c r="G474" s="561"/>
      <c r="H474" s="560"/>
      <c r="I474" s="557"/>
      <c r="J474" s="556"/>
      <c r="K474" s="559"/>
      <c r="L474" s="558"/>
      <c r="M474" s="553"/>
    </row>
    <row r="475" spans="1:13">
      <c r="A475" s="563" t="s">
        <v>92</v>
      </c>
      <c r="B475" s="561"/>
      <c r="C475" s="561"/>
      <c r="D475" s="561"/>
      <c r="E475" s="561"/>
      <c r="F475" s="562"/>
      <c r="G475" s="561"/>
      <c r="H475" s="560"/>
      <c r="I475" s="557"/>
      <c r="J475" s="556"/>
      <c r="K475" s="559"/>
      <c r="L475" s="558"/>
      <c r="M475" s="553"/>
    </row>
    <row r="476" spans="1:13" ht="15.75" thickBot="1">
      <c r="A476" s="1241" t="s">
        <v>93</v>
      </c>
      <c r="B476" s="1242"/>
      <c r="C476" s="1242"/>
      <c r="D476" s="1242"/>
      <c r="E476" s="1242"/>
      <c r="F476" s="1242"/>
      <c r="G476" s="1242"/>
      <c r="H476" s="1243"/>
      <c r="I476" s="557"/>
      <c r="J476" s="556"/>
      <c r="K476" s="555"/>
      <c r="L476" s="554"/>
      <c r="M476" s="553"/>
    </row>
    <row r="477" spans="1:13">
      <c r="A477" s="552" t="s">
        <v>94</v>
      </c>
      <c r="B477" s="551"/>
      <c r="C477" s="551"/>
      <c r="D477" s="551"/>
      <c r="E477" s="551"/>
      <c r="F477" s="551"/>
      <c r="G477" s="551"/>
      <c r="H477" s="551"/>
      <c r="I477" s="1233" t="s">
        <v>95</v>
      </c>
      <c r="J477" s="1234"/>
      <c r="K477" s="550"/>
      <c r="L477" s="549"/>
      <c r="M477" s="548"/>
    </row>
    <row r="478" spans="1:13" ht="15.75" thickBot="1">
      <c r="A478" s="547" t="s">
        <v>96</v>
      </c>
      <c r="B478" s="546"/>
      <c r="C478" s="546"/>
      <c r="D478" s="546"/>
      <c r="E478" s="546"/>
      <c r="F478" s="546"/>
      <c r="G478" s="546"/>
      <c r="H478" s="546"/>
      <c r="I478" s="545"/>
      <c r="J478" s="544"/>
      <c r="K478" s="543"/>
      <c r="L478" s="542"/>
      <c r="M478" s="541"/>
    </row>
    <row r="479" spans="1:13" ht="15.75" thickBot="1">
      <c r="A479" s="539" t="s">
        <v>160</v>
      </c>
      <c r="B479" s="538"/>
      <c r="C479" s="538"/>
      <c r="D479" s="538"/>
      <c r="E479" s="538"/>
      <c r="F479" s="538"/>
      <c r="G479" s="538"/>
      <c r="H479" s="538"/>
      <c r="I479" s="537"/>
      <c r="J479" s="540"/>
      <c r="K479" s="1235">
        <v>1.27</v>
      </c>
      <c r="L479" s="1236"/>
      <c r="M479" s="533">
        <f>K479*12*I422</f>
        <v>3075.4320000000002</v>
      </c>
    </row>
    <row r="480" spans="1:13" ht="15.75" thickBot="1">
      <c r="A480" s="539" t="s">
        <v>159</v>
      </c>
      <c r="B480" s="538"/>
      <c r="C480" s="538"/>
      <c r="D480" s="538"/>
      <c r="E480" s="538"/>
      <c r="F480" s="538"/>
      <c r="G480" s="538"/>
      <c r="H480" s="538"/>
      <c r="I480" s="537"/>
      <c r="J480" s="536"/>
      <c r="K480" s="1235"/>
      <c r="L480" s="1236"/>
      <c r="M480" s="533"/>
    </row>
    <row r="481" spans="1:13" ht="16.5" thickBot="1">
      <c r="A481" s="1239" t="s">
        <v>137</v>
      </c>
      <c r="B481" s="1240"/>
      <c r="C481" s="1240"/>
      <c r="D481" s="1240"/>
      <c r="E481" s="1240"/>
      <c r="F481" s="1240"/>
      <c r="G481" s="1240"/>
      <c r="H481" s="1240"/>
      <c r="I481" s="537"/>
      <c r="J481" s="536"/>
      <c r="K481" s="1235">
        <v>68.92</v>
      </c>
      <c r="L481" s="1236"/>
      <c r="M481" s="533">
        <f>K481*I422*12</f>
        <v>166896.67200000002</v>
      </c>
    </row>
    <row r="482" spans="1:13" ht="16.5" thickBot="1">
      <c r="A482" s="1248" t="s">
        <v>136</v>
      </c>
      <c r="B482" s="1249"/>
      <c r="C482" s="1249"/>
      <c r="D482" s="1249"/>
      <c r="E482" s="1249"/>
      <c r="F482" s="1249"/>
      <c r="G482" s="1249"/>
      <c r="H482" s="1249"/>
      <c r="I482" s="537"/>
      <c r="J482" s="536"/>
      <c r="K482" s="1235">
        <v>3.45</v>
      </c>
      <c r="L482" s="1236"/>
      <c r="M482" s="533">
        <f>K482*I422*12</f>
        <v>8354.52</v>
      </c>
    </row>
    <row r="483" spans="1:13" ht="16.5" thickBot="1">
      <c r="A483" s="1246" t="s">
        <v>135</v>
      </c>
      <c r="B483" s="1247"/>
      <c r="C483" s="1247"/>
      <c r="D483" s="1247"/>
      <c r="E483" s="1247"/>
      <c r="F483" s="1247"/>
      <c r="G483" s="1247"/>
      <c r="H483" s="1247"/>
      <c r="I483" s="535"/>
      <c r="J483" s="534"/>
      <c r="K483" s="1244">
        <f>K480+K479+K465+K448+K433+K423</f>
        <v>72.37</v>
      </c>
      <c r="L483" s="1245"/>
      <c r="M483" s="533">
        <f>M480+M479+M465+M448+M433+M423</f>
        <v>175251.19200000001</v>
      </c>
    </row>
  </sheetData>
  <mergeCells count="504">
    <mergeCell ref="A481:H481"/>
    <mergeCell ref="K481:L481"/>
    <mergeCell ref="A482:H482"/>
    <mergeCell ref="K482:L482"/>
    <mergeCell ref="K480:L480"/>
    <mergeCell ref="A483:H483"/>
    <mergeCell ref="K483:L483"/>
    <mergeCell ref="A476:H476"/>
    <mergeCell ref="I477:J477"/>
    <mergeCell ref="K462:L462"/>
    <mergeCell ref="I463:J463"/>
    <mergeCell ref="A465:H465"/>
    <mergeCell ref="K465:L465"/>
    <mergeCell ref="K479:L479"/>
    <mergeCell ref="I466:J466"/>
    <mergeCell ref="I467:J467"/>
    <mergeCell ref="I468:J468"/>
    <mergeCell ref="I469:J469"/>
    <mergeCell ref="I470:J470"/>
    <mergeCell ref="I459:J459"/>
    <mergeCell ref="I457:J457"/>
    <mergeCell ref="K457:L457"/>
    <mergeCell ref="A458:H458"/>
    <mergeCell ref="K458:L458"/>
    <mergeCell ref="I452:J452"/>
    <mergeCell ref="K452:L452"/>
    <mergeCell ref="I453:J453"/>
    <mergeCell ref="K453:L453"/>
    <mergeCell ref="I455:J455"/>
    <mergeCell ref="K455:L455"/>
    <mergeCell ref="K448:L448"/>
    <mergeCell ref="A450:H450"/>
    <mergeCell ref="K450:L450"/>
    <mergeCell ref="I451:J451"/>
    <mergeCell ref="K451:L451"/>
    <mergeCell ref="I456:J456"/>
    <mergeCell ref="K456:L456"/>
    <mergeCell ref="I427:J427"/>
    <mergeCell ref="I428:J428"/>
    <mergeCell ref="I429:J429"/>
    <mergeCell ref="K429:L429"/>
    <mergeCell ref="I430:J430"/>
    <mergeCell ref="I447:J447"/>
    <mergeCell ref="I443:J443"/>
    <mergeCell ref="K443:L443"/>
    <mergeCell ref="I445:J445"/>
    <mergeCell ref="I446:J446"/>
    <mergeCell ref="I437:J437"/>
    <mergeCell ref="I438:J438"/>
    <mergeCell ref="I439:J439"/>
    <mergeCell ref="I440:J440"/>
    <mergeCell ref="K440:L440"/>
    <mergeCell ref="K433:L433"/>
    <mergeCell ref="I435:J435"/>
    <mergeCell ref="K435:L435"/>
    <mergeCell ref="I441:J441"/>
    <mergeCell ref="I426:J426"/>
    <mergeCell ref="K426:L426"/>
    <mergeCell ref="C419:E419"/>
    <mergeCell ref="I419:J419"/>
    <mergeCell ref="K419:L419"/>
    <mergeCell ref="K420:L420"/>
    <mergeCell ref="I421:J421"/>
    <mergeCell ref="I431:J431"/>
    <mergeCell ref="K432:L432"/>
    <mergeCell ref="K423:L423"/>
    <mergeCell ref="I422:J422"/>
    <mergeCell ref="K422:L422"/>
    <mergeCell ref="A407:H407"/>
    <mergeCell ref="I408:J408"/>
    <mergeCell ref="K410:L410"/>
    <mergeCell ref="K418:M418"/>
    <mergeCell ref="A412:H412"/>
    <mergeCell ref="A413:H413"/>
    <mergeCell ref="K412:L412"/>
    <mergeCell ref="K413:L413"/>
    <mergeCell ref="K421:L421"/>
    <mergeCell ref="K411:L411"/>
    <mergeCell ref="A414:H414"/>
    <mergeCell ref="K414:L414"/>
    <mergeCell ref="A416:L416"/>
    <mergeCell ref="A417:L417"/>
    <mergeCell ref="I401:J401"/>
    <mergeCell ref="I390:J390"/>
    <mergeCell ref="K393:L393"/>
    <mergeCell ref="I394:J394"/>
    <mergeCell ref="A396:H396"/>
    <mergeCell ref="K396:L396"/>
    <mergeCell ref="I386:J386"/>
    <mergeCell ref="K386:L386"/>
    <mergeCell ref="I397:J397"/>
    <mergeCell ref="I398:J398"/>
    <mergeCell ref="I399:J399"/>
    <mergeCell ref="I400:J400"/>
    <mergeCell ref="A389:H389"/>
    <mergeCell ref="K389:L389"/>
    <mergeCell ref="I382:J382"/>
    <mergeCell ref="K382:L382"/>
    <mergeCell ref="I383:J383"/>
    <mergeCell ref="K383:L383"/>
    <mergeCell ref="I384:J384"/>
    <mergeCell ref="K384:L384"/>
    <mergeCell ref="K371:L371"/>
    <mergeCell ref="I388:J388"/>
    <mergeCell ref="K388:L388"/>
    <mergeCell ref="I387:J387"/>
    <mergeCell ref="K387:L387"/>
    <mergeCell ref="I378:J378"/>
    <mergeCell ref="K379:L379"/>
    <mergeCell ref="A381:H381"/>
    <mergeCell ref="I361:J361"/>
    <mergeCell ref="I372:J372"/>
    <mergeCell ref="I374:J374"/>
    <mergeCell ref="K374:L374"/>
    <mergeCell ref="I376:J376"/>
    <mergeCell ref="I377:J377"/>
    <mergeCell ref="I368:J368"/>
    <mergeCell ref="I369:J369"/>
    <mergeCell ref="I370:J370"/>
    <mergeCell ref="I371:J371"/>
    <mergeCell ref="I362:J362"/>
    <mergeCell ref="K363:L363"/>
    <mergeCell ref="K381:L381"/>
    <mergeCell ref="K364:L364"/>
    <mergeCell ref="I366:J366"/>
    <mergeCell ref="K366:L366"/>
    <mergeCell ref="I358:J358"/>
    <mergeCell ref="I359:J359"/>
    <mergeCell ref="I360:J360"/>
    <mergeCell ref="K360:L360"/>
    <mergeCell ref="I357:J357"/>
    <mergeCell ref="K357:L357"/>
    <mergeCell ref="C350:E350"/>
    <mergeCell ref="I350:J350"/>
    <mergeCell ref="K350:L350"/>
    <mergeCell ref="K351:L351"/>
    <mergeCell ref="I352:J352"/>
    <mergeCell ref="K354:L354"/>
    <mergeCell ref="A338:H338"/>
    <mergeCell ref="I339:J339"/>
    <mergeCell ref="K341:L341"/>
    <mergeCell ref="A343:H343"/>
    <mergeCell ref="A344:H344"/>
    <mergeCell ref="K343:L343"/>
    <mergeCell ref="K344:L344"/>
    <mergeCell ref="K349:M349"/>
    <mergeCell ref="K342:L342"/>
    <mergeCell ref="A345:H345"/>
    <mergeCell ref="K345:L345"/>
    <mergeCell ref="A347:L347"/>
    <mergeCell ref="A348:L348"/>
    <mergeCell ref="I353:J353"/>
    <mergeCell ref="K353:L353"/>
    <mergeCell ref="K352:L352"/>
    <mergeCell ref="I332:J332"/>
    <mergeCell ref="I321:J321"/>
    <mergeCell ref="K324:L324"/>
    <mergeCell ref="I325:J325"/>
    <mergeCell ref="A327:H327"/>
    <mergeCell ref="K327:L327"/>
    <mergeCell ref="I317:J317"/>
    <mergeCell ref="K317:L317"/>
    <mergeCell ref="I328:J328"/>
    <mergeCell ref="I329:J329"/>
    <mergeCell ref="I330:J330"/>
    <mergeCell ref="I331:J331"/>
    <mergeCell ref="A320:H320"/>
    <mergeCell ref="K320:L320"/>
    <mergeCell ref="I313:J313"/>
    <mergeCell ref="K313:L313"/>
    <mergeCell ref="I314:J314"/>
    <mergeCell ref="K314:L314"/>
    <mergeCell ref="I315:J315"/>
    <mergeCell ref="K315:L315"/>
    <mergeCell ref="K302:L302"/>
    <mergeCell ref="I319:J319"/>
    <mergeCell ref="K319:L319"/>
    <mergeCell ref="I318:J318"/>
    <mergeCell ref="K318:L318"/>
    <mergeCell ref="I309:J309"/>
    <mergeCell ref="K310:L310"/>
    <mergeCell ref="A312:H312"/>
    <mergeCell ref="I292:J292"/>
    <mergeCell ref="I303:J303"/>
    <mergeCell ref="I305:J305"/>
    <mergeCell ref="K305:L305"/>
    <mergeCell ref="I307:J307"/>
    <mergeCell ref="I308:J308"/>
    <mergeCell ref="I299:J299"/>
    <mergeCell ref="I300:J300"/>
    <mergeCell ref="I301:J301"/>
    <mergeCell ref="I302:J302"/>
    <mergeCell ref="I293:J293"/>
    <mergeCell ref="K294:L294"/>
    <mergeCell ref="K312:L312"/>
    <mergeCell ref="K295:L295"/>
    <mergeCell ref="I297:J297"/>
    <mergeCell ref="K297:L297"/>
    <mergeCell ref="I289:J289"/>
    <mergeCell ref="I290:J290"/>
    <mergeCell ref="I291:J291"/>
    <mergeCell ref="K291:L291"/>
    <mergeCell ref="I288:J288"/>
    <mergeCell ref="K288:L288"/>
    <mergeCell ref="C281:E281"/>
    <mergeCell ref="I281:J281"/>
    <mergeCell ref="K281:L281"/>
    <mergeCell ref="K282:L282"/>
    <mergeCell ref="I283:J283"/>
    <mergeCell ref="K285:L285"/>
    <mergeCell ref="A269:H269"/>
    <mergeCell ref="I270:J270"/>
    <mergeCell ref="K272:L272"/>
    <mergeCell ref="A274:H274"/>
    <mergeCell ref="A275:H275"/>
    <mergeCell ref="K274:L274"/>
    <mergeCell ref="K275:L275"/>
    <mergeCell ref="K280:M280"/>
    <mergeCell ref="K273:L273"/>
    <mergeCell ref="A276:H276"/>
    <mergeCell ref="K276:L276"/>
    <mergeCell ref="A278:L278"/>
    <mergeCell ref="A279:L279"/>
    <mergeCell ref="I284:J284"/>
    <mergeCell ref="K284:L284"/>
    <mergeCell ref="K283:L283"/>
    <mergeCell ref="I263:J263"/>
    <mergeCell ref="I252:J252"/>
    <mergeCell ref="K255:L255"/>
    <mergeCell ref="I256:J256"/>
    <mergeCell ref="A258:H258"/>
    <mergeCell ref="K258:L258"/>
    <mergeCell ref="I248:J248"/>
    <mergeCell ref="K248:L248"/>
    <mergeCell ref="I259:J259"/>
    <mergeCell ref="I260:J260"/>
    <mergeCell ref="I261:J261"/>
    <mergeCell ref="I262:J262"/>
    <mergeCell ref="A251:H251"/>
    <mergeCell ref="K251:L251"/>
    <mergeCell ref="I244:J244"/>
    <mergeCell ref="K244:L244"/>
    <mergeCell ref="I245:J245"/>
    <mergeCell ref="K245:L245"/>
    <mergeCell ref="I246:J246"/>
    <mergeCell ref="K246:L246"/>
    <mergeCell ref="K233:L233"/>
    <mergeCell ref="I250:J250"/>
    <mergeCell ref="K250:L250"/>
    <mergeCell ref="I249:J249"/>
    <mergeCell ref="K249:L249"/>
    <mergeCell ref="I240:J240"/>
    <mergeCell ref="K241:L241"/>
    <mergeCell ref="A243:H243"/>
    <mergeCell ref="I223:J223"/>
    <mergeCell ref="I234:J234"/>
    <mergeCell ref="I236:J236"/>
    <mergeCell ref="K236:L236"/>
    <mergeCell ref="I238:J238"/>
    <mergeCell ref="I239:J239"/>
    <mergeCell ref="I230:J230"/>
    <mergeCell ref="I231:J231"/>
    <mergeCell ref="I232:J232"/>
    <mergeCell ref="I233:J233"/>
    <mergeCell ref="I224:J224"/>
    <mergeCell ref="K225:L225"/>
    <mergeCell ref="K243:L243"/>
    <mergeCell ref="I214:J214"/>
    <mergeCell ref="A209:L209"/>
    <mergeCell ref="A210:L210"/>
    <mergeCell ref="I215:J215"/>
    <mergeCell ref="K215:L215"/>
    <mergeCell ref="K214:L214"/>
    <mergeCell ref="K226:L226"/>
    <mergeCell ref="I228:J228"/>
    <mergeCell ref="K228:L228"/>
    <mergeCell ref="I220:J220"/>
    <mergeCell ref="I221:J221"/>
    <mergeCell ref="I222:J222"/>
    <mergeCell ref="K222:L222"/>
    <mergeCell ref="K211:M211"/>
    <mergeCell ref="I219:J219"/>
    <mergeCell ref="K219:L219"/>
    <mergeCell ref="K216:L216"/>
    <mergeCell ref="K186:L186"/>
    <mergeCell ref="I187:J187"/>
    <mergeCell ref="A189:H189"/>
    <mergeCell ref="K189:L189"/>
    <mergeCell ref="K204:L204"/>
    <mergeCell ref="C212:E212"/>
    <mergeCell ref="I212:J212"/>
    <mergeCell ref="K212:L212"/>
    <mergeCell ref="K213:L213"/>
    <mergeCell ref="A207:H207"/>
    <mergeCell ref="K207:L207"/>
    <mergeCell ref="K206:L206"/>
    <mergeCell ref="K205:L205"/>
    <mergeCell ref="I190:J190"/>
    <mergeCell ref="I191:J191"/>
    <mergeCell ref="I192:J192"/>
    <mergeCell ref="I193:J193"/>
    <mergeCell ref="I194:J194"/>
    <mergeCell ref="A200:H200"/>
    <mergeCell ref="I201:J201"/>
    <mergeCell ref="K203:L203"/>
    <mergeCell ref="A205:H205"/>
    <mergeCell ref="A206:H206"/>
    <mergeCell ref="I183:J183"/>
    <mergeCell ref="I176:J176"/>
    <mergeCell ref="K176:L176"/>
    <mergeCell ref="I177:J177"/>
    <mergeCell ref="K177:L177"/>
    <mergeCell ref="I179:J179"/>
    <mergeCell ref="K179:L179"/>
    <mergeCell ref="I171:J171"/>
    <mergeCell ref="K172:L172"/>
    <mergeCell ref="A174:H174"/>
    <mergeCell ref="K174:L174"/>
    <mergeCell ref="I175:J175"/>
    <mergeCell ref="K175:L175"/>
    <mergeCell ref="I181:J181"/>
    <mergeCell ref="K181:L181"/>
    <mergeCell ref="A182:H182"/>
    <mergeCell ref="K182:L182"/>
    <mergeCell ref="I180:J180"/>
    <mergeCell ref="K180:L180"/>
    <mergeCell ref="I165:J165"/>
    <mergeCell ref="I167:J167"/>
    <mergeCell ref="K167:L167"/>
    <mergeCell ref="I169:J169"/>
    <mergeCell ref="I170:J170"/>
    <mergeCell ref="I161:J161"/>
    <mergeCell ref="I162:J162"/>
    <mergeCell ref="I163:J163"/>
    <mergeCell ref="I164:J164"/>
    <mergeCell ref="K164:L164"/>
    <mergeCell ref="K146:L146"/>
    <mergeCell ref="I155:J155"/>
    <mergeCell ref="K156:L156"/>
    <mergeCell ref="K157:L157"/>
    <mergeCell ref="I159:J159"/>
    <mergeCell ref="K159:L159"/>
    <mergeCell ref="I151:J151"/>
    <mergeCell ref="I152:J152"/>
    <mergeCell ref="I153:J153"/>
    <mergeCell ref="K153:L153"/>
    <mergeCell ref="I154:J154"/>
    <mergeCell ref="K142:M142"/>
    <mergeCell ref="A120:H120"/>
    <mergeCell ref="K120:L120"/>
    <mergeCell ref="K147:L147"/>
    <mergeCell ref="I150:J150"/>
    <mergeCell ref="K150:L150"/>
    <mergeCell ref="I125:J125"/>
    <mergeCell ref="K135:L135"/>
    <mergeCell ref="A138:H138"/>
    <mergeCell ref="K138:L138"/>
    <mergeCell ref="A140:L140"/>
    <mergeCell ref="A141:L141"/>
    <mergeCell ref="K134:L134"/>
    <mergeCell ref="A136:H136"/>
    <mergeCell ref="A137:H137"/>
    <mergeCell ref="K137:L137"/>
    <mergeCell ref="C143:E143"/>
    <mergeCell ref="I143:J143"/>
    <mergeCell ref="K143:L143"/>
    <mergeCell ref="K144:L144"/>
    <mergeCell ref="I145:J145"/>
    <mergeCell ref="K145:L145"/>
    <mergeCell ref="K136:L136"/>
    <mergeCell ref="I146:J146"/>
    <mergeCell ref="I112:J112"/>
    <mergeCell ref="K112:L112"/>
    <mergeCell ref="A113:H113"/>
    <mergeCell ref="A131:H131"/>
    <mergeCell ref="I132:J132"/>
    <mergeCell ref="K113:L113"/>
    <mergeCell ref="I114:J114"/>
    <mergeCell ref="A105:H105"/>
    <mergeCell ref="K105:L105"/>
    <mergeCell ref="I106:J106"/>
    <mergeCell ref="K106:L106"/>
    <mergeCell ref="I107:J107"/>
    <mergeCell ref="K107:L107"/>
    <mergeCell ref="K117:L117"/>
    <mergeCell ref="I118:J118"/>
    <mergeCell ref="I121:J121"/>
    <mergeCell ref="I122:J122"/>
    <mergeCell ref="I123:J123"/>
    <mergeCell ref="I124:J124"/>
    <mergeCell ref="I100:J100"/>
    <mergeCell ref="I101:J101"/>
    <mergeCell ref="I102:J102"/>
    <mergeCell ref="I110:J110"/>
    <mergeCell ref="K110:L110"/>
    <mergeCell ref="I111:J111"/>
    <mergeCell ref="K111:L111"/>
    <mergeCell ref="K103:L103"/>
    <mergeCell ref="I108:J108"/>
    <mergeCell ref="K108:L108"/>
    <mergeCell ref="I94:J94"/>
    <mergeCell ref="I95:J95"/>
    <mergeCell ref="K95:L95"/>
    <mergeCell ref="I96:J96"/>
    <mergeCell ref="I98:J98"/>
    <mergeCell ref="K98:L98"/>
    <mergeCell ref="K88:L88"/>
    <mergeCell ref="I90:J90"/>
    <mergeCell ref="K90:L90"/>
    <mergeCell ref="I92:J92"/>
    <mergeCell ref="I93:J93"/>
    <mergeCell ref="I84:J84"/>
    <mergeCell ref="K84:L84"/>
    <mergeCell ref="I85:J85"/>
    <mergeCell ref="I86:J86"/>
    <mergeCell ref="K87:L87"/>
    <mergeCell ref="K78:L78"/>
    <mergeCell ref="I81:J81"/>
    <mergeCell ref="K81:L81"/>
    <mergeCell ref="I82:J82"/>
    <mergeCell ref="I83:J83"/>
    <mergeCell ref="K75:L75"/>
    <mergeCell ref="I76:J76"/>
    <mergeCell ref="K76:L76"/>
    <mergeCell ref="I77:J77"/>
    <mergeCell ref="K77:L77"/>
    <mergeCell ref="K68:L68"/>
    <mergeCell ref="A71:L71"/>
    <mergeCell ref="A72:L72"/>
    <mergeCell ref="C74:E74"/>
    <mergeCell ref="I74:J74"/>
    <mergeCell ref="K74:L74"/>
    <mergeCell ref="K69:L69"/>
    <mergeCell ref="K73:M73"/>
    <mergeCell ref="A69:H69"/>
    <mergeCell ref="A68:H68"/>
    <mergeCell ref="I49:J49"/>
    <mergeCell ref="A51:H51"/>
    <mergeCell ref="K51:L51"/>
    <mergeCell ref="K65:L65"/>
    <mergeCell ref="K43:L43"/>
    <mergeCell ref="A67:H67"/>
    <mergeCell ref="K67:L67"/>
    <mergeCell ref="A62:H62"/>
    <mergeCell ref="I63:J63"/>
    <mergeCell ref="K66:L66"/>
    <mergeCell ref="I52:J52"/>
    <mergeCell ref="I53:J53"/>
    <mergeCell ref="I54:J54"/>
    <mergeCell ref="I55:J55"/>
    <mergeCell ref="I56:J56"/>
    <mergeCell ref="I45:J45"/>
    <mergeCell ref="K48:L48"/>
    <mergeCell ref="I38:J38"/>
    <mergeCell ref="K38:L38"/>
    <mergeCell ref="I39:J39"/>
    <mergeCell ref="K39:L39"/>
    <mergeCell ref="A36:H36"/>
    <mergeCell ref="A44:H44"/>
    <mergeCell ref="K44:L44"/>
    <mergeCell ref="I43:J43"/>
    <mergeCell ref="I13:J13"/>
    <mergeCell ref="I41:J41"/>
    <mergeCell ref="K41:L41"/>
    <mergeCell ref="I42:J42"/>
    <mergeCell ref="K42:L42"/>
    <mergeCell ref="I21:J21"/>
    <mergeCell ref="K36:L36"/>
    <mergeCell ref="I29:J29"/>
    <mergeCell ref="I37:J37"/>
    <mergeCell ref="K37:L37"/>
    <mergeCell ref="K7:L7"/>
    <mergeCell ref="I8:J8"/>
    <mergeCell ref="K8:L8"/>
    <mergeCell ref="K9:L9"/>
    <mergeCell ref="I12:J12"/>
    <mergeCell ref="K12:L12"/>
    <mergeCell ref="K34:L34"/>
    <mergeCell ref="K26:L26"/>
    <mergeCell ref="I27:J27"/>
    <mergeCell ref="K29:L29"/>
    <mergeCell ref="I31:J31"/>
    <mergeCell ref="I32:J32"/>
    <mergeCell ref="I33:J33"/>
    <mergeCell ref="I23:J23"/>
    <mergeCell ref="I24:J24"/>
    <mergeCell ref="I25:J25"/>
    <mergeCell ref="I26:J26"/>
    <mergeCell ref="K21:L21"/>
    <mergeCell ref="A2:L2"/>
    <mergeCell ref="A3:L3"/>
    <mergeCell ref="C5:E5"/>
    <mergeCell ref="I5:J5"/>
    <mergeCell ref="K5:L5"/>
    <mergeCell ref="K19:L19"/>
    <mergeCell ref="I14:J14"/>
    <mergeCell ref="K6:L6"/>
    <mergeCell ref="I7:J7"/>
    <mergeCell ref="I15:J15"/>
    <mergeCell ref="K15:L15"/>
    <mergeCell ref="I16:J16"/>
    <mergeCell ref="I17:J17"/>
    <mergeCell ref="K18:L18"/>
    <mergeCell ref="K4:M4"/>
  </mergeCells>
  <pageMargins left="0.7" right="0.7" top="0.75" bottom="0.75" header="0.3" footer="0.3"/>
  <pageSetup paperSize="9" scale="66" fitToHeight="0" orientation="portrait" r:id="rId1"/>
  <rowBreaks count="6" manualBreakCount="6">
    <brk id="70" max="12" man="1"/>
    <brk id="139" max="12" man="1"/>
    <brk id="208" max="12" man="1"/>
    <brk id="277" max="12" man="1"/>
    <brk id="346" max="12" man="1"/>
    <brk id="415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8"/>
  <sheetViews>
    <sheetView view="pageBreakPreview" zoomScaleNormal="100" zoomScaleSheetLayoutView="100" workbookViewId="0">
      <selection activeCell="K10" sqref="K10:M10"/>
    </sheetView>
  </sheetViews>
  <sheetFormatPr defaultRowHeight="15"/>
  <cols>
    <col min="1" max="6" width="9.140625" style="636"/>
    <col min="7" max="7" width="9.140625" style="636" customWidth="1"/>
    <col min="8" max="8" width="16.28515625" style="636" customWidth="1"/>
    <col min="9" max="9" width="9.140625" style="636"/>
    <col min="10" max="10" width="9.85546875" style="636" customWidth="1"/>
    <col min="11" max="11" width="9.140625" style="636"/>
    <col min="12" max="12" width="9.140625" style="636" customWidth="1"/>
    <col min="13" max="13" width="14.5703125" style="636" customWidth="1"/>
    <col min="14" max="16384" width="9.140625" style="636"/>
  </cols>
  <sheetData>
    <row r="1" spans="1:13">
      <c r="I1" s="1251" t="s">
        <v>146</v>
      </c>
      <c r="J1" s="1251"/>
      <c r="K1" s="1251"/>
      <c r="L1" s="1251"/>
      <c r="M1" s="1251"/>
    </row>
    <row r="2" spans="1:13">
      <c r="I2" s="1251" t="s">
        <v>181</v>
      </c>
      <c r="J2" s="1251"/>
      <c r="K2" s="1251"/>
      <c r="L2" s="1251"/>
      <c r="M2" s="1251"/>
    </row>
    <row r="3" spans="1:13">
      <c r="I3" s="1251" t="s">
        <v>180</v>
      </c>
      <c r="J3" s="1251"/>
      <c r="K3" s="1251"/>
      <c r="L3" s="1251"/>
      <c r="M3" s="1251"/>
    </row>
    <row r="4" spans="1:13">
      <c r="I4" s="1251" t="s">
        <v>179</v>
      </c>
      <c r="J4" s="1251"/>
      <c r="K4" s="1251"/>
      <c r="L4" s="1251"/>
      <c r="M4" s="1251"/>
    </row>
    <row r="5" spans="1:13">
      <c r="I5" s="1251" t="s">
        <v>178</v>
      </c>
      <c r="J5" s="1251"/>
      <c r="K5" s="1251"/>
      <c r="L5" s="1251"/>
      <c r="M5" s="1251"/>
    </row>
    <row r="6" spans="1:13">
      <c r="I6" s="1251" t="s">
        <v>177</v>
      </c>
      <c r="J6" s="1251"/>
      <c r="K6" s="1251"/>
      <c r="L6" s="1251"/>
      <c r="M6" s="1251"/>
    </row>
    <row r="8" spans="1:13" ht="15.75">
      <c r="A8" s="1329" t="s">
        <v>104</v>
      </c>
      <c r="B8" s="1329"/>
      <c r="C8" s="1329"/>
      <c r="D8" s="1329"/>
      <c r="E8" s="1329"/>
      <c r="F8" s="1329"/>
      <c r="G8" s="1329"/>
      <c r="H8" s="1329"/>
      <c r="I8" s="1329"/>
      <c r="J8" s="1329"/>
      <c r="K8" s="1329"/>
      <c r="L8" s="1329"/>
      <c r="M8" s="690"/>
    </row>
    <row r="9" spans="1:13" ht="15.75">
      <c r="A9" s="1330" t="s">
        <v>0</v>
      </c>
      <c r="B9" s="1330"/>
      <c r="C9" s="1330"/>
      <c r="D9" s="1330"/>
      <c r="E9" s="1330"/>
      <c r="F9" s="1330"/>
      <c r="G9" s="1330"/>
      <c r="H9" s="1330"/>
      <c r="I9" s="1330"/>
      <c r="J9" s="1330"/>
      <c r="K9" s="1330"/>
      <c r="L9" s="1330"/>
      <c r="M9" s="690"/>
    </row>
    <row r="10" spans="1:13" ht="15.75">
      <c r="A10" s="733"/>
      <c r="B10" s="733"/>
      <c r="C10" s="733"/>
      <c r="D10" s="733"/>
      <c r="E10" s="733"/>
      <c r="F10" s="733" t="s">
        <v>176</v>
      </c>
      <c r="G10" s="733"/>
      <c r="H10" s="733"/>
      <c r="I10" s="733"/>
      <c r="J10" s="733"/>
      <c r="K10" s="1327" t="s">
        <v>175</v>
      </c>
      <c r="L10" s="1328"/>
      <c r="M10" s="1328"/>
    </row>
    <row r="11" spans="1:13">
      <c r="A11" s="692"/>
      <c r="B11" s="691"/>
      <c r="C11" s="1331" t="s">
        <v>2</v>
      </c>
      <c r="D11" s="1331"/>
      <c r="E11" s="1331"/>
      <c r="F11" s="691"/>
      <c r="G11" s="691"/>
      <c r="H11" s="731"/>
      <c r="I11" s="1309" t="s">
        <v>3</v>
      </c>
      <c r="J11" s="1310"/>
      <c r="K11" s="1332" t="s">
        <v>4</v>
      </c>
      <c r="L11" s="1333"/>
      <c r="M11" s="745"/>
    </row>
    <row r="12" spans="1:13">
      <c r="A12" s="744"/>
      <c r="B12" s="718"/>
      <c r="C12" s="718"/>
      <c r="D12" s="718"/>
      <c r="E12" s="718"/>
      <c r="F12" s="718"/>
      <c r="G12" s="718"/>
      <c r="H12" s="719"/>
      <c r="I12" s="660"/>
      <c r="J12" s="659"/>
      <c r="K12" s="1319" t="s">
        <v>5</v>
      </c>
      <c r="L12" s="1320"/>
      <c r="M12" s="743" t="s">
        <v>6</v>
      </c>
    </row>
    <row r="13" spans="1:13">
      <c r="A13" s="744"/>
      <c r="B13" s="718"/>
      <c r="C13" s="718"/>
      <c r="D13" s="718"/>
      <c r="E13" s="718"/>
      <c r="F13" s="718"/>
      <c r="G13" s="718"/>
      <c r="H13" s="719"/>
      <c r="I13" s="1258" t="s">
        <v>7</v>
      </c>
      <c r="J13" s="1259"/>
      <c r="K13" s="1321" t="s">
        <v>8</v>
      </c>
      <c r="L13" s="1322"/>
      <c r="M13" s="743" t="s">
        <v>9</v>
      </c>
    </row>
    <row r="14" spans="1:13" ht="16.5" thickBot="1">
      <c r="A14" s="742"/>
      <c r="B14" s="714"/>
      <c r="C14" s="714"/>
      <c r="D14" s="714"/>
      <c r="E14" s="714"/>
      <c r="F14" s="714"/>
      <c r="G14" s="714"/>
      <c r="H14" s="713"/>
      <c r="I14" s="1323">
        <v>1102.8</v>
      </c>
      <c r="J14" s="1324"/>
      <c r="K14" s="1325"/>
      <c r="L14" s="1326"/>
      <c r="M14" s="741"/>
    </row>
    <row r="15" spans="1:13">
      <c r="A15" s="730" t="s">
        <v>10</v>
      </c>
      <c r="B15" s="707"/>
      <c r="C15" s="707"/>
      <c r="D15" s="707"/>
      <c r="E15" s="707"/>
      <c r="F15" s="707"/>
      <c r="G15" s="707"/>
      <c r="H15" s="740"/>
      <c r="I15" s="704"/>
      <c r="J15" s="703"/>
      <c r="K15" s="1318">
        <f>K18+K21</f>
        <v>9.74</v>
      </c>
      <c r="L15" s="1317"/>
      <c r="M15" s="651">
        <f>K15*12*I14</f>
        <v>128895.264</v>
      </c>
    </row>
    <row r="16" spans="1:13">
      <c r="A16" s="739" t="s">
        <v>11</v>
      </c>
      <c r="B16" s="738"/>
      <c r="C16" s="738"/>
      <c r="D16" s="738"/>
      <c r="E16" s="738"/>
      <c r="F16" s="738"/>
      <c r="G16" s="738"/>
      <c r="H16" s="737"/>
      <c r="I16" s="660"/>
      <c r="J16" s="659"/>
      <c r="K16" s="658"/>
      <c r="L16" s="657"/>
      <c r="M16" s="736"/>
    </row>
    <row r="17" spans="1:13" ht="15.75" thickBot="1">
      <c r="A17" s="726" t="s">
        <v>12</v>
      </c>
      <c r="B17" s="735"/>
      <c r="C17" s="735"/>
      <c r="D17" s="735"/>
      <c r="E17" s="735"/>
      <c r="F17" s="735"/>
      <c r="G17" s="735"/>
      <c r="H17" s="734"/>
      <c r="I17" s="699"/>
      <c r="J17" s="647"/>
      <c r="K17" s="646"/>
      <c r="L17" s="645"/>
      <c r="M17" s="644"/>
    </row>
    <row r="18" spans="1:13">
      <c r="A18" s="686" t="s">
        <v>13</v>
      </c>
      <c r="B18" s="694"/>
      <c r="C18" s="694"/>
      <c r="D18" s="694"/>
      <c r="E18" s="694"/>
      <c r="F18" s="694"/>
      <c r="G18" s="694"/>
      <c r="H18" s="720"/>
      <c r="I18" s="1304" t="s">
        <v>14</v>
      </c>
      <c r="J18" s="1305"/>
      <c r="K18" s="1273">
        <v>5.84</v>
      </c>
      <c r="L18" s="1274"/>
      <c r="M18" s="656">
        <f>K18*12*I14</f>
        <v>77284.224000000002</v>
      </c>
    </row>
    <row r="19" spans="1:13">
      <c r="A19" s="666" t="s">
        <v>15</v>
      </c>
      <c r="B19" s="718"/>
      <c r="C19" s="718"/>
      <c r="D19" s="718"/>
      <c r="E19" s="718"/>
      <c r="F19" s="718"/>
      <c r="G19" s="718"/>
      <c r="H19" s="719"/>
      <c r="I19" s="1258" t="s">
        <v>16</v>
      </c>
      <c r="J19" s="1259"/>
      <c r="K19" s="690"/>
      <c r="L19" s="657"/>
      <c r="M19" s="656"/>
    </row>
    <row r="20" spans="1:13">
      <c r="A20" s="686" t="s">
        <v>17</v>
      </c>
      <c r="B20" s="694"/>
      <c r="C20" s="694"/>
      <c r="D20" s="694"/>
      <c r="E20" s="694"/>
      <c r="F20" s="694"/>
      <c r="G20" s="694"/>
      <c r="H20" s="720"/>
      <c r="I20" s="1304"/>
      <c r="J20" s="1305"/>
      <c r="K20" s="690"/>
      <c r="L20" s="657"/>
      <c r="M20" s="656"/>
    </row>
    <row r="21" spans="1:13">
      <c r="A21" s="686" t="s">
        <v>18</v>
      </c>
      <c r="B21" s="694"/>
      <c r="C21" s="694"/>
      <c r="D21" s="694"/>
      <c r="E21" s="694"/>
      <c r="F21" s="694"/>
      <c r="G21" s="694"/>
      <c r="H21" s="720"/>
      <c r="I21" s="1263" t="s">
        <v>19</v>
      </c>
      <c r="J21" s="1264"/>
      <c r="K21" s="1265">
        <v>3.9</v>
      </c>
      <c r="L21" s="1266"/>
      <c r="M21" s="656">
        <f>K21*12*I14</f>
        <v>51611.039999999994</v>
      </c>
    </row>
    <row r="22" spans="1:13" ht="15.75">
      <c r="A22" s="683" t="s">
        <v>20</v>
      </c>
      <c r="B22" s="717"/>
      <c r="C22" s="717"/>
      <c r="D22" s="717"/>
      <c r="E22" s="717"/>
      <c r="F22" s="717"/>
      <c r="G22" s="717"/>
      <c r="H22" s="716"/>
      <c r="I22" s="1258" t="s">
        <v>16</v>
      </c>
      <c r="J22" s="1259"/>
      <c r="K22" s="733"/>
      <c r="L22" s="732"/>
      <c r="M22" s="656"/>
    </row>
    <row r="23" spans="1:13">
      <c r="A23" s="678" t="s">
        <v>21</v>
      </c>
      <c r="B23" s="691"/>
      <c r="C23" s="691"/>
      <c r="D23" s="691"/>
      <c r="E23" s="691"/>
      <c r="F23" s="691"/>
      <c r="G23" s="691"/>
      <c r="H23" s="731"/>
      <c r="I23" s="1258"/>
      <c r="J23" s="1259"/>
      <c r="K23" s="715"/>
      <c r="L23" s="657"/>
      <c r="M23" s="656"/>
    </row>
    <row r="24" spans="1:13" ht="15.75" thickBot="1">
      <c r="A24" s="686" t="s">
        <v>22</v>
      </c>
      <c r="B24" s="685"/>
      <c r="C24" s="685"/>
      <c r="D24" s="685"/>
      <c r="E24" s="685"/>
      <c r="F24" s="685"/>
      <c r="G24" s="685"/>
      <c r="H24" s="684"/>
      <c r="I24" s="697"/>
      <c r="J24" s="696"/>
      <c r="K24" s="1267"/>
      <c r="L24" s="1268"/>
      <c r="M24" s="656"/>
    </row>
    <row r="25" spans="1:13">
      <c r="A25" s="730" t="s">
        <v>23</v>
      </c>
      <c r="B25" s="729"/>
      <c r="C25" s="729"/>
      <c r="D25" s="729"/>
      <c r="E25" s="729"/>
      <c r="F25" s="729"/>
      <c r="G25" s="729"/>
      <c r="H25" s="728"/>
      <c r="I25" s="704"/>
      <c r="J25" s="727"/>
      <c r="K25" s="1316">
        <f>K27+K32+K35</f>
        <v>8.4600000000000009</v>
      </c>
      <c r="L25" s="1317"/>
      <c r="M25" s="651">
        <f>K25*12*I14</f>
        <v>111956.25600000001</v>
      </c>
    </row>
    <row r="26" spans="1:13" ht="15.75" thickBot="1">
      <c r="A26" s="726" t="s">
        <v>24</v>
      </c>
      <c r="B26" s="725"/>
      <c r="C26" s="725"/>
      <c r="D26" s="725"/>
      <c r="E26" s="725"/>
      <c r="F26" s="725"/>
      <c r="G26" s="725"/>
      <c r="H26" s="724"/>
      <c r="I26" s="699"/>
      <c r="J26" s="723"/>
      <c r="K26" s="646"/>
      <c r="L26" s="645"/>
      <c r="M26" s="644"/>
    </row>
    <row r="27" spans="1:13">
      <c r="A27" s="666" t="s">
        <v>25</v>
      </c>
      <c r="B27" s="665"/>
      <c r="C27" s="665"/>
      <c r="D27" s="665"/>
      <c r="E27" s="665"/>
      <c r="F27" s="665"/>
      <c r="G27" s="665"/>
      <c r="H27" s="663"/>
      <c r="I27" s="1258" t="s">
        <v>14</v>
      </c>
      <c r="J27" s="1259"/>
      <c r="K27" s="1273">
        <v>4.24</v>
      </c>
      <c r="L27" s="1274"/>
      <c r="M27" s="656">
        <f>K27*12*I14</f>
        <v>56110.464</v>
      </c>
    </row>
    <row r="28" spans="1:13">
      <c r="A28" s="686" t="s">
        <v>26</v>
      </c>
      <c r="B28" s="685"/>
      <c r="C28" s="685"/>
      <c r="D28" s="685"/>
      <c r="E28" s="685"/>
      <c r="F28" s="685"/>
      <c r="G28" s="685"/>
      <c r="H28" s="684"/>
      <c r="I28" s="722"/>
      <c r="J28" s="721"/>
      <c r="K28" s="690"/>
      <c r="L28" s="657"/>
      <c r="M28" s="656"/>
    </row>
    <row r="29" spans="1:13">
      <c r="A29" s="666" t="s">
        <v>15</v>
      </c>
      <c r="B29" s="718"/>
      <c r="C29" s="718"/>
      <c r="D29" s="718"/>
      <c r="E29" s="718"/>
      <c r="F29" s="718"/>
      <c r="G29" s="718"/>
      <c r="H29" s="719"/>
      <c r="I29" s="1258" t="s">
        <v>16</v>
      </c>
      <c r="J29" s="1259"/>
      <c r="K29" s="690"/>
      <c r="L29" s="657"/>
      <c r="M29" s="656"/>
    </row>
    <row r="30" spans="1:13">
      <c r="A30" s="686" t="s">
        <v>17</v>
      </c>
      <c r="B30" s="694"/>
      <c r="C30" s="694"/>
      <c r="D30" s="694"/>
      <c r="E30" s="694"/>
      <c r="F30" s="694"/>
      <c r="G30" s="694"/>
      <c r="H30" s="720"/>
      <c r="I30" s="1304"/>
      <c r="J30" s="1305"/>
      <c r="K30" s="690"/>
      <c r="L30" s="657"/>
      <c r="M30" s="656"/>
    </row>
    <row r="31" spans="1:13">
      <c r="A31" s="683" t="s">
        <v>27</v>
      </c>
      <c r="B31" s="717"/>
      <c r="C31" s="716"/>
      <c r="D31" s="718"/>
      <c r="E31" s="718"/>
      <c r="F31" s="718"/>
      <c r="G31" s="718"/>
      <c r="H31" s="719"/>
      <c r="I31" s="1258" t="s">
        <v>16</v>
      </c>
      <c r="J31" s="1259"/>
      <c r="K31" s="690"/>
      <c r="L31" s="657"/>
      <c r="M31" s="656"/>
    </row>
    <row r="32" spans="1:13">
      <c r="A32" s="666" t="s">
        <v>28</v>
      </c>
      <c r="B32" s="718"/>
      <c r="C32" s="718"/>
      <c r="D32" s="717"/>
      <c r="E32" s="717"/>
      <c r="F32" s="717"/>
      <c r="G32" s="717"/>
      <c r="H32" s="716"/>
      <c r="I32" s="1263" t="s">
        <v>19</v>
      </c>
      <c r="J32" s="1264"/>
      <c r="K32" s="1265">
        <v>2.35</v>
      </c>
      <c r="L32" s="1266"/>
      <c r="M32" s="656">
        <f>K32*12*I14</f>
        <v>31098.960000000003</v>
      </c>
    </row>
    <row r="33" spans="1:13">
      <c r="A33" s="678" t="s">
        <v>29</v>
      </c>
      <c r="B33" s="677"/>
      <c r="C33" s="677"/>
      <c r="D33" s="677"/>
      <c r="E33" s="677"/>
      <c r="F33" s="677"/>
      <c r="G33" s="677"/>
      <c r="H33" s="676"/>
      <c r="I33" s="1309" t="s">
        <v>30</v>
      </c>
      <c r="J33" s="1310"/>
      <c r="K33" s="690"/>
      <c r="L33" s="657"/>
      <c r="M33" s="656"/>
    </row>
    <row r="34" spans="1:13">
      <c r="A34" s="686"/>
      <c r="B34" s="685"/>
      <c r="C34" s="685"/>
      <c r="D34" s="685"/>
      <c r="E34" s="685"/>
      <c r="F34" s="685"/>
      <c r="G34" s="685"/>
      <c r="H34" s="684"/>
      <c r="I34" s="697" t="s">
        <v>31</v>
      </c>
      <c r="J34" s="696"/>
      <c r="K34" s="715"/>
      <c r="L34" s="657"/>
      <c r="M34" s="656"/>
    </row>
    <row r="35" spans="1:13">
      <c r="A35" s="678" t="s">
        <v>32</v>
      </c>
      <c r="B35" s="677"/>
      <c r="C35" s="677"/>
      <c r="D35" s="677"/>
      <c r="E35" s="677"/>
      <c r="F35" s="677"/>
      <c r="G35" s="677"/>
      <c r="H35" s="676"/>
      <c r="I35" s="1309" t="s">
        <v>19</v>
      </c>
      <c r="J35" s="1310"/>
      <c r="K35" s="1265">
        <v>1.87</v>
      </c>
      <c r="L35" s="1266"/>
      <c r="M35" s="656">
        <f>K35*12*I14</f>
        <v>24746.832000000002</v>
      </c>
    </row>
    <row r="36" spans="1:13">
      <c r="A36" s="686" t="s">
        <v>33</v>
      </c>
      <c r="B36" s="685"/>
      <c r="C36" s="685"/>
      <c r="D36" s="685"/>
      <c r="E36" s="685"/>
      <c r="F36" s="685"/>
      <c r="G36" s="685"/>
      <c r="H36" s="684"/>
      <c r="I36" s="697"/>
      <c r="J36" s="696"/>
      <c r="K36" s="690"/>
      <c r="L36" s="657"/>
      <c r="M36" s="656"/>
    </row>
    <row r="37" spans="1:13">
      <c r="A37" s="678" t="s">
        <v>34</v>
      </c>
      <c r="B37" s="677"/>
      <c r="C37" s="677"/>
      <c r="D37" s="677"/>
      <c r="E37" s="677"/>
      <c r="F37" s="677"/>
      <c r="G37" s="677"/>
      <c r="H37" s="676"/>
      <c r="I37" s="1258" t="s">
        <v>16</v>
      </c>
      <c r="J37" s="1259"/>
      <c r="K37" s="690"/>
      <c r="L37" s="657"/>
      <c r="M37" s="656"/>
    </row>
    <row r="38" spans="1:13">
      <c r="A38" s="678" t="s">
        <v>35</v>
      </c>
      <c r="B38" s="677"/>
      <c r="C38" s="677"/>
      <c r="D38" s="677"/>
      <c r="E38" s="677"/>
      <c r="F38" s="677"/>
      <c r="G38" s="677"/>
      <c r="H38" s="676"/>
      <c r="I38" s="1309" t="s">
        <v>36</v>
      </c>
      <c r="J38" s="1310"/>
      <c r="K38" s="714"/>
      <c r="L38" s="713"/>
      <c r="M38" s="712"/>
    </row>
    <row r="39" spans="1:13" ht="15.75" thickBot="1">
      <c r="A39" s="686"/>
      <c r="B39" s="685"/>
      <c r="C39" s="685"/>
      <c r="D39" s="685"/>
      <c r="E39" s="685"/>
      <c r="F39" s="685"/>
      <c r="G39" s="685"/>
      <c r="H39" s="684"/>
      <c r="I39" s="1311" t="s">
        <v>37</v>
      </c>
      <c r="J39" s="1312"/>
      <c r="K39" s="711"/>
      <c r="L39" s="710"/>
      <c r="M39" s="709"/>
    </row>
    <row r="40" spans="1:13">
      <c r="A40" s="708" t="s">
        <v>38</v>
      </c>
      <c r="B40" s="707"/>
      <c r="C40" s="707"/>
      <c r="D40" s="707"/>
      <c r="E40" s="707"/>
      <c r="F40" s="707"/>
      <c r="G40" s="706"/>
      <c r="H40" s="705"/>
      <c r="I40" s="704"/>
      <c r="J40" s="703"/>
      <c r="K40" s="1313">
        <f>K42+K49+K57+K61+K62+K66</f>
        <v>48.19</v>
      </c>
      <c r="L40" s="1314"/>
      <c r="M40" s="651">
        <f>M42+M49+M57+M61+M62+M66</f>
        <v>637727.18400000001</v>
      </c>
    </row>
    <row r="41" spans="1:13" ht="15.75" thickBot="1">
      <c r="A41" s="702"/>
      <c r="B41" s="701"/>
      <c r="C41" s="701"/>
      <c r="D41" s="701"/>
      <c r="E41" s="701"/>
      <c r="F41" s="701"/>
      <c r="G41" s="701"/>
      <c r="H41" s="700"/>
      <c r="I41" s="699"/>
      <c r="J41" s="647"/>
      <c r="K41" s="646"/>
      <c r="L41" s="645"/>
      <c r="M41" s="644"/>
    </row>
    <row r="42" spans="1:13" ht="15.75" thickBot="1">
      <c r="A42" s="1286" t="s">
        <v>39</v>
      </c>
      <c r="B42" s="1287"/>
      <c r="C42" s="1287"/>
      <c r="D42" s="1287"/>
      <c r="E42" s="1287"/>
      <c r="F42" s="1287"/>
      <c r="G42" s="1287"/>
      <c r="H42" s="1289"/>
      <c r="I42" s="670"/>
      <c r="J42" s="669"/>
      <c r="K42" s="1315">
        <f>K43+K44+K45+K47+K48</f>
        <v>11.83</v>
      </c>
      <c r="L42" s="1308"/>
      <c r="M42" s="668">
        <f>K42*12*I14</f>
        <v>156553.48800000001</v>
      </c>
    </row>
    <row r="43" spans="1:13">
      <c r="A43" s="686" t="s">
        <v>40</v>
      </c>
      <c r="B43" s="685"/>
      <c r="C43" s="685"/>
      <c r="D43" s="685"/>
      <c r="E43" s="685"/>
      <c r="F43" s="685"/>
      <c r="G43" s="685"/>
      <c r="H43" s="684"/>
      <c r="I43" s="1304" t="s">
        <v>41</v>
      </c>
      <c r="J43" s="1305"/>
      <c r="K43" s="1273">
        <v>2.58</v>
      </c>
      <c r="L43" s="1274"/>
      <c r="M43" s="656">
        <f>K43*12*I14</f>
        <v>34142.688000000002</v>
      </c>
    </row>
    <row r="44" spans="1:13">
      <c r="A44" s="683" t="s">
        <v>42</v>
      </c>
      <c r="B44" s="682"/>
      <c r="C44" s="682"/>
      <c r="D44" s="682"/>
      <c r="E44" s="682"/>
      <c r="F44" s="682"/>
      <c r="G44" s="682"/>
      <c r="H44" s="681"/>
      <c r="I44" s="1263" t="s">
        <v>43</v>
      </c>
      <c r="J44" s="1264"/>
      <c r="K44" s="1265">
        <v>6.1</v>
      </c>
      <c r="L44" s="1266"/>
      <c r="M44" s="656">
        <f>K44*12*I14</f>
        <v>80724.959999999977</v>
      </c>
    </row>
    <row r="45" spans="1:13">
      <c r="A45" s="678" t="s">
        <v>44</v>
      </c>
      <c r="B45" s="677"/>
      <c r="C45" s="677"/>
      <c r="D45" s="677"/>
      <c r="E45" s="677"/>
      <c r="F45" s="677"/>
      <c r="G45" s="677"/>
      <c r="H45" s="676"/>
      <c r="I45" s="1309" t="s">
        <v>19</v>
      </c>
      <c r="J45" s="1310"/>
      <c r="K45" s="1265">
        <v>0.69</v>
      </c>
      <c r="L45" s="1266"/>
      <c r="M45" s="656">
        <f>K45*12*I14</f>
        <v>9131.1839999999993</v>
      </c>
    </row>
    <row r="46" spans="1:13">
      <c r="A46" s="698" t="s">
        <v>45</v>
      </c>
      <c r="B46" s="694"/>
      <c r="C46" s="694"/>
      <c r="D46" s="694"/>
      <c r="E46" s="685"/>
      <c r="F46" s="685"/>
      <c r="G46" s="685"/>
      <c r="H46" s="684"/>
      <c r="I46" s="697"/>
      <c r="J46" s="696"/>
      <c r="K46" s="658"/>
      <c r="L46" s="657"/>
      <c r="M46" s="656"/>
    </row>
    <row r="47" spans="1:13">
      <c r="A47" s="683" t="s">
        <v>46</v>
      </c>
      <c r="B47" s="682"/>
      <c r="C47" s="682"/>
      <c r="D47" s="682"/>
      <c r="E47" s="682"/>
      <c r="F47" s="682"/>
      <c r="G47" s="682"/>
      <c r="H47" s="681"/>
      <c r="I47" s="1263" t="s">
        <v>14</v>
      </c>
      <c r="J47" s="1264"/>
      <c r="K47" s="1265">
        <v>0.21</v>
      </c>
      <c r="L47" s="1266"/>
      <c r="M47" s="656">
        <f>K47*12*I14</f>
        <v>2779.056</v>
      </c>
    </row>
    <row r="48" spans="1:13" ht="15.75" thickBot="1">
      <c r="A48" s="678" t="s">
        <v>47</v>
      </c>
      <c r="B48" s="677"/>
      <c r="C48" s="677"/>
      <c r="D48" s="677"/>
      <c r="E48" s="677"/>
      <c r="F48" s="677"/>
      <c r="G48" s="677"/>
      <c r="H48" s="676"/>
      <c r="I48" s="1269" t="s">
        <v>14</v>
      </c>
      <c r="J48" s="1270"/>
      <c r="K48" s="1306">
        <v>2.25</v>
      </c>
      <c r="L48" s="1307"/>
      <c r="M48" s="656">
        <f>K48*12*I14</f>
        <v>29775.599999999999</v>
      </c>
    </row>
    <row r="49" spans="1:13" ht="15.75" thickBot="1">
      <c r="A49" s="1296" t="s">
        <v>48</v>
      </c>
      <c r="B49" s="1297"/>
      <c r="C49" s="1297"/>
      <c r="D49" s="1297"/>
      <c r="E49" s="1297"/>
      <c r="F49" s="1297"/>
      <c r="G49" s="1297"/>
      <c r="H49" s="1298"/>
      <c r="I49" s="670"/>
      <c r="J49" s="669"/>
      <c r="K49" s="1290">
        <f>K50+K51+K53+K54+K55+K56</f>
        <v>3.0300000000000002</v>
      </c>
      <c r="L49" s="1308"/>
      <c r="M49" s="668">
        <f>K49*12*I14</f>
        <v>40097.807999999997</v>
      </c>
    </row>
    <row r="50" spans="1:13">
      <c r="A50" s="695" t="s">
        <v>49</v>
      </c>
      <c r="B50" s="694"/>
      <c r="C50" s="694"/>
      <c r="D50" s="694"/>
      <c r="E50" s="694"/>
      <c r="F50" s="685"/>
      <c r="G50" s="685"/>
      <c r="H50" s="684"/>
      <c r="I50" s="693"/>
      <c r="J50" s="659"/>
      <c r="K50" s="1273">
        <v>0.37</v>
      </c>
      <c r="L50" s="1274"/>
      <c r="M50" s="656">
        <f>K50*12*I14</f>
        <v>4896.4319999999989</v>
      </c>
    </row>
    <row r="51" spans="1:13">
      <c r="A51" s="692" t="s">
        <v>50</v>
      </c>
      <c r="B51" s="691"/>
      <c r="C51" s="691"/>
      <c r="D51" s="691"/>
      <c r="E51" s="691"/>
      <c r="F51" s="677"/>
      <c r="G51" s="677"/>
      <c r="H51" s="676"/>
      <c r="I51" s="1258" t="s">
        <v>51</v>
      </c>
      <c r="J51" s="1259"/>
      <c r="K51" s="1265">
        <v>1.33</v>
      </c>
      <c r="L51" s="1266"/>
      <c r="M51" s="656">
        <f>K51*12*I14</f>
        <v>17600.688000000002</v>
      </c>
    </row>
    <row r="52" spans="1:13">
      <c r="A52" s="686" t="s">
        <v>52</v>
      </c>
      <c r="B52" s="685"/>
      <c r="C52" s="685"/>
      <c r="D52" s="685"/>
      <c r="E52" s="685"/>
      <c r="F52" s="685"/>
      <c r="G52" s="685"/>
      <c r="H52" s="684"/>
      <c r="I52" s="1304" t="s">
        <v>53</v>
      </c>
      <c r="J52" s="1305"/>
      <c r="K52" s="690"/>
      <c r="L52" s="657"/>
      <c r="M52" s="656"/>
    </row>
    <row r="53" spans="1:13">
      <c r="A53" s="683" t="s">
        <v>54</v>
      </c>
      <c r="B53" s="682"/>
      <c r="C53" s="682"/>
      <c r="D53" s="682"/>
      <c r="E53" s="682"/>
      <c r="F53" s="682"/>
      <c r="G53" s="682"/>
      <c r="H53" s="681"/>
      <c r="I53" s="1263" t="s">
        <v>55</v>
      </c>
      <c r="J53" s="1264"/>
      <c r="K53" s="1265">
        <v>0.82</v>
      </c>
      <c r="L53" s="1266"/>
      <c r="M53" s="656">
        <f>K53*12*I14</f>
        <v>10851.552</v>
      </c>
    </row>
    <row r="54" spans="1:13">
      <c r="A54" s="683" t="s">
        <v>56</v>
      </c>
      <c r="B54" s="682"/>
      <c r="C54" s="682"/>
      <c r="D54" s="682"/>
      <c r="E54" s="682"/>
      <c r="F54" s="682"/>
      <c r="G54" s="682"/>
      <c r="H54" s="681"/>
      <c r="I54" s="1263" t="s">
        <v>57</v>
      </c>
      <c r="J54" s="1264"/>
      <c r="K54" s="1265">
        <v>0.21</v>
      </c>
      <c r="L54" s="1266"/>
      <c r="M54" s="656">
        <f>K54*12*I14</f>
        <v>2779.056</v>
      </c>
    </row>
    <row r="55" spans="1:13">
      <c r="A55" s="678" t="s">
        <v>58</v>
      </c>
      <c r="B55" s="677"/>
      <c r="C55" s="677"/>
      <c r="D55" s="677"/>
      <c r="E55" s="677"/>
      <c r="F55" s="677"/>
      <c r="G55" s="677"/>
      <c r="H55" s="676"/>
      <c r="I55" s="1263" t="s">
        <v>59</v>
      </c>
      <c r="J55" s="1264"/>
      <c r="K55" s="1267">
        <v>0.12</v>
      </c>
      <c r="L55" s="1268"/>
      <c r="M55" s="656">
        <f>K55*12*I14</f>
        <v>1588.0319999999999</v>
      </c>
    </row>
    <row r="56" spans="1:13" ht="15.75" thickBot="1">
      <c r="A56" s="678" t="s">
        <v>60</v>
      </c>
      <c r="B56" s="677"/>
      <c r="C56" s="677"/>
      <c r="D56" s="677"/>
      <c r="E56" s="677"/>
      <c r="F56" s="677"/>
      <c r="G56" s="677"/>
      <c r="H56" s="676"/>
      <c r="I56" s="1269" t="s">
        <v>61</v>
      </c>
      <c r="J56" s="1270"/>
      <c r="K56" s="1271">
        <v>0.18</v>
      </c>
      <c r="L56" s="1272"/>
      <c r="M56" s="689">
        <f>K56*12*I14</f>
        <v>2382.0480000000002</v>
      </c>
    </row>
    <row r="57" spans="1:13" ht="15.75" thickBot="1">
      <c r="A57" s="1296" t="s">
        <v>109</v>
      </c>
      <c r="B57" s="1297"/>
      <c r="C57" s="1297"/>
      <c r="D57" s="1297"/>
      <c r="E57" s="1297"/>
      <c r="F57" s="1297"/>
      <c r="G57" s="1297"/>
      <c r="H57" s="1298"/>
      <c r="I57" s="688"/>
      <c r="J57" s="687"/>
      <c r="K57" s="1299">
        <f>K58+K59+K60</f>
        <v>1.85</v>
      </c>
      <c r="L57" s="1291"/>
      <c r="M57" s="668">
        <f>K57*12*I14</f>
        <v>24482.160000000003</v>
      </c>
    </row>
    <row r="58" spans="1:13">
      <c r="A58" s="686" t="s">
        <v>63</v>
      </c>
      <c r="B58" s="685"/>
      <c r="C58" s="685"/>
      <c r="D58" s="685"/>
      <c r="E58" s="685"/>
      <c r="F58" s="685"/>
      <c r="G58" s="685"/>
      <c r="H58" s="684"/>
      <c r="I58" s="1300" t="s">
        <v>64</v>
      </c>
      <c r="J58" s="1301"/>
      <c r="K58" s="1302">
        <v>0.88</v>
      </c>
      <c r="L58" s="1303"/>
      <c r="M58" s="656">
        <f>K58*12*I14</f>
        <v>11645.567999999999</v>
      </c>
    </row>
    <row r="59" spans="1:13">
      <c r="A59" s="683" t="s">
        <v>65</v>
      </c>
      <c r="B59" s="682"/>
      <c r="C59" s="682"/>
      <c r="D59" s="682"/>
      <c r="E59" s="682"/>
      <c r="F59" s="682"/>
      <c r="G59" s="682"/>
      <c r="H59" s="681"/>
      <c r="I59" s="680" t="s">
        <v>66</v>
      </c>
      <c r="J59" s="679"/>
      <c r="K59" s="1267">
        <v>0.78</v>
      </c>
      <c r="L59" s="1268"/>
      <c r="M59" s="656">
        <f>K59*12*I14</f>
        <v>10322.207999999999</v>
      </c>
    </row>
    <row r="60" spans="1:13" ht="15.75" thickBot="1">
      <c r="A60" s="678" t="s">
        <v>58</v>
      </c>
      <c r="B60" s="677"/>
      <c r="C60" s="677"/>
      <c r="D60" s="677"/>
      <c r="E60" s="677"/>
      <c r="F60" s="677"/>
      <c r="G60" s="677"/>
      <c r="H60" s="676"/>
      <c r="I60" s="1269" t="s">
        <v>59</v>
      </c>
      <c r="J60" s="1270"/>
      <c r="K60" s="1271">
        <v>0.19</v>
      </c>
      <c r="L60" s="1272"/>
      <c r="M60" s="656">
        <f>K60*12*I14</f>
        <v>2514.384</v>
      </c>
    </row>
    <row r="61" spans="1:13" ht="15.75" thickBot="1">
      <c r="A61" s="674" t="s">
        <v>108</v>
      </c>
      <c r="B61" s="673"/>
      <c r="C61" s="673"/>
      <c r="D61" s="673"/>
      <c r="E61" s="673"/>
      <c r="F61" s="673"/>
      <c r="G61" s="673"/>
      <c r="H61" s="672"/>
      <c r="I61" s="1292" t="s">
        <v>68</v>
      </c>
      <c r="J61" s="1293"/>
      <c r="K61" s="1294">
        <v>27.08</v>
      </c>
      <c r="L61" s="1295"/>
      <c r="M61" s="668">
        <f>K61*12*I14</f>
        <v>358365.88799999998</v>
      </c>
    </row>
    <row r="62" spans="1:13" ht="15.75" thickBot="1">
      <c r="A62" s="1286" t="s">
        <v>107</v>
      </c>
      <c r="B62" s="1287"/>
      <c r="C62" s="1287"/>
      <c r="D62" s="1287"/>
      <c r="E62" s="1287"/>
      <c r="F62" s="1287"/>
      <c r="G62" s="1287"/>
      <c r="H62" s="1289"/>
      <c r="I62" s="670"/>
      <c r="J62" s="669"/>
      <c r="K62" s="1294">
        <v>4.17</v>
      </c>
      <c r="L62" s="1295"/>
      <c r="M62" s="668">
        <f>K62*12*I14</f>
        <v>55184.111999999994</v>
      </c>
    </row>
    <row r="63" spans="1:13">
      <c r="A63" s="666" t="s">
        <v>70</v>
      </c>
      <c r="B63" s="665"/>
      <c r="C63" s="665"/>
      <c r="D63" s="665"/>
      <c r="E63" s="665"/>
      <c r="F63" s="665"/>
      <c r="G63" s="665"/>
      <c r="H63" s="663"/>
      <c r="I63" s="1261" t="s">
        <v>71</v>
      </c>
      <c r="J63" s="1262"/>
      <c r="K63" s="662"/>
      <c r="L63" s="661"/>
      <c r="M63" s="656"/>
    </row>
    <row r="64" spans="1:13">
      <c r="A64" s="666" t="s">
        <v>72</v>
      </c>
      <c r="B64" s="665"/>
      <c r="C64" s="665"/>
      <c r="D64" s="665"/>
      <c r="E64" s="665"/>
      <c r="F64" s="665"/>
      <c r="G64" s="665"/>
      <c r="H64" s="663"/>
      <c r="I64" s="660"/>
      <c r="J64" s="659"/>
      <c r="K64" s="662"/>
      <c r="L64" s="661"/>
      <c r="M64" s="656"/>
    </row>
    <row r="65" spans="1:13" ht="15.75" thickBot="1">
      <c r="A65" s="666" t="s">
        <v>73</v>
      </c>
      <c r="B65" s="665"/>
      <c r="C65" s="665"/>
      <c r="D65" s="665"/>
      <c r="E65" s="665"/>
      <c r="F65" s="665"/>
      <c r="G65" s="665"/>
      <c r="H65" s="663"/>
      <c r="I65" s="675"/>
      <c r="J65" s="659"/>
      <c r="K65" s="662"/>
      <c r="L65" s="661"/>
      <c r="M65" s="656"/>
    </row>
    <row r="66" spans="1:13" ht="15.75" thickBot="1">
      <c r="A66" s="674" t="s">
        <v>106</v>
      </c>
      <c r="B66" s="673"/>
      <c r="C66" s="673"/>
      <c r="D66" s="673"/>
      <c r="E66" s="673"/>
      <c r="F66" s="673"/>
      <c r="G66" s="673"/>
      <c r="H66" s="672"/>
      <c r="I66" s="670"/>
      <c r="J66" s="669"/>
      <c r="K66" s="1294">
        <v>0.23</v>
      </c>
      <c r="L66" s="1295"/>
      <c r="M66" s="668">
        <f>K66*12*I14</f>
        <v>3043.7280000000001</v>
      </c>
    </row>
    <row r="67" spans="1:13">
      <c r="A67" s="666" t="s">
        <v>75</v>
      </c>
      <c r="B67" s="665"/>
      <c r="C67" s="665"/>
      <c r="D67" s="665"/>
      <c r="E67" s="665"/>
      <c r="F67" s="665"/>
      <c r="G67" s="665"/>
      <c r="H67" s="663"/>
      <c r="I67" s="1261" t="s">
        <v>14</v>
      </c>
      <c r="J67" s="1262"/>
      <c r="K67" s="671"/>
      <c r="L67" s="661"/>
      <c r="M67" s="656"/>
    </row>
    <row r="68" spans="1:13" ht="15.75" thickBot="1">
      <c r="A68" s="666" t="s">
        <v>76</v>
      </c>
      <c r="B68" s="665"/>
      <c r="C68" s="665"/>
      <c r="D68" s="665"/>
      <c r="E68" s="665"/>
      <c r="F68" s="665"/>
      <c r="G68" s="665"/>
      <c r="H68" s="663"/>
      <c r="I68" s="660"/>
      <c r="J68" s="659"/>
      <c r="K68" s="671"/>
      <c r="L68" s="661"/>
      <c r="M68" s="656"/>
    </row>
    <row r="69" spans="1:13" ht="15.75" thickBot="1">
      <c r="A69" s="1286" t="s">
        <v>174</v>
      </c>
      <c r="B69" s="1287"/>
      <c r="C69" s="1287"/>
      <c r="D69" s="1287"/>
      <c r="E69" s="1287"/>
      <c r="F69" s="1287"/>
      <c r="G69" s="1287"/>
      <c r="H69" s="1289"/>
      <c r="I69" s="670"/>
      <c r="J69" s="669"/>
      <c r="K69" s="1290">
        <v>8.01</v>
      </c>
      <c r="L69" s="1291"/>
      <c r="M69" s="668">
        <f>K69*12*I14</f>
        <v>106001.136</v>
      </c>
    </row>
    <row r="70" spans="1:13">
      <c r="A70" s="666" t="s">
        <v>78</v>
      </c>
      <c r="B70" s="664"/>
      <c r="C70" s="664"/>
      <c r="D70" s="664"/>
      <c r="E70" s="664"/>
      <c r="F70" s="665"/>
      <c r="G70" s="664"/>
      <c r="H70" s="663"/>
      <c r="I70" s="1258" t="s">
        <v>79</v>
      </c>
      <c r="J70" s="1259"/>
      <c r="K70" s="662"/>
      <c r="L70" s="661"/>
      <c r="M70" s="656"/>
    </row>
    <row r="71" spans="1:13">
      <c r="A71" s="666" t="s">
        <v>80</v>
      </c>
      <c r="B71" s="664"/>
      <c r="C71" s="664"/>
      <c r="D71" s="664"/>
      <c r="E71" s="664"/>
      <c r="F71" s="665"/>
      <c r="G71" s="664"/>
      <c r="H71" s="663"/>
      <c r="I71" s="1258" t="s">
        <v>81</v>
      </c>
      <c r="J71" s="1259"/>
      <c r="K71" s="662"/>
      <c r="L71" s="661"/>
      <c r="M71" s="656"/>
    </row>
    <row r="72" spans="1:13">
      <c r="A72" s="666" t="s">
        <v>82</v>
      </c>
      <c r="B72" s="664"/>
      <c r="C72" s="664"/>
      <c r="D72" s="664"/>
      <c r="E72" s="664"/>
      <c r="F72" s="665"/>
      <c r="G72" s="664"/>
      <c r="H72" s="663"/>
      <c r="I72" s="1258" t="s">
        <v>83</v>
      </c>
      <c r="J72" s="1259"/>
      <c r="K72" s="662"/>
      <c r="L72" s="661"/>
      <c r="M72" s="656"/>
    </row>
    <row r="73" spans="1:13">
      <c r="A73" s="666" t="s">
        <v>84</v>
      </c>
      <c r="B73" s="664"/>
      <c r="C73" s="664"/>
      <c r="D73" s="664"/>
      <c r="E73" s="664"/>
      <c r="F73" s="665"/>
      <c r="G73" s="664"/>
      <c r="H73" s="663"/>
      <c r="I73" s="1258" t="s">
        <v>85</v>
      </c>
      <c r="J73" s="1259"/>
      <c r="K73" s="662"/>
      <c r="L73" s="661"/>
      <c r="M73" s="656"/>
    </row>
    <row r="74" spans="1:13">
      <c r="A74" s="666" t="s">
        <v>86</v>
      </c>
      <c r="B74" s="664"/>
      <c r="C74" s="664"/>
      <c r="D74" s="664"/>
      <c r="E74" s="664"/>
      <c r="F74" s="665"/>
      <c r="G74" s="664"/>
      <c r="H74" s="663"/>
      <c r="I74" s="1258" t="s">
        <v>87</v>
      </c>
      <c r="J74" s="1259"/>
      <c r="K74" s="662"/>
      <c r="L74" s="661"/>
      <c r="M74" s="656"/>
    </row>
    <row r="75" spans="1:13">
      <c r="A75" s="666" t="s">
        <v>88</v>
      </c>
      <c r="B75" s="664"/>
      <c r="C75" s="664"/>
      <c r="D75" s="664"/>
      <c r="E75" s="664"/>
      <c r="F75" s="665"/>
      <c r="G75" s="664"/>
      <c r="H75" s="663"/>
      <c r="I75" s="660"/>
      <c r="J75" s="659"/>
      <c r="K75" s="662"/>
      <c r="L75" s="667"/>
      <c r="M75" s="656"/>
    </row>
    <row r="76" spans="1:13">
      <c r="A76" s="666" t="s">
        <v>89</v>
      </c>
      <c r="B76" s="664"/>
      <c r="C76" s="664"/>
      <c r="D76" s="664"/>
      <c r="E76" s="664"/>
      <c r="F76" s="665"/>
      <c r="G76" s="664"/>
      <c r="H76" s="663"/>
      <c r="I76" s="660"/>
      <c r="J76" s="659"/>
      <c r="K76" s="662"/>
      <c r="L76" s="661"/>
      <c r="M76" s="656"/>
    </row>
    <row r="77" spans="1:13">
      <c r="A77" s="666" t="s">
        <v>90</v>
      </c>
      <c r="B77" s="664"/>
      <c r="C77" s="664"/>
      <c r="D77" s="664"/>
      <c r="E77" s="664"/>
      <c r="F77" s="665"/>
      <c r="G77" s="664"/>
      <c r="H77" s="663"/>
      <c r="I77" s="660"/>
      <c r="J77" s="659"/>
      <c r="K77" s="662"/>
      <c r="L77" s="661"/>
      <c r="M77" s="656"/>
    </row>
    <row r="78" spans="1:13">
      <c r="A78" s="666" t="s">
        <v>91</v>
      </c>
      <c r="B78" s="664"/>
      <c r="C78" s="664"/>
      <c r="D78" s="664"/>
      <c r="E78" s="664"/>
      <c r="F78" s="665"/>
      <c r="G78" s="664"/>
      <c r="H78" s="663"/>
      <c r="I78" s="660"/>
      <c r="J78" s="659"/>
      <c r="K78" s="662"/>
      <c r="L78" s="661"/>
      <c r="M78" s="656"/>
    </row>
    <row r="79" spans="1:13">
      <c r="A79" s="666" t="s">
        <v>92</v>
      </c>
      <c r="B79" s="664"/>
      <c r="C79" s="664"/>
      <c r="D79" s="664"/>
      <c r="E79" s="664"/>
      <c r="F79" s="665"/>
      <c r="G79" s="664"/>
      <c r="H79" s="663"/>
      <c r="I79" s="660"/>
      <c r="J79" s="659"/>
      <c r="K79" s="662"/>
      <c r="L79" s="661"/>
      <c r="M79" s="656"/>
    </row>
    <row r="80" spans="1:13" ht="15.75" thickBot="1">
      <c r="A80" s="1283" t="s">
        <v>93</v>
      </c>
      <c r="B80" s="1284"/>
      <c r="C80" s="1284"/>
      <c r="D80" s="1284"/>
      <c r="E80" s="1284"/>
      <c r="F80" s="1284"/>
      <c r="G80" s="1284"/>
      <c r="H80" s="1285"/>
      <c r="I80" s="660"/>
      <c r="J80" s="659"/>
      <c r="K80" s="658"/>
      <c r="L80" s="657"/>
      <c r="M80" s="656"/>
    </row>
    <row r="81" spans="1:13">
      <c r="A81" s="655" t="s">
        <v>94</v>
      </c>
      <c r="B81" s="654"/>
      <c r="C81" s="654"/>
      <c r="D81" s="654"/>
      <c r="E81" s="654"/>
      <c r="F81" s="654"/>
      <c r="G81" s="654"/>
      <c r="H81" s="654"/>
      <c r="I81" s="1261" t="s">
        <v>95</v>
      </c>
      <c r="J81" s="1262"/>
      <c r="K81" s="653"/>
      <c r="L81" s="652"/>
      <c r="M81" s="651"/>
    </row>
    <row r="82" spans="1:13" ht="15.75" thickBot="1">
      <c r="A82" s="650" t="s">
        <v>96</v>
      </c>
      <c r="B82" s="649"/>
      <c r="C82" s="649"/>
      <c r="D82" s="649"/>
      <c r="E82" s="649"/>
      <c r="F82" s="649"/>
      <c r="G82" s="649"/>
      <c r="H82" s="649"/>
      <c r="I82" s="648"/>
      <c r="J82" s="647"/>
      <c r="K82" s="646"/>
      <c r="L82" s="645"/>
      <c r="M82" s="644"/>
    </row>
    <row r="83" spans="1:13" ht="15.75" thickBot="1">
      <c r="A83" s="1286" t="s">
        <v>97</v>
      </c>
      <c r="B83" s="1287"/>
      <c r="C83" s="1287"/>
      <c r="D83" s="1287"/>
      <c r="E83" s="1287"/>
      <c r="F83" s="1287"/>
      <c r="G83" s="1287"/>
      <c r="H83" s="1288"/>
      <c r="I83" s="1252" t="s">
        <v>98</v>
      </c>
      <c r="J83" s="1260"/>
      <c r="K83" s="1256">
        <v>1.97</v>
      </c>
      <c r="L83" s="1257"/>
      <c r="M83" s="637">
        <f>K83*12*I14</f>
        <v>26070.191999999999</v>
      </c>
    </row>
    <row r="84" spans="1:13" ht="15.75" thickBot="1">
      <c r="A84" s="643" t="s">
        <v>138</v>
      </c>
      <c r="B84" s="642"/>
      <c r="C84" s="642"/>
      <c r="D84" s="642"/>
      <c r="E84" s="642"/>
      <c r="F84" s="642"/>
      <c r="G84" s="642"/>
      <c r="H84" s="642"/>
      <c r="I84" s="1252" t="s">
        <v>95</v>
      </c>
      <c r="J84" s="1253"/>
      <c r="K84" s="1254">
        <v>0.46</v>
      </c>
      <c r="L84" s="1255"/>
      <c r="M84" s="637">
        <f>K84*I14*12</f>
        <v>6087.4560000000001</v>
      </c>
    </row>
    <row r="85" spans="1:13" ht="15.75" thickBot="1">
      <c r="A85" s="643" t="s">
        <v>159</v>
      </c>
      <c r="B85" s="642"/>
      <c r="C85" s="642"/>
      <c r="D85" s="642"/>
      <c r="E85" s="642"/>
      <c r="F85" s="642"/>
      <c r="G85" s="642"/>
      <c r="H85" s="642"/>
      <c r="I85" s="641"/>
      <c r="J85" s="640"/>
      <c r="K85" s="1256"/>
      <c r="L85" s="1257"/>
      <c r="M85" s="637">
        <f>K85*12*I14</f>
        <v>0</v>
      </c>
    </row>
    <row r="86" spans="1:13" ht="16.5" thickBot="1">
      <c r="A86" s="1279" t="s">
        <v>173</v>
      </c>
      <c r="B86" s="1280"/>
      <c r="C86" s="1280"/>
      <c r="D86" s="1280"/>
      <c r="E86" s="1280"/>
      <c r="F86" s="1280"/>
      <c r="G86" s="1280"/>
      <c r="H86" s="1280"/>
      <c r="I86" s="641"/>
      <c r="J86" s="640"/>
      <c r="K86" s="1256">
        <v>73.17</v>
      </c>
      <c r="L86" s="1257"/>
      <c r="M86" s="637">
        <f>K86*I14*12</f>
        <v>968302.5120000001</v>
      </c>
    </row>
    <row r="87" spans="1:13" ht="16.5" thickBot="1">
      <c r="A87" s="1281" t="s">
        <v>136</v>
      </c>
      <c r="B87" s="1282"/>
      <c r="C87" s="1282"/>
      <c r="D87" s="1282"/>
      <c r="E87" s="1282"/>
      <c r="F87" s="1282"/>
      <c r="G87" s="1282"/>
      <c r="H87" s="1282"/>
      <c r="I87" s="641"/>
      <c r="J87" s="640"/>
      <c r="K87" s="1256">
        <v>3.66</v>
      </c>
      <c r="L87" s="1257"/>
      <c r="M87" s="637">
        <f>K87*12*I14</f>
        <v>48434.976000000002</v>
      </c>
    </row>
    <row r="88" spans="1:13" ht="16.5" thickBot="1">
      <c r="A88" s="1275" t="s">
        <v>172</v>
      </c>
      <c r="B88" s="1276"/>
      <c r="C88" s="1276"/>
      <c r="D88" s="1276"/>
      <c r="E88" s="1276"/>
      <c r="F88" s="1276"/>
      <c r="G88" s="1276"/>
      <c r="H88" s="1276"/>
      <c r="I88" s="639"/>
      <c r="J88" s="638"/>
      <c r="K88" s="1277">
        <f>K15+K25+K40+K69+K83+K85+K84</f>
        <v>76.83</v>
      </c>
      <c r="L88" s="1278"/>
      <c r="M88" s="637">
        <f>M15+M25+M40+M69+M83+M85+M84</f>
        <v>1016737.4880000001</v>
      </c>
    </row>
  </sheetData>
  <mergeCells count="103">
    <mergeCell ref="K10:M10"/>
    <mergeCell ref="A8:L8"/>
    <mergeCell ref="A9:L9"/>
    <mergeCell ref="C11:E11"/>
    <mergeCell ref="I11:J11"/>
    <mergeCell ref="K11:L11"/>
    <mergeCell ref="K15:L15"/>
    <mergeCell ref="I18:J18"/>
    <mergeCell ref="K18:L18"/>
    <mergeCell ref="I19:J19"/>
    <mergeCell ref="I20:J20"/>
    <mergeCell ref="K12:L12"/>
    <mergeCell ref="I13:J13"/>
    <mergeCell ref="K13:L13"/>
    <mergeCell ref="I14:J14"/>
    <mergeCell ref="K14:L14"/>
    <mergeCell ref="K25:L25"/>
    <mergeCell ref="I27:J27"/>
    <mergeCell ref="K27:L27"/>
    <mergeCell ref="I29:J29"/>
    <mergeCell ref="I30:J30"/>
    <mergeCell ref="I21:J21"/>
    <mergeCell ref="K21:L21"/>
    <mergeCell ref="I22:J22"/>
    <mergeCell ref="I23:J23"/>
    <mergeCell ref="K24:L24"/>
    <mergeCell ref="I37:J37"/>
    <mergeCell ref="I38:J38"/>
    <mergeCell ref="I39:J39"/>
    <mergeCell ref="K40:L40"/>
    <mergeCell ref="A42:H42"/>
    <mergeCell ref="K42:L42"/>
    <mergeCell ref="I31:J31"/>
    <mergeCell ref="I32:J32"/>
    <mergeCell ref="K32:L32"/>
    <mergeCell ref="I33:J33"/>
    <mergeCell ref="I35:J35"/>
    <mergeCell ref="K35:L35"/>
    <mergeCell ref="I47:J47"/>
    <mergeCell ref="K47:L47"/>
    <mergeCell ref="I48:J48"/>
    <mergeCell ref="K48:L48"/>
    <mergeCell ref="A49:H49"/>
    <mergeCell ref="K49:L49"/>
    <mergeCell ref="I43:J43"/>
    <mergeCell ref="K43:L43"/>
    <mergeCell ref="I44:J44"/>
    <mergeCell ref="K44:L44"/>
    <mergeCell ref="I45:J45"/>
    <mergeCell ref="K45:L45"/>
    <mergeCell ref="A57:H57"/>
    <mergeCell ref="K57:L57"/>
    <mergeCell ref="I58:J58"/>
    <mergeCell ref="K58:L58"/>
    <mergeCell ref="K59:L59"/>
    <mergeCell ref="I51:J51"/>
    <mergeCell ref="K51:L51"/>
    <mergeCell ref="I52:J52"/>
    <mergeCell ref="I53:J53"/>
    <mergeCell ref="K53:L53"/>
    <mergeCell ref="A69:H69"/>
    <mergeCell ref="K69:L69"/>
    <mergeCell ref="I60:J60"/>
    <mergeCell ref="K60:L60"/>
    <mergeCell ref="I61:J61"/>
    <mergeCell ref="K61:L61"/>
    <mergeCell ref="A62:H62"/>
    <mergeCell ref="K62:L62"/>
    <mergeCell ref="I63:J63"/>
    <mergeCell ref="K66:L66"/>
    <mergeCell ref="A88:H88"/>
    <mergeCell ref="K88:L88"/>
    <mergeCell ref="A86:H86"/>
    <mergeCell ref="A87:H87"/>
    <mergeCell ref="K86:L86"/>
    <mergeCell ref="K87:L87"/>
    <mergeCell ref="A80:H80"/>
    <mergeCell ref="I81:J81"/>
    <mergeCell ref="A83:H83"/>
    <mergeCell ref="I6:M6"/>
    <mergeCell ref="I1:M1"/>
    <mergeCell ref="I2:M2"/>
    <mergeCell ref="I3:M3"/>
    <mergeCell ref="I4:M4"/>
    <mergeCell ref="I5:M5"/>
    <mergeCell ref="I84:J84"/>
    <mergeCell ref="K84:L84"/>
    <mergeCell ref="K85:L85"/>
    <mergeCell ref="I70:J70"/>
    <mergeCell ref="I71:J71"/>
    <mergeCell ref="I72:J72"/>
    <mergeCell ref="I73:J73"/>
    <mergeCell ref="I74:J74"/>
    <mergeCell ref="I83:J83"/>
    <mergeCell ref="K83:L83"/>
    <mergeCell ref="I67:J67"/>
    <mergeCell ref="I54:J54"/>
    <mergeCell ref="K54:L54"/>
    <mergeCell ref="I55:J55"/>
    <mergeCell ref="K55:L55"/>
    <mergeCell ref="I56:J56"/>
    <mergeCell ref="K56:L56"/>
    <mergeCell ref="K50:L50"/>
  </mergeCells>
  <pageMargins left="0.7" right="0.7" top="0.75" bottom="0.75" header="0.3" footer="0.3"/>
  <pageSetup paperSize="9" scale="6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68"/>
  <sheetViews>
    <sheetView view="pageBreakPreview" topLeftCell="A133" zoomScaleNormal="100" zoomScaleSheetLayoutView="100" workbookViewId="0">
      <selection activeCell="K10" sqref="K10"/>
    </sheetView>
  </sheetViews>
  <sheetFormatPr defaultRowHeight="15"/>
  <cols>
    <col min="1" max="6" width="9.140625" style="636"/>
    <col min="7" max="7" width="9.140625" style="636" customWidth="1"/>
    <col min="8" max="8" width="16.28515625" style="636" customWidth="1"/>
    <col min="9" max="9" width="9.140625" style="636"/>
    <col min="10" max="10" width="9.85546875" style="636" customWidth="1"/>
    <col min="11" max="11" width="9.140625" style="636"/>
    <col min="12" max="12" width="9.140625" style="636" customWidth="1"/>
    <col min="13" max="13" width="14.5703125" style="636" customWidth="1"/>
    <col min="14" max="16384" width="9.140625" style="636"/>
  </cols>
  <sheetData>
    <row r="2" spans="1:13" ht="15.75">
      <c r="A2" s="1329" t="s">
        <v>104</v>
      </c>
      <c r="B2" s="1329"/>
      <c r="C2" s="1329"/>
      <c r="D2" s="1329"/>
      <c r="E2" s="1329"/>
      <c r="F2" s="1329"/>
      <c r="G2" s="1329"/>
      <c r="H2" s="1329"/>
      <c r="I2" s="1329"/>
      <c r="J2" s="1329"/>
      <c r="K2" s="1329"/>
      <c r="L2" s="1329"/>
      <c r="M2" s="690"/>
    </row>
    <row r="3" spans="1:13" ht="15.75">
      <c r="A3" s="1330" t="s">
        <v>0</v>
      </c>
      <c r="B3" s="1330"/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690"/>
    </row>
    <row r="4" spans="1:13" ht="15.75">
      <c r="A4" s="733"/>
      <c r="B4" s="733"/>
      <c r="C4" s="733"/>
      <c r="D4" s="733"/>
      <c r="E4" s="733"/>
      <c r="F4" s="733" t="s">
        <v>186</v>
      </c>
      <c r="G4" s="733"/>
      <c r="H4" s="733"/>
      <c r="I4" s="733"/>
      <c r="J4" s="1327" t="s">
        <v>183</v>
      </c>
      <c r="K4" s="1328"/>
      <c r="L4" s="1328"/>
      <c r="M4" s="690"/>
    </row>
    <row r="5" spans="1:13">
      <c r="A5" s="692"/>
      <c r="B5" s="691"/>
      <c r="C5" s="1331" t="s">
        <v>2</v>
      </c>
      <c r="D5" s="1331"/>
      <c r="E5" s="1331"/>
      <c r="F5" s="691"/>
      <c r="G5" s="691"/>
      <c r="H5" s="731"/>
      <c r="I5" s="1309" t="s">
        <v>3</v>
      </c>
      <c r="J5" s="1310"/>
      <c r="K5" s="1332" t="s">
        <v>4</v>
      </c>
      <c r="L5" s="1333"/>
      <c r="M5" s="745"/>
    </row>
    <row r="6" spans="1:13">
      <c r="A6" s="744"/>
      <c r="B6" s="718"/>
      <c r="C6" s="718"/>
      <c r="D6" s="718"/>
      <c r="E6" s="718"/>
      <c r="F6" s="718"/>
      <c r="G6" s="718"/>
      <c r="H6" s="719"/>
      <c r="I6" s="660"/>
      <c r="J6" s="659"/>
      <c r="K6" s="1319" t="s">
        <v>5</v>
      </c>
      <c r="L6" s="1320"/>
      <c r="M6" s="743" t="s">
        <v>6</v>
      </c>
    </row>
    <row r="7" spans="1:13">
      <c r="A7" s="744"/>
      <c r="B7" s="718"/>
      <c r="C7" s="718"/>
      <c r="D7" s="718"/>
      <c r="E7" s="718"/>
      <c r="F7" s="718"/>
      <c r="G7" s="718"/>
      <c r="H7" s="719"/>
      <c r="I7" s="1258" t="s">
        <v>7</v>
      </c>
      <c r="J7" s="1259"/>
      <c r="K7" s="1321" t="s">
        <v>8</v>
      </c>
      <c r="L7" s="1322"/>
      <c r="M7" s="743" t="s">
        <v>9</v>
      </c>
    </row>
    <row r="8" spans="1:13" ht="16.5" thickBot="1">
      <c r="A8" s="742"/>
      <c r="B8" s="714"/>
      <c r="C8" s="714"/>
      <c r="D8" s="714"/>
      <c r="E8" s="714"/>
      <c r="F8" s="714"/>
      <c r="G8" s="714"/>
      <c r="H8" s="713"/>
      <c r="I8" s="1323">
        <v>558.9</v>
      </c>
      <c r="J8" s="1324"/>
      <c r="K8" s="1325"/>
      <c r="L8" s="1326"/>
      <c r="M8" s="741"/>
    </row>
    <row r="9" spans="1:13">
      <c r="A9" s="730" t="s">
        <v>10</v>
      </c>
      <c r="B9" s="707"/>
      <c r="C9" s="707"/>
      <c r="D9" s="707"/>
      <c r="E9" s="707"/>
      <c r="F9" s="707"/>
      <c r="G9" s="707"/>
      <c r="H9" s="740"/>
      <c r="I9" s="704"/>
      <c r="J9" s="703"/>
      <c r="K9" s="1343">
        <f>K12+K15</f>
        <v>8.3000000000000007</v>
      </c>
      <c r="L9" s="1314"/>
      <c r="M9" s="651">
        <f>K9*12*I8</f>
        <v>55666.44</v>
      </c>
    </row>
    <row r="10" spans="1:13">
      <c r="A10" s="739" t="s">
        <v>11</v>
      </c>
      <c r="B10" s="738"/>
      <c r="C10" s="738"/>
      <c r="D10" s="738"/>
      <c r="E10" s="738"/>
      <c r="F10" s="738"/>
      <c r="G10" s="738"/>
      <c r="H10" s="737"/>
      <c r="I10" s="660"/>
      <c r="J10" s="659"/>
      <c r="K10" s="658"/>
      <c r="L10" s="657"/>
      <c r="M10" s="736"/>
    </row>
    <row r="11" spans="1:13" ht="15.75" thickBot="1">
      <c r="A11" s="726" t="s">
        <v>12</v>
      </c>
      <c r="B11" s="735"/>
      <c r="C11" s="735"/>
      <c r="D11" s="735"/>
      <c r="E11" s="735"/>
      <c r="F11" s="735"/>
      <c r="G11" s="735"/>
      <c r="H11" s="734"/>
      <c r="I11" s="699"/>
      <c r="J11" s="647"/>
      <c r="K11" s="646"/>
      <c r="L11" s="645"/>
      <c r="M11" s="644"/>
    </row>
    <row r="12" spans="1:13">
      <c r="A12" s="686" t="s">
        <v>13</v>
      </c>
      <c r="B12" s="694"/>
      <c r="C12" s="694"/>
      <c r="D12" s="694"/>
      <c r="E12" s="694"/>
      <c r="F12" s="694"/>
      <c r="G12" s="694"/>
      <c r="H12" s="720"/>
      <c r="I12" s="1304" t="s">
        <v>14</v>
      </c>
      <c r="J12" s="1305"/>
      <c r="K12" s="1273">
        <v>4.97</v>
      </c>
      <c r="L12" s="1274"/>
      <c r="M12" s="656">
        <f>K12*12*I8</f>
        <v>33332.796000000002</v>
      </c>
    </row>
    <row r="13" spans="1:13">
      <c r="A13" s="666" t="s">
        <v>15</v>
      </c>
      <c r="B13" s="718"/>
      <c r="C13" s="718"/>
      <c r="D13" s="718"/>
      <c r="E13" s="718"/>
      <c r="F13" s="718"/>
      <c r="G13" s="718"/>
      <c r="H13" s="719"/>
      <c r="I13" s="1258" t="s">
        <v>16</v>
      </c>
      <c r="J13" s="1259"/>
      <c r="K13" s="690"/>
      <c r="L13" s="657"/>
      <c r="M13" s="656"/>
    </row>
    <row r="14" spans="1:13">
      <c r="A14" s="686" t="s">
        <v>17</v>
      </c>
      <c r="B14" s="694"/>
      <c r="C14" s="694"/>
      <c r="D14" s="694"/>
      <c r="E14" s="694"/>
      <c r="F14" s="694"/>
      <c r="G14" s="694"/>
      <c r="H14" s="720"/>
      <c r="I14" s="1304"/>
      <c r="J14" s="1305"/>
      <c r="K14" s="690"/>
      <c r="L14" s="657"/>
      <c r="M14" s="656"/>
    </row>
    <row r="15" spans="1:13">
      <c r="A15" s="686" t="s">
        <v>18</v>
      </c>
      <c r="B15" s="694"/>
      <c r="C15" s="694"/>
      <c r="D15" s="694"/>
      <c r="E15" s="694"/>
      <c r="F15" s="694"/>
      <c r="G15" s="694"/>
      <c r="H15" s="720"/>
      <c r="I15" s="1263" t="s">
        <v>19</v>
      </c>
      <c r="J15" s="1264"/>
      <c r="K15" s="1265">
        <v>3.33</v>
      </c>
      <c r="L15" s="1266"/>
      <c r="M15" s="656">
        <f>K15*12*I8</f>
        <v>22333.644</v>
      </c>
    </row>
    <row r="16" spans="1:13" ht="15.75">
      <c r="A16" s="683" t="s">
        <v>20</v>
      </c>
      <c r="B16" s="717"/>
      <c r="C16" s="717"/>
      <c r="D16" s="717"/>
      <c r="E16" s="717"/>
      <c r="F16" s="717"/>
      <c r="G16" s="717"/>
      <c r="H16" s="716"/>
      <c r="I16" s="1258" t="s">
        <v>16</v>
      </c>
      <c r="J16" s="1259"/>
      <c r="K16" s="733"/>
      <c r="L16" s="732"/>
      <c r="M16" s="656"/>
    </row>
    <row r="17" spans="1:13">
      <c r="A17" s="678" t="s">
        <v>21</v>
      </c>
      <c r="B17" s="691"/>
      <c r="C17" s="691"/>
      <c r="D17" s="691"/>
      <c r="E17" s="691"/>
      <c r="F17" s="691"/>
      <c r="G17" s="691"/>
      <c r="H17" s="731"/>
      <c r="I17" s="1258"/>
      <c r="J17" s="1259"/>
      <c r="K17" s="715"/>
      <c r="L17" s="657"/>
      <c r="M17" s="656"/>
    </row>
    <row r="18" spans="1:13" ht="15.75" thickBot="1">
      <c r="A18" s="686" t="s">
        <v>22</v>
      </c>
      <c r="B18" s="685"/>
      <c r="C18" s="685"/>
      <c r="D18" s="685"/>
      <c r="E18" s="685"/>
      <c r="F18" s="685"/>
      <c r="G18" s="685"/>
      <c r="H18" s="684"/>
      <c r="I18" s="697"/>
      <c r="J18" s="696"/>
      <c r="K18" s="1267"/>
      <c r="L18" s="1268"/>
      <c r="M18" s="656"/>
    </row>
    <row r="19" spans="1:13">
      <c r="A19" s="730" t="s">
        <v>23</v>
      </c>
      <c r="B19" s="729"/>
      <c r="C19" s="729"/>
      <c r="D19" s="729"/>
      <c r="E19" s="729"/>
      <c r="F19" s="729"/>
      <c r="G19" s="729"/>
      <c r="H19" s="728"/>
      <c r="I19" s="704"/>
      <c r="J19" s="727"/>
      <c r="K19" s="1342">
        <f>K21+K26+K29</f>
        <v>6.76</v>
      </c>
      <c r="L19" s="1314"/>
      <c r="M19" s="651">
        <f>K19*12*I8</f>
        <v>45337.968000000001</v>
      </c>
    </row>
    <row r="20" spans="1:13" ht="15.75" thickBot="1">
      <c r="A20" s="726" t="s">
        <v>24</v>
      </c>
      <c r="B20" s="725"/>
      <c r="C20" s="725"/>
      <c r="D20" s="725"/>
      <c r="E20" s="725"/>
      <c r="F20" s="725"/>
      <c r="G20" s="725"/>
      <c r="H20" s="724"/>
      <c r="I20" s="699"/>
      <c r="J20" s="723"/>
      <c r="K20" s="646"/>
      <c r="L20" s="645"/>
      <c r="M20" s="644"/>
    </row>
    <row r="21" spans="1:13">
      <c r="A21" s="666" t="s">
        <v>25</v>
      </c>
      <c r="B21" s="665"/>
      <c r="C21" s="665"/>
      <c r="D21" s="665"/>
      <c r="E21" s="665"/>
      <c r="F21" s="665"/>
      <c r="G21" s="665"/>
      <c r="H21" s="663"/>
      <c r="I21" s="1258" t="s">
        <v>14</v>
      </c>
      <c r="J21" s="1259"/>
      <c r="K21" s="1273">
        <v>3.39</v>
      </c>
      <c r="L21" s="1274"/>
      <c r="M21" s="656">
        <f>K21*12*I8</f>
        <v>22736.052</v>
      </c>
    </row>
    <row r="22" spans="1:13">
      <c r="A22" s="686" t="s">
        <v>26</v>
      </c>
      <c r="B22" s="685"/>
      <c r="C22" s="685"/>
      <c r="D22" s="685"/>
      <c r="E22" s="685"/>
      <c r="F22" s="685"/>
      <c r="G22" s="685"/>
      <c r="H22" s="684"/>
      <c r="I22" s="722"/>
      <c r="J22" s="721"/>
      <c r="K22" s="690"/>
      <c r="L22" s="657"/>
      <c r="M22" s="656"/>
    </row>
    <row r="23" spans="1:13">
      <c r="A23" s="666" t="s">
        <v>15</v>
      </c>
      <c r="B23" s="718"/>
      <c r="C23" s="718"/>
      <c r="D23" s="718"/>
      <c r="E23" s="718"/>
      <c r="F23" s="718"/>
      <c r="G23" s="718"/>
      <c r="H23" s="719"/>
      <c r="I23" s="1258" t="s">
        <v>16</v>
      </c>
      <c r="J23" s="1259"/>
      <c r="K23" s="690"/>
      <c r="L23" s="657"/>
      <c r="M23" s="656"/>
    </row>
    <row r="24" spans="1:13">
      <c r="A24" s="686" t="s">
        <v>17</v>
      </c>
      <c r="B24" s="694"/>
      <c r="C24" s="694"/>
      <c r="D24" s="694"/>
      <c r="E24" s="694"/>
      <c r="F24" s="694"/>
      <c r="G24" s="694"/>
      <c r="H24" s="720"/>
      <c r="I24" s="1304"/>
      <c r="J24" s="1305"/>
      <c r="K24" s="690"/>
      <c r="L24" s="657"/>
      <c r="M24" s="656"/>
    </row>
    <row r="25" spans="1:13">
      <c r="A25" s="683" t="s">
        <v>27</v>
      </c>
      <c r="B25" s="717"/>
      <c r="C25" s="716"/>
      <c r="D25" s="718"/>
      <c r="E25" s="718"/>
      <c r="F25" s="718"/>
      <c r="G25" s="718"/>
      <c r="H25" s="719"/>
      <c r="I25" s="1258" t="s">
        <v>16</v>
      </c>
      <c r="J25" s="1259"/>
      <c r="K25" s="690"/>
      <c r="L25" s="657"/>
      <c r="M25" s="656"/>
    </row>
    <row r="26" spans="1:13">
      <c r="A26" s="666" t="s">
        <v>28</v>
      </c>
      <c r="B26" s="718"/>
      <c r="C26" s="718"/>
      <c r="D26" s="717"/>
      <c r="E26" s="717"/>
      <c r="F26" s="717"/>
      <c r="G26" s="717"/>
      <c r="H26" s="716"/>
      <c r="I26" s="1263" t="s">
        <v>19</v>
      </c>
      <c r="J26" s="1264"/>
      <c r="K26" s="1265">
        <v>1.49</v>
      </c>
      <c r="L26" s="1266"/>
      <c r="M26" s="656">
        <f>K26*12*I8</f>
        <v>9993.1319999999996</v>
      </c>
    </row>
    <row r="27" spans="1:13">
      <c r="A27" s="678" t="s">
        <v>29</v>
      </c>
      <c r="B27" s="677"/>
      <c r="C27" s="677"/>
      <c r="D27" s="677"/>
      <c r="E27" s="677"/>
      <c r="F27" s="677"/>
      <c r="G27" s="677"/>
      <c r="H27" s="676"/>
      <c r="I27" s="1309" t="s">
        <v>30</v>
      </c>
      <c r="J27" s="1310"/>
      <c r="K27" s="690"/>
      <c r="L27" s="657"/>
      <c r="M27" s="656"/>
    </row>
    <row r="28" spans="1:13">
      <c r="A28" s="686"/>
      <c r="B28" s="685"/>
      <c r="C28" s="685"/>
      <c r="D28" s="685"/>
      <c r="E28" s="685"/>
      <c r="F28" s="685"/>
      <c r="G28" s="685"/>
      <c r="H28" s="684"/>
      <c r="I28" s="697" t="s">
        <v>31</v>
      </c>
      <c r="J28" s="696"/>
      <c r="K28" s="715"/>
      <c r="L28" s="657"/>
      <c r="M28" s="656"/>
    </row>
    <row r="29" spans="1:13">
      <c r="A29" s="678" t="s">
        <v>32</v>
      </c>
      <c r="B29" s="677"/>
      <c r="C29" s="677"/>
      <c r="D29" s="677"/>
      <c r="E29" s="677"/>
      <c r="F29" s="677"/>
      <c r="G29" s="677"/>
      <c r="H29" s="676"/>
      <c r="I29" s="1309" t="s">
        <v>19</v>
      </c>
      <c r="J29" s="1310"/>
      <c r="K29" s="1265">
        <v>1.88</v>
      </c>
      <c r="L29" s="1266"/>
      <c r="M29" s="656">
        <f>K29*12*I8</f>
        <v>12608.784</v>
      </c>
    </row>
    <row r="30" spans="1:13">
      <c r="A30" s="686" t="s">
        <v>33</v>
      </c>
      <c r="B30" s="685"/>
      <c r="C30" s="685"/>
      <c r="D30" s="685"/>
      <c r="E30" s="685"/>
      <c r="F30" s="685"/>
      <c r="G30" s="685"/>
      <c r="H30" s="684"/>
      <c r="I30" s="697"/>
      <c r="J30" s="696"/>
      <c r="K30" s="690"/>
      <c r="L30" s="657"/>
      <c r="M30" s="656"/>
    </row>
    <row r="31" spans="1:13">
      <c r="A31" s="678" t="s">
        <v>34</v>
      </c>
      <c r="B31" s="677"/>
      <c r="C31" s="677"/>
      <c r="D31" s="677"/>
      <c r="E31" s="677"/>
      <c r="F31" s="677"/>
      <c r="G31" s="677"/>
      <c r="H31" s="676"/>
      <c r="I31" s="1258" t="s">
        <v>16</v>
      </c>
      <c r="J31" s="1259"/>
      <c r="K31" s="690"/>
      <c r="L31" s="657"/>
      <c r="M31" s="656"/>
    </row>
    <row r="32" spans="1:13">
      <c r="A32" s="678" t="s">
        <v>35</v>
      </c>
      <c r="B32" s="677"/>
      <c r="C32" s="677"/>
      <c r="D32" s="677"/>
      <c r="E32" s="677"/>
      <c r="F32" s="677"/>
      <c r="G32" s="677"/>
      <c r="H32" s="676"/>
      <c r="I32" s="1309" t="s">
        <v>36</v>
      </c>
      <c r="J32" s="1310"/>
      <c r="K32" s="714"/>
      <c r="L32" s="713"/>
      <c r="M32" s="712"/>
    </row>
    <row r="33" spans="1:13" ht="15.75" thickBot="1">
      <c r="A33" s="686"/>
      <c r="B33" s="685"/>
      <c r="C33" s="685"/>
      <c r="D33" s="685"/>
      <c r="E33" s="685"/>
      <c r="F33" s="685"/>
      <c r="G33" s="685"/>
      <c r="H33" s="684"/>
      <c r="I33" s="1311" t="s">
        <v>37</v>
      </c>
      <c r="J33" s="1312"/>
      <c r="K33" s="711"/>
      <c r="L33" s="710"/>
      <c r="M33" s="709"/>
    </row>
    <row r="34" spans="1:13">
      <c r="A34" s="708" t="s">
        <v>38</v>
      </c>
      <c r="B34" s="707"/>
      <c r="C34" s="707"/>
      <c r="D34" s="707"/>
      <c r="E34" s="707"/>
      <c r="F34" s="707"/>
      <c r="G34" s="706"/>
      <c r="H34" s="705"/>
      <c r="I34" s="704"/>
      <c r="J34" s="703"/>
      <c r="K34" s="1313">
        <f>K36+K43+K51+K55+K56+K60</f>
        <v>51.370000000000005</v>
      </c>
      <c r="L34" s="1314"/>
      <c r="M34" s="651">
        <f>M36+M43+M51+M55+M56+M60</f>
        <v>344528.31600000005</v>
      </c>
    </row>
    <row r="35" spans="1:13" ht="15.75" thickBot="1">
      <c r="A35" s="702"/>
      <c r="B35" s="701"/>
      <c r="C35" s="701"/>
      <c r="D35" s="701"/>
      <c r="E35" s="701"/>
      <c r="F35" s="701"/>
      <c r="G35" s="701"/>
      <c r="H35" s="700"/>
      <c r="I35" s="699"/>
      <c r="J35" s="647"/>
      <c r="K35" s="646"/>
      <c r="L35" s="645"/>
      <c r="M35" s="644"/>
    </row>
    <row r="36" spans="1:13" s="715" customFormat="1" ht="12.75" thickBot="1">
      <c r="A36" s="1286" t="s">
        <v>39</v>
      </c>
      <c r="B36" s="1287"/>
      <c r="C36" s="1287"/>
      <c r="D36" s="1287"/>
      <c r="E36" s="1287"/>
      <c r="F36" s="1287"/>
      <c r="G36" s="1287"/>
      <c r="H36" s="1289"/>
      <c r="I36" s="773"/>
      <c r="J36" s="772"/>
      <c r="K36" s="1344">
        <f>K37+K38+K39+K41+K42</f>
        <v>12.780000000000001</v>
      </c>
      <c r="L36" s="1345"/>
      <c r="M36" s="771">
        <f>K36*12*I8</f>
        <v>85712.90400000001</v>
      </c>
    </row>
    <row r="37" spans="1:13" s="715" customFormat="1" ht="12">
      <c r="A37" s="686" t="s">
        <v>40</v>
      </c>
      <c r="B37" s="685"/>
      <c r="C37" s="685"/>
      <c r="D37" s="685"/>
      <c r="E37" s="685"/>
      <c r="F37" s="685"/>
      <c r="G37" s="685"/>
      <c r="H37" s="684"/>
      <c r="I37" s="1321" t="s">
        <v>41</v>
      </c>
      <c r="J37" s="1322"/>
      <c r="K37" s="1334">
        <v>3.58</v>
      </c>
      <c r="L37" s="1335"/>
      <c r="M37" s="768">
        <f>K37*12*I8</f>
        <v>24010.344000000001</v>
      </c>
    </row>
    <row r="38" spans="1:13" s="715" customFormat="1" ht="12">
      <c r="A38" s="683" t="s">
        <v>42</v>
      </c>
      <c r="B38" s="682"/>
      <c r="C38" s="682"/>
      <c r="D38" s="682"/>
      <c r="E38" s="682"/>
      <c r="F38" s="682"/>
      <c r="G38" s="682"/>
      <c r="H38" s="681"/>
      <c r="I38" s="1321" t="s">
        <v>43</v>
      </c>
      <c r="J38" s="1322"/>
      <c r="K38" s="1319">
        <v>6.65</v>
      </c>
      <c r="L38" s="1320"/>
      <c r="M38" s="768">
        <f>K38*12*I8</f>
        <v>44600.22</v>
      </c>
    </row>
    <row r="39" spans="1:13" s="715" customFormat="1" ht="12">
      <c r="A39" s="678" t="s">
        <v>44</v>
      </c>
      <c r="B39" s="677"/>
      <c r="C39" s="677"/>
      <c r="D39" s="677"/>
      <c r="E39" s="677"/>
      <c r="F39" s="677"/>
      <c r="G39" s="677"/>
      <c r="H39" s="676"/>
      <c r="I39" s="1321" t="s">
        <v>19</v>
      </c>
      <c r="J39" s="1322"/>
      <c r="K39" s="1319">
        <v>0.99</v>
      </c>
      <c r="L39" s="1320"/>
      <c r="M39" s="768">
        <f>K39*12*I8</f>
        <v>6639.7319999999991</v>
      </c>
    </row>
    <row r="40" spans="1:13" s="715" customFormat="1" ht="12">
      <c r="A40" s="698" t="s">
        <v>45</v>
      </c>
      <c r="B40" s="694"/>
      <c r="C40" s="694"/>
      <c r="D40" s="694"/>
      <c r="E40" s="685"/>
      <c r="F40" s="685"/>
      <c r="G40" s="685"/>
      <c r="H40" s="684"/>
      <c r="I40" s="694"/>
      <c r="J40" s="720"/>
      <c r="K40" s="718"/>
      <c r="L40" s="719"/>
      <c r="M40" s="768"/>
    </row>
    <row r="41" spans="1:13" s="715" customFormat="1" ht="12">
      <c r="A41" s="683" t="s">
        <v>46</v>
      </c>
      <c r="B41" s="682"/>
      <c r="C41" s="682"/>
      <c r="D41" s="682"/>
      <c r="E41" s="682"/>
      <c r="F41" s="682"/>
      <c r="G41" s="682"/>
      <c r="H41" s="681"/>
      <c r="I41" s="1336" t="s">
        <v>14</v>
      </c>
      <c r="J41" s="1337"/>
      <c r="K41" s="1319">
        <v>0.42</v>
      </c>
      <c r="L41" s="1320"/>
      <c r="M41" s="768">
        <f>K41*12*I8</f>
        <v>2816.8559999999998</v>
      </c>
    </row>
    <row r="42" spans="1:13" s="715" customFormat="1" ht="12.75" thickBot="1">
      <c r="A42" s="678" t="s">
        <v>47</v>
      </c>
      <c r="B42" s="677"/>
      <c r="C42" s="677"/>
      <c r="D42" s="677"/>
      <c r="E42" s="677"/>
      <c r="F42" s="677"/>
      <c r="G42" s="677"/>
      <c r="H42" s="676"/>
      <c r="I42" s="1338" t="s">
        <v>14</v>
      </c>
      <c r="J42" s="1339"/>
      <c r="K42" s="1340">
        <v>1.1399999999999999</v>
      </c>
      <c r="L42" s="1341"/>
      <c r="M42" s="768">
        <f>K42*12*I8</f>
        <v>7645.7519999999995</v>
      </c>
    </row>
    <row r="43" spans="1:13" s="715" customFormat="1" ht="12.75" thickBot="1">
      <c r="A43" s="1296" t="s">
        <v>48</v>
      </c>
      <c r="B43" s="1297"/>
      <c r="C43" s="1297"/>
      <c r="D43" s="1297"/>
      <c r="E43" s="1297"/>
      <c r="F43" s="1297"/>
      <c r="G43" s="1297"/>
      <c r="H43" s="1298"/>
      <c r="I43" s="773"/>
      <c r="J43" s="772"/>
      <c r="K43" s="1347">
        <f>K44+K45+K47+K48+K49+K50</f>
        <v>2.99</v>
      </c>
      <c r="L43" s="1353"/>
      <c r="M43" s="775">
        <f>K43*12*I8</f>
        <v>20053.332000000002</v>
      </c>
    </row>
    <row r="44" spans="1:13" s="715" customFormat="1" ht="12">
      <c r="A44" s="695" t="s">
        <v>49</v>
      </c>
      <c r="B44" s="694"/>
      <c r="C44" s="694"/>
      <c r="D44" s="694"/>
      <c r="E44" s="694"/>
      <c r="F44" s="685"/>
      <c r="G44" s="685"/>
      <c r="H44" s="684"/>
      <c r="I44" s="779"/>
      <c r="J44" s="719"/>
      <c r="K44" s="1334">
        <v>0.15</v>
      </c>
      <c r="L44" s="1354"/>
      <c r="M44" s="768">
        <f>K44*12*I8</f>
        <v>1006.0199999999999</v>
      </c>
    </row>
    <row r="45" spans="1:13" s="715" customFormat="1" ht="12">
      <c r="A45" s="692" t="s">
        <v>50</v>
      </c>
      <c r="B45" s="691"/>
      <c r="C45" s="691"/>
      <c r="D45" s="691"/>
      <c r="E45" s="691"/>
      <c r="F45" s="677"/>
      <c r="G45" s="677"/>
      <c r="H45" s="676"/>
      <c r="I45" s="1319" t="s">
        <v>51</v>
      </c>
      <c r="J45" s="1320"/>
      <c r="K45" s="1319">
        <v>1.58</v>
      </c>
      <c r="L45" s="1346"/>
      <c r="M45" s="768">
        <f>K45*12*I8</f>
        <v>10596.744000000001</v>
      </c>
    </row>
    <row r="46" spans="1:13" s="715" customFormat="1" ht="12">
      <c r="A46" s="686" t="s">
        <v>52</v>
      </c>
      <c r="B46" s="685"/>
      <c r="C46" s="685"/>
      <c r="D46" s="685"/>
      <c r="E46" s="685"/>
      <c r="F46" s="685"/>
      <c r="G46" s="685"/>
      <c r="H46" s="684"/>
      <c r="I46" s="1321" t="s">
        <v>53</v>
      </c>
      <c r="J46" s="1322"/>
      <c r="L46" s="718"/>
      <c r="M46" s="768"/>
    </row>
    <row r="47" spans="1:13" s="715" customFormat="1" ht="12">
      <c r="A47" s="683" t="s">
        <v>54</v>
      </c>
      <c r="B47" s="682"/>
      <c r="C47" s="682"/>
      <c r="D47" s="682"/>
      <c r="E47" s="682"/>
      <c r="F47" s="682"/>
      <c r="G47" s="682"/>
      <c r="H47" s="681"/>
      <c r="I47" s="1336" t="s">
        <v>55</v>
      </c>
      <c r="J47" s="1337"/>
      <c r="K47" s="1319">
        <v>0.79</v>
      </c>
      <c r="L47" s="1346"/>
      <c r="M47" s="768">
        <f>K47*12*I8</f>
        <v>5298.3720000000003</v>
      </c>
    </row>
    <row r="48" spans="1:13" s="715" customFormat="1" ht="12">
      <c r="A48" s="683" t="s">
        <v>56</v>
      </c>
      <c r="B48" s="682"/>
      <c r="C48" s="682"/>
      <c r="D48" s="682"/>
      <c r="E48" s="682"/>
      <c r="F48" s="682"/>
      <c r="G48" s="682"/>
      <c r="H48" s="681"/>
      <c r="I48" s="1336" t="s">
        <v>57</v>
      </c>
      <c r="J48" s="1337"/>
      <c r="K48" s="1319">
        <v>0.2</v>
      </c>
      <c r="L48" s="1346"/>
      <c r="M48" s="768">
        <f>K48*12*I8</f>
        <v>1341.3600000000001</v>
      </c>
    </row>
    <row r="49" spans="1:13" s="715" customFormat="1" ht="12">
      <c r="A49" s="678" t="s">
        <v>58</v>
      </c>
      <c r="B49" s="677"/>
      <c r="C49" s="677"/>
      <c r="D49" s="677"/>
      <c r="E49" s="677"/>
      <c r="F49" s="677"/>
      <c r="G49" s="677"/>
      <c r="H49" s="676"/>
      <c r="I49" s="1336" t="s">
        <v>59</v>
      </c>
      <c r="J49" s="1337"/>
      <c r="K49" s="1361">
        <v>0.11</v>
      </c>
      <c r="L49" s="1362"/>
      <c r="M49" s="768">
        <f>K49*12*I8</f>
        <v>737.74800000000005</v>
      </c>
    </row>
    <row r="50" spans="1:13" s="715" customFormat="1" ht="12.75" thickBot="1">
      <c r="A50" s="678" t="s">
        <v>60</v>
      </c>
      <c r="B50" s="677"/>
      <c r="C50" s="677"/>
      <c r="D50" s="677"/>
      <c r="E50" s="677"/>
      <c r="F50" s="677"/>
      <c r="G50" s="677"/>
      <c r="H50" s="676"/>
      <c r="I50" s="1338" t="s">
        <v>61</v>
      </c>
      <c r="J50" s="1339"/>
      <c r="K50" s="1363">
        <v>0.16</v>
      </c>
      <c r="L50" s="1364"/>
      <c r="M50" s="778">
        <f>K50*12*I8</f>
        <v>1073.088</v>
      </c>
    </row>
    <row r="51" spans="1:13" s="715" customFormat="1" ht="12.75" thickBot="1">
      <c r="A51" s="1296" t="s">
        <v>62</v>
      </c>
      <c r="B51" s="1297"/>
      <c r="C51" s="1297"/>
      <c r="D51" s="1297"/>
      <c r="E51" s="1297"/>
      <c r="F51" s="1297"/>
      <c r="G51" s="1297"/>
      <c r="H51" s="1298"/>
      <c r="I51" s="777"/>
      <c r="J51" s="776"/>
      <c r="K51" s="1355">
        <f>K52+K53+K54</f>
        <v>2.0599999999999996</v>
      </c>
      <c r="L51" s="1356"/>
      <c r="M51" s="775">
        <f>K51*12*I8</f>
        <v>13816.007999999996</v>
      </c>
    </row>
    <row r="52" spans="1:13" s="715" customFormat="1" ht="12">
      <c r="A52" s="686" t="s">
        <v>63</v>
      </c>
      <c r="B52" s="685"/>
      <c r="C52" s="685"/>
      <c r="D52" s="685"/>
      <c r="E52" s="685"/>
      <c r="F52" s="685"/>
      <c r="G52" s="685"/>
      <c r="H52" s="684"/>
      <c r="I52" s="1357" t="s">
        <v>64</v>
      </c>
      <c r="J52" s="1358"/>
      <c r="K52" s="1359">
        <v>0.84</v>
      </c>
      <c r="L52" s="1360"/>
      <c r="M52" s="768">
        <f>K52*12*I8</f>
        <v>5633.7119999999995</v>
      </c>
    </row>
    <row r="53" spans="1:13" s="715" customFormat="1" ht="12">
      <c r="A53" s="683" t="s">
        <v>65</v>
      </c>
      <c r="B53" s="682"/>
      <c r="C53" s="682"/>
      <c r="D53" s="682"/>
      <c r="E53" s="682"/>
      <c r="F53" s="682"/>
      <c r="G53" s="682"/>
      <c r="H53" s="681"/>
      <c r="I53" s="717" t="s">
        <v>66</v>
      </c>
      <c r="J53" s="716"/>
      <c r="K53" s="1361">
        <v>0.94</v>
      </c>
      <c r="L53" s="1362"/>
      <c r="M53" s="768">
        <f>K53*12*I8</f>
        <v>6304.3919999999998</v>
      </c>
    </row>
    <row r="54" spans="1:13" s="715" customFormat="1" ht="12.75" thickBot="1">
      <c r="A54" s="678" t="s">
        <v>58</v>
      </c>
      <c r="B54" s="677"/>
      <c r="C54" s="677"/>
      <c r="D54" s="677"/>
      <c r="E54" s="677"/>
      <c r="F54" s="677"/>
      <c r="G54" s="677"/>
      <c r="H54" s="676"/>
      <c r="I54" s="1338" t="s">
        <v>59</v>
      </c>
      <c r="J54" s="1339"/>
      <c r="K54" s="1363">
        <v>0.28000000000000003</v>
      </c>
      <c r="L54" s="1364"/>
      <c r="M54" s="768">
        <f>K54*12*I8</f>
        <v>1877.904</v>
      </c>
    </row>
    <row r="55" spans="1:13" s="715" customFormat="1" ht="12.75" thickBot="1">
      <c r="A55" s="674" t="s">
        <v>67</v>
      </c>
      <c r="B55" s="673"/>
      <c r="C55" s="673"/>
      <c r="D55" s="673"/>
      <c r="E55" s="673"/>
      <c r="F55" s="673"/>
      <c r="G55" s="673"/>
      <c r="H55" s="672"/>
      <c r="I55" s="1349" t="s">
        <v>68</v>
      </c>
      <c r="J55" s="1350"/>
      <c r="K55" s="1351">
        <v>31.27</v>
      </c>
      <c r="L55" s="1352"/>
      <c r="M55" s="771">
        <f>K55*12*I8</f>
        <v>209721.636</v>
      </c>
    </row>
    <row r="56" spans="1:13" s="715" customFormat="1" ht="12.75" thickBot="1">
      <c r="A56" s="1286" t="s">
        <v>69</v>
      </c>
      <c r="B56" s="1287"/>
      <c r="C56" s="1287"/>
      <c r="D56" s="1287"/>
      <c r="E56" s="1287"/>
      <c r="F56" s="1287"/>
      <c r="G56" s="1287"/>
      <c r="H56" s="1289"/>
      <c r="I56" s="773"/>
      <c r="J56" s="772"/>
      <c r="K56" s="1347">
        <v>2.16</v>
      </c>
      <c r="L56" s="1348"/>
      <c r="M56" s="771">
        <f>K56*12*I8</f>
        <v>14486.688</v>
      </c>
    </row>
    <row r="57" spans="1:13" s="715" customFormat="1" ht="12">
      <c r="A57" s="666" t="s">
        <v>70</v>
      </c>
      <c r="B57" s="665"/>
      <c r="C57" s="665"/>
      <c r="D57" s="665"/>
      <c r="E57" s="665"/>
      <c r="F57" s="665"/>
      <c r="G57" s="665"/>
      <c r="H57" s="663"/>
      <c r="I57" s="1334" t="s">
        <v>71</v>
      </c>
      <c r="J57" s="1335"/>
      <c r="K57" s="770"/>
      <c r="L57" s="769"/>
      <c r="M57" s="768"/>
    </row>
    <row r="58" spans="1:13" s="715" customFormat="1" ht="12">
      <c r="A58" s="666" t="s">
        <v>72</v>
      </c>
      <c r="B58" s="665"/>
      <c r="C58" s="665"/>
      <c r="D58" s="665"/>
      <c r="E58" s="665"/>
      <c r="F58" s="665"/>
      <c r="G58" s="665"/>
      <c r="H58" s="663"/>
      <c r="I58" s="718"/>
      <c r="J58" s="719"/>
      <c r="K58" s="770"/>
      <c r="L58" s="769"/>
      <c r="M58" s="768"/>
    </row>
    <row r="59" spans="1:13" s="715" customFormat="1" ht="12.75" thickBot="1">
      <c r="A59" s="666" t="s">
        <v>73</v>
      </c>
      <c r="B59" s="665"/>
      <c r="C59" s="665"/>
      <c r="D59" s="665"/>
      <c r="E59" s="665"/>
      <c r="F59" s="665"/>
      <c r="G59" s="665"/>
      <c r="H59" s="663"/>
      <c r="I59" s="744"/>
      <c r="J59" s="719"/>
      <c r="K59" s="770"/>
      <c r="L59" s="769"/>
      <c r="M59" s="768"/>
    </row>
    <row r="60" spans="1:13" s="715" customFormat="1" ht="12.75" thickBot="1">
      <c r="A60" s="674" t="s">
        <v>74</v>
      </c>
      <c r="B60" s="673"/>
      <c r="C60" s="673"/>
      <c r="D60" s="673"/>
      <c r="E60" s="673"/>
      <c r="F60" s="673"/>
      <c r="G60" s="673"/>
      <c r="H60" s="672"/>
      <c r="I60" s="773"/>
      <c r="J60" s="772"/>
      <c r="K60" s="1347">
        <v>0.11</v>
      </c>
      <c r="L60" s="1348"/>
      <c r="M60" s="771">
        <f>K60*12*I8</f>
        <v>737.74800000000005</v>
      </c>
    </row>
    <row r="61" spans="1:13" s="715" customFormat="1" ht="12">
      <c r="A61" s="666" t="s">
        <v>75</v>
      </c>
      <c r="B61" s="665"/>
      <c r="C61" s="665"/>
      <c r="D61" s="665"/>
      <c r="E61" s="665"/>
      <c r="F61" s="665"/>
      <c r="G61" s="665"/>
      <c r="H61" s="663"/>
      <c r="I61" s="1334" t="s">
        <v>14</v>
      </c>
      <c r="J61" s="1335"/>
      <c r="K61" s="774"/>
      <c r="L61" s="769"/>
      <c r="M61" s="768"/>
    </row>
    <row r="62" spans="1:13" s="715" customFormat="1" ht="12.75" thickBot="1">
      <c r="A62" s="666" t="s">
        <v>76</v>
      </c>
      <c r="B62" s="665"/>
      <c r="C62" s="665"/>
      <c r="D62" s="665"/>
      <c r="E62" s="665"/>
      <c r="F62" s="665"/>
      <c r="G62" s="665"/>
      <c r="H62" s="663"/>
      <c r="I62" s="718"/>
      <c r="J62" s="719"/>
      <c r="K62" s="774"/>
      <c r="L62" s="769"/>
      <c r="M62" s="768"/>
    </row>
    <row r="63" spans="1:13" s="715" customFormat="1" ht="12.75" thickBot="1">
      <c r="A63" s="1286" t="s">
        <v>105</v>
      </c>
      <c r="B63" s="1287"/>
      <c r="C63" s="1287"/>
      <c r="D63" s="1287"/>
      <c r="E63" s="1287"/>
      <c r="F63" s="1287"/>
      <c r="G63" s="1287"/>
      <c r="H63" s="1289"/>
      <c r="I63" s="773"/>
      <c r="J63" s="772"/>
      <c r="K63" s="1347">
        <v>8.01</v>
      </c>
      <c r="L63" s="1348"/>
      <c r="M63" s="771">
        <f>K63*12*I8</f>
        <v>53721.468000000001</v>
      </c>
    </row>
    <row r="64" spans="1:13" s="715" customFormat="1" ht="12">
      <c r="A64" s="666" t="s">
        <v>78</v>
      </c>
      <c r="B64" s="664"/>
      <c r="C64" s="664"/>
      <c r="D64" s="664"/>
      <c r="E64" s="664"/>
      <c r="F64" s="665"/>
      <c r="G64" s="664"/>
      <c r="H64" s="663"/>
      <c r="I64" s="1319" t="s">
        <v>79</v>
      </c>
      <c r="J64" s="1320"/>
      <c r="K64" s="770"/>
      <c r="L64" s="769"/>
      <c r="M64" s="768"/>
    </row>
    <row r="65" spans="1:13" s="715" customFormat="1" ht="12">
      <c r="A65" s="666" t="s">
        <v>80</v>
      </c>
      <c r="B65" s="664"/>
      <c r="C65" s="664"/>
      <c r="D65" s="664"/>
      <c r="E65" s="664"/>
      <c r="F65" s="665"/>
      <c r="G65" s="664"/>
      <c r="H65" s="663"/>
      <c r="I65" s="1319" t="s">
        <v>81</v>
      </c>
      <c r="J65" s="1320"/>
      <c r="K65" s="770"/>
      <c r="L65" s="769"/>
      <c r="M65" s="768"/>
    </row>
    <row r="66" spans="1:13">
      <c r="A66" s="666" t="s">
        <v>82</v>
      </c>
      <c r="B66" s="664"/>
      <c r="C66" s="664"/>
      <c r="D66" s="664"/>
      <c r="E66" s="664"/>
      <c r="F66" s="665"/>
      <c r="G66" s="664"/>
      <c r="H66" s="663"/>
      <c r="I66" s="1258" t="s">
        <v>83</v>
      </c>
      <c r="J66" s="1259"/>
      <c r="K66" s="662"/>
      <c r="L66" s="661"/>
      <c r="M66" s="656"/>
    </row>
    <row r="67" spans="1:13">
      <c r="A67" s="666" t="s">
        <v>84</v>
      </c>
      <c r="B67" s="664"/>
      <c r="C67" s="664"/>
      <c r="D67" s="664"/>
      <c r="E67" s="664"/>
      <c r="F67" s="665"/>
      <c r="G67" s="664"/>
      <c r="H67" s="663"/>
      <c r="I67" s="1258" t="s">
        <v>85</v>
      </c>
      <c r="J67" s="1259"/>
      <c r="K67" s="662"/>
      <c r="L67" s="661"/>
      <c r="M67" s="656"/>
    </row>
    <row r="68" spans="1:13">
      <c r="A68" s="666" t="s">
        <v>86</v>
      </c>
      <c r="B68" s="664"/>
      <c r="C68" s="664"/>
      <c r="D68" s="664"/>
      <c r="E68" s="664"/>
      <c r="F68" s="665"/>
      <c r="G68" s="664"/>
      <c r="H68" s="663"/>
      <c r="I68" s="1258" t="s">
        <v>87</v>
      </c>
      <c r="J68" s="1259"/>
      <c r="K68" s="662"/>
      <c r="L68" s="661"/>
      <c r="M68" s="656"/>
    </row>
    <row r="69" spans="1:13">
      <c r="A69" s="666" t="s">
        <v>88</v>
      </c>
      <c r="B69" s="664"/>
      <c r="C69" s="664"/>
      <c r="D69" s="664"/>
      <c r="E69" s="664"/>
      <c r="F69" s="665"/>
      <c r="G69" s="664"/>
      <c r="H69" s="663"/>
      <c r="I69" s="660"/>
      <c r="J69" s="659"/>
      <c r="K69" s="662"/>
      <c r="L69" s="667"/>
      <c r="M69" s="656"/>
    </row>
    <row r="70" spans="1:13">
      <c r="A70" s="666" t="s">
        <v>89</v>
      </c>
      <c r="B70" s="664"/>
      <c r="C70" s="664"/>
      <c r="D70" s="664"/>
      <c r="E70" s="664"/>
      <c r="F70" s="665"/>
      <c r="G70" s="664"/>
      <c r="H70" s="663"/>
      <c r="I70" s="660"/>
      <c r="J70" s="659"/>
      <c r="K70" s="662"/>
      <c r="L70" s="661"/>
      <c r="M70" s="656"/>
    </row>
    <row r="71" spans="1:13">
      <c r="A71" s="666" t="s">
        <v>90</v>
      </c>
      <c r="B71" s="664"/>
      <c r="C71" s="664"/>
      <c r="D71" s="664"/>
      <c r="E71" s="664"/>
      <c r="F71" s="665"/>
      <c r="G71" s="664"/>
      <c r="H71" s="663"/>
      <c r="I71" s="660"/>
      <c r="J71" s="659"/>
      <c r="K71" s="662"/>
      <c r="L71" s="661"/>
      <c r="M71" s="656"/>
    </row>
    <row r="72" spans="1:13">
      <c r="A72" s="666" t="s">
        <v>91</v>
      </c>
      <c r="B72" s="664"/>
      <c r="C72" s="664"/>
      <c r="D72" s="664"/>
      <c r="E72" s="664"/>
      <c r="F72" s="665"/>
      <c r="G72" s="664"/>
      <c r="H72" s="663"/>
      <c r="I72" s="660"/>
      <c r="J72" s="659"/>
      <c r="K72" s="662"/>
      <c r="L72" s="661"/>
      <c r="M72" s="656"/>
    </row>
    <row r="73" spans="1:13">
      <c r="A73" s="666" t="s">
        <v>92</v>
      </c>
      <c r="B73" s="664"/>
      <c r="C73" s="664"/>
      <c r="D73" s="664"/>
      <c r="E73" s="664"/>
      <c r="F73" s="665"/>
      <c r="G73" s="664"/>
      <c r="H73" s="663"/>
      <c r="I73" s="660"/>
      <c r="J73" s="659"/>
      <c r="K73" s="662"/>
      <c r="L73" s="661"/>
      <c r="M73" s="656"/>
    </row>
    <row r="74" spans="1:13" ht="15.75" thickBot="1">
      <c r="A74" s="1283" t="s">
        <v>93</v>
      </c>
      <c r="B74" s="1284"/>
      <c r="C74" s="1284"/>
      <c r="D74" s="1284"/>
      <c r="E74" s="1284"/>
      <c r="F74" s="1284"/>
      <c r="G74" s="1284"/>
      <c r="H74" s="1285"/>
      <c r="I74" s="660"/>
      <c r="J74" s="659"/>
      <c r="K74" s="658"/>
      <c r="L74" s="657"/>
      <c r="M74" s="656"/>
    </row>
    <row r="75" spans="1:13">
      <c r="A75" s="655" t="s">
        <v>94</v>
      </c>
      <c r="B75" s="654"/>
      <c r="C75" s="654"/>
      <c r="D75" s="654"/>
      <c r="E75" s="654"/>
      <c r="F75" s="654"/>
      <c r="G75" s="654"/>
      <c r="H75" s="654"/>
      <c r="I75" s="1261" t="s">
        <v>95</v>
      </c>
      <c r="J75" s="1262"/>
      <c r="K75" s="653"/>
      <c r="L75" s="652"/>
      <c r="M75" s="651"/>
    </row>
    <row r="76" spans="1:13" ht="15.75" thickBot="1">
      <c r="A76" s="650" t="s">
        <v>96</v>
      </c>
      <c r="B76" s="649"/>
      <c r="C76" s="649"/>
      <c r="D76" s="649"/>
      <c r="E76" s="649"/>
      <c r="F76" s="649"/>
      <c r="G76" s="649"/>
      <c r="H76" s="649"/>
      <c r="I76" s="648"/>
      <c r="J76" s="647"/>
      <c r="K76" s="646"/>
      <c r="L76" s="645"/>
      <c r="M76" s="644"/>
    </row>
    <row r="77" spans="1:13" ht="15.75" thickBot="1">
      <c r="A77" s="643" t="s">
        <v>160</v>
      </c>
      <c r="B77" s="642"/>
      <c r="C77" s="642"/>
      <c r="D77" s="642"/>
      <c r="E77" s="642"/>
      <c r="F77" s="642"/>
      <c r="G77" s="642"/>
      <c r="H77" s="642"/>
      <c r="I77" s="641"/>
      <c r="J77" s="767"/>
      <c r="K77" s="1256">
        <v>0.94</v>
      </c>
      <c r="L77" s="1257"/>
      <c r="M77" s="637">
        <f>K77*12*I8</f>
        <v>6304.3919999999998</v>
      </c>
    </row>
    <row r="78" spans="1:13" ht="15.75" thickBot="1">
      <c r="A78" s="643" t="s">
        <v>159</v>
      </c>
      <c r="B78" s="642"/>
      <c r="C78" s="642"/>
      <c r="D78" s="642"/>
      <c r="E78" s="642"/>
      <c r="F78" s="642"/>
      <c r="G78" s="642"/>
      <c r="H78" s="642"/>
      <c r="I78" s="641"/>
      <c r="J78" s="640"/>
      <c r="K78" s="1256"/>
      <c r="L78" s="1257"/>
      <c r="M78" s="637"/>
    </row>
    <row r="79" spans="1:13" ht="15.75" thickBot="1">
      <c r="A79" s="655" t="s">
        <v>185</v>
      </c>
      <c r="B79" s="654"/>
      <c r="C79" s="654"/>
      <c r="D79" s="654"/>
      <c r="E79" s="654"/>
      <c r="F79" s="654"/>
      <c r="G79" s="654"/>
      <c r="H79" s="654"/>
      <c r="I79" s="641"/>
      <c r="J79" s="640"/>
      <c r="K79" s="1256">
        <v>24.67</v>
      </c>
      <c r="L79" s="1257"/>
      <c r="M79" s="637">
        <f>K79*I8*12</f>
        <v>165456.75599999999</v>
      </c>
    </row>
    <row r="80" spans="1:13" ht="16.5" thickBot="1">
      <c r="A80" s="1279" t="s">
        <v>137</v>
      </c>
      <c r="B80" s="1280"/>
      <c r="C80" s="1280"/>
      <c r="D80" s="1280"/>
      <c r="E80" s="1280"/>
      <c r="F80" s="1280"/>
      <c r="G80" s="1280"/>
      <c r="H80" s="1280"/>
      <c r="I80" s="641"/>
      <c r="J80" s="640"/>
      <c r="K80" s="1256">
        <v>95.29</v>
      </c>
      <c r="L80" s="1257"/>
      <c r="M80" s="637">
        <f>K80*I8*12</f>
        <v>639090.97199999995</v>
      </c>
    </row>
    <row r="81" spans="1:13" ht="16.5" thickBot="1">
      <c r="A81" s="1281" t="s">
        <v>136</v>
      </c>
      <c r="B81" s="1282"/>
      <c r="C81" s="1282"/>
      <c r="D81" s="1282"/>
      <c r="E81" s="1282"/>
      <c r="F81" s="1282"/>
      <c r="G81" s="1282"/>
      <c r="H81" s="1282"/>
      <c r="I81" s="641"/>
      <c r="J81" s="640"/>
      <c r="K81" s="1256">
        <v>4.76</v>
      </c>
      <c r="L81" s="1257"/>
      <c r="M81" s="637">
        <f>K81*I8*12</f>
        <v>31924.367999999995</v>
      </c>
    </row>
    <row r="82" spans="1:13" ht="16.5" thickBot="1">
      <c r="A82" s="1275" t="s">
        <v>135</v>
      </c>
      <c r="B82" s="1276"/>
      <c r="C82" s="1276"/>
      <c r="D82" s="1276"/>
      <c r="E82" s="1276"/>
      <c r="F82" s="1276"/>
      <c r="G82" s="1276"/>
      <c r="H82" s="1276"/>
      <c r="I82" s="639"/>
      <c r="J82" s="638"/>
      <c r="K82" s="1277">
        <f>K77+K63+K78+K79+K34+K19+K9</f>
        <v>100.05000000000001</v>
      </c>
      <c r="L82" s="1278"/>
      <c r="M82" s="637">
        <f>M77+M78+M63+M34+M19+M9+M79</f>
        <v>671015.34000000008</v>
      </c>
    </row>
    <row r="87" spans="1:13" ht="15.75">
      <c r="A87" s="1329" t="s">
        <v>104</v>
      </c>
      <c r="B87" s="1329"/>
      <c r="C87" s="1329"/>
      <c r="D87" s="1329"/>
      <c r="E87" s="1329"/>
      <c r="F87" s="1329"/>
      <c r="G87" s="1329"/>
      <c r="H87" s="1329"/>
      <c r="I87" s="1329"/>
      <c r="J87" s="1329"/>
      <c r="K87" s="1329"/>
      <c r="L87" s="1329"/>
      <c r="M87" s="690"/>
    </row>
    <row r="88" spans="1:13" ht="15.75">
      <c r="A88" s="1330" t="s">
        <v>0</v>
      </c>
      <c r="B88" s="1330"/>
      <c r="C88" s="1330"/>
      <c r="D88" s="1330"/>
      <c r="E88" s="1330"/>
      <c r="F88" s="1330"/>
      <c r="G88" s="1330"/>
      <c r="H88" s="1330"/>
      <c r="I88" s="1330"/>
      <c r="J88" s="1330"/>
      <c r="K88" s="1330"/>
      <c r="L88" s="1330"/>
      <c r="M88" s="690"/>
    </row>
    <row r="89" spans="1:13" ht="15.75">
      <c r="A89" s="733"/>
      <c r="B89" s="733"/>
      <c r="C89" s="733"/>
      <c r="D89" s="733"/>
      <c r="E89" s="733"/>
      <c r="F89" s="733" t="s">
        <v>184</v>
      </c>
      <c r="G89" s="733"/>
      <c r="H89" s="733"/>
      <c r="I89" s="733"/>
      <c r="J89" s="1327" t="s">
        <v>183</v>
      </c>
      <c r="K89" s="1327"/>
      <c r="L89" s="1327"/>
      <c r="M89" s="690"/>
    </row>
    <row r="90" spans="1:13">
      <c r="A90" s="692"/>
      <c r="B90" s="691"/>
      <c r="C90" s="1331" t="s">
        <v>2</v>
      </c>
      <c r="D90" s="1331"/>
      <c r="E90" s="1331"/>
      <c r="F90" s="691"/>
      <c r="G90" s="691"/>
      <c r="H90" s="731"/>
      <c r="I90" s="1309" t="s">
        <v>3</v>
      </c>
      <c r="J90" s="1310"/>
      <c r="K90" s="1365" t="s">
        <v>4</v>
      </c>
      <c r="L90" s="1366"/>
      <c r="M90" s="745"/>
    </row>
    <row r="91" spans="1:13">
      <c r="A91" s="744"/>
      <c r="B91" s="718"/>
      <c r="C91" s="718"/>
      <c r="D91" s="718"/>
      <c r="E91" s="718"/>
      <c r="F91" s="718"/>
      <c r="G91" s="718"/>
      <c r="H91" s="719"/>
      <c r="I91" s="660"/>
      <c r="J91" s="659"/>
      <c r="K91" s="1369" t="s">
        <v>5</v>
      </c>
      <c r="L91" s="1370"/>
      <c r="M91" s="743" t="s">
        <v>6</v>
      </c>
    </row>
    <row r="92" spans="1:13">
      <c r="A92" s="744"/>
      <c r="B92" s="718"/>
      <c r="C92" s="718"/>
      <c r="D92" s="718"/>
      <c r="E92" s="718"/>
      <c r="F92" s="718"/>
      <c r="G92" s="718"/>
      <c r="H92" s="719"/>
      <c r="I92" s="1304" t="s">
        <v>7</v>
      </c>
      <c r="J92" s="1305"/>
      <c r="K92" s="1371" t="s">
        <v>8</v>
      </c>
      <c r="L92" s="1372"/>
      <c r="M92" s="743" t="s">
        <v>9</v>
      </c>
    </row>
    <row r="93" spans="1:13" ht="16.5" thickBot="1">
      <c r="A93" s="742"/>
      <c r="B93" s="714"/>
      <c r="C93" s="714"/>
      <c r="D93" s="714"/>
      <c r="E93" s="714"/>
      <c r="F93" s="714"/>
      <c r="G93" s="714"/>
      <c r="H93" s="713"/>
      <c r="I93" s="1323">
        <v>2676.41</v>
      </c>
      <c r="J93" s="1324"/>
      <c r="K93" s="1373"/>
      <c r="L93" s="1374"/>
      <c r="M93" s="741"/>
    </row>
    <row r="94" spans="1:13">
      <c r="A94" s="730" t="s">
        <v>10</v>
      </c>
      <c r="B94" s="707"/>
      <c r="C94" s="707"/>
      <c r="D94" s="707"/>
      <c r="E94" s="707"/>
      <c r="F94" s="707"/>
      <c r="G94" s="707"/>
      <c r="H94" s="740"/>
      <c r="I94" s="704"/>
      <c r="J94" s="703"/>
      <c r="K94" s="1318">
        <f>K97+K100</f>
        <v>8.629999999999999</v>
      </c>
      <c r="L94" s="1317"/>
      <c r="M94" s="651">
        <f>K94*12*I93</f>
        <v>277169.01959999994</v>
      </c>
    </row>
    <row r="95" spans="1:13">
      <c r="A95" s="739" t="s">
        <v>11</v>
      </c>
      <c r="B95" s="738"/>
      <c r="C95" s="738"/>
      <c r="D95" s="738"/>
      <c r="E95" s="738"/>
      <c r="F95" s="738"/>
      <c r="G95" s="738"/>
      <c r="H95" s="737"/>
      <c r="I95" s="660"/>
      <c r="J95" s="659"/>
      <c r="K95" s="754"/>
      <c r="L95" s="753"/>
      <c r="M95" s="736"/>
    </row>
    <row r="96" spans="1:13" ht="15.75" thickBot="1">
      <c r="A96" s="726" t="s">
        <v>12</v>
      </c>
      <c r="B96" s="735"/>
      <c r="C96" s="735"/>
      <c r="D96" s="735"/>
      <c r="E96" s="735"/>
      <c r="F96" s="735"/>
      <c r="G96" s="735"/>
      <c r="H96" s="734"/>
      <c r="I96" s="699"/>
      <c r="J96" s="647"/>
      <c r="K96" s="752"/>
      <c r="L96" s="751"/>
      <c r="M96" s="644"/>
    </row>
    <row r="97" spans="1:13">
      <c r="A97" s="686" t="s">
        <v>13</v>
      </c>
      <c r="B97" s="694"/>
      <c r="C97" s="694"/>
      <c r="D97" s="694"/>
      <c r="E97" s="694"/>
      <c r="F97" s="694"/>
      <c r="G97" s="694"/>
      <c r="H97" s="720"/>
      <c r="I97" s="1300" t="s">
        <v>14</v>
      </c>
      <c r="J97" s="1301"/>
      <c r="K97" s="1367">
        <v>5.18</v>
      </c>
      <c r="L97" s="1368"/>
      <c r="M97" s="656">
        <f>K97*12*I93</f>
        <v>166365.64559999999</v>
      </c>
    </row>
    <row r="98" spans="1:13">
      <c r="A98" s="666" t="s">
        <v>15</v>
      </c>
      <c r="B98" s="718"/>
      <c r="C98" s="718"/>
      <c r="D98" s="718"/>
      <c r="E98" s="718"/>
      <c r="F98" s="718"/>
      <c r="G98" s="718"/>
      <c r="H98" s="719"/>
      <c r="I98" s="1309" t="s">
        <v>16</v>
      </c>
      <c r="J98" s="1310"/>
      <c r="K98" s="759"/>
      <c r="L98" s="753"/>
      <c r="M98" s="656"/>
    </row>
    <row r="99" spans="1:13">
      <c r="A99" s="686" t="s">
        <v>17</v>
      </c>
      <c r="B99" s="694"/>
      <c r="C99" s="694"/>
      <c r="D99" s="694"/>
      <c r="E99" s="694"/>
      <c r="F99" s="694"/>
      <c r="G99" s="694"/>
      <c r="H99" s="720"/>
      <c r="I99" s="1304"/>
      <c r="J99" s="1305"/>
      <c r="K99" s="759"/>
      <c r="L99" s="753"/>
      <c r="M99" s="656"/>
    </row>
    <row r="100" spans="1:13">
      <c r="A100" s="686" t="s">
        <v>18</v>
      </c>
      <c r="B100" s="694"/>
      <c r="C100" s="694"/>
      <c r="D100" s="694"/>
      <c r="E100" s="694"/>
      <c r="F100" s="694"/>
      <c r="G100" s="694"/>
      <c r="H100" s="720"/>
      <c r="I100" s="1263" t="s">
        <v>19</v>
      </c>
      <c r="J100" s="1264"/>
      <c r="K100" s="1375">
        <v>3.45</v>
      </c>
      <c r="L100" s="1376"/>
      <c r="M100" s="656">
        <f>K100*12*I93</f>
        <v>110803.37400000001</v>
      </c>
    </row>
    <row r="101" spans="1:13" ht="15.75">
      <c r="A101" s="683" t="s">
        <v>20</v>
      </c>
      <c r="B101" s="717"/>
      <c r="C101" s="717"/>
      <c r="D101" s="717"/>
      <c r="E101" s="717"/>
      <c r="F101" s="717"/>
      <c r="G101" s="717"/>
      <c r="H101" s="716"/>
      <c r="I101" s="1309" t="s">
        <v>16</v>
      </c>
      <c r="J101" s="1310"/>
      <c r="K101" s="766"/>
      <c r="L101" s="765"/>
      <c r="M101" s="656"/>
    </row>
    <row r="102" spans="1:13">
      <c r="A102" s="678" t="s">
        <v>21</v>
      </c>
      <c r="B102" s="691"/>
      <c r="C102" s="691"/>
      <c r="D102" s="691"/>
      <c r="E102" s="691"/>
      <c r="F102" s="691"/>
      <c r="G102" s="691"/>
      <c r="H102" s="731"/>
      <c r="I102" s="1258"/>
      <c r="J102" s="1259"/>
      <c r="K102" s="764"/>
      <c r="L102" s="753"/>
      <c r="M102" s="656"/>
    </row>
    <row r="103" spans="1:13" ht="15.75" thickBot="1">
      <c r="A103" s="686" t="s">
        <v>22</v>
      </c>
      <c r="B103" s="685"/>
      <c r="C103" s="685"/>
      <c r="D103" s="685"/>
      <c r="E103" s="685"/>
      <c r="F103" s="685"/>
      <c r="G103" s="685"/>
      <c r="H103" s="684"/>
      <c r="I103" s="697"/>
      <c r="J103" s="696"/>
      <c r="K103" s="1377"/>
      <c r="L103" s="1378"/>
      <c r="M103" s="656"/>
    </row>
    <row r="104" spans="1:13">
      <c r="A104" s="730" t="s">
        <v>23</v>
      </c>
      <c r="B104" s="729"/>
      <c r="C104" s="729"/>
      <c r="D104" s="729"/>
      <c r="E104" s="729"/>
      <c r="F104" s="729"/>
      <c r="G104" s="729"/>
      <c r="H104" s="728"/>
      <c r="I104" s="704"/>
      <c r="J104" s="727"/>
      <c r="K104" s="1316">
        <f>K106+K111+K114</f>
        <v>6.94</v>
      </c>
      <c r="L104" s="1317"/>
      <c r="M104" s="651">
        <f>K104*12*I93</f>
        <v>222891.42479999998</v>
      </c>
    </row>
    <row r="105" spans="1:13" ht="15.75" thickBot="1">
      <c r="A105" s="726" t="s">
        <v>24</v>
      </c>
      <c r="B105" s="725"/>
      <c r="C105" s="725"/>
      <c r="D105" s="725"/>
      <c r="E105" s="725"/>
      <c r="F105" s="725"/>
      <c r="G105" s="725"/>
      <c r="H105" s="724"/>
      <c r="I105" s="699"/>
      <c r="J105" s="723"/>
      <c r="K105" s="752"/>
      <c r="L105" s="751"/>
      <c r="M105" s="644"/>
    </row>
    <row r="106" spans="1:13">
      <c r="A106" s="666" t="s">
        <v>25</v>
      </c>
      <c r="B106" s="665"/>
      <c r="C106" s="665"/>
      <c r="D106" s="665"/>
      <c r="E106" s="665"/>
      <c r="F106" s="665"/>
      <c r="G106" s="665"/>
      <c r="H106" s="663"/>
      <c r="I106" s="1261" t="s">
        <v>14</v>
      </c>
      <c r="J106" s="1262"/>
      <c r="K106" s="1367">
        <v>3.25</v>
      </c>
      <c r="L106" s="1368"/>
      <c r="M106" s="656">
        <f>K106*12*I93</f>
        <v>104379.98999999999</v>
      </c>
    </row>
    <row r="107" spans="1:13">
      <c r="A107" s="686" t="s">
        <v>26</v>
      </c>
      <c r="B107" s="685"/>
      <c r="C107" s="685"/>
      <c r="D107" s="685"/>
      <c r="E107" s="685"/>
      <c r="F107" s="685"/>
      <c r="G107" s="685"/>
      <c r="H107" s="684"/>
      <c r="I107" s="722"/>
      <c r="J107" s="721"/>
      <c r="K107" s="759"/>
      <c r="L107" s="753"/>
      <c r="M107" s="656"/>
    </row>
    <row r="108" spans="1:13">
      <c r="A108" s="666" t="s">
        <v>15</v>
      </c>
      <c r="B108" s="718"/>
      <c r="C108" s="718"/>
      <c r="D108" s="718"/>
      <c r="E108" s="718"/>
      <c r="F108" s="718"/>
      <c r="G108" s="718"/>
      <c r="H108" s="719"/>
      <c r="I108" s="1309" t="s">
        <v>16</v>
      </c>
      <c r="J108" s="1310"/>
      <c r="K108" s="759"/>
      <c r="L108" s="753"/>
      <c r="M108" s="656"/>
    </row>
    <row r="109" spans="1:13">
      <c r="A109" s="686" t="s">
        <v>17</v>
      </c>
      <c r="B109" s="694"/>
      <c r="C109" s="694"/>
      <c r="D109" s="694"/>
      <c r="E109" s="694"/>
      <c r="F109" s="694"/>
      <c r="G109" s="694"/>
      <c r="H109" s="720"/>
      <c r="I109" s="1304"/>
      <c r="J109" s="1305"/>
      <c r="K109" s="759"/>
      <c r="L109" s="753"/>
      <c r="M109" s="656"/>
    </row>
    <row r="110" spans="1:13">
      <c r="A110" s="683" t="s">
        <v>27</v>
      </c>
      <c r="B110" s="717"/>
      <c r="C110" s="716"/>
      <c r="D110" s="718"/>
      <c r="E110" s="718"/>
      <c r="F110" s="718"/>
      <c r="G110" s="718"/>
      <c r="H110" s="719"/>
      <c r="I110" s="1263" t="s">
        <v>16</v>
      </c>
      <c r="J110" s="1264"/>
      <c r="K110" s="759"/>
      <c r="L110" s="753"/>
      <c r="M110" s="656"/>
    </row>
    <row r="111" spans="1:13">
      <c r="A111" s="666" t="s">
        <v>28</v>
      </c>
      <c r="B111" s="718"/>
      <c r="C111" s="718"/>
      <c r="D111" s="717"/>
      <c r="E111" s="717"/>
      <c r="F111" s="717"/>
      <c r="G111" s="717"/>
      <c r="H111" s="716"/>
      <c r="I111" s="1263" t="s">
        <v>19</v>
      </c>
      <c r="J111" s="1264"/>
      <c r="K111" s="1375">
        <v>1.73</v>
      </c>
      <c r="L111" s="1376"/>
      <c r="M111" s="656">
        <f>K111*12*I93</f>
        <v>55562.271599999993</v>
      </c>
    </row>
    <row r="112" spans="1:13">
      <c r="A112" s="678" t="s">
        <v>29</v>
      </c>
      <c r="B112" s="677"/>
      <c r="C112" s="677"/>
      <c r="D112" s="677"/>
      <c r="E112" s="677"/>
      <c r="F112" s="677"/>
      <c r="G112" s="677"/>
      <c r="H112" s="676"/>
      <c r="I112" s="1309" t="s">
        <v>30</v>
      </c>
      <c r="J112" s="1310"/>
      <c r="K112" s="759"/>
      <c r="L112" s="753"/>
      <c r="M112" s="656"/>
    </row>
    <row r="113" spans="1:13">
      <c r="A113" s="686"/>
      <c r="B113" s="685"/>
      <c r="C113" s="685"/>
      <c r="D113" s="685"/>
      <c r="E113" s="685"/>
      <c r="F113" s="685"/>
      <c r="G113" s="685"/>
      <c r="H113" s="684"/>
      <c r="I113" s="697" t="s">
        <v>31</v>
      </c>
      <c r="J113" s="696"/>
      <c r="K113" s="764"/>
      <c r="L113" s="753"/>
      <c r="M113" s="656"/>
    </row>
    <row r="114" spans="1:13">
      <c r="A114" s="678" t="s">
        <v>32</v>
      </c>
      <c r="B114" s="677"/>
      <c r="C114" s="677"/>
      <c r="D114" s="677"/>
      <c r="E114" s="677"/>
      <c r="F114" s="677"/>
      <c r="G114" s="677"/>
      <c r="H114" s="676"/>
      <c r="I114" s="1309" t="s">
        <v>19</v>
      </c>
      <c r="J114" s="1310"/>
      <c r="K114" s="1375">
        <v>1.96</v>
      </c>
      <c r="L114" s="1376"/>
      <c r="M114" s="656">
        <f>K114*12*I93</f>
        <v>62949.163199999995</v>
      </c>
    </row>
    <row r="115" spans="1:13">
      <c r="A115" s="686" t="s">
        <v>33</v>
      </c>
      <c r="B115" s="685"/>
      <c r="C115" s="685"/>
      <c r="D115" s="685"/>
      <c r="E115" s="685"/>
      <c r="F115" s="685"/>
      <c r="G115" s="685"/>
      <c r="H115" s="684"/>
      <c r="I115" s="697"/>
      <c r="J115" s="696"/>
      <c r="K115" s="759"/>
      <c r="L115" s="753"/>
      <c r="M115" s="656"/>
    </row>
    <row r="116" spans="1:13">
      <c r="A116" s="678" t="s">
        <v>34</v>
      </c>
      <c r="B116" s="677"/>
      <c r="C116" s="677"/>
      <c r="D116" s="677"/>
      <c r="E116" s="677"/>
      <c r="F116" s="677"/>
      <c r="G116" s="677"/>
      <c r="H116" s="676"/>
      <c r="I116" s="1263" t="s">
        <v>16</v>
      </c>
      <c r="J116" s="1264"/>
      <c r="K116" s="759"/>
      <c r="L116" s="753"/>
      <c r="M116" s="656"/>
    </row>
    <row r="117" spans="1:13">
      <c r="A117" s="678" t="s">
        <v>35</v>
      </c>
      <c r="B117" s="677"/>
      <c r="C117" s="677"/>
      <c r="D117" s="677"/>
      <c r="E117" s="677"/>
      <c r="F117" s="677"/>
      <c r="G117" s="677"/>
      <c r="H117" s="676"/>
      <c r="I117" s="1309" t="s">
        <v>36</v>
      </c>
      <c r="J117" s="1310"/>
      <c r="K117" s="763"/>
      <c r="L117" s="762"/>
      <c r="M117" s="712"/>
    </row>
    <row r="118" spans="1:13" ht="15.75" thickBot="1">
      <c r="A118" s="686"/>
      <c r="B118" s="685"/>
      <c r="C118" s="685"/>
      <c r="D118" s="685"/>
      <c r="E118" s="685"/>
      <c r="F118" s="685"/>
      <c r="G118" s="685"/>
      <c r="H118" s="684"/>
      <c r="I118" s="1311" t="s">
        <v>37</v>
      </c>
      <c r="J118" s="1312"/>
      <c r="K118" s="761"/>
      <c r="L118" s="760"/>
      <c r="M118" s="709"/>
    </row>
    <row r="119" spans="1:13">
      <c r="A119" s="708" t="s">
        <v>38</v>
      </c>
      <c r="B119" s="707"/>
      <c r="C119" s="707"/>
      <c r="D119" s="707"/>
      <c r="E119" s="707"/>
      <c r="F119" s="707"/>
      <c r="G119" s="706"/>
      <c r="H119" s="705"/>
      <c r="I119" s="704"/>
      <c r="J119" s="703"/>
      <c r="K119" s="1379">
        <f>K121+K128+K136+K140+K141+K145</f>
        <v>38.249999999999993</v>
      </c>
      <c r="L119" s="1380"/>
      <c r="M119" s="651">
        <f>M121+M128+M136+M140+M141+M145</f>
        <v>1228472.1900000002</v>
      </c>
    </row>
    <row r="120" spans="1:13" ht="15.75" thickBot="1">
      <c r="A120" s="702"/>
      <c r="B120" s="701"/>
      <c r="C120" s="701"/>
      <c r="D120" s="701"/>
      <c r="E120" s="701"/>
      <c r="F120" s="701"/>
      <c r="G120" s="701"/>
      <c r="H120" s="700"/>
      <c r="I120" s="699"/>
      <c r="J120" s="647"/>
      <c r="K120" s="752"/>
      <c r="L120" s="751"/>
      <c r="M120" s="644"/>
    </row>
    <row r="121" spans="1:13" ht="15.75" thickBot="1">
      <c r="A121" s="1286" t="s">
        <v>39</v>
      </c>
      <c r="B121" s="1287"/>
      <c r="C121" s="1287"/>
      <c r="D121" s="1287"/>
      <c r="E121" s="1287"/>
      <c r="F121" s="1287"/>
      <c r="G121" s="1287"/>
      <c r="H121" s="1289"/>
      <c r="I121" s="670"/>
      <c r="J121" s="669"/>
      <c r="K121" s="1381">
        <f>K122+K123+K124+K126+K127</f>
        <v>6.74</v>
      </c>
      <c r="L121" s="1382"/>
      <c r="M121" s="668">
        <f>K121*12*I93</f>
        <v>216468.04079999999</v>
      </c>
    </row>
    <row r="122" spans="1:13">
      <c r="A122" s="686" t="s">
        <v>40</v>
      </c>
      <c r="B122" s="685"/>
      <c r="C122" s="685"/>
      <c r="D122" s="685"/>
      <c r="E122" s="685"/>
      <c r="F122" s="685"/>
      <c r="G122" s="685"/>
      <c r="H122" s="684"/>
      <c r="I122" s="1300" t="s">
        <v>41</v>
      </c>
      <c r="J122" s="1301"/>
      <c r="K122" s="1367">
        <v>1.58</v>
      </c>
      <c r="L122" s="1368"/>
      <c r="M122" s="656">
        <f>K122*12*I93</f>
        <v>50744.7336</v>
      </c>
    </row>
    <row r="123" spans="1:13">
      <c r="A123" s="683" t="s">
        <v>42</v>
      </c>
      <c r="B123" s="682"/>
      <c r="C123" s="682"/>
      <c r="D123" s="682"/>
      <c r="E123" s="682"/>
      <c r="F123" s="682"/>
      <c r="G123" s="682"/>
      <c r="H123" s="681"/>
      <c r="I123" s="1263" t="s">
        <v>43</v>
      </c>
      <c r="J123" s="1264"/>
      <c r="K123" s="1375">
        <v>3.72</v>
      </c>
      <c r="L123" s="1376"/>
      <c r="M123" s="656">
        <f>K123*12*I93</f>
        <v>119474.9424</v>
      </c>
    </row>
    <row r="124" spans="1:13">
      <c r="A124" s="678" t="s">
        <v>44</v>
      </c>
      <c r="B124" s="677"/>
      <c r="C124" s="677"/>
      <c r="D124" s="677"/>
      <c r="E124" s="677"/>
      <c r="F124" s="677"/>
      <c r="G124" s="677"/>
      <c r="H124" s="676"/>
      <c r="I124" s="1309" t="s">
        <v>19</v>
      </c>
      <c r="J124" s="1310"/>
      <c r="K124" s="1375">
        <v>0.43</v>
      </c>
      <c r="L124" s="1376"/>
      <c r="M124" s="656">
        <f>K124*12*I93</f>
        <v>13810.275599999999</v>
      </c>
    </row>
    <row r="125" spans="1:13">
      <c r="A125" s="698" t="s">
        <v>45</v>
      </c>
      <c r="B125" s="694"/>
      <c r="C125" s="694"/>
      <c r="D125" s="694"/>
      <c r="E125" s="685"/>
      <c r="F125" s="685"/>
      <c r="G125" s="685"/>
      <c r="H125" s="684"/>
      <c r="I125" s="697"/>
      <c r="J125" s="696"/>
      <c r="K125" s="754"/>
      <c r="L125" s="753"/>
      <c r="M125" s="656"/>
    </row>
    <row r="126" spans="1:13">
      <c r="A126" s="683" t="s">
        <v>46</v>
      </c>
      <c r="B126" s="682"/>
      <c r="C126" s="682"/>
      <c r="D126" s="682"/>
      <c r="E126" s="682"/>
      <c r="F126" s="682"/>
      <c r="G126" s="682"/>
      <c r="H126" s="681"/>
      <c r="I126" s="1263" t="s">
        <v>14</v>
      </c>
      <c r="J126" s="1264"/>
      <c r="K126" s="1375">
        <v>0.12</v>
      </c>
      <c r="L126" s="1376"/>
      <c r="M126" s="656">
        <f>K126*12*I93</f>
        <v>3854.0303999999996</v>
      </c>
    </row>
    <row r="127" spans="1:13" ht="15.75" thickBot="1">
      <c r="A127" s="678" t="s">
        <v>47</v>
      </c>
      <c r="B127" s="677"/>
      <c r="C127" s="677"/>
      <c r="D127" s="677"/>
      <c r="E127" s="677"/>
      <c r="F127" s="677"/>
      <c r="G127" s="677"/>
      <c r="H127" s="676"/>
      <c r="I127" s="1269" t="s">
        <v>14</v>
      </c>
      <c r="J127" s="1270"/>
      <c r="K127" s="1383">
        <v>0.89</v>
      </c>
      <c r="L127" s="1384"/>
      <c r="M127" s="656">
        <f>K127*12*I93</f>
        <v>28584.058799999999</v>
      </c>
    </row>
    <row r="128" spans="1:13" ht="15.75" thickBot="1">
      <c r="A128" s="1296" t="s">
        <v>48</v>
      </c>
      <c r="B128" s="1297"/>
      <c r="C128" s="1297"/>
      <c r="D128" s="1297"/>
      <c r="E128" s="1297"/>
      <c r="F128" s="1297"/>
      <c r="G128" s="1297"/>
      <c r="H128" s="1298"/>
      <c r="I128" s="670"/>
      <c r="J128" s="669"/>
      <c r="K128" s="1294">
        <f>K129+K130+K132+K133+K134+K135</f>
        <v>3.3699999999999997</v>
      </c>
      <c r="L128" s="1295"/>
      <c r="M128" s="668">
        <f>K128*12*I93</f>
        <v>108234.02039999999</v>
      </c>
    </row>
    <row r="129" spans="1:13">
      <c r="A129" s="695" t="s">
        <v>49</v>
      </c>
      <c r="B129" s="694"/>
      <c r="C129" s="694"/>
      <c r="D129" s="694"/>
      <c r="E129" s="694"/>
      <c r="F129" s="685"/>
      <c r="G129" s="685"/>
      <c r="H129" s="684"/>
      <c r="I129" s="693"/>
      <c r="J129" s="659"/>
      <c r="K129" s="1367">
        <v>0.15</v>
      </c>
      <c r="L129" s="1368"/>
      <c r="M129" s="656">
        <f>K129*12*I93</f>
        <v>4817.5379999999996</v>
      </c>
    </row>
    <row r="130" spans="1:13">
      <c r="A130" s="692" t="s">
        <v>50</v>
      </c>
      <c r="B130" s="691"/>
      <c r="C130" s="691"/>
      <c r="D130" s="691"/>
      <c r="E130" s="691"/>
      <c r="F130" s="677"/>
      <c r="G130" s="677"/>
      <c r="H130" s="676"/>
      <c r="I130" s="1258" t="s">
        <v>51</v>
      </c>
      <c r="J130" s="1259"/>
      <c r="K130" s="1375">
        <v>1.73</v>
      </c>
      <c r="L130" s="1376"/>
      <c r="M130" s="656">
        <f>K130*12*I93</f>
        <v>55562.271599999993</v>
      </c>
    </row>
    <row r="131" spans="1:13">
      <c r="A131" s="686" t="s">
        <v>52</v>
      </c>
      <c r="B131" s="685"/>
      <c r="C131" s="685"/>
      <c r="D131" s="685"/>
      <c r="E131" s="685"/>
      <c r="F131" s="685"/>
      <c r="G131" s="685"/>
      <c r="H131" s="684"/>
      <c r="I131" s="1304" t="s">
        <v>53</v>
      </c>
      <c r="J131" s="1305"/>
      <c r="K131" s="759"/>
      <c r="L131" s="753"/>
      <c r="M131" s="656"/>
    </row>
    <row r="132" spans="1:13">
      <c r="A132" s="683" t="s">
        <v>54</v>
      </c>
      <c r="B132" s="682"/>
      <c r="C132" s="682"/>
      <c r="D132" s="682"/>
      <c r="E132" s="682"/>
      <c r="F132" s="682"/>
      <c r="G132" s="682"/>
      <c r="H132" s="681"/>
      <c r="I132" s="1263" t="s">
        <v>55</v>
      </c>
      <c r="J132" s="1264"/>
      <c r="K132" s="1375">
        <v>0.92</v>
      </c>
      <c r="L132" s="1376"/>
      <c r="M132" s="656">
        <f>K132*12*I93</f>
        <v>29547.5664</v>
      </c>
    </row>
    <row r="133" spans="1:13">
      <c r="A133" s="683" t="s">
        <v>56</v>
      </c>
      <c r="B133" s="682"/>
      <c r="C133" s="682"/>
      <c r="D133" s="682"/>
      <c r="E133" s="682"/>
      <c r="F133" s="682"/>
      <c r="G133" s="682"/>
      <c r="H133" s="681"/>
      <c r="I133" s="1263" t="s">
        <v>57</v>
      </c>
      <c r="J133" s="1264"/>
      <c r="K133" s="1375">
        <v>0.26</v>
      </c>
      <c r="L133" s="1376"/>
      <c r="M133" s="656">
        <f>K133*12*I93</f>
        <v>8350.3991999999998</v>
      </c>
    </row>
    <row r="134" spans="1:13">
      <c r="A134" s="678" t="s">
        <v>58</v>
      </c>
      <c r="B134" s="677"/>
      <c r="C134" s="677"/>
      <c r="D134" s="677"/>
      <c r="E134" s="677"/>
      <c r="F134" s="677"/>
      <c r="G134" s="677"/>
      <c r="H134" s="676"/>
      <c r="I134" s="1263" t="s">
        <v>59</v>
      </c>
      <c r="J134" s="1264"/>
      <c r="K134" s="1388">
        <v>0.14000000000000001</v>
      </c>
      <c r="L134" s="1389"/>
      <c r="M134" s="656">
        <f>K134*12*I93</f>
        <v>4496.3688000000002</v>
      </c>
    </row>
    <row r="135" spans="1:13" ht="15.75" thickBot="1">
      <c r="A135" s="678" t="s">
        <v>60</v>
      </c>
      <c r="B135" s="677"/>
      <c r="C135" s="677"/>
      <c r="D135" s="677"/>
      <c r="E135" s="677"/>
      <c r="F135" s="677"/>
      <c r="G135" s="677"/>
      <c r="H135" s="676"/>
      <c r="I135" s="1269" t="s">
        <v>61</v>
      </c>
      <c r="J135" s="1270"/>
      <c r="K135" s="1377">
        <v>0.17</v>
      </c>
      <c r="L135" s="1378"/>
      <c r="M135" s="689">
        <f>K135*12*I93</f>
        <v>5459.8764000000001</v>
      </c>
    </row>
    <row r="136" spans="1:13" ht="15.75" thickBot="1">
      <c r="A136" s="1296" t="s">
        <v>109</v>
      </c>
      <c r="B136" s="1297"/>
      <c r="C136" s="1297"/>
      <c r="D136" s="1297"/>
      <c r="E136" s="1297"/>
      <c r="F136" s="1297"/>
      <c r="G136" s="1297"/>
      <c r="H136" s="1298"/>
      <c r="I136" s="688"/>
      <c r="J136" s="687"/>
      <c r="K136" s="1385">
        <f>K137+K138+K139</f>
        <v>2.0300000000000002</v>
      </c>
      <c r="L136" s="1295"/>
      <c r="M136" s="668">
        <f>K136*12*I93</f>
        <v>65197.347600000001</v>
      </c>
    </row>
    <row r="137" spans="1:13">
      <c r="A137" s="686" t="s">
        <v>63</v>
      </c>
      <c r="B137" s="685"/>
      <c r="C137" s="685"/>
      <c r="D137" s="685"/>
      <c r="E137" s="685"/>
      <c r="F137" s="685"/>
      <c r="G137" s="685"/>
      <c r="H137" s="684"/>
      <c r="I137" s="1300" t="s">
        <v>64</v>
      </c>
      <c r="J137" s="1301"/>
      <c r="K137" s="1386">
        <v>0.98</v>
      </c>
      <c r="L137" s="1387"/>
      <c r="M137" s="656">
        <f>K137*12*I93</f>
        <v>31474.581599999998</v>
      </c>
    </row>
    <row r="138" spans="1:13">
      <c r="A138" s="683" t="s">
        <v>65</v>
      </c>
      <c r="B138" s="682"/>
      <c r="C138" s="682"/>
      <c r="D138" s="682"/>
      <c r="E138" s="682"/>
      <c r="F138" s="682"/>
      <c r="G138" s="682"/>
      <c r="H138" s="681"/>
      <c r="I138" s="680" t="s">
        <v>66</v>
      </c>
      <c r="J138" s="679"/>
      <c r="K138" s="1388">
        <v>0.83</v>
      </c>
      <c r="L138" s="1389"/>
      <c r="M138" s="656">
        <f>K138*12*I93</f>
        <v>26657.043599999997</v>
      </c>
    </row>
    <row r="139" spans="1:13" ht="15.75" thickBot="1">
      <c r="A139" s="678" t="s">
        <v>58</v>
      </c>
      <c r="B139" s="677"/>
      <c r="C139" s="677"/>
      <c r="D139" s="677"/>
      <c r="E139" s="677"/>
      <c r="F139" s="677"/>
      <c r="G139" s="677"/>
      <c r="H139" s="676"/>
      <c r="I139" s="1269" t="s">
        <v>59</v>
      </c>
      <c r="J139" s="1270"/>
      <c r="K139" s="1377">
        <v>0.22</v>
      </c>
      <c r="L139" s="1378"/>
      <c r="M139" s="656">
        <f>K139*12*I93</f>
        <v>7065.7223999999997</v>
      </c>
    </row>
    <row r="140" spans="1:13" ht="15.75" thickBot="1">
      <c r="A140" s="1390" t="s">
        <v>108</v>
      </c>
      <c r="B140" s="1391"/>
      <c r="C140" s="1391"/>
      <c r="D140" s="1391"/>
      <c r="E140" s="1391"/>
      <c r="F140" s="1391"/>
      <c r="G140" s="1391"/>
      <c r="H140" s="1392"/>
      <c r="I140" s="1292" t="s">
        <v>68</v>
      </c>
      <c r="J140" s="1293"/>
      <c r="K140" s="1294">
        <v>23.69</v>
      </c>
      <c r="L140" s="1295"/>
      <c r="M140" s="668">
        <f>K140*12*I93</f>
        <v>760849.83480000007</v>
      </c>
    </row>
    <row r="141" spans="1:13" ht="15.75" thickBot="1">
      <c r="A141" s="1286" t="s">
        <v>107</v>
      </c>
      <c r="B141" s="1287"/>
      <c r="C141" s="1287"/>
      <c r="D141" s="1287"/>
      <c r="E141" s="1287"/>
      <c r="F141" s="1287"/>
      <c r="G141" s="1287"/>
      <c r="H141" s="1289"/>
      <c r="I141" s="670"/>
      <c r="J141" s="669"/>
      <c r="K141" s="1294">
        <v>2.2999999999999998</v>
      </c>
      <c r="L141" s="1295"/>
      <c r="M141" s="668">
        <f>K141*12*I93</f>
        <v>73868.915999999997</v>
      </c>
    </row>
    <row r="142" spans="1:13">
      <c r="A142" s="666" t="s">
        <v>70</v>
      </c>
      <c r="B142" s="665"/>
      <c r="C142" s="665"/>
      <c r="D142" s="665"/>
      <c r="E142" s="665"/>
      <c r="F142" s="665"/>
      <c r="G142" s="665"/>
      <c r="H142" s="663"/>
      <c r="I142" s="1261" t="s">
        <v>71</v>
      </c>
      <c r="J142" s="1262"/>
      <c r="K142" s="756"/>
      <c r="L142" s="755"/>
      <c r="M142" s="656"/>
    </row>
    <row r="143" spans="1:13">
      <c r="A143" s="666" t="s">
        <v>72</v>
      </c>
      <c r="B143" s="665"/>
      <c r="C143" s="665"/>
      <c r="D143" s="665"/>
      <c r="E143" s="665"/>
      <c r="F143" s="665"/>
      <c r="G143" s="665"/>
      <c r="H143" s="663"/>
      <c r="I143" s="660"/>
      <c r="J143" s="659"/>
      <c r="K143" s="756"/>
      <c r="L143" s="755"/>
      <c r="M143" s="656"/>
    </row>
    <row r="144" spans="1:13" ht="15.75" thickBot="1">
      <c r="A144" s="666" t="s">
        <v>73</v>
      </c>
      <c r="B144" s="665"/>
      <c r="C144" s="665"/>
      <c r="D144" s="665"/>
      <c r="E144" s="665"/>
      <c r="F144" s="665"/>
      <c r="G144" s="665"/>
      <c r="H144" s="663"/>
      <c r="I144" s="675"/>
      <c r="J144" s="659"/>
      <c r="K144" s="756"/>
      <c r="L144" s="755"/>
      <c r="M144" s="656"/>
    </row>
    <row r="145" spans="1:13" ht="15.75" thickBot="1">
      <c r="A145" s="674" t="s">
        <v>106</v>
      </c>
      <c r="B145" s="673"/>
      <c r="C145" s="673"/>
      <c r="D145" s="673"/>
      <c r="E145" s="673"/>
      <c r="F145" s="673"/>
      <c r="G145" s="673"/>
      <c r="H145" s="672"/>
      <c r="I145" s="670"/>
      <c r="J145" s="669"/>
      <c r="K145" s="1294">
        <v>0.12</v>
      </c>
      <c r="L145" s="1295"/>
      <c r="M145" s="668">
        <f>K145*12*I93</f>
        <v>3854.0303999999996</v>
      </c>
    </row>
    <row r="146" spans="1:13">
      <c r="A146" s="666" t="s">
        <v>75</v>
      </c>
      <c r="B146" s="665"/>
      <c r="C146" s="665"/>
      <c r="D146" s="665"/>
      <c r="E146" s="665"/>
      <c r="F146" s="665"/>
      <c r="G146" s="665"/>
      <c r="H146" s="663"/>
      <c r="I146" s="1261" t="s">
        <v>14</v>
      </c>
      <c r="J146" s="1262"/>
      <c r="K146" s="758"/>
      <c r="L146" s="755"/>
      <c r="M146" s="656"/>
    </row>
    <row r="147" spans="1:13" ht="15.75" thickBot="1">
      <c r="A147" s="666" t="s">
        <v>76</v>
      </c>
      <c r="B147" s="665"/>
      <c r="C147" s="665"/>
      <c r="D147" s="665"/>
      <c r="E147" s="665"/>
      <c r="F147" s="665"/>
      <c r="G147" s="665"/>
      <c r="H147" s="663"/>
      <c r="I147" s="660"/>
      <c r="J147" s="659"/>
      <c r="K147" s="758"/>
      <c r="L147" s="755"/>
      <c r="M147" s="656"/>
    </row>
    <row r="148" spans="1:13" ht="15.75" thickBot="1">
      <c r="A148" s="1286" t="s">
        <v>182</v>
      </c>
      <c r="B148" s="1287"/>
      <c r="C148" s="1287"/>
      <c r="D148" s="1287"/>
      <c r="E148" s="1287"/>
      <c r="F148" s="1287"/>
      <c r="G148" s="1287"/>
      <c r="H148" s="1289"/>
      <c r="I148" s="670"/>
      <c r="J148" s="669"/>
      <c r="K148" s="1294">
        <v>8.2799999999999994</v>
      </c>
      <c r="L148" s="1295"/>
      <c r="M148" s="668">
        <f>K148*12*I93</f>
        <v>265928.09759999992</v>
      </c>
    </row>
    <row r="149" spans="1:13">
      <c r="A149" s="666" t="s">
        <v>78</v>
      </c>
      <c r="B149" s="664"/>
      <c r="C149" s="664"/>
      <c r="D149" s="664"/>
      <c r="E149" s="664"/>
      <c r="F149" s="665"/>
      <c r="G149" s="664"/>
      <c r="H149" s="663"/>
      <c r="I149" s="1261" t="s">
        <v>79</v>
      </c>
      <c r="J149" s="1262"/>
      <c r="K149" s="756"/>
      <c r="L149" s="755"/>
      <c r="M149" s="656"/>
    </row>
    <row r="150" spans="1:13">
      <c r="A150" s="666" t="s">
        <v>80</v>
      </c>
      <c r="B150" s="664"/>
      <c r="C150" s="664"/>
      <c r="D150" s="664"/>
      <c r="E150" s="664"/>
      <c r="F150" s="665"/>
      <c r="G150" s="664"/>
      <c r="H150" s="663"/>
      <c r="I150" s="1258" t="s">
        <v>81</v>
      </c>
      <c r="J150" s="1259"/>
      <c r="K150" s="756"/>
      <c r="L150" s="755"/>
      <c r="M150" s="656"/>
    </row>
    <row r="151" spans="1:13">
      <c r="A151" s="666" t="s">
        <v>82</v>
      </c>
      <c r="B151" s="664"/>
      <c r="C151" s="664"/>
      <c r="D151" s="664"/>
      <c r="E151" s="664"/>
      <c r="F151" s="665"/>
      <c r="G151" s="664"/>
      <c r="H151" s="663"/>
      <c r="I151" s="1258" t="s">
        <v>83</v>
      </c>
      <c r="J151" s="1259"/>
      <c r="K151" s="756"/>
      <c r="L151" s="755"/>
      <c r="M151" s="656"/>
    </row>
    <row r="152" spans="1:13">
      <c r="A152" s="666" t="s">
        <v>84</v>
      </c>
      <c r="B152" s="664"/>
      <c r="C152" s="664"/>
      <c r="D152" s="664"/>
      <c r="E152" s="664"/>
      <c r="F152" s="665"/>
      <c r="G152" s="664"/>
      <c r="H152" s="663"/>
      <c r="I152" s="1258" t="s">
        <v>85</v>
      </c>
      <c r="J152" s="1259"/>
      <c r="K152" s="756"/>
      <c r="L152" s="755"/>
      <c r="M152" s="656"/>
    </row>
    <row r="153" spans="1:13">
      <c r="A153" s="666" t="s">
        <v>86</v>
      </c>
      <c r="B153" s="664"/>
      <c r="C153" s="664"/>
      <c r="D153" s="664"/>
      <c r="E153" s="664"/>
      <c r="F153" s="665"/>
      <c r="G153" s="664"/>
      <c r="H153" s="663"/>
      <c r="I153" s="1258" t="s">
        <v>87</v>
      </c>
      <c r="J153" s="1259"/>
      <c r="K153" s="756"/>
      <c r="L153" s="755"/>
      <c r="M153" s="656"/>
    </row>
    <row r="154" spans="1:13">
      <c r="A154" s="666" t="s">
        <v>88</v>
      </c>
      <c r="B154" s="664"/>
      <c r="C154" s="664"/>
      <c r="D154" s="664"/>
      <c r="E154" s="664"/>
      <c r="F154" s="665"/>
      <c r="G154" s="664"/>
      <c r="H154" s="663"/>
      <c r="I154" s="660"/>
      <c r="J154" s="659"/>
      <c r="K154" s="756"/>
      <c r="L154" s="757"/>
      <c r="M154" s="656"/>
    </row>
    <row r="155" spans="1:13">
      <c r="A155" s="666" t="s">
        <v>89</v>
      </c>
      <c r="B155" s="664"/>
      <c r="C155" s="664"/>
      <c r="D155" s="664"/>
      <c r="E155" s="664"/>
      <c r="F155" s="665"/>
      <c r="G155" s="664"/>
      <c r="H155" s="663"/>
      <c r="I155" s="660"/>
      <c r="J155" s="659"/>
      <c r="K155" s="756"/>
      <c r="L155" s="755"/>
      <c r="M155" s="656"/>
    </row>
    <row r="156" spans="1:13">
      <c r="A156" s="666" t="s">
        <v>90</v>
      </c>
      <c r="B156" s="664"/>
      <c r="C156" s="664"/>
      <c r="D156" s="664"/>
      <c r="E156" s="664"/>
      <c r="F156" s="665"/>
      <c r="G156" s="664"/>
      <c r="H156" s="663"/>
      <c r="I156" s="660"/>
      <c r="J156" s="659"/>
      <c r="K156" s="756"/>
      <c r="L156" s="755"/>
      <c r="M156" s="656"/>
    </row>
    <row r="157" spans="1:13">
      <c r="A157" s="666" t="s">
        <v>91</v>
      </c>
      <c r="B157" s="664"/>
      <c r="C157" s="664"/>
      <c r="D157" s="664"/>
      <c r="E157" s="664"/>
      <c r="F157" s="665"/>
      <c r="G157" s="664"/>
      <c r="H157" s="663"/>
      <c r="I157" s="660"/>
      <c r="J157" s="659"/>
      <c r="K157" s="756"/>
      <c r="L157" s="755"/>
      <c r="M157" s="656"/>
    </row>
    <row r="158" spans="1:13">
      <c r="A158" s="666" t="s">
        <v>92</v>
      </c>
      <c r="B158" s="664"/>
      <c r="C158" s="664"/>
      <c r="D158" s="664"/>
      <c r="E158" s="664"/>
      <c r="F158" s="665"/>
      <c r="G158" s="664"/>
      <c r="H158" s="663"/>
      <c r="I158" s="660"/>
      <c r="J158" s="659"/>
      <c r="K158" s="756"/>
      <c r="L158" s="755"/>
      <c r="M158" s="656"/>
    </row>
    <row r="159" spans="1:13" ht="15.75" thickBot="1">
      <c r="A159" s="1393" t="s">
        <v>93</v>
      </c>
      <c r="B159" s="1394"/>
      <c r="C159" s="1394"/>
      <c r="D159" s="1394"/>
      <c r="E159" s="1394"/>
      <c r="F159" s="1394"/>
      <c r="G159" s="1394"/>
      <c r="H159" s="1395"/>
      <c r="I159" s="660"/>
      <c r="J159" s="659"/>
      <c r="K159" s="754"/>
      <c r="L159" s="753"/>
      <c r="M159" s="656"/>
    </row>
    <row r="160" spans="1:13">
      <c r="A160" s="655" t="s">
        <v>94</v>
      </c>
      <c r="B160" s="654"/>
      <c r="C160" s="654"/>
      <c r="D160" s="654"/>
      <c r="E160" s="654"/>
      <c r="F160" s="654"/>
      <c r="G160" s="654"/>
      <c r="H160" s="654"/>
      <c r="I160" s="1261" t="s">
        <v>95</v>
      </c>
      <c r="J160" s="1262"/>
      <c r="K160" s="1318"/>
      <c r="L160" s="1317"/>
      <c r="M160" s="651">
        <f>K160*12*I93</f>
        <v>0</v>
      </c>
    </row>
    <row r="161" spans="1:13" ht="15.75" thickBot="1">
      <c r="A161" s="650" t="s">
        <v>96</v>
      </c>
      <c r="B161" s="649"/>
      <c r="C161" s="649"/>
      <c r="D161" s="649"/>
      <c r="E161" s="649"/>
      <c r="F161" s="649"/>
      <c r="G161" s="649"/>
      <c r="H161" s="649"/>
      <c r="I161" s="648"/>
      <c r="J161" s="647"/>
      <c r="K161" s="752"/>
      <c r="L161" s="751"/>
      <c r="M161" s="644"/>
    </row>
    <row r="162" spans="1:13" ht="15.75" thickBot="1">
      <c r="A162" s="1286" t="s">
        <v>97</v>
      </c>
      <c r="B162" s="1287"/>
      <c r="C162" s="1287"/>
      <c r="D162" s="1287"/>
      <c r="E162" s="1287"/>
      <c r="F162" s="1287"/>
      <c r="G162" s="1287"/>
      <c r="H162" s="1288"/>
      <c r="I162" s="1252" t="s">
        <v>98</v>
      </c>
      <c r="J162" s="1253"/>
      <c r="K162" s="1254">
        <v>1.8</v>
      </c>
      <c r="L162" s="1255"/>
      <c r="M162" s="637">
        <f>K162*12*I93</f>
        <v>57810.455999999998</v>
      </c>
    </row>
    <row r="163" spans="1:13" ht="15.75" thickBot="1">
      <c r="A163" s="643" t="s">
        <v>138</v>
      </c>
      <c r="B163" s="642"/>
      <c r="C163" s="642"/>
      <c r="D163" s="642"/>
      <c r="E163" s="642"/>
      <c r="F163" s="642"/>
      <c r="G163" s="642"/>
      <c r="H163" s="642"/>
      <c r="I163" s="1252" t="s">
        <v>95</v>
      </c>
      <c r="J163" s="1253"/>
      <c r="K163" s="1254">
        <v>0.37</v>
      </c>
      <c r="L163" s="1255"/>
      <c r="M163" s="637">
        <f>K163*I93*12</f>
        <v>11883.260399999999</v>
      </c>
    </row>
    <row r="164" spans="1:13" ht="15.75" thickBot="1">
      <c r="A164" s="643" t="s">
        <v>100</v>
      </c>
      <c r="B164" s="642"/>
      <c r="C164" s="642"/>
      <c r="D164" s="642"/>
      <c r="E164" s="642"/>
      <c r="F164" s="642"/>
      <c r="G164" s="642"/>
      <c r="H164" s="642"/>
      <c r="I164" s="641"/>
      <c r="J164" s="640"/>
      <c r="K164" s="1254"/>
      <c r="L164" s="1255"/>
      <c r="M164" s="637">
        <f>I93*K164*12</f>
        <v>0</v>
      </c>
    </row>
    <row r="165" spans="1:13" ht="15.75" thickBot="1">
      <c r="A165" s="1396" t="s">
        <v>102</v>
      </c>
      <c r="B165" s="1397"/>
      <c r="C165" s="1397"/>
      <c r="D165" s="1397"/>
      <c r="E165" s="1397"/>
      <c r="F165" s="1397"/>
      <c r="G165" s="1397"/>
      <c r="H165" s="1398"/>
      <c r="I165" s="639"/>
      <c r="J165" s="638"/>
      <c r="K165" s="1399">
        <f>K94+K104+K119+K148+K162+K164+K160+K163</f>
        <v>64.27</v>
      </c>
      <c r="L165" s="1400"/>
      <c r="M165" s="637">
        <f>M94+M104+M119+M148+M162+M164+M160+M163</f>
        <v>2064154.4484000001</v>
      </c>
    </row>
    <row r="166" spans="1:13" ht="16.5" thickBot="1">
      <c r="A166" s="1279" t="s">
        <v>137</v>
      </c>
      <c r="B166" s="1280"/>
      <c r="C166" s="1280"/>
      <c r="D166" s="1280"/>
      <c r="E166" s="1280"/>
      <c r="F166" s="1280"/>
      <c r="G166" s="1280"/>
      <c r="H166" s="1280"/>
      <c r="I166" s="750"/>
      <c r="J166" s="749"/>
      <c r="K166" s="1401">
        <v>61.21</v>
      </c>
      <c r="L166" s="1402"/>
      <c r="M166" s="748">
        <f>I93*12*K166</f>
        <v>1965876.6731999998</v>
      </c>
    </row>
    <row r="167" spans="1:13" ht="16.5" thickBot="1">
      <c r="A167" s="1281" t="s">
        <v>136</v>
      </c>
      <c r="B167" s="1282"/>
      <c r="C167" s="1282"/>
      <c r="D167" s="1282"/>
      <c r="E167" s="1282"/>
      <c r="F167" s="1282"/>
      <c r="G167" s="1282"/>
      <c r="H167" s="1403"/>
      <c r="I167" s="1281"/>
      <c r="J167" s="1404"/>
      <c r="K167" s="1405">
        <f>K168-K166</f>
        <v>3.0599999999999952</v>
      </c>
      <c r="L167" s="1406"/>
      <c r="M167" s="747">
        <f>K167*I93*12</f>
        <v>98277.775199999844</v>
      </c>
    </row>
    <row r="168" spans="1:13" ht="16.5" thickBot="1">
      <c r="A168" s="1275" t="s">
        <v>135</v>
      </c>
      <c r="B168" s="1276"/>
      <c r="C168" s="1276"/>
      <c r="D168" s="1276"/>
      <c r="E168" s="1276"/>
      <c r="F168" s="1276"/>
      <c r="G168" s="1276"/>
      <c r="H168" s="1407"/>
      <c r="I168" s="1408"/>
      <c r="J168" s="1409"/>
      <c r="K168" s="1410">
        <v>64.27</v>
      </c>
      <c r="L168" s="1411"/>
      <c r="M168" s="746">
        <f>M163+M164+M162+M148+M119+M104+M94</f>
        <v>2064154.4484000001</v>
      </c>
    </row>
  </sheetData>
  <mergeCells count="197">
    <mergeCell ref="A167:H167"/>
    <mergeCell ref="I167:J167"/>
    <mergeCell ref="K167:L167"/>
    <mergeCell ref="A168:H168"/>
    <mergeCell ref="I168:J168"/>
    <mergeCell ref="K168:L168"/>
    <mergeCell ref="K164:L164"/>
    <mergeCell ref="A165:H165"/>
    <mergeCell ref="K165:L165"/>
    <mergeCell ref="A166:H166"/>
    <mergeCell ref="K166:L166"/>
    <mergeCell ref="A162:H162"/>
    <mergeCell ref="I162:J162"/>
    <mergeCell ref="K162:L162"/>
    <mergeCell ref="I163:J163"/>
    <mergeCell ref="K163:L163"/>
    <mergeCell ref="I152:J152"/>
    <mergeCell ref="I153:J153"/>
    <mergeCell ref="A159:H159"/>
    <mergeCell ref="I160:J160"/>
    <mergeCell ref="K160:L160"/>
    <mergeCell ref="A148:H148"/>
    <mergeCell ref="K148:L148"/>
    <mergeCell ref="I149:J149"/>
    <mergeCell ref="I150:J150"/>
    <mergeCell ref="I151:J151"/>
    <mergeCell ref="A141:H141"/>
    <mergeCell ref="K141:L141"/>
    <mergeCell ref="I142:J142"/>
    <mergeCell ref="K145:L145"/>
    <mergeCell ref="I146:J146"/>
    <mergeCell ref="I139:J139"/>
    <mergeCell ref="K139:L139"/>
    <mergeCell ref="A140:H140"/>
    <mergeCell ref="I140:J140"/>
    <mergeCell ref="K140:L140"/>
    <mergeCell ref="A136:H136"/>
    <mergeCell ref="K136:L136"/>
    <mergeCell ref="I137:J137"/>
    <mergeCell ref="K137:L137"/>
    <mergeCell ref="K138:L138"/>
    <mergeCell ref="I133:J133"/>
    <mergeCell ref="K133:L133"/>
    <mergeCell ref="I134:J134"/>
    <mergeCell ref="K134:L134"/>
    <mergeCell ref="I135:J135"/>
    <mergeCell ref="A128:H128"/>
    <mergeCell ref="K128:L128"/>
    <mergeCell ref="K135:L135"/>
    <mergeCell ref="K129:L129"/>
    <mergeCell ref="I130:J130"/>
    <mergeCell ref="K130:L130"/>
    <mergeCell ref="I131:J131"/>
    <mergeCell ref="I132:J132"/>
    <mergeCell ref="K132:L132"/>
    <mergeCell ref="I122:J122"/>
    <mergeCell ref="K122:L122"/>
    <mergeCell ref="I123:J123"/>
    <mergeCell ref="K123:L123"/>
    <mergeCell ref="I124:J124"/>
    <mergeCell ref="K124:L124"/>
    <mergeCell ref="I126:J126"/>
    <mergeCell ref="K126:L126"/>
    <mergeCell ref="I127:J127"/>
    <mergeCell ref="K127:L127"/>
    <mergeCell ref="I112:J112"/>
    <mergeCell ref="I114:J114"/>
    <mergeCell ref="K114:L114"/>
    <mergeCell ref="I116:J116"/>
    <mergeCell ref="I117:J117"/>
    <mergeCell ref="I118:J118"/>
    <mergeCell ref="K119:L119"/>
    <mergeCell ref="A121:H121"/>
    <mergeCell ref="K121:L121"/>
    <mergeCell ref="I108:J108"/>
    <mergeCell ref="I109:J109"/>
    <mergeCell ref="I100:J100"/>
    <mergeCell ref="K100:L100"/>
    <mergeCell ref="I101:J101"/>
    <mergeCell ref="I102:J102"/>
    <mergeCell ref="K103:L103"/>
    <mergeCell ref="I110:J110"/>
    <mergeCell ref="I111:J111"/>
    <mergeCell ref="K111:L111"/>
    <mergeCell ref="I98:J98"/>
    <mergeCell ref="I99:J99"/>
    <mergeCell ref="K91:L91"/>
    <mergeCell ref="I92:J92"/>
    <mergeCell ref="K92:L92"/>
    <mergeCell ref="I93:J93"/>
    <mergeCell ref="K93:L93"/>
    <mergeCell ref="K104:L104"/>
    <mergeCell ref="I106:J106"/>
    <mergeCell ref="K106:L106"/>
    <mergeCell ref="A87:L87"/>
    <mergeCell ref="A88:L88"/>
    <mergeCell ref="J89:L89"/>
    <mergeCell ref="C90:E90"/>
    <mergeCell ref="I90:J90"/>
    <mergeCell ref="K90:L90"/>
    <mergeCell ref="K94:L94"/>
    <mergeCell ref="I97:J97"/>
    <mergeCell ref="K97:L97"/>
    <mergeCell ref="K82:L82"/>
    <mergeCell ref="K78:L78"/>
    <mergeCell ref="K79:L79"/>
    <mergeCell ref="K77:L77"/>
    <mergeCell ref="K80:L80"/>
    <mergeCell ref="I54:J54"/>
    <mergeCell ref="K54:L54"/>
    <mergeCell ref="I49:J49"/>
    <mergeCell ref="K49:L49"/>
    <mergeCell ref="I50:J50"/>
    <mergeCell ref="K50:L50"/>
    <mergeCell ref="K81:L81"/>
    <mergeCell ref="A56:H56"/>
    <mergeCell ref="A43:H43"/>
    <mergeCell ref="K43:L43"/>
    <mergeCell ref="K44:L44"/>
    <mergeCell ref="I45:J45"/>
    <mergeCell ref="K45:L45"/>
    <mergeCell ref="I46:J46"/>
    <mergeCell ref="I47:J47"/>
    <mergeCell ref="K47:L47"/>
    <mergeCell ref="A51:H51"/>
    <mergeCell ref="K51:L51"/>
    <mergeCell ref="I52:J52"/>
    <mergeCell ref="K52:L52"/>
    <mergeCell ref="K53:L53"/>
    <mergeCell ref="I48:J48"/>
    <mergeCell ref="K48:L48"/>
    <mergeCell ref="K56:L56"/>
    <mergeCell ref="I55:J55"/>
    <mergeCell ref="I64:J64"/>
    <mergeCell ref="I65:J65"/>
    <mergeCell ref="K63:L63"/>
    <mergeCell ref="K55:L55"/>
    <mergeCell ref="I57:J57"/>
    <mergeCell ref="K60:L60"/>
    <mergeCell ref="I66:J66"/>
    <mergeCell ref="I67:J67"/>
    <mergeCell ref="I68:J68"/>
    <mergeCell ref="A82:H82"/>
    <mergeCell ref="I61:J61"/>
    <mergeCell ref="A63:H63"/>
    <mergeCell ref="A80:H80"/>
    <mergeCell ref="A81:H81"/>
    <mergeCell ref="A74:H74"/>
    <mergeCell ref="I75:J75"/>
    <mergeCell ref="A2:L2"/>
    <mergeCell ref="A3:L3"/>
    <mergeCell ref="C5:E5"/>
    <mergeCell ref="I5:J5"/>
    <mergeCell ref="K5:L5"/>
    <mergeCell ref="J4:L4"/>
    <mergeCell ref="A36:H36"/>
    <mergeCell ref="I27:J27"/>
    <mergeCell ref="K29:L29"/>
    <mergeCell ref="I31:J31"/>
    <mergeCell ref="I32:J32"/>
    <mergeCell ref="I33:J33"/>
    <mergeCell ref="K34:L34"/>
    <mergeCell ref="K36:L36"/>
    <mergeCell ref="I29:J29"/>
    <mergeCell ref="I14:J14"/>
    <mergeCell ref="K6:L6"/>
    <mergeCell ref="I7:J7"/>
    <mergeCell ref="K7:L7"/>
    <mergeCell ref="I8:J8"/>
    <mergeCell ref="K8:L8"/>
    <mergeCell ref="K9:L9"/>
    <mergeCell ref="I12:J12"/>
    <mergeCell ref="K12:L12"/>
    <mergeCell ref="I13:J13"/>
    <mergeCell ref="I42:J42"/>
    <mergeCell ref="K42:L42"/>
    <mergeCell ref="I25:J25"/>
    <mergeCell ref="I26:J26"/>
    <mergeCell ref="K26:L26"/>
    <mergeCell ref="I39:J39"/>
    <mergeCell ref="I21:J21"/>
    <mergeCell ref="K21:L21"/>
    <mergeCell ref="I15:J15"/>
    <mergeCell ref="K15:L15"/>
    <mergeCell ref="I16:J16"/>
    <mergeCell ref="I17:J17"/>
    <mergeCell ref="K18:L18"/>
    <mergeCell ref="K19:L19"/>
    <mergeCell ref="K39:L39"/>
    <mergeCell ref="I37:J37"/>
    <mergeCell ref="K37:L37"/>
    <mergeCell ref="I38:J38"/>
    <mergeCell ref="K38:L38"/>
    <mergeCell ref="I23:J23"/>
    <mergeCell ref="I24:J24"/>
    <mergeCell ref="I41:J41"/>
    <mergeCell ref="K41:L41"/>
  </mergeCells>
  <pageMargins left="0.7" right="0.7" top="0.75" bottom="0.75" header="0.3" footer="0.3"/>
  <pageSetup paperSize="9" scale="66" fitToHeight="0" orientation="portrait" r:id="rId1"/>
  <rowBreaks count="2" manualBreakCount="2">
    <brk id="78" max="12" man="1"/>
    <brk id="85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S3346"/>
  <sheetViews>
    <sheetView view="pageBreakPreview" topLeftCell="A3308" zoomScaleNormal="100" zoomScaleSheetLayoutView="100" workbookViewId="0">
      <selection activeCell="F1900" sqref="F1900"/>
    </sheetView>
  </sheetViews>
  <sheetFormatPr defaultRowHeight="15"/>
  <cols>
    <col min="1" max="6" width="9.140625" style="1412"/>
    <col min="7" max="7" width="9.140625" style="1412" customWidth="1"/>
    <col min="8" max="8" width="7" style="1412" customWidth="1"/>
    <col min="9" max="9" width="9.140625" style="1412"/>
    <col min="10" max="10" width="15.85546875" style="1412" customWidth="1"/>
    <col min="11" max="11" width="9.140625" style="1415"/>
    <col min="12" max="12" width="6.28515625" style="1415" customWidth="1"/>
    <col min="13" max="13" width="13.5703125" style="1415" customWidth="1"/>
    <col min="14" max="15" width="9.140625" style="1412"/>
    <col min="16" max="16" width="13.28515625" style="1414" customWidth="1"/>
    <col min="17" max="18" width="9.140625" style="1414"/>
    <col min="19" max="19" width="9.140625" style="1413"/>
    <col min="20" max="16384" width="9.140625" style="1412"/>
  </cols>
  <sheetData>
    <row r="1" spans="1:13" s="1412" customFormat="1" ht="15.75">
      <c r="A1" s="1587" t="s">
        <v>104</v>
      </c>
      <c r="B1" s="1587"/>
      <c r="C1" s="1587"/>
      <c r="D1" s="1587"/>
      <c r="E1" s="1587"/>
      <c r="F1" s="1587"/>
      <c r="G1" s="1587"/>
      <c r="H1" s="1587"/>
      <c r="I1" s="1587"/>
      <c r="J1" s="1587"/>
      <c r="K1" s="1587"/>
      <c r="L1" s="1587"/>
      <c r="M1" s="1508"/>
    </row>
    <row r="2" spans="1:13" s="1412" customFormat="1" ht="15.75">
      <c r="A2" s="1586" t="s">
        <v>0</v>
      </c>
      <c r="B2" s="1586"/>
      <c r="C2" s="1586"/>
      <c r="D2" s="1586"/>
      <c r="E2" s="1586"/>
      <c r="F2" s="1586"/>
      <c r="G2" s="1586"/>
      <c r="H2" s="1586"/>
      <c r="I2" s="1586"/>
      <c r="J2" s="1586"/>
      <c r="K2" s="1586"/>
      <c r="L2" s="1586"/>
      <c r="M2" s="1508"/>
    </row>
    <row r="3" spans="1:13" s="1412" customFormat="1" ht="15.75">
      <c r="A3" s="1559"/>
      <c r="B3" s="1559"/>
      <c r="C3" s="1559"/>
      <c r="D3" s="1559"/>
      <c r="E3" s="1559"/>
      <c r="F3" s="1559" t="s">
        <v>239</v>
      </c>
      <c r="G3" s="1559"/>
      <c r="H3" s="1559"/>
      <c r="I3" s="1559"/>
      <c r="J3" s="1559"/>
      <c r="K3" s="1601" t="s">
        <v>187</v>
      </c>
      <c r="L3" s="1584"/>
      <c r="M3" s="1584"/>
    </row>
    <row r="4" spans="1:13" s="1412" customFormat="1">
      <c r="A4" s="1512"/>
      <c r="B4" s="1511"/>
      <c r="C4" s="1583" t="s">
        <v>2</v>
      </c>
      <c r="D4" s="1583"/>
      <c r="E4" s="1583"/>
      <c r="F4" s="1511"/>
      <c r="G4" s="1511"/>
      <c r="H4" s="1557"/>
      <c r="I4" s="1526" t="s">
        <v>3</v>
      </c>
      <c r="J4" s="1525"/>
      <c r="K4" s="1582" t="s">
        <v>4</v>
      </c>
      <c r="L4" s="1581"/>
      <c r="M4" s="1536"/>
    </row>
    <row r="5" spans="1:13" s="1412" customFormat="1">
      <c r="A5" s="1577"/>
      <c r="B5" s="1541"/>
      <c r="C5" s="1541"/>
      <c r="D5" s="1541"/>
      <c r="E5" s="1541"/>
      <c r="F5" s="1541"/>
      <c r="G5" s="1541"/>
      <c r="H5" s="1542"/>
      <c r="I5" s="1452"/>
      <c r="J5" s="1451"/>
      <c r="K5" s="1579" t="s">
        <v>5</v>
      </c>
      <c r="L5" s="1578"/>
      <c r="M5" s="1600" t="s">
        <v>6</v>
      </c>
    </row>
    <row r="6" spans="1:13" s="1412" customFormat="1">
      <c r="A6" s="1577"/>
      <c r="B6" s="1541"/>
      <c r="C6" s="1541"/>
      <c r="D6" s="1541"/>
      <c r="E6" s="1541"/>
      <c r="F6" s="1541"/>
      <c r="G6" s="1541"/>
      <c r="H6" s="1542"/>
      <c r="I6" s="1459" t="s">
        <v>7</v>
      </c>
      <c r="J6" s="1458"/>
      <c r="K6" s="1576" t="s">
        <v>8</v>
      </c>
      <c r="L6" s="1575"/>
      <c r="M6" s="1600" t="s">
        <v>9</v>
      </c>
    </row>
    <row r="7" spans="1:13" s="1412" customFormat="1" ht="16.5" thickBot="1">
      <c r="A7" s="1573"/>
      <c r="B7" s="1538"/>
      <c r="C7" s="1538"/>
      <c r="D7" s="1538"/>
      <c r="E7" s="1538"/>
      <c r="F7" s="1538"/>
      <c r="G7" s="1538"/>
      <c r="H7" s="1537"/>
      <c r="I7" s="1572">
        <v>277.39999999999998</v>
      </c>
      <c r="J7" s="1571"/>
      <c r="K7" s="1570"/>
      <c r="L7" s="1569"/>
      <c r="M7" s="1568"/>
    </row>
    <row r="8" spans="1:13" s="1412" customFormat="1">
      <c r="A8" s="1555" t="s">
        <v>10</v>
      </c>
      <c r="B8" s="1534"/>
      <c r="C8" s="1534"/>
      <c r="D8" s="1534"/>
      <c r="E8" s="1534"/>
      <c r="F8" s="1534"/>
      <c r="G8" s="1534"/>
      <c r="H8" s="1567"/>
      <c r="I8" s="1531"/>
      <c r="J8" s="1530"/>
      <c r="K8" s="1566">
        <f>K11+K14</f>
        <v>9.129999999999999</v>
      </c>
      <c r="L8" s="1528"/>
      <c r="M8" s="1444">
        <f>K8*12*I7</f>
        <v>30391.943999999996</v>
      </c>
    </row>
    <row r="9" spans="1:13" s="1412" customFormat="1">
      <c r="A9" s="1565" t="s">
        <v>11</v>
      </c>
      <c r="B9" s="1564"/>
      <c r="C9" s="1564"/>
      <c r="D9" s="1564"/>
      <c r="E9" s="1564"/>
      <c r="F9" s="1564"/>
      <c r="G9" s="1564"/>
      <c r="H9" s="1563"/>
      <c r="I9" s="1452"/>
      <c r="J9" s="1451"/>
      <c r="K9" s="1521"/>
      <c r="L9" s="1507"/>
      <c r="M9" s="1562"/>
    </row>
    <row r="10" spans="1:13" s="1412" customFormat="1" ht="15.75" thickBot="1">
      <c r="A10" s="1550" t="s">
        <v>12</v>
      </c>
      <c r="B10" s="1561"/>
      <c r="C10" s="1561"/>
      <c r="D10" s="1561"/>
      <c r="E10" s="1561"/>
      <c r="F10" s="1561"/>
      <c r="G10" s="1561"/>
      <c r="H10" s="1560"/>
      <c r="I10" s="1547"/>
      <c r="J10" s="1440"/>
      <c r="K10" s="1439"/>
      <c r="L10" s="1438"/>
      <c r="M10" s="1437"/>
    </row>
    <row r="11" spans="1:13" s="1412" customFormat="1">
      <c r="A11" s="1496" t="s">
        <v>13</v>
      </c>
      <c r="B11" s="1516"/>
      <c r="C11" s="1516"/>
      <c r="D11" s="1516"/>
      <c r="E11" s="1516"/>
      <c r="F11" s="1516"/>
      <c r="G11" s="1516"/>
      <c r="H11" s="1543"/>
      <c r="I11" s="1510" t="s">
        <v>14</v>
      </c>
      <c r="J11" s="1509"/>
      <c r="K11" s="1514">
        <v>5.6</v>
      </c>
      <c r="L11" s="1513"/>
      <c r="M11" s="1432">
        <f>K11*12*I7</f>
        <v>18641.279999999995</v>
      </c>
    </row>
    <row r="12" spans="1:13" s="1412" customFormat="1">
      <c r="A12" s="1456" t="s">
        <v>15</v>
      </c>
      <c r="B12" s="1541"/>
      <c r="C12" s="1541"/>
      <c r="D12" s="1541"/>
      <c r="E12" s="1541"/>
      <c r="F12" s="1541"/>
      <c r="G12" s="1541"/>
      <c r="H12" s="1542"/>
      <c r="I12" s="1459" t="s">
        <v>16</v>
      </c>
      <c r="J12" s="1458"/>
      <c r="K12" s="1508"/>
      <c r="L12" s="1507"/>
      <c r="M12" s="1432"/>
    </row>
    <row r="13" spans="1:13" s="1412" customFormat="1">
      <c r="A13" s="1496" t="s">
        <v>17</v>
      </c>
      <c r="B13" s="1516"/>
      <c r="C13" s="1516"/>
      <c r="D13" s="1516"/>
      <c r="E13" s="1516"/>
      <c r="F13" s="1516"/>
      <c r="G13" s="1516"/>
      <c r="H13" s="1543"/>
      <c r="I13" s="1510"/>
      <c r="J13" s="1509"/>
      <c r="K13" s="1508"/>
      <c r="L13" s="1507"/>
      <c r="M13" s="1432"/>
    </row>
    <row r="14" spans="1:13" s="1412" customFormat="1">
      <c r="A14" s="1496" t="s">
        <v>18</v>
      </c>
      <c r="B14" s="1516"/>
      <c r="C14" s="1516"/>
      <c r="D14" s="1516"/>
      <c r="E14" s="1516"/>
      <c r="F14" s="1516"/>
      <c r="G14" s="1516"/>
      <c r="H14" s="1543"/>
      <c r="I14" s="1504" t="s">
        <v>19</v>
      </c>
      <c r="J14" s="1503"/>
      <c r="K14" s="1506">
        <v>3.53</v>
      </c>
      <c r="L14" s="1505"/>
      <c r="M14" s="1432">
        <f>K14*12*I7</f>
        <v>11750.663999999999</v>
      </c>
    </row>
    <row r="15" spans="1:13" s="1412" customFormat="1">
      <c r="A15" s="1489" t="s">
        <v>20</v>
      </c>
      <c r="B15" s="1540"/>
      <c r="C15" s="1540"/>
      <c r="D15" s="1540"/>
      <c r="E15" s="1540"/>
      <c r="F15" s="1540"/>
      <c r="G15" s="1540"/>
      <c r="H15" s="1539"/>
      <c r="I15" s="1459" t="s">
        <v>16</v>
      </c>
      <c r="J15" s="1458"/>
      <c r="K15" s="1599"/>
      <c r="L15" s="1598"/>
      <c r="M15" s="1432"/>
    </row>
    <row r="16" spans="1:13" s="1412" customFormat="1">
      <c r="A16" s="1482" t="s">
        <v>21</v>
      </c>
      <c r="B16" s="1511"/>
      <c r="C16" s="1511"/>
      <c r="D16" s="1511"/>
      <c r="E16" s="1511"/>
      <c r="F16" s="1511"/>
      <c r="G16" s="1511"/>
      <c r="H16" s="1557"/>
      <c r="I16" s="1459"/>
      <c r="J16" s="1458"/>
      <c r="K16" s="1508"/>
      <c r="L16" s="1507"/>
      <c r="M16" s="1432"/>
    </row>
    <row r="17" spans="1:16" s="1412" customFormat="1" ht="15.75" thickBot="1">
      <c r="A17" s="1496" t="s">
        <v>22</v>
      </c>
      <c r="B17" s="1495"/>
      <c r="C17" s="1495"/>
      <c r="D17" s="1495"/>
      <c r="E17" s="1495"/>
      <c r="F17" s="1495"/>
      <c r="G17" s="1495"/>
      <c r="H17" s="1494"/>
      <c r="I17" s="1523"/>
      <c r="J17" s="1522"/>
      <c r="K17" s="1484"/>
      <c r="L17" s="1483"/>
      <c r="M17" s="1432"/>
      <c r="P17" s="1414"/>
    </row>
    <row r="18" spans="1:16" s="1412" customFormat="1">
      <c r="A18" s="1555" t="s">
        <v>23</v>
      </c>
      <c r="B18" s="1554"/>
      <c r="C18" s="1554"/>
      <c r="D18" s="1554"/>
      <c r="E18" s="1554"/>
      <c r="F18" s="1554"/>
      <c r="G18" s="1554"/>
      <c r="H18" s="1553"/>
      <c r="I18" s="1531"/>
      <c r="J18" s="1552"/>
      <c r="K18" s="1551">
        <f>K20+K25+K27</f>
        <v>7.17</v>
      </c>
      <c r="L18" s="1528"/>
      <c r="M18" s="1444">
        <f>K18*12*I7</f>
        <v>23867.495999999996</v>
      </c>
      <c r="P18" s="1414"/>
    </row>
    <row r="19" spans="1:16" s="1412" customFormat="1" ht="15.75" thickBot="1">
      <c r="A19" s="1550" t="s">
        <v>24</v>
      </c>
      <c r="B19" s="1549"/>
      <c r="C19" s="1549"/>
      <c r="D19" s="1549"/>
      <c r="E19" s="1549"/>
      <c r="F19" s="1549"/>
      <c r="G19" s="1549"/>
      <c r="H19" s="1548"/>
      <c r="I19" s="1547"/>
      <c r="J19" s="1546"/>
      <c r="K19" s="1439"/>
      <c r="L19" s="1438"/>
      <c r="M19" s="1437"/>
      <c r="P19" s="1414"/>
    </row>
    <row r="20" spans="1:16" s="1412" customFormat="1">
      <c r="A20" s="1456" t="s">
        <v>25</v>
      </c>
      <c r="B20" s="1455"/>
      <c r="C20" s="1455"/>
      <c r="D20" s="1455"/>
      <c r="E20" s="1455"/>
      <c r="F20" s="1455"/>
      <c r="G20" s="1455"/>
      <c r="H20" s="1453"/>
      <c r="I20" s="1459" t="s">
        <v>14</v>
      </c>
      <c r="J20" s="1458"/>
      <c r="K20" s="1514">
        <v>3.59</v>
      </c>
      <c r="L20" s="1513"/>
      <c r="M20" s="1432">
        <f>K20*12*I7</f>
        <v>11950.391999999998</v>
      </c>
      <c r="P20" s="1414"/>
    </row>
    <row r="21" spans="1:16" s="1412" customFormat="1">
      <c r="A21" s="1496" t="s">
        <v>26</v>
      </c>
      <c r="B21" s="1495"/>
      <c r="C21" s="1495"/>
      <c r="D21" s="1495"/>
      <c r="E21" s="1495"/>
      <c r="F21" s="1495"/>
      <c r="G21" s="1495"/>
      <c r="H21" s="1494"/>
      <c r="I21" s="1545"/>
      <c r="J21" s="1544"/>
      <c r="K21" s="1508"/>
      <c r="L21" s="1507"/>
      <c r="M21" s="1432"/>
      <c r="P21" s="1414"/>
    </row>
    <row r="22" spans="1:16" s="1412" customFormat="1">
      <c r="A22" s="1456" t="s">
        <v>15</v>
      </c>
      <c r="B22" s="1541"/>
      <c r="C22" s="1541"/>
      <c r="D22" s="1541"/>
      <c r="E22" s="1541"/>
      <c r="F22" s="1541"/>
      <c r="G22" s="1541"/>
      <c r="H22" s="1542"/>
      <c r="I22" s="1459" t="s">
        <v>16</v>
      </c>
      <c r="J22" s="1458"/>
      <c r="K22" s="1508"/>
      <c r="L22" s="1507"/>
      <c r="M22" s="1432"/>
      <c r="P22" s="1414"/>
    </row>
    <row r="23" spans="1:16" s="1412" customFormat="1">
      <c r="A23" s="1496" t="s">
        <v>17</v>
      </c>
      <c r="B23" s="1516"/>
      <c r="C23" s="1516"/>
      <c r="D23" s="1516"/>
      <c r="E23" s="1516"/>
      <c r="F23" s="1516"/>
      <c r="G23" s="1516"/>
      <c r="H23" s="1543"/>
      <c r="I23" s="1510"/>
      <c r="J23" s="1509"/>
      <c r="K23" s="1508"/>
      <c r="L23" s="1507"/>
      <c r="M23" s="1432"/>
      <c r="P23" s="1414"/>
    </row>
    <row r="24" spans="1:16" s="1412" customFormat="1">
      <c r="A24" s="1489" t="s">
        <v>27</v>
      </c>
      <c r="B24" s="1540"/>
      <c r="C24" s="1539"/>
      <c r="D24" s="1541"/>
      <c r="E24" s="1541"/>
      <c r="F24" s="1541"/>
      <c r="G24" s="1541"/>
      <c r="H24" s="1542"/>
      <c r="I24" s="1459" t="s">
        <v>16</v>
      </c>
      <c r="J24" s="1458"/>
      <c r="K24" s="1508"/>
      <c r="L24" s="1507"/>
      <c r="M24" s="1432"/>
      <c r="P24" s="1414"/>
    </row>
    <row r="25" spans="1:16" s="1412" customFormat="1">
      <c r="A25" s="1456" t="s">
        <v>28</v>
      </c>
      <c r="B25" s="1541"/>
      <c r="C25" s="1541"/>
      <c r="D25" s="1540"/>
      <c r="E25" s="1540"/>
      <c r="F25" s="1540"/>
      <c r="G25" s="1540"/>
      <c r="H25" s="1539"/>
      <c r="I25" s="1504" t="s">
        <v>19</v>
      </c>
      <c r="J25" s="1503"/>
      <c r="K25" s="1506">
        <v>1.58</v>
      </c>
      <c r="L25" s="1505"/>
      <c r="M25" s="1432">
        <f>K25*12*I7</f>
        <v>5259.5039999999999</v>
      </c>
      <c r="P25" s="1414"/>
    </row>
    <row r="26" spans="1:16" s="1412" customFormat="1">
      <c r="A26" s="1482" t="s">
        <v>29</v>
      </c>
      <c r="B26" s="1481"/>
      <c r="C26" s="1481"/>
      <c r="D26" s="1481"/>
      <c r="E26" s="1481"/>
      <c r="F26" s="1481"/>
      <c r="G26" s="1481"/>
      <c r="H26" s="1480"/>
      <c r="I26" s="1526" t="s">
        <v>133</v>
      </c>
      <c r="J26" s="1525"/>
      <c r="K26" s="1508"/>
      <c r="L26" s="1507"/>
      <c r="M26" s="1432"/>
      <c r="P26" s="1414"/>
    </row>
    <row r="27" spans="1:16" s="1412" customFormat="1">
      <c r="A27" s="1482" t="s">
        <v>32</v>
      </c>
      <c r="B27" s="1481"/>
      <c r="C27" s="1481"/>
      <c r="D27" s="1481"/>
      <c r="E27" s="1481"/>
      <c r="F27" s="1481"/>
      <c r="G27" s="1481"/>
      <c r="H27" s="1480"/>
      <c r="I27" s="1526" t="s">
        <v>19</v>
      </c>
      <c r="J27" s="1525"/>
      <c r="K27" s="1506">
        <v>2</v>
      </c>
      <c r="L27" s="1505"/>
      <c r="M27" s="1432">
        <f>K27*12*I7</f>
        <v>6657.5999999999995</v>
      </c>
      <c r="P27" s="1414"/>
    </row>
    <row r="28" spans="1:16" s="1412" customFormat="1">
      <c r="A28" s="1496" t="s">
        <v>33</v>
      </c>
      <c r="B28" s="1495"/>
      <c r="C28" s="1495"/>
      <c r="D28" s="1495"/>
      <c r="E28" s="1495"/>
      <c r="F28" s="1495"/>
      <c r="G28" s="1495"/>
      <c r="H28" s="1494"/>
      <c r="I28" s="1523"/>
      <c r="J28" s="1522"/>
      <c r="K28" s="1508"/>
      <c r="L28" s="1507"/>
      <c r="M28" s="1432"/>
      <c r="P28" s="1414"/>
    </row>
    <row r="29" spans="1:16" s="1412" customFormat="1">
      <c r="A29" s="1482" t="s">
        <v>34</v>
      </c>
      <c r="B29" s="1481"/>
      <c r="C29" s="1481"/>
      <c r="D29" s="1481"/>
      <c r="E29" s="1481"/>
      <c r="F29" s="1481"/>
      <c r="G29" s="1481"/>
      <c r="H29" s="1480"/>
      <c r="I29" s="1459" t="s">
        <v>16</v>
      </c>
      <c r="J29" s="1458"/>
      <c r="K29" s="1508"/>
      <c r="L29" s="1507"/>
      <c r="M29" s="1432"/>
      <c r="P29" s="1414"/>
    </row>
    <row r="30" spans="1:16" s="1412" customFormat="1" ht="15.75" thickBot="1">
      <c r="A30" s="1482" t="s">
        <v>35</v>
      </c>
      <c r="B30" s="1481"/>
      <c r="C30" s="1481"/>
      <c r="D30" s="1481"/>
      <c r="E30" s="1481"/>
      <c r="F30" s="1481"/>
      <c r="G30" s="1481"/>
      <c r="H30" s="1480"/>
      <c r="I30" s="1526" t="s">
        <v>132</v>
      </c>
      <c r="J30" s="1525"/>
      <c r="K30" s="1538"/>
      <c r="L30" s="1537"/>
      <c r="M30" s="1536"/>
      <c r="N30" s="1777"/>
      <c r="P30" s="1414"/>
    </row>
    <row r="31" spans="1:16" s="1412" customFormat="1" ht="15.75" thickBot="1">
      <c r="A31" s="1535" t="s">
        <v>38</v>
      </c>
      <c r="B31" s="1534"/>
      <c r="C31" s="1534"/>
      <c r="D31" s="1534"/>
      <c r="E31" s="1534"/>
      <c r="F31" s="1534"/>
      <c r="G31" s="1533"/>
      <c r="H31" s="1532"/>
      <c r="I31" s="1531"/>
      <c r="J31" s="1530"/>
      <c r="K31" s="1529">
        <f>K32+K39+K47+K51+K52+K53</f>
        <v>41.91</v>
      </c>
      <c r="L31" s="1528"/>
      <c r="M31" s="1444">
        <f>M32+M39+M47+M51+M52+M53</f>
        <v>139510.00799999997</v>
      </c>
      <c r="P31" s="1414"/>
    </row>
    <row r="32" spans="1:16" s="1412" customFormat="1" ht="15.75" thickBot="1">
      <c r="A32" s="1467" t="s">
        <v>39</v>
      </c>
      <c r="B32" s="1466"/>
      <c r="C32" s="1466"/>
      <c r="D32" s="1466"/>
      <c r="E32" s="1466"/>
      <c r="F32" s="1466"/>
      <c r="G32" s="1466"/>
      <c r="H32" s="1465"/>
      <c r="I32" s="1464"/>
      <c r="J32" s="1463"/>
      <c r="K32" s="1527">
        <f>K33+K34+K35+K37+K38</f>
        <v>15.49</v>
      </c>
      <c r="L32" s="1518"/>
      <c r="M32" s="1460">
        <f>K32*12*I7</f>
        <v>51563.111999999994</v>
      </c>
      <c r="P32" s="1776"/>
    </row>
    <row r="33" spans="1:15" s="1412" customFormat="1">
      <c r="A33" s="1496" t="s">
        <v>40</v>
      </c>
      <c r="B33" s="1495"/>
      <c r="C33" s="1495"/>
      <c r="D33" s="1495"/>
      <c r="E33" s="1495"/>
      <c r="F33" s="1495"/>
      <c r="G33" s="1495"/>
      <c r="H33" s="1494"/>
      <c r="I33" s="1510" t="s">
        <v>41</v>
      </c>
      <c r="J33" s="1509"/>
      <c r="K33" s="1514">
        <v>2.58</v>
      </c>
      <c r="L33" s="1513"/>
      <c r="M33" s="1432">
        <f>K33*12*I7</f>
        <v>8588.3040000000001</v>
      </c>
    </row>
    <row r="34" spans="1:15" s="1412" customFormat="1">
      <c r="A34" s="1489" t="s">
        <v>42</v>
      </c>
      <c r="B34" s="1488"/>
      <c r="C34" s="1488"/>
      <c r="D34" s="1488"/>
      <c r="E34" s="1488"/>
      <c r="F34" s="1488"/>
      <c r="G34" s="1488"/>
      <c r="H34" s="1487"/>
      <c r="I34" s="1504" t="s">
        <v>43</v>
      </c>
      <c r="J34" s="1503"/>
      <c r="K34" s="1506">
        <v>6.1</v>
      </c>
      <c r="L34" s="1505"/>
      <c r="M34" s="1432">
        <f>K34*12*I7</f>
        <v>20305.679999999997</v>
      </c>
    </row>
    <row r="35" spans="1:15" s="1412" customFormat="1">
      <c r="A35" s="1482" t="s">
        <v>44</v>
      </c>
      <c r="B35" s="1481"/>
      <c r="C35" s="1481"/>
      <c r="D35" s="1481"/>
      <c r="E35" s="1481"/>
      <c r="F35" s="1481"/>
      <c r="G35" s="1481"/>
      <c r="H35" s="1480"/>
      <c r="I35" s="1526" t="s">
        <v>19</v>
      </c>
      <c r="J35" s="1525"/>
      <c r="K35" s="1506">
        <v>0.69</v>
      </c>
      <c r="L35" s="1505"/>
      <c r="M35" s="1432">
        <f>K35*12*I7</f>
        <v>2296.8719999999998</v>
      </c>
    </row>
    <row r="36" spans="1:15" s="1412" customFormat="1">
      <c r="A36" s="1524" t="s">
        <v>45</v>
      </c>
      <c r="B36" s="1516"/>
      <c r="C36" s="1516"/>
      <c r="D36" s="1516"/>
      <c r="E36" s="1495"/>
      <c r="F36" s="1495"/>
      <c r="G36" s="1495"/>
      <c r="H36" s="1494"/>
      <c r="I36" s="1523"/>
      <c r="J36" s="1522"/>
      <c r="K36" s="1521"/>
      <c r="L36" s="1507"/>
      <c r="M36" s="1432"/>
    </row>
    <row r="37" spans="1:15" s="1412" customFormat="1">
      <c r="A37" s="1489" t="s">
        <v>46</v>
      </c>
      <c r="B37" s="1488"/>
      <c r="C37" s="1488"/>
      <c r="D37" s="1488"/>
      <c r="E37" s="1488"/>
      <c r="F37" s="1488"/>
      <c r="G37" s="1488"/>
      <c r="H37" s="1487"/>
      <c r="I37" s="1504" t="s">
        <v>14</v>
      </c>
      <c r="J37" s="1503"/>
      <c r="K37" s="1506">
        <v>0.21</v>
      </c>
      <c r="L37" s="1505"/>
      <c r="M37" s="1432">
        <f>K37*12*I7</f>
        <v>699.048</v>
      </c>
    </row>
    <row r="38" spans="1:15" s="1412" customFormat="1" ht="15.75" thickBot="1">
      <c r="A38" s="1482" t="s">
        <v>47</v>
      </c>
      <c r="B38" s="1481"/>
      <c r="C38" s="1481"/>
      <c r="D38" s="1481"/>
      <c r="E38" s="1481"/>
      <c r="F38" s="1481"/>
      <c r="G38" s="1481"/>
      <c r="H38" s="1480"/>
      <c r="I38" s="1479" t="s">
        <v>14</v>
      </c>
      <c r="J38" s="1478"/>
      <c r="K38" s="1520">
        <v>5.91</v>
      </c>
      <c r="L38" s="1519"/>
      <c r="M38" s="1432">
        <f>K38*12*I7</f>
        <v>19673.207999999999</v>
      </c>
    </row>
    <row r="39" spans="1:15" s="1412" customFormat="1" ht="15.75" thickBot="1">
      <c r="A39" s="1501" t="s">
        <v>48</v>
      </c>
      <c r="B39" s="1500"/>
      <c r="C39" s="1500"/>
      <c r="D39" s="1500"/>
      <c r="E39" s="1500"/>
      <c r="F39" s="1500"/>
      <c r="G39" s="1500"/>
      <c r="H39" s="1499"/>
      <c r="I39" s="1464"/>
      <c r="J39" s="1463"/>
      <c r="K39" s="1462">
        <f>K40+K41+K43+K44+K45+K46</f>
        <v>2.9600000000000004</v>
      </c>
      <c r="L39" s="1518"/>
      <c r="M39" s="1460">
        <f>K39*12*I7</f>
        <v>9853.2479999999996</v>
      </c>
    </row>
    <row r="40" spans="1:15" s="1412" customFormat="1">
      <c r="A40" s="1517" t="s">
        <v>49</v>
      </c>
      <c r="B40" s="1516"/>
      <c r="C40" s="1516"/>
      <c r="D40" s="1516"/>
      <c r="E40" s="1516"/>
      <c r="F40" s="1495"/>
      <c r="G40" s="1495"/>
      <c r="H40" s="1494"/>
      <c r="I40" s="1515"/>
      <c r="J40" s="1451"/>
      <c r="K40" s="1514">
        <v>0.16</v>
      </c>
      <c r="L40" s="1513"/>
      <c r="M40" s="1432">
        <f>K40*12*I7</f>
        <v>532.60799999999995</v>
      </c>
      <c r="O40" s="1775"/>
    </row>
    <row r="41" spans="1:15" s="1412" customFormat="1">
      <c r="A41" s="1512" t="s">
        <v>50</v>
      </c>
      <c r="B41" s="1511"/>
      <c r="C41" s="1511"/>
      <c r="D41" s="1511"/>
      <c r="E41" s="1511"/>
      <c r="F41" s="1481"/>
      <c r="G41" s="1481"/>
      <c r="H41" s="1480"/>
      <c r="I41" s="1459" t="s">
        <v>51</v>
      </c>
      <c r="J41" s="1458"/>
      <c r="K41" s="1506">
        <v>1.41</v>
      </c>
      <c r="L41" s="1505"/>
      <c r="M41" s="1432">
        <f>K41*12*I7</f>
        <v>4693.6079999999993</v>
      </c>
    </row>
    <row r="42" spans="1:15" s="1412" customFormat="1">
      <c r="A42" s="1496" t="s">
        <v>52</v>
      </c>
      <c r="B42" s="1495"/>
      <c r="C42" s="1495"/>
      <c r="D42" s="1495"/>
      <c r="E42" s="1495"/>
      <c r="F42" s="1495"/>
      <c r="G42" s="1495"/>
      <c r="H42" s="1494"/>
      <c r="I42" s="1510" t="s">
        <v>53</v>
      </c>
      <c r="J42" s="1509"/>
      <c r="K42" s="1508"/>
      <c r="L42" s="1507"/>
      <c r="M42" s="1432"/>
    </row>
    <row r="43" spans="1:15" s="1412" customFormat="1">
      <c r="A43" s="1489" t="s">
        <v>54</v>
      </c>
      <c r="B43" s="1488"/>
      <c r="C43" s="1488"/>
      <c r="D43" s="1488"/>
      <c r="E43" s="1488"/>
      <c r="F43" s="1488"/>
      <c r="G43" s="1488"/>
      <c r="H43" s="1487"/>
      <c r="I43" s="1504" t="s">
        <v>55</v>
      </c>
      <c r="J43" s="1503"/>
      <c r="K43" s="1506">
        <v>0.87</v>
      </c>
      <c r="L43" s="1505"/>
      <c r="M43" s="1432">
        <f>K43*12*I7</f>
        <v>2896.0559999999996</v>
      </c>
    </row>
    <row r="44" spans="1:15" s="1412" customFormat="1">
      <c r="A44" s="1489" t="s">
        <v>56</v>
      </c>
      <c r="B44" s="1488"/>
      <c r="C44" s="1488"/>
      <c r="D44" s="1488"/>
      <c r="E44" s="1488"/>
      <c r="F44" s="1488"/>
      <c r="G44" s="1488"/>
      <c r="H44" s="1487"/>
      <c r="I44" s="1504" t="s">
        <v>57</v>
      </c>
      <c r="J44" s="1503"/>
      <c r="K44" s="1506">
        <v>0.22</v>
      </c>
      <c r="L44" s="1505"/>
      <c r="M44" s="1432">
        <f>K44*12*I7</f>
        <v>732.33600000000001</v>
      </c>
    </row>
    <row r="45" spans="1:15" s="1412" customFormat="1">
      <c r="A45" s="1482" t="s">
        <v>58</v>
      </c>
      <c r="B45" s="1481"/>
      <c r="C45" s="1481"/>
      <c r="D45" s="1481"/>
      <c r="E45" s="1481"/>
      <c r="F45" s="1481"/>
      <c r="G45" s="1481"/>
      <c r="H45" s="1480"/>
      <c r="I45" s="1504" t="s">
        <v>59</v>
      </c>
      <c r="J45" s="1503"/>
      <c r="K45" s="1484">
        <v>0.12</v>
      </c>
      <c r="L45" s="1483"/>
      <c r="M45" s="1432">
        <f>K45*12*I7</f>
        <v>399.45599999999996</v>
      </c>
    </row>
    <row r="46" spans="1:15" s="1412" customFormat="1" ht="15.75" thickBot="1">
      <c r="A46" s="1482" t="s">
        <v>60</v>
      </c>
      <c r="B46" s="1481"/>
      <c r="C46" s="1481"/>
      <c r="D46" s="1481"/>
      <c r="E46" s="1481"/>
      <c r="F46" s="1481"/>
      <c r="G46" s="1481"/>
      <c r="H46" s="1480"/>
      <c r="I46" s="1479" t="s">
        <v>61</v>
      </c>
      <c r="J46" s="1478"/>
      <c r="K46" s="1477">
        <v>0.18</v>
      </c>
      <c r="L46" s="1476"/>
      <c r="M46" s="1502">
        <f>K46*12*I7</f>
        <v>599.18399999999997</v>
      </c>
    </row>
    <row r="47" spans="1:15" s="1412" customFormat="1" ht="15.75" thickBot="1">
      <c r="A47" s="1501" t="s">
        <v>109</v>
      </c>
      <c r="B47" s="1500"/>
      <c r="C47" s="1500"/>
      <c r="D47" s="1500"/>
      <c r="E47" s="1500"/>
      <c r="F47" s="1500"/>
      <c r="G47" s="1500"/>
      <c r="H47" s="1499"/>
      <c r="I47" s="1498"/>
      <c r="J47" s="1497"/>
      <c r="K47" s="1424">
        <f>K48+K49+K50</f>
        <v>1.93</v>
      </c>
      <c r="L47" s="1461"/>
      <c r="M47" s="1460">
        <f>K47*12*I7</f>
        <v>6424.5839999999998</v>
      </c>
    </row>
    <row r="48" spans="1:15" s="1412" customFormat="1">
      <c r="A48" s="1496" t="s">
        <v>63</v>
      </c>
      <c r="B48" s="1495"/>
      <c r="C48" s="1495"/>
      <c r="D48" s="1495"/>
      <c r="E48" s="1495"/>
      <c r="F48" s="1495"/>
      <c r="G48" s="1495"/>
      <c r="H48" s="1494"/>
      <c r="I48" s="1493" t="s">
        <v>64</v>
      </c>
      <c r="J48" s="1492"/>
      <c r="K48" s="1491">
        <v>0.92</v>
      </c>
      <c r="L48" s="1490"/>
      <c r="M48" s="1432">
        <f>K48*12*I7</f>
        <v>3062.4960000000001</v>
      </c>
    </row>
    <row r="49" spans="1:13" s="1412" customFormat="1">
      <c r="A49" s="1489" t="s">
        <v>65</v>
      </c>
      <c r="B49" s="1488"/>
      <c r="C49" s="1488"/>
      <c r="D49" s="1488"/>
      <c r="E49" s="1488"/>
      <c r="F49" s="1488"/>
      <c r="G49" s="1488"/>
      <c r="H49" s="1487"/>
      <c r="I49" s="1486" t="s">
        <v>66</v>
      </c>
      <c r="J49" s="1485"/>
      <c r="K49" s="1484">
        <v>0.81</v>
      </c>
      <c r="L49" s="1483"/>
      <c r="M49" s="1432">
        <f>K49*12*I7</f>
        <v>2696.328</v>
      </c>
    </row>
    <row r="50" spans="1:13" s="1412" customFormat="1" ht="15.75" thickBot="1">
      <c r="A50" s="1482" t="s">
        <v>58</v>
      </c>
      <c r="B50" s="1481"/>
      <c r="C50" s="1481"/>
      <c r="D50" s="1481"/>
      <c r="E50" s="1481"/>
      <c r="F50" s="1481"/>
      <c r="G50" s="1481"/>
      <c r="H50" s="1480"/>
      <c r="I50" s="1479" t="s">
        <v>59</v>
      </c>
      <c r="J50" s="1478"/>
      <c r="K50" s="1477">
        <v>0.2</v>
      </c>
      <c r="L50" s="1476"/>
      <c r="M50" s="1432">
        <f>K50*12*I7</f>
        <v>665.76</v>
      </c>
    </row>
    <row r="51" spans="1:13" s="1412" customFormat="1" ht="15.75" thickBot="1">
      <c r="A51" s="1471" t="s">
        <v>108</v>
      </c>
      <c r="B51" s="1470"/>
      <c r="C51" s="1470"/>
      <c r="D51" s="1470"/>
      <c r="E51" s="1470"/>
      <c r="F51" s="1470"/>
      <c r="G51" s="1470"/>
      <c r="H51" s="1469"/>
      <c r="I51" s="1475" t="s">
        <v>68</v>
      </c>
      <c r="J51" s="1474"/>
      <c r="K51" s="1473">
        <v>19.13</v>
      </c>
      <c r="L51" s="1472"/>
      <c r="M51" s="1460">
        <f>K51*12*I7</f>
        <v>63679.943999999996</v>
      </c>
    </row>
    <row r="52" spans="1:13" s="1412" customFormat="1" ht="15.75" thickBot="1">
      <c r="A52" s="1467" t="s">
        <v>107</v>
      </c>
      <c r="B52" s="1466"/>
      <c r="C52" s="1466"/>
      <c r="D52" s="1466"/>
      <c r="E52" s="1466"/>
      <c r="F52" s="1466"/>
      <c r="G52" s="1466"/>
      <c r="H52" s="1465"/>
      <c r="I52" s="1435" t="s">
        <v>71</v>
      </c>
      <c r="J52" s="1434"/>
      <c r="K52" s="1462">
        <v>2.29</v>
      </c>
      <c r="L52" s="1461"/>
      <c r="M52" s="1460">
        <f>K52*12*I7</f>
        <v>7622.9519999999993</v>
      </c>
    </row>
    <row r="53" spans="1:13" s="1412" customFormat="1" ht="15.75" thickBot="1">
      <c r="A53" s="1471" t="s">
        <v>106</v>
      </c>
      <c r="B53" s="1470"/>
      <c r="C53" s="1470"/>
      <c r="D53" s="1470"/>
      <c r="E53" s="1470"/>
      <c r="F53" s="1470"/>
      <c r="G53" s="1470"/>
      <c r="H53" s="1469"/>
      <c r="I53" s="1464"/>
      <c r="J53" s="1463"/>
      <c r="K53" s="1462">
        <v>0.11</v>
      </c>
      <c r="L53" s="1461"/>
      <c r="M53" s="1460">
        <f>K53*12*I7</f>
        <v>366.16800000000001</v>
      </c>
    </row>
    <row r="54" spans="1:13" s="1412" customFormat="1" ht="15.75" thickBot="1">
      <c r="A54" s="1456" t="s">
        <v>227</v>
      </c>
      <c r="B54" s="1455"/>
      <c r="C54" s="1455"/>
      <c r="D54" s="1455"/>
      <c r="E54" s="1455"/>
      <c r="F54" s="1455"/>
      <c r="G54" s="1455"/>
      <c r="H54" s="1453"/>
      <c r="I54" s="1435" t="s">
        <v>14</v>
      </c>
      <c r="J54" s="1434"/>
      <c r="K54" s="1468"/>
      <c r="L54" s="1449"/>
      <c r="M54" s="1432"/>
    </row>
    <row r="55" spans="1:13" s="1412" customFormat="1" ht="15.75" thickBot="1">
      <c r="A55" s="1467" t="s">
        <v>105</v>
      </c>
      <c r="B55" s="1466"/>
      <c r="C55" s="1466"/>
      <c r="D55" s="1466"/>
      <c r="E55" s="1466"/>
      <c r="F55" s="1466"/>
      <c r="G55" s="1466"/>
      <c r="H55" s="1465"/>
      <c r="I55" s="1464"/>
      <c r="J55" s="1463"/>
      <c r="K55" s="1462">
        <v>13.66</v>
      </c>
      <c r="L55" s="1461"/>
      <c r="M55" s="1460">
        <f>K55*12*I7</f>
        <v>45471.408000000003</v>
      </c>
    </row>
    <row r="56" spans="1:13" s="1412" customFormat="1">
      <c r="A56" s="1456" t="s">
        <v>131</v>
      </c>
      <c r="B56" s="1454"/>
      <c r="C56" s="1454"/>
      <c r="D56" s="1454"/>
      <c r="E56" s="1454"/>
      <c r="F56" s="1455"/>
      <c r="G56" s="1454"/>
      <c r="H56" s="1453"/>
      <c r="I56" s="1459" t="s">
        <v>79</v>
      </c>
      <c r="J56" s="1458"/>
      <c r="K56" s="1450"/>
      <c r="L56" s="1449"/>
      <c r="M56" s="1432"/>
    </row>
    <row r="57" spans="1:13" s="1412" customFormat="1">
      <c r="A57" s="1456" t="s">
        <v>130</v>
      </c>
      <c r="B57" s="1454"/>
      <c r="C57" s="1454"/>
      <c r="D57" s="1454"/>
      <c r="E57" s="1454"/>
      <c r="F57" s="1455"/>
      <c r="G57" s="1454"/>
      <c r="H57" s="1453"/>
      <c r="I57" s="1459" t="s">
        <v>81</v>
      </c>
      <c r="J57" s="1458"/>
      <c r="K57" s="1450"/>
      <c r="L57" s="1449"/>
      <c r="M57" s="1432"/>
    </row>
    <row r="58" spans="1:13" s="1412" customFormat="1">
      <c r="A58" s="1456" t="s">
        <v>129</v>
      </c>
      <c r="B58" s="1454"/>
      <c r="C58" s="1454"/>
      <c r="D58" s="1454"/>
      <c r="E58" s="1454"/>
      <c r="F58" s="1455"/>
      <c r="G58" s="1454"/>
      <c r="H58" s="1453"/>
      <c r="I58" s="1459" t="s">
        <v>83</v>
      </c>
      <c r="J58" s="1458"/>
      <c r="K58" s="1450"/>
      <c r="L58" s="1449"/>
      <c r="M58" s="1432"/>
    </row>
    <row r="59" spans="1:13" s="1412" customFormat="1">
      <c r="A59" s="1456" t="s">
        <v>128</v>
      </c>
      <c r="B59" s="1454"/>
      <c r="C59" s="1454"/>
      <c r="D59" s="1454"/>
      <c r="E59" s="1454"/>
      <c r="F59" s="1455"/>
      <c r="G59" s="1454"/>
      <c r="H59" s="1453"/>
      <c r="I59" s="1459" t="s">
        <v>85</v>
      </c>
      <c r="J59" s="1458"/>
      <c r="K59" s="1450"/>
      <c r="L59" s="1449"/>
      <c r="M59" s="1432"/>
    </row>
    <row r="60" spans="1:13" s="1412" customFormat="1">
      <c r="A60" s="1456" t="s">
        <v>127</v>
      </c>
      <c r="B60" s="1454"/>
      <c r="C60" s="1454"/>
      <c r="D60" s="1454"/>
      <c r="E60" s="1454"/>
      <c r="F60" s="1455"/>
      <c r="G60" s="1454"/>
      <c r="H60" s="1453"/>
      <c r="I60" s="1459" t="s">
        <v>87</v>
      </c>
      <c r="J60" s="1458"/>
      <c r="K60" s="1450"/>
      <c r="L60" s="1449"/>
      <c r="M60" s="1432"/>
    </row>
    <row r="61" spans="1:13" s="1412" customFormat="1">
      <c r="A61" s="1456" t="s">
        <v>126</v>
      </c>
      <c r="B61" s="1454"/>
      <c r="C61" s="1454"/>
      <c r="D61" s="1454"/>
      <c r="E61" s="1454"/>
      <c r="F61" s="1455"/>
      <c r="G61" s="1454"/>
      <c r="H61" s="1453"/>
      <c r="I61" s="1452"/>
      <c r="J61" s="1451"/>
      <c r="K61" s="1450"/>
      <c r="L61" s="1449"/>
      <c r="M61" s="1432"/>
    </row>
    <row r="62" spans="1:13" s="1412" customFormat="1">
      <c r="A62" s="1456" t="s">
        <v>125</v>
      </c>
      <c r="B62" s="1454"/>
      <c r="C62" s="1454"/>
      <c r="D62" s="1454"/>
      <c r="E62" s="1454"/>
      <c r="F62" s="1455"/>
      <c r="G62" s="1454"/>
      <c r="H62" s="1453"/>
      <c r="I62" s="1452"/>
      <c r="J62" s="1451"/>
      <c r="K62" s="1450"/>
      <c r="L62" s="1449"/>
      <c r="M62" s="1432"/>
    </row>
    <row r="63" spans="1:13" s="1412" customFormat="1">
      <c r="A63" s="1456" t="s">
        <v>91</v>
      </c>
      <c r="B63" s="1454"/>
      <c r="C63" s="1454"/>
      <c r="D63" s="1454"/>
      <c r="E63" s="1454"/>
      <c r="F63" s="1455"/>
      <c r="G63" s="1454"/>
      <c r="H63" s="1453"/>
      <c r="I63" s="1452"/>
      <c r="J63" s="1451"/>
      <c r="K63" s="1450"/>
      <c r="L63" s="1449"/>
      <c r="M63" s="1432"/>
    </row>
    <row r="64" spans="1:13" s="1412" customFormat="1" ht="15.75" thickBot="1">
      <c r="A64" s="1456" t="s">
        <v>124</v>
      </c>
      <c r="B64" s="1454"/>
      <c r="C64" s="1454"/>
      <c r="D64" s="1454"/>
      <c r="E64" s="1454"/>
      <c r="F64" s="1455"/>
      <c r="G64" s="1454"/>
      <c r="H64" s="1453"/>
      <c r="I64" s="1452"/>
      <c r="J64" s="1451"/>
      <c r="K64" s="1450"/>
      <c r="L64" s="1449"/>
      <c r="M64" s="1432"/>
    </row>
    <row r="65" spans="1:19">
      <c r="A65" s="1448" t="s">
        <v>94</v>
      </c>
      <c r="B65" s="1447"/>
      <c r="C65" s="1447"/>
      <c r="D65" s="1447"/>
      <c r="E65" s="1447"/>
      <c r="F65" s="1447"/>
      <c r="G65" s="1447"/>
      <c r="H65" s="1447"/>
      <c r="I65" s="1435" t="s">
        <v>95</v>
      </c>
      <c r="J65" s="1434"/>
      <c r="K65" s="1446"/>
      <c r="L65" s="1445"/>
      <c r="M65" s="1444"/>
    </row>
    <row r="66" spans="1:19" ht="15.75" thickBot="1">
      <c r="A66" s="1443" t="s">
        <v>96</v>
      </c>
      <c r="B66" s="1442"/>
      <c r="C66" s="1442"/>
      <c r="D66" s="1442"/>
      <c r="E66" s="1442"/>
      <c r="F66" s="1442"/>
      <c r="G66" s="1442"/>
      <c r="H66" s="1442"/>
      <c r="I66" s="1441"/>
      <c r="J66" s="1440"/>
      <c r="K66" s="1439"/>
      <c r="L66" s="1438"/>
      <c r="M66" s="1437"/>
    </row>
    <row r="67" spans="1:19" ht="15.75" thickBot="1">
      <c r="A67" s="1436" t="s">
        <v>160</v>
      </c>
      <c r="B67" s="1436"/>
      <c r="C67" s="1436"/>
      <c r="D67" s="1436"/>
      <c r="E67" s="1436"/>
      <c r="F67" s="1436"/>
      <c r="G67" s="1436"/>
      <c r="H67" s="1436"/>
      <c r="I67" s="1435" t="s">
        <v>95</v>
      </c>
      <c r="J67" s="1434"/>
      <c r="K67" s="1433">
        <v>1.04</v>
      </c>
      <c r="L67" s="1433"/>
      <c r="M67" s="1432">
        <f>K67*I7*12</f>
        <v>3461.9519999999998</v>
      </c>
    </row>
    <row r="68" spans="1:19" s="1588" customFormat="1" ht="15.75" thickBot="1">
      <c r="A68" s="1431" t="s">
        <v>137</v>
      </c>
      <c r="B68" s="1430"/>
      <c r="C68" s="1430"/>
      <c r="D68" s="1430"/>
      <c r="E68" s="1430"/>
      <c r="F68" s="1430"/>
      <c r="G68" s="1430"/>
      <c r="H68" s="1430"/>
      <c r="I68" s="1426"/>
      <c r="J68" s="1425"/>
      <c r="K68" s="1429">
        <v>69.44</v>
      </c>
      <c r="L68" s="1423"/>
      <c r="M68" s="1416">
        <f>I7*K68*12</f>
        <v>231151.87199999997</v>
      </c>
      <c r="P68" s="1414"/>
      <c r="Q68" s="1414"/>
      <c r="R68" s="1414"/>
      <c r="S68" s="1589"/>
    </row>
    <row r="69" spans="1:19" s="1588" customFormat="1" ht="15.75" thickBot="1">
      <c r="A69" s="1428" t="s">
        <v>136</v>
      </c>
      <c r="B69" s="1427"/>
      <c r="C69" s="1427"/>
      <c r="D69" s="1427"/>
      <c r="E69" s="1427"/>
      <c r="F69" s="1427"/>
      <c r="G69" s="1427"/>
      <c r="H69" s="1427"/>
      <c r="I69" s="1426"/>
      <c r="J69" s="1425"/>
      <c r="K69" s="1424">
        <f>K70-K68</f>
        <v>3.4699999999999989</v>
      </c>
      <c r="L69" s="1423"/>
      <c r="M69" s="1416">
        <f>K69*12*I7</f>
        <v>11550.935999999996</v>
      </c>
      <c r="P69" s="1414"/>
      <c r="Q69" s="1414"/>
      <c r="R69" s="1414"/>
      <c r="S69" s="1589"/>
    </row>
    <row r="70" spans="1:19" s="1588" customFormat="1" ht="15.75" thickBot="1">
      <c r="A70" s="1422" t="s">
        <v>135</v>
      </c>
      <c r="B70" s="1421"/>
      <c r="C70" s="1421"/>
      <c r="D70" s="1421"/>
      <c r="E70" s="1421"/>
      <c r="F70" s="1421"/>
      <c r="G70" s="1421"/>
      <c r="H70" s="1421"/>
      <c r="I70" s="1420"/>
      <c r="J70" s="1419"/>
      <c r="K70" s="1418">
        <f>K67+K55+K31+K18+K8</f>
        <v>72.91</v>
      </c>
      <c r="L70" s="1417"/>
      <c r="M70" s="1416">
        <f>M67+M55+M31+M18+M8</f>
        <v>242702.80799999993</v>
      </c>
      <c r="N70" s="1590"/>
      <c r="O70" s="1590"/>
      <c r="P70" s="1414"/>
      <c r="Q70" s="1414"/>
      <c r="R70" s="1414"/>
      <c r="S70" s="1589"/>
    </row>
    <row r="72" spans="1:19" ht="15.75">
      <c r="A72" s="1587" t="s">
        <v>104</v>
      </c>
      <c r="B72" s="1587"/>
      <c r="C72" s="1587"/>
      <c r="D72" s="1587"/>
      <c r="E72" s="1587"/>
      <c r="F72" s="1587"/>
      <c r="G72" s="1587"/>
      <c r="H72" s="1587"/>
      <c r="I72" s="1587"/>
      <c r="J72" s="1587"/>
      <c r="K72" s="1587"/>
      <c r="L72" s="1587"/>
      <c r="M72" s="1508"/>
    </row>
    <row r="73" spans="1:19" ht="15.75">
      <c r="A73" s="1586" t="s">
        <v>0</v>
      </c>
      <c r="B73" s="1586"/>
      <c r="C73" s="1586"/>
      <c r="D73" s="1586"/>
      <c r="E73" s="1586"/>
      <c r="F73" s="1586"/>
      <c r="G73" s="1586"/>
      <c r="H73" s="1586"/>
      <c r="I73" s="1586"/>
      <c r="J73" s="1586"/>
      <c r="K73" s="1586"/>
      <c r="L73" s="1586"/>
      <c r="M73" s="1508"/>
    </row>
    <row r="74" spans="1:19" ht="15.75">
      <c r="A74" s="1559"/>
      <c r="B74" s="1559"/>
      <c r="C74" s="1559"/>
      <c r="D74" s="1559"/>
      <c r="E74" s="1559"/>
      <c r="F74" s="1559" t="s">
        <v>238</v>
      </c>
      <c r="G74" s="1559"/>
      <c r="H74" s="1559"/>
      <c r="I74" s="1559"/>
      <c r="J74" s="1559"/>
      <c r="K74" s="1601" t="s">
        <v>187</v>
      </c>
      <c r="L74" s="1584"/>
      <c r="M74" s="1584"/>
    </row>
    <row r="75" spans="1:19">
      <c r="A75" s="1512"/>
      <c r="B75" s="1511"/>
      <c r="C75" s="1583" t="s">
        <v>2</v>
      </c>
      <c r="D75" s="1583"/>
      <c r="E75" s="1583"/>
      <c r="F75" s="1511"/>
      <c r="G75" s="1511"/>
      <c r="H75" s="1557"/>
      <c r="I75" s="1526" t="s">
        <v>3</v>
      </c>
      <c r="J75" s="1525"/>
      <c r="K75" s="1582" t="s">
        <v>4</v>
      </c>
      <c r="L75" s="1581"/>
      <c r="M75" s="1536"/>
    </row>
    <row r="76" spans="1:19">
      <c r="A76" s="1577"/>
      <c r="B76" s="1541"/>
      <c r="C76" s="1541"/>
      <c r="D76" s="1541"/>
      <c r="E76" s="1541"/>
      <c r="F76" s="1541"/>
      <c r="G76" s="1541"/>
      <c r="H76" s="1542"/>
      <c r="I76" s="1452"/>
      <c r="J76" s="1451"/>
      <c r="K76" s="1579" t="s">
        <v>5</v>
      </c>
      <c r="L76" s="1578"/>
      <c r="M76" s="1600" t="s">
        <v>6</v>
      </c>
    </row>
    <row r="77" spans="1:19">
      <c r="A77" s="1577"/>
      <c r="B77" s="1541"/>
      <c r="C77" s="1541"/>
      <c r="D77" s="1541"/>
      <c r="E77" s="1541"/>
      <c r="F77" s="1541"/>
      <c r="G77" s="1541"/>
      <c r="H77" s="1542"/>
      <c r="I77" s="1459" t="s">
        <v>7</v>
      </c>
      <c r="J77" s="1458"/>
      <c r="K77" s="1576" t="s">
        <v>8</v>
      </c>
      <c r="L77" s="1575"/>
      <c r="M77" s="1600" t="s">
        <v>9</v>
      </c>
    </row>
    <row r="78" spans="1:19" ht="16.5" thickBot="1">
      <c r="A78" s="1573"/>
      <c r="B78" s="1538"/>
      <c r="C78" s="1538"/>
      <c r="D78" s="1538"/>
      <c r="E78" s="1538"/>
      <c r="F78" s="1538"/>
      <c r="G78" s="1538"/>
      <c r="H78" s="1537"/>
      <c r="I78" s="1572">
        <v>375.2</v>
      </c>
      <c r="J78" s="1571"/>
      <c r="K78" s="1570"/>
      <c r="L78" s="1569"/>
      <c r="M78" s="1568"/>
    </row>
    <row r="79" spans="1:19">
      <c r="A79" s="1555" t="s">
        <v>10</v>
      </c>
      <c r="B79" s="1534"/>
      <c r="C79" s="1534"/>
      <c r="D79" s="1534"/>
      <c r="E79" s="1534"/>
      <c r="F79" s="1534"/>
      <c r="G79" s="1534"/>
      <c r="H79" s="1567"/>
      <c r="I79" s="1531"/>
      <c r="J79" s="1530"/>
      <c r="K79" s="1566">
        <f>K82+K85</f>
        <v>8.77</v>
      </c>
      <c r="L79" s="1528"/>
      <c r="M79" s="1444">
        <f>K79*12*I78</f>
        <v>39486.047999999995</v>
      </c>
    </row>
    <row r="80" spans="1:19">
      <c r="A80" s="1565" t="s">
        <v>11</v>
      </c>
      <c r="B80" s="1564"/>
      <c r="C80" s="1564"/>
      <c r="D80" s="1564"/>
      <c r="E80" s="1564"/>
      <c r="F80" s="1564"/>
      <c r="G80" s="1564"/>
      <c r="H80" s="1563"/>
      <c r="I80" s="1452"/>
      <c r="J80" s="1451"/>
      <c r="K80" s="1521"/>
      <c r="L80" s="1507"/>
      <c r="M80" s="1562"/>
    </row>
    <row r="81" spans="1:13" s="1412" customFormat="1" ht="15.75" thickBot="1">
      <c r="A81" s="1550" t="s">
        <v>12</v>
      </c>
      <c r="B81" s="1561"/>
      <c r="C81" s="1561"/>
      <c r="D81" s="1561"/>
      <c r="E81" s="1561"/>
      <c r="F81" s="1561"/>
      <c r="G81" s="1561"/>
      <c r="H81" s="1560"/>
      <c r="I81" s="1547"/>
      <c r="J81" s="1440"/>
      <c r="K81" s="1439"/>
      <c r="L81" s="1438"/>
      <c r="M81" s="1437"/>
    </row>
    <row r="82" spans="1:13" s="1412" customFormat="1">
      <c r="A82" s="1496" t="s">
        <v>13</v>
      </c>
      <c r="B82" s="1516"/>
      <c r="C82" s="1516"/>
      <c r="D82" s="1516"/>
      <c r="E82" s="1516"/>
      <c r="F82" s="1516"/>
      <c r="G82" s="1516"/>
      <c r="H82" s="1543"/>
      <c r="I82" s="1510" t="s">
        <v>14</v>
      </c>
      <c r="J82" s="1509"/>
      <c r="K82" s="1514">
        <v>5.24</v>
      </c>
      <c r="L82" s="1513"/>
      <c r="M82" s="1432">
        <f>K82*12*I78</f>
        <v>23592.576000000001</v>
      </c>
    </row>
    <row r="83" spans="1:13" s="1412" customFormat="1">
      <c r="A83" s="1456" t="s">
        <v>15</v>
      </c>
      <c r="B83" s="1541"/>
      <c r="C83" s="1541"/>
      <c r="D83" s="1541"/>
      <c r="E83" s="1541"/>
      <c r="F83" s="1541"/>
      <c r="G83" s="1541"/>
      <c r="H83" s="1542"/>
      <c r="I83" s="1459" t="s">
        <v>16</v>
      </c>
      <c r="J83" s="1458"/>
      <c r="K83" s="1508"/>
      <c r="L83" s="1507"/>
      <c r="M83" s="1432"/>
    </row>
    <row r="84" spans="1:13" s="1412" customFormat="1">
      <c r="A84" s="1496" t="s">
        <v>17</v>
      </c>
      <c r="B84" s="1516"/>
      <c r="C84" s="1516"/>
      <c r="D84" s="1516"/>
      <c r="E84" s="1516"/>
      <c r="F84" s="1516"/>
      <c r="G84" s="1516"/>
      <c r="H84" s="1543"/>
      <c r="I84" s="1510"/>
      <c r="J84" s="1509"/>
      <c r="K84" s="1508"/>
      <c r="L84" s="1507"/>
      <c r="M84" s="1432"/>
    </row>
    <row r="85" spans="1:13" s="1412" customFormat="1">
      <c r="A85" s="1496" t="s">
        <v>18</v>
      </c>
      <c r="B85" s="1516"/>
      <c r="C85" s="1516"/>
      <c r="D85" s="1516"/>
      <c r="E85" s="1516"/>
      <c r="F85" s="1516"/>
      <c r="G85" s="1516"/>
      <c r="H85" s="1543"/>
      <c r="I85" s="1504" t="s">
        <v>19</v>
      </c>
      <c r="J85" s="1503"/>
      <c r="K85" s="1506">
        <v>3.53</v>
      </c>
      <c r="L85" s="1505"/>
      <c r="M85" s="1432">
        <f>K85*12*I78</f>
        <v>15893.472</v>
      </c>
    </row>
    <row r="86" spans="1:13" s="1412" customFormat="1">
      <c r="A86" s="1489" t="s">
        <v>20</v>
      </c>
      <c r="B86" s="1540"/>
      <c r="C86" s="1540"/>
      <c r="D86" s="1540"/>
      <c r="E86" s="1540"/>
      <c r="F86" s="1540"/>
      <c r="G86" s="1540"/>
      <c r="H86" s="1539"/>
      <c r="I86" s="1459" t="s">
        <v>16</v>
      </c>
      <c r="J86" s="1458"/>
      <c r="K86" s="1599"/>
      <c r="L86" s="1598"/>
      <c r="M86" s="1432"/>
    </row>
    <row r="87" spans="1:13" s="1412" customFormat="1">
      <c r="A87" s="1482" t="s">
        <v>21</v>
      </c>
      <c r="B87" s="1511"/>
      <c r="C87" s="1511"/>
      <c r="D87" s="1511"/>
      <c r="E87" s="1511"/>
      <c r="F87" s="1511"/>
      <c r="G87" s="1511"/>
      <c r="H87" s="1557"/>
      <c r="I87" s="1459"/>
      <c r="J87" s="1458"/>
      <c r="K87" s="1508"/>
      <c r="L87" s="1507"/>
      <c r="M87" s="1432"/>
    </row>
    <row r="88" spans="1:13" s="1412" customFormat="1" ht="15.75" thickBot="1">
      <c r="A88" s="1496" t="s">
        <v>22</v>
      </c>
      <c r="B88" s="1495"/>
      <c r="C88" s="1495"/>
      <c r="D88" s="1495"/>
      <c r="E88" s="1495"/>
      <c r="F88" s="1495"/>
      <c r="G88" s="1495"/>
      <c r="H88" s="1494"/>
      <c r="I88" s="1523"/>
      <c r="J88" s="1522"/>
      <c r="K88" s="1484"/>
      <c r="L88" s="1483"/>
      <c r="M88" s="1432"/>
    </row>
    <row r="89" spans="1:13" s="1412" customFormat="1">
      <c r="A89" s="1555" t="s">
        <v>23</v>
      </c>
      <c r="B89" s="1554"/>
      <c r="C89" s="1554"/>
      <c r="D89" s="1554"/>
      <c r="E89" s="1554"/>
      <c r="F89" s="1554"/>
      <c r="G89" s="1554"/>
      <c r="H89" s="1553"/>
      <c r="I89" s="1531"/>
      <c r="J89" s="1552"/>
      <c r="K89" s="1551">
        <f>K91+K96+K98</f>
        <v>7.17</v>
      </c>
      <c r="L89" s="1528"/>
      <c r="M89" s="1444">
        <f>K89*12*I78</f>
        <v>32282.207999999995</v>
      </c>
    </row>
    <row r="90" spans="1:13" s="1412" customFormat="1" ht="15.75" thickBot="1">
      <c r="A90" s="1550" t="s">
        <v>24</v>
      </c>
      <c r="B90" s="1549"/>
      <c r="C90" s="1549"/>
      <c r="D90" s="1549"/>
      <c r="E90" s="1549"/>
      <c r="F90" s="1549"/>
      <c r="G90" s="1549"/>
      <c r="H90" s="1548"/>
      <c r="I90" s="1547"/>
      <c r="J90" s="1546"/>
      <c r="K90" s="1439"/>
      <c r="L90" s="1438"/>
      <c r="M90" s="1437"/>
    </row>
    <row r="91" spans="1:13" s="1412" customFormat="1">
      <c r="A91" s="1456" t="s">
        <v>25</v>
      </c>
      <c r="B91" s="1455"/>
      <c r="C91" s="1455"/>
      <c r="D91" s="1455"/>
      <c r="E91" s="1455"/>
      <c r="F91" s="1455"/>
      <c r="G91" s="1455"/>
      <c r="H91" s="1453"/>
      <c r="I91" s="1459" t="s">
        <v>14</v>
      </c>
      <c r="J91" s="1458"/>
      <c r="K91" s="1514">
        <v>3.59</v>
      </c>
      <c r="L91" s="1513"/>
      <c r="M91" s="1432">
        <f>K91*12*I78</f>
        <v>16163.615999999998</v>
      </c>
    </row>
    <row r="92" spans="1:13" s="1412" customFormat="1">
      <c r="A92" s="1496" t="s">
        <v>26</v>
      </c>
      <c r="B92" s="1495"/>
      <c r="C92" s="1495"/>
      <c r="D92" s="1495"/>
      <c r="E92" s="1495"/>
      <c r="F92" s="1495"/>
      <c r="G92" s="1495"/>
      <c r="H92" s="1494"/>
      <c r="I92" s="1545"/>
      <c r="J92" s="1544"/>
      <c r="K92" s="1508"/>
      <c r="L92" s="1507"/>
      <c r="M92" s="1432"/>
    </row>
    <row r="93" spans="1:13" s="1412" customFormat="1">
      <c r="A93" s="1456" t="s">
        <v>15</v>
      </c>
      <c r="B93" s="1541"/>
      <c r="C93" s="1541"/>
      <c r="D93" s="1541"/>
      <c r="E93" s="1541"/>
      <c r="F93" s="1541"/>
      <c r="G93" s="1541"/>
      <c r="H93" s="1542"/>
      <c r="I93" s="1459" t="s">
        <v>16</v>
      </c>
      <c r="J93" s="1458"/>
      <c r="K93" s="1508"/>
      <c r="L93" s="1507"/>
      <c r="M93" s="1432"/>
    </row>
    <row r="94" spans="1:13" s="1412" customFormat="1">
      <c r="A94" s="1496" t="s">
        <v>17</v>
      </c>
      <c r="B94" s="1516"/>
      <c r="C94" s="1516"/>
      <c r="D94" s="1516"/>
      <c r="E94" s="1516"/>
      <c r="F94" s="1516"/>
      <c r="G94" s="1516"/>
      <c r="H94" s="1543"/>
      <c r="I94" s="1510"/>
      <c r="J94" s="1509"/>
      <c r="K94" s="1508"/>
      <c r="L94" s="1507"/>
      <c r="M94" s="1432"/>
    </row>
    <row r="95" spans="1:13" s="1412" customFormat="1">
      <c r="A95" s="1489" t="s">
        <v>27</v>
      </c>
      <c r="B95" s="1540"/>
      <c r="C95" s="1539"/>
      <c r="D95" s="1541"/>
      <c r="E95" s="1541"/>
      <c r="F95" s="1541"/>
      <c r="G95" s="1541"/>
      <c r="H95" s="1542"/>
      <c r="I95" s="1459" t="s">
        <v>16</v>
      </c>
      <c r="J95" s="1458"/>
      <c r="K95" s="1508"/>
      <c r="L95" s="1507"/>
      <c r="M95" s="1432"/>
    </row>
    <row r="96" spans="1:13" s="1412" customFormat="1">
      <c r="A96" s="1456" t="s">
        <v>28</v>
      </c>
      <c r="B96" s="1541"/>
      <c r="C96" s="1541"/>
      <c r="D96" s="1540"/>
      <c r="E96" s="1540"/>
      <c r="F96" s="1540"/>
      <c r="G96" s="1540"/>
      <c r="H96" s="1539"/>
      <c r="I96" s="1504" t="s">
        <v>19</v>
      </c>
      <c r="J96" s="1503"/>
      <c r="K96" s="1506">
        <v>1.58</v>
      </c>
      <c r="L96" s="1505"/>
      <c r="M96" s="1432">
        <f>K96*12*I78</f>
        <v>7113.7920000000004</v>
      </c>
    </row>
    <row r="97" spans="1:13" s="1412" customFormat="1">
      <c r="A97" s="1482" t="s">
        <v>29</v>
      </c>
      <c r="B97" s="1481"/>
      <c r="C97" s="1481"/>
      <c r="D97" s="1481"/>
      <c r="E97" s="1481"/>
      <c r="F97" s="1481"/>
      <c r="G97" s="1481"/>
      <c r="H97" s="1480"/>
      <c r="I97" s="1526" t="s">
        <v>133</v>
      </c>
      <c r="J97" s="1525"/>
      <c r="K97" s="1508"/>
      <c r="L97" s="1507"/>
      <c r="M97" s="1432"/>
    </row>
    <row r="98" spans="1:13" s="1412" customFormat="1">
      <c r="A98" s="1482" t="s">
        <v>32</v>
      </c>
      <c r="B98" s="1481"/>
      <c r="C98" s="1481"/>
      <c r="D98" s="1481"/>
      <c r="E98" s="1481"/>
      <c r="F98" s="1481"/>
      <c r="G98" s="1481"/>
      <c r="H98" s="1480"/>
      <c r="I98" s="1526" t="s">
        <v>19</v>
      </c>
      <c r="J98" s="1525"/>
      <c r="K98" s="1506">
        <v>2</v>
      </c>
      <c r="L98" s="1505"/>
      <c r="M98" s="1432">
        <f>K98*12*I78</f>
        <v>9004.7999999999993</v>
      </c>
    </row>
    <row r="99" spans="1:13" s="1412" customFormat="1">
      <c r="A99" s="1496" t="s">
        <v>33</v>
      </c>
      <c r="B99" s="1495"/>
      <c r="C99" s="1495"/>
      <c r="D99" s="1495"/>
      <c r="E99" s="1495"/>
      <c r="F99" s="1495"/>
      <c r="G99" s="1495"/>
      <c r="H99" s="1494"/>
      <c r="I99" s="1523"/>
      <c r="J99" s="1522"/>
      <c r="K99" s="1508"/>
      <c r="L99" s="1507"/>
      <c r="M99" s="1432"/>
    </row>
    <row r="100" spans="1:13" s="1412" customFormat="1">
      <c r="A100" s="1482" t="s">
        <v>34</v>
      </c>
      <c r="B100" s="1481"/>
      <c r="C100" s="1481"/>
      <c r="D100" s="1481"/>
      <c r="E100" s="1481"/>
      <c r="F100" s="1481"/>
      <c r="G100" s="1481"/>
      <c r="H100" s="1480"/>
      <c r="I100" s="1459" t="s">
        <v>16</v>
      </c>
      <c r="J100" s="1458"/>
      <c r="K100" s="1508"/>
      <c r="L100" s="1507"/>
      <c r="M100" s="1432"/>
    </row>
    <row r="101" spans="1:13" s="1412" customFormat="1" ht="15.75" thickBot="1">
      <c r="A101" s="1482" t="s">
        <v>35</v>
      </c>
      <c r="B101" s="1481"/>
      <c r="C101" s="1481"/>
      <c r="D101" s="1481"/>
      <c r="E101" s="1481"/>
      <c r="F101" s="1481"/>
      <c r="G101" s="1481"/>
      <c r="H101" s="1480"/>
      <c r="I101" s="1526" t="s">
        <v>132</v>
      </c>
      <c r="J101" s="1525"/>
      <c r="K101" s="1538"/>
      <c r="L101" s="1537"/>
      <c r="M101" s="1536"/>
    </row>
    <row r="102" spans="1:13" s="1412" customFormat="1" ht="15.75" thickBot="1">
      <c r="A102" s="1535" t="s">
        <v>38</v>
      </c>
      <c r="B102" s="1534"/>
      <c r="C102" s="1534"/>
      <c r="D102" s="1534"/>
      <c r="E102" s="1534"/>
      <c r="F102" s="1534"/>
      <c r="G102" s="1533"/>
      <c r="H102" s="1532"/>
      <c r="I102" s="1531"/>
      <c r="J102" s="1530"/>
      <c r="K102" s="1529">
        <f>K103+K110+K118+K122+K123+K124</f>
        <v>39.909999999999997</v>
      </c>
      <c r="L102" s="1528"/>
      <c r="M102" s="1444">
        <f>M103+M110+M118+M122+M123+M124</f>
        <v>179690.78400000001</v>
      </c>
    </row>
    <row r="103" spans="1:13" s="1412" customFormat="1" ht="15.75" thickBot="1">
      <c r="A103" s="1467" t="s">
        <v>39</v>
      </c>
      <c r="B103" s="1466"/>
      <c r="C103" s="1466"/>
      <c r="D103" s="1466"/>
      <c r="E103" s="1466"/>
      <c r="F103" s="1466"/>
      <c r="G103" s="1466"/>
      <c r="H103" s="1465"/>
      <c r="I103" s="1464"/>
      <c r="J103" s="1463"/>
      <c r="K103" s="1527">
        <f>K104+K105+K106+K108+K109</f>
        <v>14.01</v>
      </c>
      <c r="L103" s="1518"/>
      <c r="M103" s="1460">
        <f>K103*12*I78</f>
        <v>63078.623999999996</v>
      </c>
    </row>
    <row r="104" spans="1:13" s="1412" customFormat="1">
      <c r="A104" s="1496" t="s">
        <v>40</v>
      </c>
      <c r="B104" s="1495"/>
      <c r="C104" s="1495"/>
      <c r="D104" s="1495"/>
      <c r="E104" s="1495"/>
      <c r="F104" s="1495"/>
      <c r="G104" s="1495"/>
      <c r="H104" s="1494"/>
      <c r="I104" s="1510" t="s">
        <v>41</v>
      </c>
      <c r="J104" s="1509"/>
      <c r="K104" s="1514">
        <v>2.58</v>
      </c>
      <c r="L104" s="1513"/>
      <c r="M104" s="1432">
        <f>K104*12*I78</f>
        <v>11616.191999999999</v>
      </c>
    </row>
    <row r="105" spans="1:13" s="1412" customFormat="1">
      <c r="A105" s="1489" t="s">
        <v>42</v>
      </c>
      <c r="B105" s="1488"/>
      <c r="C105" s="1488"/>
      <c r="D105" s="1488"/>
      <c r="E105" s="1488"/>
      <c r="F105" s="1488"/>
      <c r="G105" s="1488"/>
      <c r="H105" s="1487"/>
      <c r="I105" s="1504" t="s">
        <v>43</v>
      </c>
      <c r="J105" s="1503"/>
      <c r="K105" s="1506">
        <v>6.1</v>
      </c>
      <c r="L105" s="1505"/>
      <c r="M105" s="1432">
        <f>K105*12*I78</f>
        <v>27464.639999999996</v>
      </c>
    </row>
    <row r="106" spans="1:13" s="1412" customFormat="1">
      <c r="A106" s="1482" t="s">
        <v>44</v>
      </c>
      <c r="B106" s="1481"/>
      <c r="C106" s="1481"/>
      <c r="D106" s="1481"/>
      <c r="E106" s="1481"/>
      <c r="F106" s="1481"/>
      <c r="G106" s="1481"/>
      <c r="H106" s="1480"/>
      <c r="I106" s="1526" t="s">
        <v>19</v>
      </c>
      <c r="J106" s="1525"/>
      <c r="K106" s="1506">
        <v>0.69</v>
      </c>
      <c r="L106" s="1505"/>
      <c r="M106" s="1432">
        <f>K106*12*I78</f>
        <v>3106.6559999999995</v>
      </c>
    </row>
    <row r="107" spans="1:13" s="1412" customFormat="1">
      <c r="A107" s="1524" t="s">
        <v>45</v>
      </c>
      <c r="B107" s="1516"/>
      <c r="C107" s="1516"/>
      <c r="D107" s="1516"/>
      <c r="E107" s="1495"/>
      <c r="F107" s="1495"/>
      <c r="G107" s="1495"/>
      <c r="H107" s="1494"/>
      <c r="I107" s="1523"/>
      <c r="J107" s="1522"/>
      <c r="K107" s="1521"/>
      <c r="L107" s="1507"/>
      <c r="M107" s="1432"/>
    </row>
    <row r="108" spans="1:13" s="1412" customFormat="1">
      <c r="A108" s="1489" t="s">
        <v>46</v>
      </c>
      <c r="B108" s="1488"/>
      <c r="C108" s="1488"/>
      <c r="D108" s="1488"/>
      <c r="E108" s="1488"/>
      <c r="F108" s="1488"/>
      <c r="G108" s="1488"/>
      <c r="H108" s="1487"/>
      <c r="I108" s="1504" t="s">
        <v>14</v>
      </c>
      <c r="J108" s="1503"/>
      <c r="K108" s="1506">
        <v>0.21</v>
      </c>
      <c r="L108" s="1505"/>
      <c r="M108" s="1432">
        <f>K108*12*I78</f>
        <v>945.50400000000002</v>
      </c>
    </row>
    <row r="109" spans="1:13" s="1412" customFormat="1" ht="15.75" thickBot="1">
      <c r="A109" s="1482" t="s">
        <v>47</v>
      </c>
      <c r="B109" s="1481"/>
      <c r="C109" s="1481"/>
      <c r="D109" s="1481"/>
      <c r="E109" s="1481"/>
      <c r="F109" s="1481"/>
      <c r="G109" s="1481"/>
      <c r="H109" s="1480"/>
      <c r="I109" s="1479" t="s">
        <v>14</v>
      </c>
      <c r="J109" s="1478"/>
      <c r="K109" s="1520">
        <v>4.43</v>
      </c>
      <c r="L109" s="1519"/>
      <c r="M109" s="1432">
        <f>K109*12*I78</f>
        <v>19945.631999999998</v>
      </c>
    </row>
    <row r="110" spans="1:13" s="1412" customFormat="1" ht="15.75" thickBot="1">
      <c r="A110" s="1501" t="s">
        <v>48</v>
      </c>
      <c r="B110" s="1500"/>
      <c r="C110" s="1500"/>
      <c r="D110" s="1500"/>
      <c r="E110" s="1500"/>
      <c r="F110" s="1500"/>
      <c r="G110" s="1500"/>
      <c r="H110" s="1499"/>
      <c r="I110" s="1464"/>
      <c r="J110" s="1463"/>
      <c r="K110" s="1462">
        <f>K111+K112+K114+K115+K116+K117</f>
        <v>2.6900000000000004</v>
      </c>
      <c r="L110" s="1518"/>
      <c r="M110" s="1460">
        <f>K110*12*I78</f>
        <v>12111.456</v>
      </c>
    </row>
    <row r="111" spans="1:13" s="1412" customFormat="1">
      <c r="A111" s="1517" t="s">
        <v>49</v>
      </c>
      <c r="B111" s="1516"/>
      <c r="C111" s="1516"/>
      <c r="D111" s="1516"/>
      <c r="E111" s="1516"/>
      <c r="F111" s="1495"/>
      <c r="G111" s="1495"/>
      <c r="H111" s="1494"/>
      <c r="I111" s="1515"/>
      <c r="J111" s="1451"/>
      <c r="K111" s="1514">
        <v>0.16</v>
      </c>
      <c r="L111" s="1513"/>
      <c r="M111" s="1432">
        <f>K111*12*I78</f>
        <v>720.3839999999999</v>
      </c>
    </row>
    <row r="112" spans="1:13" s="1412" customFormat="1">
      <c r="A112" s="1512" t="s">
        <v>50</v>
      </c>
      <c r="B112" s="1511"/>
      <c r="C112" s="1511"/>
      <c r="D112" s="1511"/>
      <c r="E112" s="1511"/>
      <c r="F112" s="1481"/>
      <c r="G112" s="1481"/>
      <c r="H112" s="1480"/>
      <c r="I112" s="1459" t="s">
        <v>51</v>
      </c>
      <c r="J112" s="1458"/>
      <c r="K112" s="1506">
        <v>1.1399999999999999</v>
      </c>
      <c r="L112" s="1505"/>
      <c r="M112" s="1432">
        <f>K112*12*I78</f>
        <v>5132.7359999999999</v>
      </c>
    </row>
    <row r="113" spans="1:13" s="1412" customFormat="1">
      <c r="A113" s="1496" t="s">
        <v>52</v>
      </c>
      <c r="B113" s="1495"/>
      <c r="C113" s="1495"/>
      <c r="D113" s="1495"/>
      <c r="E113" s="1495"/>
      <c r="F113" s="1495"/>
      <c r="G113" s="1495"/>
      <c r="H113" s="1494"/>
      <c r="I113" s="1510" t="s">
        <v>53</v>
      </c>
      <c r="J113" s="1509"/>
      <c r="K113" s="1508"/>
      <c r="L113" s="1507"/>
      <c r="M113" s="1432"/>
    </row>
    <row r="114" spans="1:13" s="1412" customFormat="1">
      <c r="A114" s="1489" t="s">
        <v>54</v>
      </c>
      <c r="B114" s="1488"/>
      <c r="C114" s="1488"/>
      <c r="D114" s="1488"/>
      <c r="E114" s="1488"/>
      <c r="F114" s="1488"/>
      <c r="G114" s="1488"/>
      <c r="H114" s="1487"/>
      <c r="I114" s="1504" t="s">
        <v>55</v>
      </c>
      <c r="J114" s="1503"/>
      <c r="K114" s="1506">
        <v>0.87</v>
      </c>
      <c r="L114" s="1505"/>
      <c r="M114" s="1432">
        <f>K114*12*I78</f>
        <v>3917.0879999999997</v>
      </c>
    </row>
    <row r="115" spans="1:13" s="1412" customFormat="1">
      <c r="A115" s="1489" t="s">
        <v>56</v>
      </c>
      <c r="B115" s="1488"/>
      <c r="C115" s="1488"/>
      <c r="D115" s="1488"/>
      <c r="E115" s="1488"/>
      <c r="F115" s="1488"/>
      <c r="G115" s="1488"/>
      <c r="H115" s="1487"/>
      <c r="I115" s="1504" t="s">
        <v>57</v>
      </c>
      <c r="J115" s="1503"/>
      <c r="K115" s="1506">
        <v>0.22</v>
      </c>
      <c r="L115" s="1505"/>
      <c r="M115" s="1432">
        <f>K115*12*I78</f>
        <v>990.52800000000002</v>
      </c>
    </row>
    <row r="116" spans="1:13" s="1412" customFormat="1">
      <c r="A116" s="1482" t="s">
        <v>58</v>
      </c>
      <c r="B116" s="1481"/>
      <c r="C116" s="1481"/>
      <c r="D116" s="1481"/>
      <c r="E116" s="1481"/>
      <c r="F116" s="1481"/>
      <c r="G116" s="1481"/>
      <c r="H116" s="1480"/>
      <c r="I116" s="1504" t="s">
        <v>59</v>
      </c>
      <c r="J116" s="1503"/>
      <c r="K116" s="1484">
        <v>0.12</v>
      </c>
      <c r="L116" s="1483"/>
      <c r="M116" s="1432">
        <f>K116*12*I78</f>
        <v>540.28800000000001</v>
      </c>
    </row>
    <row r="117" spans="1:13" s="1412" customFormat="1" ht="15.75" thickBot="1">
      <c r="A117" s="1482" t="s">
        <v>60</v>
      </c>
      <c r="B117" s="1481"/>
      <c r="C117" s="1481"/>
      <c r="D117" s="1481"/>
      <c r="E117" s="1481"/>
      <c r="F117" s="1481"/>
      <c r="G117" s="1481"/>
      <c r="H117" s="1480"/>
      <c r="I117" s="1479" t="s">
        <v>61</v>
      </c>
      <c r="J117" s="1478"/>
      <c r="K117" s="1477">
        <v>0.18</v>
      </c>
      <c r="L117" s="1476"/>
      <c r="M117" s="1502">
        <f>K117*12*I78</f>
        <v>810.43200000000002</v>
      </c>
    </row>
    <row r="118" spans="1:13" s="1412" customFormat="1" ht="15.75" thickBot="1">
      <c r="A118" s="1501" t="s">
        <v>109</v>
      </c>
      <c r="B118" s="1500"/>
      <c r="C118" s="1500"/>
      <c r="D118" s="1500"/>
      <c r="E118" s="1500"/>
      <c r="F118" s="1500"/>
      <c r="G118" s="1500"/>
      <c r="H118" s="1499"/>
      <c r="I118" s="1498"/>
      <c r="J118" s="1497"/>
      <c r="K118" s="1424">
        <f>K119+K120+K121</f>
        <v>1.93</v>
      </c>
      <c r="L118" s="1461"/>
      <c r="M118" s="1460">
        <f>K118*12*I78</f>
        <v>8689.6319999999996</v>
      </c>
    </row>
    <row r="119" spans="1:13" s="1412" customFormat="1">
      <c r="A119" s="1496" t="s">
        <v>63</v>
      </c>
      <c r="B119" s="1495"/>
      <c r="C119" s="1495"/>
      <c r="D119" s="1495"/>
      <c r="E119" s="1495"/>
      <c r="F119" s="1495"/>
      <c r="G119" s="1495"/>
      <c r="H119" s="1494"/>
      <c r="I119" s="1493" t="s">
        <v>64</v>
      </c>
      <c r="J119" s="1492"/>
      <c r="K119" s="1491">
        <v>0.92</v>
      </c>
      <c r="L119" s="1490"/>
      <c r="M119" s="1432">
        <f>K119*12*I78</f>
        <v>4142.2080000000005</v>
      </c>
    </row>
    <row r="120" spans="1:13" s="1412" customFormat="1">
      <c r="A120" s="1489" t="s">
        <v>65</v>
      </c>
      <c r="B120" s="1488"/>
      <c r="C120" s="1488"/>
      <c r="D120" s="1488"/>
      <c r="E120" s="1488"/>
      <c r="F120" s="1488"/>
      <c r="G120" s="1488"/>
      <c r="H120" s="1487"/>
      <c r="I120" s="1486" t="s">
        <v>66</v>
      </c>
      <c r="J120" s="1485"/>
      <c r="K120" s="1484">
        <v>0.81</v>
      </c>
      <c r="L120" s="1483"/>
      <c r="M120" s="1432">
        <f>K120*12*I78</f>
        <v>3646.944</v>
      </c>
    </row>
    <row r="121" spans="1:13" s="1412" customFormat="1" ht="15.75" thickBot="1">
      <c r="A121" s="1482" t="s">
        <v>58</v>
      </c>
      <c r="B121" s="1481"/>
      <c r="C121" s="1481"/>
      <c r="D121" s="1481"/>
      <c r="E121" s="1481"/>
      <c r="F121" s="1481"/>
      <c r="G121" s="1481"/>
      <c r="H121" s="1480"/>
      <c r="I121" s="1479" t="s">
        <v>59</v>
      </c>
      <c r="J121" s="1478"/>
      <c r="K121" s="1477">
        <v>0.2</v>
      </c>
      <c r="L121" s="1476"/>
      <c r="M121" s="1432">
        <f>K121*12*I78</f>
        <v>900.48000000000013</v>
      </c>
    </row>
    <row r="122" spans="1:13" s="1412" customFormat="1" ht="15.75" thickBot="1">
      <c r="A122" s="1471" t="s">
        <v>108</v>
      </c>
      <c r="B122" s="1470"/>
      <c r="C122" s="1470"/>
      <c r="D122" s="1470"/>
      <c r="E122" s="1470"/>
      <c r="F122" s="1470"/>
      <c r="G122" s="1470"/>
      <c r="H122" s="1469"/>
      <c r="I122" s="1475" t="s">
        <v>68</v>
      </c>
      <c r="J122" s="1474"/>
      <c r="K122" s="1473">
        <v>18.88</v>
      </c>
      <c r="L122" s="1472"/>
      <c r="M122" s="1460">
        <f>K122*12*I78</f>
        <v>85005.312000000005</v>
      </c>
    </row>
    <row r="123" spans="1:13" s="1412" customFormat="1" ht="15.75" thickBot="1">
      <c r="A123" s="1467" t="s">
        <v>107</v>
      </c>
      <c r="B123" s="1466"/>
      <c r="C123" s="1466"/>
      <c r="D123" s="1466"/>
      <c r="E123" s="1466"/>
      <c r="F123" s="1466"/>
      <c r="G123" s="1466"/>
      <c r="H123" s="1465"/>
      <c r="I123" s="1435" t="s">
        <v>71</v>
      </c>
      <c r="J123" s="1434"/>
      <c r="K123" s="1462">
        <v>2.29</v>
      </c>
      <c r="L123" s="1461"/>
      <c r="M123" s="1460">
        <f>K123*12*I78</f>
        <v>10310.495999999999</v>
      </c>
    </row>
    <row r="124" spans="1:13" s="1412" customFormat="1" ht="15.75" thickBot="1">
      <c r="A124" s="1471" t="s">
        <v>106</v>
      </c>
      <c r="B124" s="1470"/>
      <c r="C124" s="1470"/>
      <c r="D124" s="1470"/>
      <c r="E124" s="1470"/>
      <c r="F124" s="1470"/>
      <c r="G124" s="1470"/>
      <c r="H124" s="1469"/>
      <c r="I124" s="1464"/>
      <c r="J124" s="1463"/>
      <c r="K124" s="1462">
        <v>0.11</v>
      </c>
      <c r="L124" s="1461"/>
      <c r="M124" s="1460">
        <f>K124*12*I78</f>
        <v>495.26400000000001</v>
      </c>
    </row>
    <row r="125" spans="1:13" s="1412" customFormat="1" ht="15.75" thickBot="1">
      <c r="A125" s="1456" t="s">
        <v>227</v>
      </c>
      <c r="B125" s="1455"/>
      <c r="C125" s="1455"/>
      <c r="D125" s="1455"/>
      <c r="E125" s="1455"/>
      <c r="F125" s="1455"/>
      <c r="G125" s="1455"/>
      <c r="H125" s="1453"/>
      <c r="I125" s="1435" t="s">
        <v>14</v>
      </c>
      <c r="J125" s="1434"/>
      <c r="K125" s="1468"/>
      <c r="L125" s="1449"/>
      <c r="M125" s="1432"/>
    </row>
    <row r="126" spans="1:13" s="1412" customFormat="1" ht="15.75" thickBot="1">
      <c r="A126" s="1467" t="s">
        <v>105</v>
      </c>
      <c r="B126" s="1466"/>
      <c r="C126" s="1466"/>
      <c r="D126" s="1466"/>
      <c r="E126" s="1466"/>
      <c r="F126" s="1466"/>
      <c r="G126" s="1466"/>
      <c r="H126" s="1465"/>
      <c r="I126" s="1464"/>
      <c r="J126" s="1463"/>
      <c r="K126" s="1462">
        <v>10.64</v>
      </c>
      <c r="L126" s="1461"/>
      <c r="M126" s="1460">
        <f>K126*12*I78</f>
        <v>47905.536</v>
      </c>
    </row>
    <row r="127" spans="1:13" s="1412" customFormat="1">
      <c r="A127" s="1456" t="s">
        <v>131</v>
      </c>
      <c r="B127" s="1454"/>
      <c r="C127" s="1454"/>
      <c r="D127" s="1454"/>
      <c r="E127" s="1454"/>
      <c r="F127" s="1455"/>
      <c r="G127" s="1454"/>
      <c r="H127" s="1453"/>
      <c r="I127" s="1459" t="s">
        <v>79</v>
      </c>
      <c r="J127" s="1458"/>
      <c r="K127" s="1450"/>
      <c r="L127" s="1449"/>
      <c r="M127" s="1432"/>
    </row>
    <row r="128" spans="1:13" s="1412" customFormat="1">
      <c r="A128" s="1456" t="s">
        <v>130</v>
      </c>
      <c r="B128" s="1454"/>
      <c r="C128" s="1454"/>
      <c r="D128" s="1454"/>
      <c r="E128" s="1454"/>
      <c r="F128" s="1455"/>
      <c r="G128" s="1454"/>
      <c r="H128" s="1453"/>
      <c r="I128" s="1459" t="s">
        <v>81</v>
      </c>
      <c r="J128" s="1458"/>
      <c r="K128" s="1450"/>
      <c r="L128" s="1449"/>
      <c r="M128" s="1432"/>
    </row>
    <row r="129" spans="1:19">
      <c r="A129" s="1456" t="s">
        <v>129</v>
      </c>
      <c r="B129" s="1454"/>
      <c r="C129" s="1454"/>
      <c r="D129" s="1454"/>
      <c r="E129" s="1454"/>
      <c r="F129" s="1455"/>
      <c r="G129" s="1454"/>
      <c r="H129" s="1453"/>
      <c r="I129" s="1459" t="s">
        <v>83</v>
      </c>
      <c r="J129" s="1458"/>
      <c r="K129" s="1450"/>
      <c r="L129" s="1449"/>
      <c r="M129" s="1432"/>
    </row>
    <row r="130" spans="1:19">
      <c r="A130" s="1456" t="s">
        <v>128</v>
      </c>
      <c r="B130" s="1454"/>
      <c r="C130" s="1454"/>
      <c r="D130" s="1454"/>
      <c r="E130" s="1454"/>
      <c r="F130" s="1455"/>
      <c r="G130" s="1454"/>
      <c r="H130" s="1453"/>
      <c r="I130" s="1459" t="s">
        <v>85</v>
      </c>
      <c r="J130" s="1458"/>
      <c r="K130" s="1450"/>
      <c r="L130" s="1449"/>
      <c r="M130" s="1432"/>
    </row>
    <row r="131" spans="1:19">
      <c r="A131" s="1456" t="s">
        <v>127</v>
      </c>
      <c r="B131" s="1454"/>
      <c r="C131" s="1454"/>
      <c r="D131" s="1454"/>
      <c r="E131" s="1454"/>
      <c r="F131" s="1455"/>
      <c r="G131" s="1454"/>
      <c r="H131" s="1453"/>
      <c r="I131" s="1459" t="s">
        <v>87</v>
      </c>
      <c r="J131" s="1458"/>
      <c r="K131" s="1450"/>
      <c r="L131" s="1449"/>
      <c r="M131" s="1432"/>
    </row>
    <row r="132" spans="1:19">
      <c r="A132" s="1456" t="s">
        <v>126</v>
      </c>
      <c r="B132" s="1454"/>
      <c r="C132" s="1454"/>
      <c r="D132" s="1454"/>
      <c r="E132" s="1454"/>
      <c r="F132" s="1455"/>
      <c r="G132" s="1454"/>
      <c r="H132" s="1453"/>
      <c r="I132" s="1452"/>
      <c r="J132" s="1451"/>
      <c r="K132" s="1450"/>
      <c r="L132" s="1449"/>
      <c r="M132" s="1432"/>
    </row>
    <row r="133" spans="1:19">
      <c r="A133" s="1456" t="s">
        <v>125</v>
      </c>
      <c r="B133" s="1454"/>
      <c r="C133" s="1454"/>
      <c r="D133" s="1454"/>
      <c r="E133" s="1454"/>
      <c r="F133" s="1455"/>
      <c r="G133" s="1454"/>
      <c r="H133" s="1453"/>
      <c r="I133" s="1452"/>
      <c r="J133" s="1451"/>
      <c r="K133" s="1450"/>
      <c r="L133" s="1449"/>
      <c r="M133" s="1432"/>
    </row>
    <row r="134" spans="1:19">
      <c r="A134" s="1456" t="s">
        <v>91</v>
      </c>
      <c r="B134" s="1454"/>
      <c r="C134" s="1454"/>
      <c r="D134" s="1454"/>
      <c r="E134" s="1454"/>
      <c r="F134" s="1455"/>
      <c r="G134" s="1454"/>
      <c r="H134" s="1453"/>
      <c r="I134" s="1452"/>
      <c r="J134" s="1451"/>
      <c r="K134" s="1450"/>
      <c r="L134" s="1449"/>
      <c r="M134" s="1432"/>
    </row>
    <row r="135" spans="1:19" ht="15.75" thickBot="1">
      <c r="A135" s="1456" t="s">
        <v>124</v>
      </c>
      <c r="B135" s="1454"/>
      <c r="C135" s="1454"/>
      <c r="D135" s="1454"/>
      <c r="E135" s="1454"/>
      <c r="F135" s="1455"/>
      <c r="G135" s="1454"/>
      <c r="H135" s="1453"/>
      <c r="I135" s="1452"/>
      <c r="J135" s="1451"/>
      <c r="K135" s="1450"/>
      <c r="L135" s="1449"/>
      <c r="M135" s="1432"/>
    </row>
    <row r="136" spans="1:19">
      <c r="A136" s="1448" t="s">
        <v>94</v>
      </c>
      <c r="B136" s="1447"/>
      <c r="C136" s="1447"/>
      <c r="D136" s="1447"/>
      <c r="E136" s="1447"/>
      <c r="F136" s="1447"/>
      <c r="G136" s="1447"/>
      <c r="H136" s="1447"/>
      <c r="I136" s="1435" t="s">
        <v>95</v>
      </c>
      <c r="J136" s="1434"/>
      <c r="K136" s="1446"/>
      <c r="L136" s="1445"/>
      <c r="M136" s="1444"/>
    </row>
    <row r="137" spans="1:19" ht="15.75" thickBot="1">
      <c r="A137" s="1443" t="s">
        <v>96</v>
      </c>
      <c r="B137" s="1442"/>
      <c r="C137" s="1442"/>
      <c r="D137" s="1442"/>
      <c r="E137" s="1442"/>
      <c r="F137" s="1442"/>
      <c r="G137" s="1442"/>
      <c r="H137" s="1442"/>
      <c r="I137" s="1441"/>
      <c r="J137" s="1440"/>
      <c r="K137" s="1439"/>
      <c r="L137" s="1438"/>
      <c r="M137" s="1437"/>
    </row>
    <row r="138" spans="1:19" ht="15.75" thickBot="1">
      <c r="A138" s="1436" t="s">
        <v>160</v>
      </c>
      <c r="B138" s="1436"/>
      <c r="C138" s="1436"/>
      <c r="D138" s="1436"/>
      <c r="E138" s="1436"/>
      <c r="F138" s="1436"/>
      <c r="G138" s="1436"/>
      <c r="H138" s="1436"/>
      <c r="I138" s="1435" t="s">
        <v>95</v>
      </c>
      <c r="J138" s="1434"/>
      <c r="K138" s="1433">
        <v>0.8</v>
      </c>
      <c r="L138" s="1433"/>
      <c r="M138" s="1432">
        <f>K138*I78*12</f>
        <v>3601.92</v>
      </c>
    </row>
    <row r="139" spans="1:19" s="1588" customFormat="1" ht="15.75" thickBot="1">
      <c r="A139" s="1431" t="s">
        <v>137</v>
      </c>
      <c r="B139" s="1430"/>
      <c r="C139" s="1430"/>
      <c r="D139" s="1430"/>
      <c r="E139" s="1430"/>
      <c r="F139" s="1430"/>
      <c r="G139" s="1430"/>
      <c r="H139" s="1430"/>
      <c r="I139" s="1426"/>
      <c r="J139" s="1425"/>
      <c r="K139" s="1429">
        <v>64.09</v>
      </c>
      <c r="L139" s="1423"/>
      <c r="M139" s="1416">
        <f>K139*12*I78</f>
        <v>288558.81599999999</v>
      </c>
      <c r="P139" s="1414"/>
      <c r="Q139" s="1414"/>
      <c r="R139" s="1414"/>
      <c r="S139" s="1589"/>
    </row>
    <row r="140" spans="1:19" s="1588" customFormat="1" ht="15.75" thickBot="1">
      <c r="A140" s="1428" t="s">
        <v>136</v>
      </c>
      <c r="B140" s="1427"/>
      <c r="C140" s="1427"/>
      <c r="D140" s="1427"/>
      <c r="E140" s="1427"/>
      <c r="F140" s="1427"/>
      <c r="G140" s="1427"/>
      <c r="H140" s="1427"/>
      <c r="I140" s="1426"/>
      <c r="J140" s="1425"/>
      <c r="K140" s="1424">
        <f>K141-K139</f>
        <v>3.1999999999999886</v>
      </c>
      <c r="L140" s="1423"/>
      <c r="M140" s="1416">
        <f>K140*12*I78</f>
        <v>14407.679999999948</v>
      </c>
      <c r="P140" s="1414"/>
      <c r="Q140" s="1414"/>
      <c r="R140" s="1414"/>
      <c r="S140" s="1589"/>
    </row>
    <row r="141" spans="1:19" s="1588" customFormat="1" ht="15.75" thickBot="1">
      <c r="A141" s="1422" t="s">
        <v>135</v>
      </c>
      <c r="B141" s="1421"/>
      <c r="C141" s="1421"/>
      <c r="D141" s="1421"/>
      <c r="E141" s="1421"/>
      <c r="F141" s="1421"/>
      <c r="G141" s="1421"/>
      <c r="H141" s="1421"/>
      <c r="I141" s="1420"/>
      <c r="J141" s="1419"/>
      <c r="K141" s="1418">
        <f>K138+K126+K102+K89+K79</f>
        <v>67.289999999999992</v>
      </c>
      <c r="L141" s="1417"/>
      <c r="M141" s="1416">
        <f>M138+M126+M102+M89+M79</f>
        <v>302966.49600000004</v>
      </c>
      <c r="N141" s="1590"/>
      <c r="O141" s="1590"/>
      <c r="P141" s="1414"/>
      <c r="Q141" s="1414"/>
      <c r="R141" s="1414"/>
      <c r="S141" s="1589"/>
    </row>
    <row r="143" spans="1:19" ht="15.75">
      <c r="A143" s="1587" t="s">
        <v>104</v>
      </c>
      <c r="B143" s="1587"/>
      <c r="C143" s="1587"/>
      <c r="D143" s="1587"/>
      <c r="E143" s="1587"/>
      <c r="F143" s="1587"/>
      <c r="G143" s="1587"/>
      <c r="H143" s="1587"/>
      <c r="I143" s="1587"/>
      <c r="J143" s="1587"/>
      <c r="K143" s="1587"/>
      <c r="L143" s="1587"/>
      <c r="M143" s="1508"/>
    </row>
    <row r="144" spans="1:19" ht="15.75">
      <c r="A144" s="1586" t="s">
        <v>0</v>
      </c>
      <c r="B144" s="1586"/>
      <c r="C144" s="1586"/>
      <c r="D144" s="1586"/>
      <c r="E144" s="1586"/>
      <c r="F144" s="1586"/>
      <c r="G144" s="1586"/>
      <c r="H144" s="1586"/>
      <c r="I144" s="1586"/>
      <c r="J144" s="1586"/>
      <c r="K144" s="1586"/>
      <c r="L144" s="1586"/>
      <c r="M144" s="1508"/>
    </row>
    <row r="145" spans="1:13" s="1412" customFormat="1" ht="15.75">
      <c r="A145" s="1559"/>
      <c r="B145" s="1559"/>
      <c r="C145" s="1559"/>
      <c r="D145" s="1559"/>
      <c r="E145" s="1559"/>
      <c r="F145" s="1559" t="s">
        <v>237</v>
      </c>
      <c r="G145" s="1559"/>
      <c r="H145" s="1559"/>
      <c r="I145" s="1559"/>
      <c r="J145" s="1559"/>
      <c r="K145" s="1601" t="s">
        <v>187</v>
      </c>
      <c r="L145" s="1584"/>
      <c r="M145" s="1584"/>
    </row>
    <row r="146" spans="1:13" s="1412" customFormat="1">
      <c r="A146" s="1512"/>
      <c r="B146" s="1511"/>
      <c r="C146" s="1583" t="s">
        <v>2</v>
      </c>
      <c r="D146" s="1583"/>
      <c r="E146" s="1583"/>
      <c r="F146" s="1511"/>
      <c r="G146" s="1511"/>
      <c r="H146" s="1557"/>
      <c r="I146" s="1526" t="s">
        <v>3</v>
      </c>
      <c r="J146" s="1525"/>
      <c r="K146" s="1582" t="s">
        <v>4</v>
      </c>
      <c r="L146" s="1581"/>
      <c r="M146" s="1536"/>
    </row>
    <row r="147" spans="1:13" s="1412" customFormat="1">
      <c r="A147" s="1577"/>
      <c r="B147" s="1541"/>
      <c r="C147" s="1541"/>
      <c r="D147" s="1541"/>
      <c r="E147" s="1541"/>
      <c r="F147" s="1541"/>
      <c r="G147" s="1541"/>
      <c r="H147" s="1542"/>
      <c r="I147" s="1452"/>
      <c r="J147" s="1451"/>
      <c r="K147" s="1579" t="s">
        <v>5</v>
      </c>
      <c r="L147" s="1578"/>
      <c r="M147" s="1600" t="s">
        <v>6</v>
      </c>
    </row>
    <row r="148" spans="1:13" s="1412" customFormat="1">
      <c r="A148" s="1577"/>
      <c r="B148" s="1541"/>
      <c r="C148" s="1541"/>
      <c r="D148" s="1541"/>
      <c r="E148" s="1541"/>
      <c r="F148" s="1541"/>
      <c r="G148" s="1541"/>
      <c r="H148" s="1542"/>
      <c r="I148" s="1459" t="s">
        <v>7</v>
      </c>
      <c r="J148" s="1458"/>
      <c r="K148" s="1576" t="s">
        <v>8</v>
      </c>
      <c r="L148" s="1575"/>
      <c r="M148" s="1600" t="s">
        <v>9</v>
      </c>
    </row>
    <row r="149" spans="1:13" s="1412" customFormat="1" ht="16.5" thickBot="1">
      <c r="A149" s="1573"/>
      <c r="B149" s="1538"/>
      <c r="C149" s="1538"/>
      <c r="D149" s="1538"/>
      <c r="E149" s="1538"/>
      <c r="F149" s="1538"/>
      <c r="G149" s="1538"/>
      <c r="H149" s="1537"/>
      <c r="I149" s="1572">
        <v>714.7</v>
      </c>
      <c r="J149" s="1571"/>
      <c r="K149" s="1570"/>
      <c r="L149" s="1569"/>
      <c r="M149" s="1568"/>
    </row>
    <row r="150" spans="1:13" s="1412" customFormat="1">
      <c r="A150" s="1555" t="s">
        <v>10</v>
      </c>
      <c r="B150" s="1534"/>
      <c r="C150" s="1534"/>
      <c r="D150" s="1534"/>
      <c r="E150" s="1534"/>
      <c r="F150" s="1534"/>
      <c r="G150" s="1534"/>
      <c r="H150" s="1567"/>
      <c r="I150" s="1531"/>
      <c r="J150" s="1530"/>
      <c r="K150" s="1566">
        <f>K153+K156</f>
        <v>8.77</v>
      </c>
      <c r="L150" s="1528"/>
      <c r="M150" s="1444">
        <f>K150*12*I149</f>
        <v>75215.028000000006</v>
      </c>
    </row>
    <row r="151" spans="1:13" s="1412" customFormat="1">
      <c r="A151" s="1565" t="s">
        <v>11</v>
      </c>
      <c r="B151" s="1564"/>
      <c r="C151" s="1564"/>
      <c r="D151" s="1564"/>
      <c r="E151" s="1564"/>
      <c r="F151" s="1564"/>
      <c r="G151" s="1564"/>
      <c r="H151" s="1563"/>
      <c r="I151" s="1452"/>
      <c r="J151" s="1451"/>
      <c r="K151" s="1521"/>
      <c r="L151" s="1507"/>
      <c r="M151" s="1562"/>
    </row>
    <row r="152" spans="1:13" s="1412" customFormat="1" ht="15.75" thickBot="1">
      <c r="A152" s="1550" t="s">
        <v>12</v>
      </c>
      <c r="B152" s="1561"/>
      <c r="C152" s="1561"/>
      <c r="D152" s="1561"/>
      <c r="E152" s="1561"/>
      <c r="F152" s="1561"/>
      <c r="G152" s="1561"/>
      <c r="H152" s="1560"/>
      <c r="I152" s="1547"/>
      <c r="J152" s="1440"/>
      <c r="K152" s="1439"/>
      <c r="L152" s="1438"/>
      <c r="M152" s="1437"/>
    </row>
    <row r="153" spans="1:13" s="1412" customFormat="1">
      <c r="A153" s="1496" t="s">
        <v>13</v>
      </c>
      <c r="B153" s="1516"/>
      <c r="C153" s="1516"/>
      <c r="D153" s="1516"/>
      <c r="E153" s="1516"/>
      <c r="F153" s="1516"/>
      <c r="G153" s="1516"/>
      <c r="H153" s="1543"/>
      <c r="I153" s="1510" t="s">
        <v>14</v>
      </c>
      <c r="J153" s="1509"/>
      <c r="K153" s="1514">
        <v>5.24</v>
      </c>
      <c r="L153" s="1513"/>
      <c r="M153" s="1432">
        <f>K153*12*I149</f>
        <v>44940.336000000003</v>
      </c>
    </row>
    <row r="154" spans="1:13" s="1412" customFormat="1">
      <c r="A154" s="1456" t="s">
        <v>15</v>
      </c>
      <c r="B154" s="1541"/>
      <c r="C154" s="1541"/>
      <c r="D154" s="1541"/>
      <c r="E154" s="1541"/>
      <c r="F154" s="1541"/>
      <c r="G154" s="1541"/>
      <c r="H154" s="1542"/>
      <c r="I154" s="1459" t="s">
        <v>16</v>
      </c>
      <c r="J154" s="1458"/>
      <c r="K154" s="1508"/>
      <c r="L154" s="1507"/>
      <c r="M154" s="1432"/>
    </row>
    <row r="155" spans="1:13" s="1412" customFormat="1">
      <c r="A155" s="1496" t="s">
        <v>17</v>
      </c>
      <c r="B155" s="1516"/>
      <c r="C155" s="1516"/>
      <c r="D155" s="1516"/>
      <c r="E155" s="1516"/>
      <c r="F155" s="1516"/>
      <c r="G155" s="1516"/>
      <c r="H155" s="1543"/>
      <c r="I155" s="1510"/>
      <c r="J155" s="1509"/>
      <c r="K155" s="1508"/>
      <c r="L155" s="1507"/>
      <c r="M155" s="1432"/>
    </row>
    <row r="156" spans="1:13" s="1412" customFormat="1">
      <c r="A156" s="1496" t="s">
        <v>18</v>
      </c>
      <c r="B156" s="1516"/>
      <c r="C156" s="1516"/>
      <c r="D156" s="1516"/>
      <c r="E156" s="1516"/>
      <c r="F156" s="1516"/>
      <c r="G156" s="1516"/>
      <c r="H156" s="1543"/>
      <c r="I156" s="1504" t="s">
        <v>19</v>
      </c>
      <c r="J156" s="1503"/>
      <c r="K156" s="1506">
        <v>3.53</v>
      </c>
      <c r="L156" s="1505"/>
      <c r="M156" s="1432">
        <f>K156*12*I149</f>
        <v>30274.692000000003</v>
      </c>
    </row>
    <row r="157" spans="1:13" s="1412" customFormat="1">
      <c r="A157" s="1489" t="s">
        <v>20</v>
      </c>
      <c r="B157" s="1540"/>
      <c r="C157" s="1540"/>
      <c r="D157" s="1540"/>
      <c r="E157" s="1540"/>
      <c r="F157" s="1540"/>
      <c r="G157" s="1540"/>
      <c r="H157" s="1539"/>
      <c r="I157" s="1459" t="s">
        <v>16</v>
      </c>
      <c r="J157" s="1458"/>
      <c r="K157" s="1599"/>
      <c r="L157" s="1598"/>
      <c r="M157" s="1432"/>
    </row>
    <row r="158" spans="1:13" s="1412" customFormat="1">
      <c r="A158" s="1482" t="s">
        <v>21</v>
      </c>
      <c r="B158" s="1511"/>
      <c r="C158" s="1511"/>
      <c r="D158" s="1511"/>
      <c r="E158" s="1511"/>
      <c r="F158" s="1511"/>
      <c r="G158" s="1511"/>
      <c r="H158" s="1557"/>
      <c r="I158" s="1459"/>
      <c r="J158" s="1458"/>
      <c r="K158" s="1508"/>
      <c r="L158" s="1507"/>
      <c r="M158" s="1432"/>
    </row>
    <row r="159" spans="1:13" s="1412" customFormat="1" ht="15.75" thickBot="1">
      <c r="A159" s="1496" t="s">
        <v>22</v>
      </c>
      <c r="B159" s="1495"/>
      <c r="C159" s="1495"/>
      <c r="D159" s="1495"/>
      <c r="E159" s="1495"/>
      <c r="F159" s="1495"/>
      <c r="G159" s="1495"/>
      <c r="H159" s="1494"/>
      <c r="I159" s="1523"/>
      <c r="J159" s="1522"/>
      <c r="K159" s="1484"/>
      <c r="L159" s="1483"/>
      <c r="M159" s="1432"/>
    </row>
    <row r="160" spans="1:13" s="1412" customFormat="1">
      <c r="A160" s="1555" t="s">
        <v>23</v>
      </c>
      <c r="B160" s="1554"/>
      <c r="C160" s="1554"/>
      <c r="D160" s="1554"/>
      <c r="E160" s="1554"/>
      <c r="F160" s="1554"/>
      <c r="G160" s="1554"/>
      <c r="H160" s="1553"/>
      <c r="I160" s="1531"/>
      <c r="J160" s="1552"/>
      <c r="K160" s="1551">
        <f>K162+K167+K169</f>
        <v>7.17</v>
      </c>
      <c r="L160" s="1528"/>
      <c r="M160" s="1444">
        <f>K160*12*I149</f>
        <v>61492.788</v>
      </c>
    </row>
    <row r="161" spans="1:13" s="1412" customFormat="1" ht="15.75" thickBot="1">
      <c r="A161" s="1550" t="s">
        <v>24</v>
      </c>
      <c r="B161" s="1549"/>
      <c r="C161" s="1549"/>
      <c r="D161" s="1549"/>
      <c r="E161" s="1549"/>
      <c r="F161" s="1549"/>
      <c r="G161" s="1549"/>
      <c r="H161" s="1548"/>
      <c r="I161" s="1547"/>
      <c r="J161" s="1546"/>
      <c r="K161" s="1439"/>
      <c r="L161" s="1438"/>
      <c r="M161" s="1437"/>
    </row>
    <row r="162" spans="1:13" s="1412" customFormat="1">
      <c r="A162" s="1456" t="s">
        <v>25</v>
      </c>
      <c r="B162" s="1455"/>
      <c r="C162" s="1455"/>
      <c r="D162" s="1455"/>
      <c r="E162" s="1455"/>
      <c r="F162" s="1455"/>
      <c r="G162" s="1455"/>
      <c r="H162" s="1453"/>
      <c r="I162" s="1459" t="s">
        <v>14</v>
      </c>
      <c r="J162" s="1458"/>
      <c r="K162" s="1514">
        <v>3.59</v>
      </c>
      <c r="L162" s="1513"/>
      <c r="M162" s="1432">
        <f>K162*12*I149</f>
        <v>30789.276000000002</v>
      </c>
    </row>
    <row r="163" spans="1:13" s="1412" customFormat="1">
      <c r="A163" s="1496" t="s">
        <v>26</v>
      </c>
      <c r="B163" s="1495"/>
      <c r="C163" s="1495"/>
      <c r="D163" s="1495"/>
      <c r="E163" s="1495"/>
      <c r="F163" s="1495"/>
      <c r="G163" s="1495"/>
      <c r="H163" s="1494"/>
      <c r="I163" s="1545"/>
      <c r="J163" s="1544"/>
      <c r="K163" s="1508"/>
      <c r="L163" s="1507"/>
      <c r="M163" s="1432"/>
    </row>
    <row r="164" spans="1:13" s="1412" customFormat="1">
      <c r="A164" s="1456" t="s">
        <v>15</v>
      </c>
      <c r="B164" s="1541"/>
      <c r="C164" s="1541"/>
      <c r="D164" s="1541"/>
      <c r="E164" s="1541"/>
      <c r="F164" s="1541"/>
      <c r="G164" s="1541"/>
      <c r="H164" s="1542"/>
      <c r="I164" s="1459" t="s">
        <v>16</v>
      </c>
      <c r="J164" s="1458"/>
      <c r="K164" s="1508"/>
      <c r="L164" s="1507"/>
      <c r="M164" s="1432"/>
    </row>
    <row r="165" spans="1:13" s="1412" customFormat="1">
      <c r="A165" s="1496" t="s">
        <v>17</v>
      </c>
      <c r="B165" s="1516"/>
      <c r="C165" s="1516"/>
      <c r="D165" s="1516"/>
      <c r="E165" s="1516"/>
      <c r="F165" s="1516"/>
      <c r="G165" s="1516"/>
      <c r="H165" s="1543"/>
      <c r="I165" s="1510"/>
      <c r="J165" s="1509"/>
      <c r="K165" s="1508"/>
      <c r="L165" s="1507"/>
      <c r="M165" s="1432"/>
    </row>
    <row r="166" spans="1:13" s="1412" customFormat="1">
      <c r="A166" s="1489" t="s">
        <v>27</v>
      </c>
      <c r="B166" s="1540"/>
      <c r="C166" s="1539"/>
      <c r="D166" s="1541"/>
      <c r="E166" s="1541"/>
      <c r="F166" s="1541"/>
      <c r="G166" s="1541"/>
      <c r="H166" s="1542"/>
      <c r="I166" s="1459" t="s">
        <v>16</v>
      </c>
      <c r="J166" s="1458"/>
      <c r="K166" s="1508"/>
      <c r="L166" s="1507"/>
      <c r="M166" s="1432"/>
    </row>
    <row r="167" spans="1:13" s="1412" customFormat="1">
      <c r="A167" s="1456" t="s">
        <v>28</v>
      </c>
      <c r="B167" s="1541"/>
      <c r="C167" s="1541"/>
      <c r="D167" s="1540"/>
      <c r="E167" s="1540"/>
      <c r="F167" s="1540"/>
      <c r="G167" s="1540"/>
      <c r="H167" s="1539"/>
      <c r="I167" s="1504" t="s">
        <v>19</v>
      </c>
      <c r="J167" s="1503"/>
      <c r="K167" s="1506">
        <v>1.58</v>
      </c>
      <c r="L167" s="1505"/>
      <c r="M167" s="1432">
        <f>K167*12*I149</f>
        <v>13550.712000000001</v>
      </c>
    </row>
    <row r="168" spans="1:13" s="1412" customFormat="1">
      <c r="A168" s="1482" t="s">
        <v>29</v>
      </c>
      <c r="B168" s="1481"/>
      <c r="C168" s="1481"/>
      <c r="D168" s="1481"/>
      <c r="E168" s="1481"/>
      <c r="F168" s="1481"/>
      <c r="G168" s="1481"/>
      <c r="H168" s="1480"/>
      <c r="I168" s="1526" t="s">
        <v>133</v>
      </c>
      <c r="J168" s="1525"/>
      <c r="K168" s="1508"/>
      <c r="L168" s="1507"/>
      <c r="M168" s="1432"/>
    </row>
    <row r="169" spans="1:13" s="1412" customFormat="1">
      <c r="A169" s="1482" t="s">
        <v>32</v>
      </c>
      <c r="B169" s="1481"/>
      <c r="C169" s="1481"/>
      <c r="D169" s="1481"/>
      <c r="E169" s="1481"/>
      <c r="F169" s="1481"/>
      <c r="G169" s="1481"/>
      <c r="H169" s="1480"/>
      <c r="I169" s="1526" t="s">
        <v>19</v>
      </c>
      <c r="J169" s="1525"/>
      <c r="K169" s="1506">
        <v>2</v>
      </c>
      <c r="L169" s="1505"/>
      <c r="M169" s="1432">
        <f>K169*12*I149</f>
        <v>17152.800000000003</v>
      </c>
    </row>
    <row r="170" spans="1:13" s="1412" customFormat="1">
      <c r="A170" s="1496" t="s">
        <v>33</v>
      </c>
      <c r="B170" s="1495"/>
      <c r="C170" s="1495"/>
      <c r="D170" s="1495"/>
      <c r="E170" s="1495"/>
      <c r="F170" s="1495"/>
      <c r="G170" s="1495"/>
      <c r="H170" s="1494"/>
      <c r="I170" s="1523"/>
      <c r="J170" s="1522"/>
      <c r="K170" s="1508"/>
      <c r="L170" s="1507"/>
      <c r="M170" s="1432"/>
    </row>
    <row r="171" spans="1:13" s="1412" customFormat="1">
      <c r="A171" s="1482" t="s">
        <v>34</v>
      </c>
      <c r="B171" s="1481"/>
      <c r="C171" s="1481"/>
      <c r="D171" s="1481"/>
      <c r="E171" s="1481"/>
      <c r="F171" s="1481"/>
      <c r="G171" s="1481"/>
      <c r="H171" s="1480"/>
      <c r="I171" s="1459" t="s">
        <v>16</v>
      </c>
      <c r="J171" s="1458"/>
      <c r="K171" s="1508"/>
      <c r="L171" s="1507"/>
      <c r="M171" s="1432"/>
    </row>
    <row r="172" spans="1:13" s="1412" customFormat="1" ht="15.75" thickBot="1">
      <c r="A172" s="1482" t="s">
        <v>35</v>
      </c>
      <c r="B172" s="1481"/>
      <c r="C172" s="1481"/>
      <c r="D172" s="1481"/>
      <c r="E172" s="1481"/>
      <c r="F172" s="1481"/>
      <c r="G172" s="1481"/>
      <c r="H172" s="1480"/>
      <c r="I172" s="1526" t="s">
        <v>132</v>
      </c>
      <c r="J172" s="1525"/>
      <c r="K172" s="1538"/>
      <c r="L172" s="1537"/>
      <c r="M172" s="1536"/>
    </row>
    <row r="173" spans="1:13" s="1412" customFormat="1" ht="15.75" thickBot="1">
      <c r="A173" s="1535" t="s">
        <v>38</v>
      </c>
      <c r="B173" s="1534"/>
      <c r="C173" s="1534"/>
      <c r="D173" s="1534"/>
      <c r="E173" s="1534"/>
      <c r="F173" s="1534"/>
      <c r="G173" s="1533"/>
      <c r="H173" s="1532"/>
      <c r="I173" s="1531"/>
      <c r="J173" s="1530"/>
      <c r="K173" s="1529">
        <f>K174+K181+K189+K193+K194+K195</f>
        <v>35.299999999999997</v>
      </c>
      <c r="L173" s="1528"/>
      <c r="M173" s="1444">
        <f>M174+M181+M189+M193+M194+M195</f>
        <v>302746.92</v>
      </c>
    </row>
    <row r="174" spans="1:13" s="1412" customFormat="1" ht="15.75" thickBot="1">
      <c r="A174" s="1467" t="s">
        <v>39</v>
      </c>
      <c r="B174" s="1466"/>
      <c r="C174" s="1466"/>
      <c r="D174" s="1466"/>
      <c r="E174" s="1466"/>
      <c r="F174" s="1466"/>
      <c r="G174" s="1466"/>
      <c r="H174" s="1465"/>
      <c r="I174" s="1464"/>
      <c r="J174" s="1463"/>
      <c r="K174" s="1527">
        <f>K175+K176+K177+K179+K180</f>
        <v>9.58</v>
      </c>
      <c r="L174" s="1518"/>
      <c r="M174" s="1460">
        <f>K174*12*I149</f>
        <v>82161.912000000011</v>
      </c>
    </row>
    <row r="175" spans="1:13" s="1412" customFormat="1">
      <c r="A175" s="1496" t="s">
        <v>40</v>
      </c>
      <c r="B175" s="1495"/>
      <c r="C175" s="1495"/>
      <c r="D175" s="1495"/>
      <c r="E175" s="1495"/>
      <c r="F175" s="1495"/>
      <c r="G175" s="1495"/>
      <c r="H175" s="1494"/>
      <c r="I175" s="1510" t="s">
        <v>41</v>
      </c>
      <c r="J175" s="1509"/>
      <c r="K175" s="1514">
        <v>2.58</v>
      </c>
      <c r="L175" s="1513"/>
      <c r="M175" s="1432">
        <f>K175*12*I149</f>
        <v>22127.112000000001</v>
      </c>
    </row>
    <row r="176" spans="1:13" s="1412" customFormat="1">
      <c r="A176" s="1489" t="s">
        <v>42</v>
      </c>
      <c r="B176" s="1488"/>
      <c r="C176" s="1488"/>
      <c r="D176" s="1488"/>
      <c r="E176" s="1488"/>
      <c r="F176" s="1488"/>
      <c r="G176" s="1488"/>
      <c r="H176" s="1487"/>
      <c r="I176" s="1504" t="s">
        <v>43</v>
      </c>
      <c r="J176" s="1503"/>
      <c r="K176" s="1506">
        <v>6.1</v>
      </c>
      <c r="L176" s="1505"/>
      <c r="M176" s="1432">
        <f>K176*12*I149</f>
        <v>52316.039999999994</v>
      </c>
    </row>
    <row r="177" spans="1:13" s="1412" customFormat="1">
      <c r="A177" s="1482" t="s">
        <v>44</v>
      </c>
      <c r="B177" s="1481"/>
      <c r="C177" s="1481"/>
      <c r="D177" s="1481"/>
      <c r="E177" s="1481"/>
      <c r="F177" s="1481"/>
      <c r="G177" s="1481"/>
      <c r="H177" s="1480"/>
      <c r="I177" s="1526" t="s">
        <v>19</v>
      </c>
      <c r="J177" s="1525"/>
      <c r="K177" s="1506">
        <v>0.69</v>
      </c>
      <c r="L177" s="1505"/>
      <c r="M177" s="1432">
        <f>K177*12*I149</f>
        <v>5917.7160000000003</v>
      </c>
    </row>
    <row r="178" spans="1:13" s="1412" customFormat="1">
      <c r="A178" s="1524" t="s">
        <v>45</v>
      </c>
      <c r="B178" s="1516"/>
      <c r="C178" s="1516"/>
      <c r="D178" s="1516"/>
      <c r="E178" s="1495"/>
      <c r="F178" s="1495"/>
      <c r="G178" s="1495"/>
      <c r="H178" s="1494"/>
      <c r="I178" s="1523"/>
      <c r="J178" s="1522"/>
      <c r="K178" s="1521"/>
      <c r="L178" s="1507"/>
      <c r="M178" s="1432"/>
    </row>
    <row r="179" spans="1:13" s="1412" customFormat="1">
      <c r="A179" s="1489" t="s">
        <v>46</v>
      </c>
      <c r="B179" s="1488"/>
      <c r="C179" s="1488"/>
      <c r="D179" s="1488"/>
      <c r="E179" s="1488"/>
      <c r="F179" s="1488"/>
      <c r="G179" s="1488"/>
      <c r="H179" s="1487"/>
      <c r="I179" s="1504" t="s">
        <v>14</v>
      </c>
      <c r="J179" s="1503"/>
      <c r="K179" s="1506">
        <v>0.21</v>
      </c>
      <c r="L179" s="1505"/>
      <c r="M179" s="1432">
        <f>K179*12*I149</f>
        <v>1801.0440000000001</v>
      </c>
    </row>
    <row r="180" spans="1:13" s="1412" customFormat="1" ht="15.75" thickBot="1">
      <c r="A180" s="1482" t="s">
        <v>47</v>
      </c>
      <c r="B180" s="1481"/>
      <c r="C180" s="1481"/>
      <c r="D180" s="1481"/>
      <c r="E180" s="1481"/>
      <c r="F180" s="1481"/>
      <c r="G180" s="1481"/>
      <c r="H180" s="1480"/>
      <c r="I180" s="1479" t="s">
        <v>14</v>
      </c>
      <c r="J180" s="1478"/>
      <c r="K180" s="1520"/>
      <c r="L180" s="1519"/>
      <c r="M180" s="1432"/>
    </row>
    <row r="181" spans="1:13" s="1412" customFormat="1" ht="15.75" thickBot="1">
      <c r="A181" s="1501" t="s">
        <v>48</v>
      </c>
      <c r="B181" s="1500"/>
      <c r="C181" s="1500"/>
      <c r="D181" s="1500"/>
      <c r="E181" s="1500"/>
      <c r="F181" s="1500"/>
      <c r="G181" s="1500"/>
      <c r="H181" s="1499"/>
      <c r="I181" s="1464"/>
      <c r="J181" s="1463"/>
      <c r="K181" s="1462">
        <f>K182+K183+K185+K186+K187+K188</f>
        <v>2.9600000000000004</v>
      </c>
      <c r="L181" s="1518"/>
      <c r="M181" s="1460">
        <f>K181*12*I149</f>
        <v>25386.144000000004</v>
      </c>
    </row>
    <row r="182" spans="1:13" s="1412" customFormat="1">
      <c r="A182" s="1517" t="s">
        <v>49</v>
      </c>
      <c r="B182" s="1516"/>
      <c r="C182" s="1516"/>
      <c r="D182" s="1516"/>
      <c r="E182" s="1516"/>
      <c r="F182" s="1495"/>
      <c r="G182" s="1495"/>
      <c r="H182" s="1494"/>
      <c r="I182" s="1515"/>
      <c r="J182" s="1451"/>
      <c r="K182" s="1514">
        <v>0.16</v>
      </c>
      <c r="L182" s="1513"/>
      <c r="M182" s="1432">
        <f>K182*12*I149</f>
        <v>1372.2239999999999</v>
      </c>
    </row>
    <row r="183" spans="1:13" s="1412" customFormat="1">
      <c r="A183" s="1512" t="s">
        <v>50</v>
      </c>
      <c r="B183" s="1511"/>
      <c r="C183" s="1511"/>
      <c r="D183" s="1511"/>
      <c r="E183" s="1511"/>
      <c r="F183" s="1481"/>
      <c r="G183" s="1481"/>
      <c r="H183" s="1480"/>
      <c r="I183" s="1459" t="s">
        <v>51</v>
      </c>
      <c r="J183" s="1458"/>
      <c r="K183" s="1506">
        <v>1.41</v>
      </c>
      <c r="L183" s="1505"/>
      <c r="M183" s="1432">
        <f>K183*12*I149</f>
        <v>12092.724</v>
      </c>
    </row>
    <row r="184" spans="1:13" s="1412" customFormat="1">
      <c r="A184" s="1496" t="s">
        <v>52</v>
      </c>
      <c r="B184" s="1495"/>
      <c r="C184" s="1495"/>
      <c r="D184" s="1495"/>
      <c r="E184" s="1495"/>
      <c r="F184" s="1495"/>
      <c r="G184" s="1495"/>
      <c r="H184" s="1494"/>
      <c r="I184" s="1510" t="s">
        <v>53</v>
      </c>
      <c r="J184" s="1509"/>
      <c r="K184" s="1508"/>
      <c r="L184" s="1507"/>
      <c r="M184" s="1432"/>
    </row>
    <row r="185" spans="1:13" s="1412" customFormat="1">
      <c r="A185" s="1489" t="s">
        <v>54</v>
      </c>
      <c r="B185" s="1488"/>
      <c r="C185" s="1488"/>
      <c r="D185" s="1488"/>
      <c r="E185" s="1488"/>
      <c r="F185" s="1488"/>
      <c r="G185" s="1488"/>
      <c r="H185" s="1487"/>
      <c r="I185" s="1504" t="s">
        <v>55</v>
      </c>
      <c r="J185" s="1503"/>
      <c r="K185" s="1506">
        <v>0.87</v>
      </c>
      <c r="L185" s="1505"/>
      <c r="M185" s="1432">
        <f>K185*12*I149</f>
        <v>7461.4679999999998</v>
      </c>
    </row>
    <row r="186" spans="1:13" s="1412" customFormat="1">
      <c r="A186" s="1489" t="s">
        <v>56</v>
      </c>
      <c r="B186" s="1488"/>
      <c r="C186" s="1488"/>
      <c r="D186" s="1488"/>
      <c r="E186" s="1488"/>
      <c r="F186" s="1488"/>
      <c r="G186" s="1488"/>
      <c r="H186" s="1487"/>
      <c r="I186" s="1504" t="s">
        <v>57</v>
      </c>
      <c r="J186" s="1503"/>
      <c r="K186" s="1506">
        <v>0.22</v>
      </c>
      <c r="L186" s="1505"/>
      <c r="M186" s="1432">
        <f>K186*12*I149</f>
        <v>1886.8080000000002</v>
      </c>
    </row>
    <row r="187" spans="1:13" s="1412" customFormat="1">
      <c r="A187" s="1482" t="s">
        <v>58</v>
      </c>
      <c r="B187" s="1481"/>
      <c r="C187" s="1481"/>
      <c r="D187" s="1481"/>
      <c r="E187" s="1481"/>
      <c r="F187" s="1481"/>
      <c r="G187" s="1481"/>
      <c r="H187" s="1480"/>
      <c r="I187" s="1504" t="s">
        <v>59</v>
      </c>
      <c r="J187" s="1503"/>
      <c r="K187" s="1484">
        <v>0.12</v>
      </c>
      <c r="L187" s="1483"/>
      <c r="M187" s="1432">
        <f>K187*12*I149</f>
        <v>1029.1680000000001</v>
      </c>
    </row>
    <row r="188" spans="1:13" s="1412" customFormat="1" ht="15.75" thickBot="1">
      <c r="A188" s="1482" t="s">
        <v>60</v>
      </c>
      <c r="B188" s="1481"/>
      <c r="C188" s="1481"/>
      <c r="D188" s="1481"/>
      <c r="E188" s="1481"/>
      <c r="F188" s="1481"/>
      <c r="G188" s="1481"/>
      <c r="H188" s="1480"/>
      <c r="I188" s="1479" t="s">
        <v>61</v>
      </c>
      <c r="J188" s="1478"/>
      <c r="K188" s="1477">
        <v>0.18</v>
      </c>
      <c r="L188" s="1476"/>
      <c r="M188" s="1502">
        <f>K188*12*I149</f>
        <v>1543.7520000000002</v>
      </c>
    </row>
    <row r="189" spans="1:13" s="1412" customFormat="1" ht="15.75" thickBot="1">
      <c r="A189" s="1501" t="s">
        <v>109</v>
      </c>
      <c r="B189" s="1500"/>
      <c r="C189" s="1500"/>
      <c r="D189" s="1500"/>
      <c r="E189" s="1500"/>
      <c r="F189" s="1500"/>
      <c r="G189" s="1500"/>
      <c r="H189" s="1499"/>
      <c r="I189" s="1498"/>
      <c r="J189" s="1497"/>
      <c r="K189" s="1424">
        <f>K190+K191+K192</f>
        <v>1.93</v>
      </c>
      <c r="L189" s="1461"/>
      <c r="M189" s="1460">
        <f>K189*12*I149</f>
        <v>16552.452000000001</v>
      </c>
    </row>
    <row r="190" spans="1:13" s="1412" customFormat="1">
      <c r="A190" s="1496" t="s">
        <v>63</v>
      </c>
      <c r="B190" s="1495"/>
      <c r="C190" s="1495"/>
      <c r="D190" s="1495"/>
      <c r="E190" s="1495"/>
      <c r="F190" s="1495"/>
      <c r="G190" s="1495"/>
      <c r="H190" s="1494"/>
      <c r="I190" s="1493" t="s">
        <v>64</v>
      </c>
      <c r="J190" s="1492"/>
      <c r="K190" s="1491">
        <v>0.92</v>
      </c>
      <c r="L190" s="1490"/>
      <c r="M190" s="1432">
        <f>K190*12*I149</f>
        <v>7890.2880000000014</v>
      </c>
    </row>
    <row r="191" spans="1:13" s="1412" customFormat="1">
      <c r="A191" s="1489" t="s">
        <v>65</v>
      </c>
      <c r="B191" s="1488"/>
      <c r="C191" s="1488"/>
      <c r="D191" s="1488"/>
      <c r="E191" s="1488"/>
      <c r="F191" s="1488"/>
      <c r="G191" s="1488"/>
      <c r="H191" s="1487"/>
      <c r="I191" s="1486" t="s">
        <v>66</v>
      </c>
      <c r="J191" s="1485"/>
      <c r="K191" s="1484">
        <v>0.81</v>
      </c>
      <c r="L191" s="1483"/>
      <c r="M191" s="1432">
        <f>K191*12*I149</f>
        <v>6946.8840000000009</v>
      </c>
    </row>
    <row r="192" spans="1:13" s="1412" customFormat="1" ht="15.75" thickBot="1">
      <c r="A192" s="1482" t="s">
        <v>58</v>
      </c>
      <c r="B192" s="1481"/>
      <c r="C192" s="1481"/>
      <c r="D192" s="1481"/>
      <c r="E192" s="1481"/>
      <c r="F192" s="1481"/>
      <c r="G192" s="1481"/>
      <c r="H192" s="1480"/>
      <c r="I192" s="1479" t="s">
        <v>59</v>
      </c>
      <c r="J192" s="1478"/>
      <c r="K192" s="1477">
        <v>0.2</v>
      </c>
      <c r="L192" s="1476"/>
      <c r="M192" s="1432">
        <f>K192*12*I149</f>
        <v>1715.2800000000004</v>
      </c>
    </row>
    <row r="193" spans="1:13" s="1412" customFormat="1" ht="15.75" thickBot="1">
      <c r="A193" s="1471" t="s">
        <v>108</v>
      </c>
      <c r="B193" s="1470"/>
      <c r="C193" s="1470"/>
      <c r="D193" s="1470"/>
      <c r="E193" s="1470"/>
      <c r="F193" s="1470"/>
      <c r="G193" s="1470"/>
      <c r="H193" s="1469"/>
      <c r="I193" s="1475" t="s">
        <v>68</v>
      </c>
      <c r="J193" s="1474"/>
      <c r="K193" s="1473">
        <v>18.43</v>
      </c>
      <c r="L193" s="1472"/>
      <c r="M193" s="1460">
        <f>K193*12*I149</f>
        <v>158063.052</v>
      </c>
    </row>
    <row r="194" spans="1:13" s="1412" customFormat="1" ht="15.75" thickBot="1">
      <c r="A194" s="1467" t="s">
        <v>107</v>
      </c>
      <c r="B194" s="1466"/>
      <c r="C194" s="1466"/>
      <c r="D194" s="1466"/>
      <c r="E194" s="1466"/>
      <c r="F194" s="1466"/>
      <c r="G194" s="1466"/>
      <c r="H194" s="1465"/>
      <c r="I194" s="1435" t="s">
        <v>71</v>
      </c>
      <c r="J194" s="1434"/>
      <c r="K194" s="1462">
        <v>2.29</v>
      </c>
      <c r="L194" s="1461"/>
      <c r="M194" s="1460">
        <f>K194*12*I149</f>
        <v>19639.956000000002</v>
      </c>
    </row>
    <row r="195" spans="1:13" s="1412" customFormat="1" ht="15.75" thickBot="1">
      <c r="A195" s="1471" t="s">
        <v>106</v>
      </c>
      <c r="B195" s="1470"/>
      <c r="C195" s="1470"/>
      <c r="D195" s="1470"/>
      <c r="E195" s="1470"/>
      <c r="F195" s="1470"/>
      <c r="G195" s="1470"/>
      <c r="H195" s="1469"/>
      <c r="I195" s="1464"/>
      <c r="J195" s="1463"/>
      <c r="K195" s="1462">
        <v>0.11</v>
      </c>
      <c r="L195" s="1461"/>
      <c r="M195" s="1460">
        <f>K195*12*I149</f>
        <v>943.40400000000011</v>
      </c>
    </row>
    <row r="196" spans="1:13" s="1412" customFormat="1" ht="15.75" thickBot="1">
      <c r="A196" s="1456" t="s">
        <v>227</v>
      </c>
      <c r="B196" s="1455"/>
      <c r="C196" s="1455"/>
      <c r="D196" s="1455"/>
      <c r="E196" s="1455"/>
      <c r="F196" s="1455"/>
      <c r="G196" s="1455"/>
      <c r="H196" s="1453"/>
      <c r="I196" s="1435" t="s">
        <v>14</v>
      </c>
      <c r="J196" s="1434"/>
      <c r="K196" s="1468"/>
      <c r="L196" s="1449"/>
      <c r="M196" s="1432"/>
    </row>
    <row r="197" spans="1:13" s="1412" customFormat="1" ht="15.75" thickBot="1">
      <c r="A197" s="1467" t="s">
        <v>105</v>
      </c>
      <c r="B197" s="1466"/>
      <c r="C197" s="1466"/>
      <c r="D197" s="1466"/>
      <c r="E197" s="1466"/>
      <c r="F197" s="1466"/>
      <c r="G197" s="1466"/>
      <c r="H197" s="1465"/>
      <c r="I197" s="1464"/>
      <c r="J197" s="1463"/>
      <c r="K197" s="1462">
        <v>8.4700000000000006</v>
      </c>
      <c r="L197" s="1461"/>
      <c r="M197" s="1460">
        <f>K197*12*I149</f>
        <v>72642.108000000022</v>
      </c>
    </row>
    <row r="198" spans="1:13" s="1412" customFormat="1">
      <c r="A198" s="1456" t="s">
        <v>131</v>
      </c>
      <c r="B198" s="1454"/>
      <c r="C198" s="1454"/>
      <c r="D198" s="1454"/>
      <c r="E198" s="1454"/>
      <c r="F198" s="1455"/>
      <c r="G198" s="1454"/>
      <c r="H198" s="1453"/>
      <c r="I198" s="1459" t="s">
        <v>79</v>
      </c>
      <c r="J198" s="1458"/>
      <c r="K198" s="1450"/>
      <c r="L198" s="1449"/>
      <c r="M198" s="1432"/>
    </row>
    <row r="199" spans="1:13" s="1412" customFormat="1">
      <c r="A199" s="1456" t="s">
        <v>130</v>
      </c>
      <c r="B199" s="1454"/>
      <c r="C199" s="1454"/>
      <c r="D199" s="1454"/>
      <c r="E199" s="1454"/>
      <c r="F199" s="1455"/>
      <c r="G199" s="1454"/>
      <c r="H199" s="1453"/>
      <c r="I199" s="1459" t="s">
        <v>81</v>
      </c>
      <c r="J199" s="1458"/>
      <c r="K199" s="1450"/>
      <c r="L199" s="1449"/>
      <c r="M199" s="1432"/>
    </row>
    <row r="200" spans="1:13" s="1412" customFormat="1">
      <c r="A200" s="1456" t="s">
        <v>129</v>
      </c>
      <c r="B200" s="1454"/>
      <c r="C200" s="1454"/>
      <c r="D200" s="1454"/>
      <c r="E200" s="1454"/>
      <c r="F200" s="1455"/>
      <c r="G200" s="1454"/>
      <c r="H200" s="1453"/>
      <c r="I200" s="1459" t="s">
        <v>83</v>
      </c>
      <c r="J200" s="1458"/>
      <c r="K200" s="1450"/>
      <c r="L200" s="1449"/>
      <c r="M200" s="1432"/>
    </row>
    <row r="201" spans="1:13" s="1412" customFormat="1">
      <c r="A201" s="1456" t="s">
        <v>128</v>
      </c>
      <c r="B201" s="1454"/>
      <c r="C201" s="1454"/>
      <c r="D201" s="1454"/>
      <c r="E201" s="1454"/>
      <c r="F201" s="1455"/>
      <c r="G201" s="1454"/>
      <c r="H201" s="1453"/>
      <c r="I201" s="1459" t="s">
        <v>85</v>
      </c>
      <c r="J201" s="1458"/>
      <c r="K201" s="1450"/>
      <c r="L201" s="1449"/>
      <c r="M201" s="1432"/>
    </row>
    <row r="202" spans="1:13" s="1412" customFormat="1">
      <c r="A202" s="1456" t="s">
        <v>127</v>
      </c>
      <c r="B202" s="1454"/>
      <c r="C202" s="1454"/>
      <c r="D202" s="1454"/>
      <c r="E202" s="1454"/>
      <c r="F202" s="1455"/>
      <c r="G202" s="1454"/>
      <c r="H202" s="1453"/>
      <c r="I202" s="1459" t="s">
        <v>87</v>
      </c>
      <c r="J202" s="1458"/>
      <c r="K202" s="1450"/>
      <c r="L202" s="1449"/>
      <c r="M202" s="1432"/>
    </row>
    <row r="203" spans="1:13" s="1412" customFormat="1">
      <c r="A203" s="1456" t="s">
        <v>126</v>
      </c>
      <c r="B203" s="1454"/>
      <c r="C203" s="1454"/>
      <c r="D203" s="1454"/>
      <c r="E203" s="1454"/>
      <c r="F203" s="1455"/>
      <c r="G203" s="1454"/>
      <c r="H203" s="1453"/>
      <c r="I203" s="1452"/>
      <c r="J203" s="1451"/>
      <c r="K203" s="1450"/>
      <c r="L203" s="1449"/>
      <c r="M203" s="1432"/>
    </row>
    <row r="204" spans="1:13" s="1412" customFormat="1">
      <c r="A204" s="1456" t="s">
        <v>125</v>
      </c>
      <c r="B204" s="1454"/>
      <c r="C204" s="1454"/>
      <c r="D204" s="1454"/>
      <c r="E204" s="1454"/>
      <c r="F204" s="1455"/>
      <c r="G204" s="1454"/>
      <c r="H204" s="1453"/>
      <c r="I204" s="1452"/>
      <c r="J204" s="1451"/>
      <c r="K204" s="1450"/>
      <c r="L204" s="1449"/>
      <c r="M204" s="1432"/>
    </row>
    <row r="205" spans="1:13" s="1412" customFormat="1">
      <c r="A205" s="1456" t="s">
        <v>91</v>
      </c>
      <c r="B205" s="1454"/>
      <c r="C205" s="1454"/>
      <c r="D205" s="1454"/>
      <c r="E205" s="1454"/>
      <c r="F205" s="1455"/>
      <c r="G205" s="1454"/>
      <c r="H205" s="1453"/>
      <c r="I205" s="1452"/>
      <c r="J205" s="1451"/>
      <c r="K205" s="1450"/>
      <c r="L205" s="1449"/>
      <c r="M205" s="1432"/>
    </row>
    <row r="206" spans="1:13" s="1412" customFormat="1" ht="15.75" thickBot="1">
      <c r="A206" s="1456" t="s">
        <v>124</v>
      </c>
      <c r="B206" s="1454"/>
      <c r="C206" s="1454"/>
      <c r="D206" s="1454"/>
      <c r="E206" s="1454"/>
      <c r="F206" s="1455"/>
      <c r="G206" s="1454"/>
      <c r="H206" s="1453"/>
      <c r="I206" s="1452"/>
      <c r="J206" s="1451"/>
      <c r="K206" s="1450"/>
      <c r="L206" s="1449"/>
      <c r="M206" s="1432"/>
    </row>
    <row r="207" spans="1:13" s="1412" customFormat="1">
      <c r="A207" s="1448" t="s">
        <v>94</v>
      </c>
      <c r="B207" s="1447"/>
      <c r="C207" s="1447"/>
      <c r="D207" s="1447"/>
      <c r="E207" s="1447"/>
      <c r="F207" s="1447"/>
      <c r="G207" s="1447"/>
      <c r="H207" s="1447"/>
      <c r="I207" s="1435" t="s">
        <v>95</v>
      </c>
      <c r="J207" s="1434"/>
      <c r="K207" s="1446"/>
      <c r="L207" s="1445"/>
      <c r="M207" s="1444"/>
    </row>
    <row r="208" spans="1:13" s="1412" customFormat="1" ht="15.75" thickBot="1">
      <c r="A208" s="1443" t="s">
        <v>96</v>
      </c>
      <c r="B208" s="1442"/>
      <c r="C208" s="1442"/>
      <c r="D208" s="1442"/>
      <c r="E208" s="1442"/>
      <c r="F208" s="1442"/>
      <c r="G208" s="1442"/>
      <c r="H208" s="1442"/>
      <c r="I208" s="1441"/>
      <c r="J208" s="1440"/>
      <c r="K208" s="1439"/>
      <c r="L208" s="1438"/>
      <c r="M208" s="1437"/>
    </row>
    <row r="209" spans="1:19" ht="15.75" thickBot="1">
      <c r="A209" s="1467" t="s">
        <v>97</v>
      </c>
      <c r="B209" s="1466"/>
      <c r="C209" s="1466"/>
      <c r="D209" s="1466"/>
      <c r="E209" s="1466"/>
      <c r="F209" s="1466"/>
      <c r="G209" s="1466"/>
      <c r="H209" s="1597"/>
      <c r="I209" s="1596" t="s">
        <v>98</v>
      </c>
      <c r="J209" s="1595"/>
      <c r="K209" s="1429">
        <v>1.85</v>
      </c>
      <c r="L209" s="1423"/>
      <c r="M209" s="1416">
        <f>K209*12*I149</f>
        <v>15866.340000000004</v>
      </c>
    </row>
    <row r="210" spans="1:19" ht="15.75" thickBot="1">
      <c r="A210" s="1436" t="s">
        <v>99</v>
      </c>
      <c r="B210" s="1436"/>
      <c r="C210" s="1436"/>
      <c r="D210" s="1436"/>
      <c r="E210" s="1436"/>
      <c r="F210" s="1436"/>
      <c r="G210" s="1436"/>
      <c r="H210" s="1436"/>
      <c r="I210" s="1435" t="s">
        <v>95</v>
      </c>
      <c r="J210" s="1434"/>
      <c r="K210" s="1433">
        <v>0.41</v>
      </c>
      <c r="L210" s="1433"/>
      <c r="M210" s="1432">
        <f>I149*12*K210</f>
        <v>3516.3240000000005</v>
      </c>
    </row>
    <row r="211" spans="1:19" ht="15.75" thickBot="1">
      <c r="A211" s="1594" t="s">
        <v>100</v>
      </c>
      <c r="B211" s="1593"/>
      <c r="C211" s="1593"/>
      <c r="D211" s="1593"/>
      <c r="E211" s="1593"/>
      <c r="F211" s="1593"/>
      <c r="G211" s="1593"/>
      <c r="H211" s="1593"/>
      <c r="I211" s="1592"/>
      <c r="J211" s="1591"/>
      <c r="K211" s="1429"/>
      <c r="L211" s="1423"/>
      <c r="M211" s="1416">
        <f>I149*K211*12</f>
        <v>0</v>
      </c>
    </row>
    <row r="212" spans="1:19" s="1588" customFormat="1" ht="15.75" thickBot="1">
      <c r="A212" s="1431" t="s">
        <v>137</v>
      </c>
      <c r="B212" s="1430"/>
      <c r="C212" s="1430"/>
      <c r="D212" s="1430"/>
      <c r="E212" s="1430"/>
      <c r="F212" s="1430"/>
      <c r="G212" s="1430"/>
      <c r="H212" s="1430"/>
      <c r="I212" s="1426"/>
      <c r="J212" s="1425"/>
      <c r="K212" s="1429">
        <v>59.02</v>
      </c>
      <c r="L212" s="1423"/>
      <c r="M212" s="1416">
        <f>K212*12*I149</f>
        <v>506179.12800000003</v>
      </c>
      <c r="P212" s="1414"/>
      <c r="Q212" s="1414"/>
      <c r="R212" s="1414"/>
      <c r="S212" s="1589"/>
    </row>
    <row r="213" spans="1:19" s="1588" customFormat="1" ht="15.75" thickBot="1">
      <c r="A213" s="1428" t="s">
        <v>136</v>
      </c>
      <c r="B213" s="1427"/>
      <c r="C213" s="1427"/>
      <c r="D213" s="1427"/>
      <c r="E213" s="1427"/>
      <c r="F213" s="1427"/>
      <c r="G213" s="1427"/>
      <c r="H213" s="1427"/>
      <c r="I213" s="1426"/>
      <c r="J213" s="1425"/>
      <c r="K213" s="1424">
        <f>K214-K212</f>
        <v>2.9499999999999957</v>
      </c>
      <c r="L213" s="1423"/>
      <c r="M213" s="1416">
        <f>K213*12*I149</f>
        <v>25300.379999999965</v>
      </c>
      <c r="P213" s="1414"/>
      <c r="Q213" s="1414"/>
      <c r="R213" s="1414"/>
      <c r="S213" s="1589"/>
    </row>
    <row r="214" spans="1:19" s="1588" customFormat="1" ht="15.75" thickBot="1">
      <c r="A214" s="1422" t="s">
        <v>135</v>
      </c>
      <c r="B214" s="1421"/>
      <c r="C214" s="1421"/>
      <c r="D214" s="1421"/>
      <c r="E214" s="1421"/>
      <c r="F214" s="1421"/>
      <c r="G214" s="1421"/>
      <c r="H214" s="1421"/>
      <c r="I214" s="1420"/>
      <c r="J214" s="1419"/>
      <c r="K214" s="1418">
        <f>K210+K211+K209+K197+K173+K160+K150</f>
        <v>61.97</v>
      </c>
      <c r="L214" s="1417"/>
      <c r="M214" s="1416">
        <f>M211+M210+M209+M197+M173+M160+M150</f>
        <v>531479.50800000003</v>
      </c>
      <c r="N214" s="1590"/>
      <c r="O214" s="1590"/>
      <c r="P214" s="1414"/>
      <c r="Q214" s="1414"/>
      <c r="R214" s="1414"/>
      <c r="S214" s="1589"/>
    </row>
    <row r="216" spans="1:19" ht="15.75">
      <c r="A216" s="1587" t="s">
        <v>104</v>
      </c>
      <c r="B216" s="1587"/>
      <c r="C216" s="1587"/>
      <c r="D216" s="1587"/>
      <c r="E216" s="1587"/>
      <c r="F216" s="1587"/>
      <c r="G216" s="1587"/>
      <c r="H216" s="1587"/>
      <c r="I216" s="1587"/>
      <c r="J216" s="1587"/>
      <c r="K216" s="1587"/>
      <c r="L216" s="1587"/>
      <c r="M216" s="1508"/>
    </row>
    <row r="217" spans="1:19" ht="15.75">
      <c r="A217" s="1586" t="s">
        <v>0</v>
      </c>
      <c r="B217" s="1586"/>
      <c r="C217" s="1586"/>
      <c r="D217" s="1586"/>
      <c r="E217" s="1586"/>
      <c r="F217" s="1586"/>
      <c r="G217" s="1586"/>
      <c r="H217" s="1586"/>
      <c r="I217" s="1586"/>
      <c r="J217" s="1586"/>
      <c r="K217" s="1586"/>
      <c r="L217" s="1586"/>
      <c r="M217" s="1508"/>
    </row>
    <row r="218" spans="1:19" ht="15.75">
      <c r="A218" s="1559"/>
      <c r="B218" s="1559"/>
      <c r="C218" s="1559"/>
      <c r="D218" s="1559"/>
      <c r="E218" s="1559"/>
      <c r="F218" s="1559" t="s">
        <v>236</v>
      </c>
      <c r="G218" s="1559"/>
      <c r="H218" s="1559"/>
      <c r="I218" s="1559"/>
      <c r="J218" s="1559"/>
      <c r="K218" s="1601" t="s">
        <v>187</v>
      </c>
      <c r="L218" s="1584"/>
      <c r="M218" s="1584"/>
    </row>
    <row r="219" spans="1:19">
      <c r="A219" s="1512"/>
      <c r="B219" s="1511"/>
      <c r="C219" s="1583" t="s">
        <v>2</v>
      </c>
      <c r="D219" s="1583"/>
      <c r="E219" s="1583"/>
      <c r="F219" s="1511"/>
      <c r="G219" s="1511"/>
      <c r="H219" s="1557"/>
      <c r="I219" s="1526" t="s">
        <v>3</v>
      </c>
      <c r="J219" s="1525"/>
      <c r="K219" s="1582" t="s">
        <v>4</v>
      </c>
      <c r="L219" s="1581"/>
      <c r="M219" s="1536"/>
    </row>
    <row r="220" spans="1:19">
      <c r="A220" s="1577"/>
      <c r="B220" s="1541"/>
      <c r="C220" s="1541"/>
      <c r="D220" s="1541"/>
      <c r="E220" s="1541"/>
      <c r="F220" s="1541"/>
      <c r="G220" s="1541"/>
      <c r="H220" s="1542"/>
      <c r="I220" s="1452"/>
      <c r="J220" s="1451"/>
      <c r="K220" s="1579" t="s">
        <v>5</v>
      </c>
      <c r="L220" s="1578"/>
      <c r="M220" s="1600" t="s">
        <v>6</v>
      </c>
    </row>
    <row r="221" spans="1:19">
      <c r="A221" s="1577"/>
      <c r="B221" s="1541"/>
      <c r="C221" s="1541"/>
      <c r="D221" s="1541"/>
      <c r="E221" s="1541"/>
      <c r="F221" s="1541"/>
      <c r="G221" s="1541"/>
      <c r="H221" s="1542"/>
      <c r="I221" s="1459" t="s">
        <v>7</v>
      </c>
      <c r="J221" s="1458"/>
      <c r="K221" s="1576" t="s">
        <v>8</v>
      </c>
      <c r="L221" s="1575"/>
      <c r="M221" s="1600" t="s">
        <v>9</v>
      </c>
    </row>
    <row r="222" spans="1:19" ht="16.5" thickBot="1">
      <c r="A222" s="1573"/>
      <c r="B222" s="1538"/>
      <c r="C222" s="1538"/>
      <c r="D222" s="1538"/>
      <c r="E222" s="1538"/>
      <c r="F222" s="1538"/>
      <c r="G222" s="1538"/>
      <c r="H222" s="1537"/>
      <c r="I222" s="1572">
        <v>2550.3000000000002</v>
      </c>
      <c r="J222" s="1571"/>
      <c r="K222" s="1570"/>
      <c r="L222" s="1569"/>
      <c r="M222" s="1568"/>
    </row>
    <row r="223" spans="1:19">
      <c r="A223" s="1555" t="s">
        <v>10</v>
      </c>
      <c r="B223" s="1534"/>
      <c r="C223" s="1534"/>
      <c r="D223" s="1534"/>
      <c r="E223" s="1534"/>
      <c r="F223" s="1534"/>
      <c r="G223" s="1534"/>
      <c r="H223" s="1567"/>
      <c r="I223" s="1531"/>
      <c r="J223" s="1530"/>
      <c r="K223" s="1566">
        <f>K226+K229</f>
        <v>8.77</v>
      </c>
      <c r="L223" s="1528"/>
      <c r="M223" s="1444">
        <f>K223*12*I222</f>
        <v>268393.57199999999</v>
      </c>
    </row>
    <row r="224" spans="1:19">
      <c r="A224" s="1565" t="s">
        <v>11</v>
      </c>
      <c r="B224" s="1564"/>
      <c r="C224" s="1564"/>
      <c r="D224" s="1564"/>
      <c r="E224" s="1564"/>
      <c r="F224" s="1564"/>
      <c r="G224" s="1564"/>
      <c r="H224" s="1563"/>
      <c r="I224" s="1452"/>
      <c r="J224" s="1451"/>
      <c r="K224" s="1521"/>
      <c r="L224" s="1507"/>
      <c r="M224" s="1562"/>
    </row>
    <row r="225" spans="1:13" s="1412" customFormat="1" ht="15.75" thickBot="1">
      <c r="A225" s="1550" t="s">
        <v>12</v>
      </c>
      <c r="B225" s="1561"/>
      <c r="C225" s="1561"/>
      <c r="D225" s="1561"/>
      <c r="E225" s="1561"/>
      <c r="F225" s="1561"/>
      <c r="G225" s="1561"/>
      <c r="H225" s="1560"/>
      <c r="I225" s="1547"/>
      <c r="J225" s="1440"/>
      <c r="K225" s="1439"/>
      <c r="L225" s="1438"/>
      <c r="M225" s="1437"/>
    </row>
    <row r="226" spans="1:13" s="1412" customFormat="1">
      <c r="A226" s="1496" t="s">
        <v>13</v>
      </c>
      <c r="B226" s="1516"/>
      <c r="C226" s="1516"/>
      <c r="D226" s="1516"/>
      <c r="E226" s="1516"/>
      <c r="F226" s="1516"/>
      <c r="G226" s="1516"/>
      <c r="H226" s="1543"/>
      <c r="I226" s="1510" t="s">
        <v>14</v>
      </c>
      <c r="J226" s="1509"/>
      <c r="K226" s="1514">
        <v>5.24</v>
      </c>
      <c r="L226" s="1513"/>
      <c r="M226" s="1432">
        <f>K226*12*I222</f>
        <v>160362.86400000003</v>
      </c>
    </row>
    <row r="227" spans="1:13" s="1412" customFormat="1">
      <c r="A227" s="1456" t="s">
        <v>15</v>
      </c>
      <c r="B227" s="1541"/>
      <c r="C227" s="1541"/>
      <c r="D227" s="1541"/>
      <c r="E227" s="1541"/>
      <c r="F227" s="1541"/>
      <c r="G227" s="1541"/>
      <c r="H227" s="1542"/>
      <c r="I227" s="1459" t="s">
        <v>16</v>
      </c>
      <c r="J227" s="1458"/>
      <c r="K227" s="1508"/>
      <c r="L227" s="1507"/>
      <c r="M227" s="1432"/>
    </row>
    <row r="228" spans="1:13" s="1412" customFormat="1">
      <c r="A228" s="1496" t="s">
        <v>17</v>
      </c>
      <c r="B228" s="1516"/>
      <c r="C228" s="1516"/>
      <c r="D228" s="1516"/>
      <c r="E228" s="1516"/>
      <c r="F228" s="1516"/>
      <c r="G228" s="1516"/>
      <c r="H228" s="1543"/>
      <c r="I228" s="1510"/>
      <c r="J228" s="1509"/>
      <c r="K228" s="1508"/>
      <c r="L228" s="1507"/>
      <c r="M228" s="1432"/>
    </row>
    <row r="229" spans="1:13" s="1412" customFormat="1">
      <c r="A229" s="1496" t="s">
        <v>18</v>
      </c>
      <c r="B229" s="1516"/>
      <c r="C229" s="1516"/>
      <c r="D229" s="1516"/>
      <c r="E229" s="1516"/>
      <c r="F229" s="1516"/>
      <c r="G229" s="1516"/>
      <c r="H229" s="1543"/>
      <c r="I229" s="1504" t="s">
        <v>19</v>
      </c>
      <c r="J229" s="1503"/>
      <c r="K229" s="1506">
        <v>3.53</v>
      </c>
      <c r="L229" s="1505"/>
      <c r="M229" s="1432">
        <f>K229*12*I222</f>
        <v>108030.70800000001</v>
      </c>
    </row>
    <row r="230" spans="1:13" s="1412" customFormat="1">
      <c r="A230" s="1489" t="s">
        <v>20</v>
      </c>
      <c r="B230" s="1540"/>
      <c r="C230" s="1540"/>
      <c r="D230" s="1540"/>
      <c r="E230" s="1540"/>
      <c r="F230" s="1540"/>
      <c r="G230" s="1540"/>
      <c r="H230" s="1539"/>
      <c r="I230" s="1459" t="s">
        <v>16</v>
      </c>
      <c r="J230" s="1458"/>
      <c r="K230" s="1599"/>
      <c r="L230" s="1598"/>
      <c r="M230" s="1432"/>
    </row>
    <row r="231" spans="1:13" s="1412" customFormat="1">
      <c r="A231" s="1482" t="s">
        <v>21</v>
      </c>
      <c r="B231" s="1511"/>
      <c r="C231" s="1511"/>
      <c r="D231" s="1511"/>
      <c r="E231" s="1511"/>
      <c r="F231" s="1511"/>
      <c r="G231" s="1511"/>
      <c r="H231" s="1557"/>
      <c r="I231" s="1459"/>
      <c r="J231" s="1458"/>
      <c r="K231" s="1508"/>
      <c r="L231" s="1507"/>
      <c r="M231" s="1432"/>
    </row>
    <row r="232" spans="1:13" s="1412" customFormat="1" ht="15.75" thickBot="1">
      <c r="A232" s="1496" t="s">
        <v>22</v>
      </c>
      <c r="B232" s="1495"/>
      <c r="C232" s="1495"/>
      <c r="D232" s="1495"/>
      <c r="E232" s="1495"/>
      <c r="F232" s="1495"/>
      <c r="G232" s="1495"/>
      <c r="H232" s="1494"/>
      <c r="I232" s="1523"/>
      <c r="J232" s="1522"/>
      <c r="K232" s="1484"/>
      <c r="L232" s="1483"/>
      <c r="M232" s="1432"/>
    </row>
    <row r="233" spans="1:13" s="1412" customFormat="1">
      <c r="A233" s="1555" t="s">
        <v>23</v>
      </c>
      <c r="B233" s="1554"/>
      <c r="C233" s="1554"/>
      <c r="D233" s="1554"/>
      <c r="E233" s="1554"/>
      <c r="F233" s="1554"/>
      <c r="G233" s="1554"/>
      <c r="H233" s="1553"/>
      <c r="I233" s="1531"/>
      <c r="J233" s="1552"/>
      <c r="K233" s="1551">
        <f>K235+K240+K242</f>
        <v>7.17</v>
      </c>
      <c r="L233" s="1528"/>
      <c r="M233" s="1444">
        <f>K233*12*I222</f>
        <v>219427.81200000001</v>
      </c>
    </row>
    <row r="234" spans="1:13" s="1412" customFormat="1" ht="15.75" thickBot="1">
      <c r="A234" s="1550" t="s">
        <v>24</v>
      </c>
      <c r="B234" s="1549"/>
      <c r="C234" s="1549"/>
      <c r="D234" s="1549"/>
      <c r="E234" s="1549"/>
      <c r="F234" s="1549"/>
      <c r="G234" s="1549"/>
      <c r="H234" s="1548"/>
      <c r="I234" s="1547"/>
      <c r="J234" s="1546"/>
      <c r="K234" s="1439"/>
      <c r="L234" s="1438"/>
      <c r="M234" s="1437"/>
    </row>
    <row r="235" spans="1:13" s="1412" customFormat="1">
      <c r="A235" s="1456" t="s">
        <v>25</v>
      </c>
      <c r="B235" s="1455"/>
      <c r="C235" s="1455"/>
      <c r="D235" s="1455"/>
      <c r="E235" s="1455"/>
      <c r="F235" s="1455"/>
      <c r="G235" s="1455"/>
      <c r="H235" s="1453"/>
      <c r="I235" s="1459" t="s">
        <v>14</v>
      </c>
      <c r="J235" s="1458"/>
      <c r="K235" s="1514">
        <v>3.59</v>
      </c>
      <c r="L235" s="1513"/>
      <c r="M235" s="1432">
        <f>K235*12*I222</f>
        <v>109866.924</v>
      </c>
    </row>
    <row r="236" spans="1:13" s="1412" customFormat="1">
      <c r="A236" s="1496" t="s">
        <v>26</v>
      </c>
      <c r="B236" s="1495"/>
      <c r="C236" s="1495"/>
      <c r="D236" s="1495"/>
      <c r="E236" s="1495"/>
      <c r="F236" s="1495"/>
      <c r="G236" s="1495"/>
      <c r="H236" s="1494"/>
      <c r="I236" s="1545"/>
      <c r="J236" s="1544"/>
      <c r="K236" s="1508"/>
      <c r="L236" s="1507"/>
      <c r="M236" s="1432"/>
    </row>
    <row r="237" spans="1:13" s="1412" customFormat="1">
      <c r="A237" s="1456" t="s">
        <v>15</v>
      </c>
      <c r="B237" s="1541"/>
      <c r="C237" s="1541"/>
      <c r="D237" s="1541"/>
      <c r="E237" s="1541"/>
      <c r="F237" s="1541"/>
      <c r="G237" s="1541"/>
      <c r="H237" s="1542"/>
      <c r="I237" s="1459" t="s">
        <v>16</v>
      </c>
      <c r="J237" s="1458"/>
      <c r="K237" s="1508"/>
      <c r="L237" s="1507"/>
      <c r="M237" s="1432"/>
    </row>
    <row r="238" spans="1:13" s="1412" customFormat="1">
      <c r="A238" s="1496" t="s">
        <v>17</v>
      </c>
      <c r="B238" s="1516"/>
      <c r="C238" s="1516"/>
      <c r="D238" s="1516"/>
      <c r="E238" s="1516"/>
      <c r="F238" s="1516"/>
      <c r="G238" s="1516"/>
      <c r="H238" s="1543"/>
      <c r="I238" s="1510"/>
      <c r="J238" s="1509"/>
      <c r="K238" s="1508"/>
      <c r="L238" s="1507"/>
      <c r="M238" s="1432"/>
    </row>
    <row r="239" spans="1:13" s="1412" customFormat="1">
      <c r="A239" s="1489" t="s">
        <v>27</v>
      </c>
      <c r="B239" s="1540"/>
      <c r="C239" s="1539"/>
      <c r="D239" s="1541"/>
      <c r="E239" s="1541"/>
      <c r="F239" s="1541"/>
      <c r="G239" s="1541"/>
      <c r="H239" s="1542"/>
      <c r="I239" s="1459" t="s">
        <v>16</v>
      </c>
      <c r="J239" s="1458"/>
      <c r="K239" s="1508"/>
      <c r="L239" s="1507"/>
      <c r="M239" s="1432"/>
    </row>
    <row r="240" spans="1:13" s="1412" customFormat="1">
      <c r="A240" s="1456" t="s">
        <v>28</v>
      </c>
      <c r="B240" s="1541"/>
      <c r="C240" s="1541"/>
      <c r="D240" s="1540"/>
      <c r="E240" s="1540"/>
      <c r="F240" s="1540"/>
      <c r="G240" s="1540"/>
      <c r="H240" s="1539"/>
      <c r="I240" s="1504" t="s">
        <v>19</v>
      </c>
      <c r="J240" s="1503"/>
      <c r="K240" s="1506">
        <v>1.58</v>
      </c>
      <c r="L240" s="1505"/>
      <c r="M240" s="1432">
        <f>K240*12*I222</f>
        <v>48353.688000000009</v>
      </c>
    </row>
    <row r="241" spans="1:13" s="1412" customFormat="1">
      <c r="A241" s="1482" t="s">
        <v>29</v>
      </c>
      <c r="B241" s="1481"/>
      <c r="C241" s="1481"/>
      <c r="D241" s="1481"/>
      <c r="E241" s="1481"/>
      <c r="F241" s="1481"/>
      <c r="G241" s="1481"/>
      <c r="H241" s="1480"/>
      <c r="I241" s="1526" t="s">
        <v>133</v>
      </c>
      <c r="J241" s="1525"/>
      <c r="K241" s="1508"/>
      <c r="L241" s="1507"/>
      <c r="M241" s="1432"/>
    </row>
    <row r="242" spans="1:13" s="1412" customFormat="1">
      <c r="A242" s="1482" t="s">
        <v>32</v>
      </c>
      <c r="B242" s="1481"/>
      <c r="C242" s="1481"/>
      <c r="D242" s="1481"/>
      <c r="E242" s="1481"/>
      <c r="F242" s="1481"/>
      <c r="G242" s="1481"/>
      <c r="H242" s="1480"/>
      <c r="I242" s="1526" t="s">
        <v>19</v>
      </c>
      <c r="J242" s="1525"/>
      <c r="K242" s="1506">
        <v>2</v>
      </c>
      <c r="L242" s="1505"/>
      <c r="M242" s="1432">
        <f>K242*12*I222</f>
        <v>61207.200000000004</v>
      </c>
    </row>
    <row r="243" spans="1:13" s="1412" customFormat="1">
      <c r="A243" s="1496" t="s">
        <v>33</v>
      </c>
      <c r="B243" s="1495"/>
      <c r="C243" s="1495"/>
      <c r="D243" s="1495"/>
      <c r="E243" s="1495"/>
      <c r="F243" s="1495"/>
      <c r="G243" s="1495"/>
      <c r="H243" s="1494"/>
      <c r="I243" s="1523"/>
      <c r="J243" s="1522"/>
      <c r="K243" s="1508"/>
      <c r="L243" s="1507"/>
      <c r="M243" s="1432"/>
    </row>
    <row r="244" spans="1:13" s="1412" customFormat="1">
      <c r="A244" s="1482" t="s">
        <v>34</v>
      </c>
      <c r="B244" s="1481"/>
      <c r="C244" s="1481"/>
      <c r="D244" s="1481"/>
      <c r="E244" s="1481"/>
      <c r="F244" s="1481"/>
      <c r="G244" s="1481"/>
      <c r="H244" s="1480"/>
      <c r="I244" s="1459" t="s">
        <v>16</v>
      </c>
      <c r="J244" s="1458"/>
      <c r="K244" s="1508"/>
      <c r="L244" s="1507"/>
      <c r="M244" s="1432"/>
    </row>
    <row r="245" spans="1:13" s="1412" customFormat="1" ht="15.75" thickBot="1">
      <c r="A245" s="1482" t="s">
        <v>35</v>
      </c>
      <c r="B245" s="1481"/>
      <c r="C245" s="1481"/>
      <c r="D245" s="1481"/>
      <c r="E245" s="1481"/>
      <c r="F245" s="1481"/>
      <c r="G245" s="1481"/>
      <c r="H245" s="1480"/>
      <c r="I245" s="1526" t="s">
        <v>132</v>
      </c>
      <c r="J245" s="1525"/>
      <c r="K245" s="1538"/>
      <c r="L245" s="1537"/>
      <c r="M245" s="1536"/>
    </row>
    <row r="246" spans="1:13" s="1412" customFormat="1" ht="15.75" thickBot="1">
      <c r="A246" s="1535" t="s">
        <v>38</v>
      </c>
      <c r="B246" s="1534"/>
      <c r="C246" s="1534"/>
      <c r="D246" s="1534"/>
      <c r="E246" s="1534"/>
      <c r="F246" s="1534"/>
      <c r="G246" s="1533"/>
      <c r="H246" s="1532"/>
      <c r="I246" s="1531"/>
      <c r="J246" s="1530"/>
      <c r="K246" s="1529">
        <f>K247+K254+K262+K266+K267+K268</f>
        <v>42.529999999999994</v>
      </c>
      <c r="L246" s="1528"/>
      <c r="M246" s="1444">
        <f>M247+M254+M262+M266+M267+M268</f>
        <v>1301571.1079999998</v>
      </c>
    </row>
    <row r="247" spans="1:13" s="1412" customFormat="1" ht="15.75" thickBot="1">
      <c r="A247" s="1467" t="s">
        <v>39</v>
      </c>
      <c r="B247" s="1466"/>
      <c r="C247" s="1466"/>
      <c r="D247" s="1466"/>
      <c r="E247" s="1466"/>
      <c r="F247" s="1466"/>
      <c r="G247" s="1466"/>
      <c r="H247" s="1465"/>
      <c r="I247" s="1464"/>
      <c r="J247" s="1463"/>
      <c r="K247" s="1527">
        <f>K248+K249+K250+K252+K253</f>
        <v>11.09</v>
      </c>
      <c r="L247" s="1518"/>
      <c r="M247" s="1460">
        <f>K247*12*I222</f>
        <v>339393.924</v>
      </c>
    </row>
    <row r="248" spans="1:13" s="1412" customFormat="1">
      <c r="A248" s="1496" t="s">
        <v>40</v>
      </c>
      <c r="B248" s="1495"/>
      <c r="C248" s="1495"/>
      <c r="D248" s="1495"/>
      <c r="E248" s="1495"/>
      <c r="F248" s="1495"/>
      <c r="G248" s="1495"/>
      <c r="H248" s="1494"/>
      <c r="I248" s="1510" t="s">
        <v>41</v>
      </c>
      <c r="J248" s="1509"/>
      <c r="K248" s="1514">
        <v>2.58</v>
      </c>
      <c r="L248" s="1513"/>
      <c r="M248" s="1432">
        <f>K248*12*I222</f>
        <v>78957.288000000015</v>
      </c>
    </row>
    <row r="249" spans="1:13" s="1412" customFormat="1">
      <c r="A249" s="1489" t="s">
        <v>42</v>
      </c>
      <c r="B249" s="1488"/>
      <c r="C249" s="1488"/>
      <c r="D249" s="1488"/>
      <c r="E249" s="1488"/>
      <c r="F249" s="1488"/>
      <c r="G249" s="1488"/>
      <c r="H249" s="1487"/>
      <c r="I249" s="1504" t="s">
        <v>43</v>
      </c>
      <c r="J249" s="1503"/>
      <c r="K249" s="1506">
        <v>6.1</v>
      </c>
      <c r="L249" s="1505"/>
      <c r="M249" s="1432">
        <f>K249*12*I222</f>
        <v>186681.96</v>
      </c>
    </row>
    <row r="250" spans="1:13" s="1412" customFormat="1">
      <c r="A250" s="1482" t="s">
        <v>44</v>
      </c>
      <c r="B250" s="1481"/>
      <c r="C250" s="1481"/>
      <c r="D250" s="1481"/>
      <c r="E250" s="1481"/>
      <c r="F250" s="1481"/>
      <c r="G250" s="1481"/>
      <c r="H250" s="1480"/>
      <c r="I250" s="1526" t="s">
        <v>19</v>
      </c>
      <c r="J250" s="1525"/>
      <c r="K250" s="1506">
        <v>0.69</v>
      </c>
      <c r="L250" s="1505"/>
      <c r="M250" s="1432">
        <f>K250*12*I222</f>
        <v>21116.484</v>
      </c>
    </row>
    <row r="251" spans="1:13" s="1412" customFormat="1">
      <c r="A251" s="1524" t="s">
        <v>45</v>
      </c>
      <c r="B251" s="1516"/>
      <c r="C251" s="1516"/>
      <c r="D251" s="1516"/>
      <c r="E251" s="1495"/>
      <c r="F251" s="1495"/>
      <c r="G251" s="1495"/>
      <c r="H251" s="1494"/>
      <c r="I251" s="1523"/>
      <c r="J251" s="1522"/>
      <c r="K251" s="1521"/>
      <c r="L251" s="1507"/>
      <c r="M251" s="1432"/>
    </row>
    <row r="252" spans="1:13" s="1412" customFormat="1">
      <c r="A252" s="1489" t="s">
        <v>46</v>
      </c>
      <c r="B252" s="1488"/>
      <c r="C252" s="1488"/>
      <c r="D252" s="1488"/>
      <c r="E252" s="1488"/>
      <c r="F252" s="1488"/>
      <c r="G252" s="1488"/>
      <c r="H252" s="1487"/>
      <c r="I252" s="1504" t="s">
        <v>14</v>
      </c>
      <c r="J252" s="1503"/>
      <c r="K252" s="1506">
        <v>0.21</v>
      </c>
      <c r="L252" s="1505"/>
      <c r="M252" s="1432">
        <f>K252*12*I222</f>
        <v>6426.7560000000003</v>
      </c>
    </row>
    <row r="253" spans="1:13" s="1412" customFormat="1" ht="15.75" thickBot="1">
      <c r="A253" s="1482" t="s">
        <v>47</v>
      </c>
      <c r="B253" s="1481"/>
      <c r="C253" s="1481"/>
      <c r="D253" s="1481"/>
      <c r="E253" s="1481"/>
      <c r="F253" s="1481"/>
      <c r="G253" s="1481"/>
      <c r="H253" s="1480"/>
      <c r="I253" s="1479" t="s">
        <v>14</v>
      </c>
      <c r="J253" s="1478"/>
      <c r="K253" s="1520">
        <v>1.51</v>
      </c>
      <c r="L253" s="1519"/>
      <c r="M253" s="1432">
        <f>K253*12*I222</f>
        <v>46211.436000000009</v>
      </c>
    </row>
    <row r="254" spans="1:13" s="1412" customFormat="1" ht="15.75" thickBot="1">
      <c r="A254" s="1501" t="s">
        <v>48</v>
      </c>
      <c r="B254" s="1500"/>
      <c r="C254" s="1500"/>
      <c r="D254" s="1500"/>
      <c r="E254" s="1500"/>
      <c r="F254" s="1500"/>
      <c r="G254" s="1500"/>
      <c r="H254" s="1499"/>
      <c r="I254" s="1464"/>
      <c r="J254" s="1463"/>
      <c r="K254" s="1462">
        <f>K255+K256+K258+K259+K260+K261</f>
        <v>2.9600000000000004</v>
      </c>
      <c r="L254" s="1518"/>
      <c r="M254" s="1460">
        <f>K254*12*I222</f>
        <v>90586.656000000017</v>
      </c>
    </row>
    <row r="255" spans="1:13" s="1412" customFormat="1">
      <c r="A255" s="1517" t="s">
        <v>49</v>
      </c>
      <c r="B255" s="1516"/>
      <c r="C255" s="1516"/>
      <c r="D255" s="1516"/>
      <c r="E255" s="1516"/>
      <c r="F255" s="1495"/>
      <c r="G255" s="1495"/>
      <c r="H255" s="1494"/>
      <c r="I255" s="1515"/>
      <c r="J255" s="1451"/>
      <c r="K255" s="1514">
        <v>0.16</v>
      </c>
      <c r="L255" s="1513"/>
      <c r="M255" s="1432">
        <f>K255*12*I222</f>
        <v>4896.576</v>
      </c>
    </row>
    <row r="256" spans="1:13" s="1412" customFormat="1">
      <c r="A256" s="1512" t="s">
        <v>50</v>
      </c>
      <c r="B256" s="1511"/>
      <c r="C256" s="1511"/>
      <c r="D256" s="1511"/>
      <c r="E256" s="1511"/>
      <c r="F256" s="1481"/>
      <c r="G256" s="1481"/>
      <c r="H256" s="1480"/>
      <c r="I256" s="1459" t="s">
        <v>51</v>
      </c>
      <c r="J256" s="1458"/>
      <c r="K256" s="1506">
        <v>1.41</v>
      </c>
      <c r="L256" s="1505"/>
      <c r="M256" s="1432">
        <f>K256*12*I222</f>
        <v>43151.076000000001</v>
      </c>
    </row>
    <row r="257" spans="1:13" s="1412" customFormat="1">
      <c r="A257" s="1496" t="s">
        <v>52</v>
      </c>
      <c r="B257" s="1495"/>
      <c r="C257" s="1495"/>
      <c r="D257" s="1495"/>
      <c r="E257" s="1495"/>
      <c r="F257" s="1495"/>
      <c r="G257" s="1495"/>
      <c r="H257" s="1494"/>
      <c r="I257" s="1510" t="s">
        <v>53</v>
      </c>
      <c r="J257" s="1509"/>
      <c r="K257" s="1508"/>
      <c r="L257" s="1507"/>
      <c r="M257" s="1432"/>
    </row>
    <row r="258" spans="1:13" s="1412" customFormat="1">
      <c r="A258" s="1489" t="s">
        <v>54</v>
      </c>
      <c r="B258" s="1488"/>
      <c r="C258" s="1488"/>
      <c r="D258" s="1488"/>
      <c r="E258" s="1488"/>
      <c r="F258" s="1488"/>
      <c r="G258" s="1488"/>
      <c r="H258" s="1487"/>
      <c r="I258" s="1504" t="s">
        <v>55</v>
      </c>
      <c r="J258" s="1503"/>
      <c r="K258" s="1506">
        <v>0.87</v>
      </c>
      <c r="L258" s="1505"/>
      <c r="M258" s="1432">
        <f>K258*12*I222</f>
        <v>26625.132000000001</v>
      </c>
    </row>
    <row r="259" spans="1:13" s="1412" customFormat="1">
      <c r="A259" s="1489" t="s">
        <v>56</v>
      </c>
      <c r="B259" s="1488"/>
      <c r="C259" s="1488"/>
      <c r="D259" s="1488"/>
      <c r="E259" s="1488"/>
      <c r="F259" s="1488"/>
      <c r="G259" s="1488"/>
      <c r="H259" s="1487"/>
      <c r="I259" s="1504" t="s">
        <v>57</v>
      </c>
      <c r="J259" s="1503"/>
      <c r="K259" s="1506">
        <v>0.22</v>
      </c>
      <c r="L259" s="1505"/>
      <c r="M259" s="1432">
        <f>K259*12*I222</f>
        <v>6732.7920000000004</v>
      </c>
    </row>
    <row r="260" spans="1:13" s="1412" customFormat="1">
      <c r="A260" s="1482" t="s">
        <v>58</v>
      </c>
      <c r="B260" s="1481"/>
      <c r="C260" s="1481"/>
      <c r="D260" s="1481"/>
      <c r="E260" s="1481"/>
      <c r="F260" s="1481"/>
      <c r="G260" s="1481"/>
      <c r="H260" s="1480"/>
      <c r="I260" s="1504" t="s">
        <v>59</v>
      </c>
      <c r="J260" s="1503"/>
      <c r="K260" s="1484">
        <v>0.12</v>
      </c>
      <c r="L260" s="1483"/>
      <c r="M260" s="1432">
        <f>K260*12*I222</f>
        <v>3672.4320000000002</v>
      </c>
    </row>
    <row r="261" spans="1:13" s="1412" customFormat="1" ht="15.75" thickBot="1">
      <c r="A261" s="1482" t="s">
        <v>60</v>
      </c>
      <c r="B261" s="1481"/>
      <c r="C261" s="1481"/>
      <c r="D261" s="1481"/>
      <c r="E261" s="1481"/>
      <c r="F261" s="1481"/>
      <c r="G261" s="1481"/>
      <c r="H261" s="1480"/>
      <c r="I261" s="1479" t="s">
        <v>61</v>
      </c>
      <c r="J261" s="1478"/>
      <c r="K261" s="1477">
        <v>0.18</v>
      </c>
      <c r="L261" s="1476"/>
      <c r="M261" s="1502">
        <f>K261*12*I222</f>
        <v>5508.648000000001</v>
      </c>
    </row>
    <row r="262" spans="1:13" s="1412" customFormat="1" ht="15.75" thickBot="1">
      <c r="A262" s="1501" t="s">
        <v>109</v>
      </c>
      <c r="B262" s="1500"/>
      <c r="C262" s="1500"/>
      <c r="D262" s="1500"/>
      <c r="E262" s="1500"/>
      <c r="F262" s="1500"/>
      <c r="G262" s="1500"/>
      <c r="H262" s="1499"/>
      <c r="I262" s="1498"/>
      <c r="J262" s="1497"/>
      <c r="K262" s="1424">
        <f>K263+K264+K265</f>
        <v>1.93</v>
      </c>
      <c r="L262" s="1461"/>
      <c r="M262" s="1460">
        <f>K262*12*I222</f>
        <v>59064.948000000004</v>
      </c>
    </row>
    <row r="263" spans="1:13" s="1412" customFormat="1">
      <c r="A263" s="1496" t="s">
        <v>63</v>
      </c>
      <c r="B263" s="1495"/>
      <c r="C263" s="1495"/>
      <c r="D263" s="1495"/>
      <c r="E263" s="1495"/>
      <c r="F263" s="1495"/>
      <c r="G263" s="1495"/>
      <c r="H263" s="1494"/>
      <c r="I263" s="1493" t="s">
        <v>64</v>
      </c>
      <c r="J263" s="1492"/>
      <c r="K263" s="1491">
        <v>0.92</v>
      </c>
      <c r="L263" s="1490"/>
      <c r="M263" s="1432">
        <f>K263*12*I222</f>
        <v>28155.312000000005</v>
      </c>
    </row>
    <row r="264" spans="1:13" s="1412" customFormat="1">
      <c r="A264" s="1489" t="s">
        <v>65</v>
      </c>
      <c r="B264" s="1488"/>
      <c r="C264" s="1488"/>
      <c r="D264" s="1488"/>
      <c r="E264" s="1488"/>
      <c r="F264" s="1488"/>
      <c r="G264" s="1488"/>
      <c r="H264" s="1487"/>
      <c r="I264" s="1486" t="s">
        <v>66</v>
      </c>
      <c r="J264" s="1485"/>
      <c r="K264" s="1484">
        <v>0.81</v>
      </c>
      <c r="L264" s="1483"/>
      <c r="M264" s="1432">
        <f>K264*12*I222</f>
        <v>24788.916000000005</v>
      </c>
    </row>
    <row r="265" spans="1:13" s="1412" customFormat="1" ht="15.75" thickBot="1">
      <c r="A265" s="1482" t="s">
        <v>58</v>
      </c>
      <c r="B265" s="1481"/>
      <c r="C265" s="1481"/>
      <c r="D265" s="1481"/>
      <c r="E265" s="1481"/>
      <c r="F265" s="1481"/>
      <c r="G265" s="1481"/>
      <c r="H265" s="1480"/>
      <c r="I265" s="1479" t="s">
        <v>59</v>
      </c>
      <c r="J265" s="1478"/>
      <c r="K265" s="1477">
        <v>0.2</v>
      </c>
      <c r="L265" s="1476"/>
      <c r="M265" s="1432">
        <f>K265*12*I222</f>
        <v>6120.7200000000012</v>
      </c>
    </row>
    <row r="266" spans="1:13" s="1412" customFormat="1" ht="15.75" thickBot="1">
      <c r="A266" s="1471" t="s">
        <v>108</v>
      </c>
      <c r="B266" s="1470"/>
      <c r="C266" s="1470"/>
      <c r="D266" s="1470"/>
      <c r="E266" s="1470"/>
      <c r="F266" s="1470"/>
      <c r="G266" s="1470"/>
      <c r="H266" s="1469"/>
      <c r="I266" s="1475" t="s">
        <v>68</v>
      </c>
      <c r="J266" s="1474"/>
      <c r="K266" s="1473">
        <v>24.15</v>
      </c>
      <c r="L266" s="1472"/>
      <c r="M266" s="1460">
        <f>K266*12*I222</f>
        <v>739076.94</v>
      </c>
    </row>
    <row r="267" spans="1:13" s="1412" customFormat="1" ht="15.75" thickBot="1">
      <c r="A267" s="1467" t="s">
        <v>107</v>
      </c>
      <c r="B267" s="1466"/>
      <c r="C267" s="1466"/>
      <c r="D267" s="1466"/>
      <c r="E267" s="1466"/>
      <c r="F267" s="1466"/>
      <c r="G267" s="1466"/>
      <c r="H267" s="1465"/>
      <c r="I267" s="1435" t="s">
        <v>71</v>
      </c>
      <c r="J267" s="1434"/>
      <c r="K267" s="1462">
        <v>2.29</v>
      </c>
      <c r="L267" s="1461"/>
      <c r="M267" s="1460">
        <f>K267*12*I222</f>
        <v>70082.244000000006</v>
      </c>
    </row>
    <row r="268" spans="1:13" s="1412" customFormat="1" ht="15.75" thickBot="1">
      <c r="A268" s="1471" t="s">
        <v>106</v>
      </c>
      <c r="B268" s="1470"/>
      <c r="C268" s="1470"/>
      <c r="D268" s="1470"/>
      <c r="E268" s="1470"/>
      <c r="F268" s="1470"/>
      <c r="G268" s="1470"/>
      <c r="H268" s="1469"/>
      <c r="I268" s="1464"/>
      <c r="J268" s="1463"/>
      <c r="K268" s="1462">
        <v>0.11</v>
      </c>
      <c r="L268" s="1461"/>
      <c r="M268" s="1460">
        <f>K268*12*I222</f>
        <v>3366.3960000000002</v>
      </c>
    </row>
    <row r="269" spans="1:13" s="1412" customFormat="1" ht="15.75" thickBot="1">
      <c r="A269" s="1456" t="s">
        <v>227</v>
      </c>
      <c r="B269" s="1455"/>
      <c r="C269" s="1455"/>
      <c r="D269" s="1455"/>
      <c r="E269" s="1455"/>
      <c r="F269" s="1455"/>
      <c r="G269" s="1455"/>
      <c r="H269" s="1453"/>
      <c r="I269" s="1435" t="s">
        <v>14</v>
      </c>
      <c r="J269" s="1434"/>
      <c r="K269" s="1468"/>
      <c r="L269" s="1449"/>
      <c r="M269" s="1432"/>
    </row>
    <row r="270" spans="1:13" s="1412" customFormat="1" ht="15.75" thickBot="1">
      <c r="A270" s="1467" t="s">
        <v>105</v>
      </c>
      <c r="B270" s="1466"/>
      <c r="C270" s="1466"/>
      <c r="D270" s="1466"/>
      <c r="E270" s="1466"/>
      <c r="F270" s="1466"/>
      <c r="G270" s="1466"/>
      <c r="H270" s="1465"/>
      <c r="I270" s="1464"/>
      <c r="J270" s="1463"/>
      <c r="K270" s="1462">
        <v>8.4700000000000006</v>
      </c>
      <c r="L270" s="1461"/>
      <c r="M270" s="1460">
        <f>K270*12*I222</f>
        <v>259212.49200000006</v>
      </c>
    </row>
    <row r="271" spans="1:13" s="1412" customFormat="1">
      <c r="A271" s="1456" t="s">
        <v>131</v>
      </c>
      <c r="B271" s="1454"/>
      <c r="C271" s="1454"/>
      <c r="D271" s="1454"/>
      <c r="E271" s="1454"/>
      <c r="F271" s="1455"/>
      <c r="G271" s="1454"/>
      <c r="H271" s="1453"/>
      <c r="I271" s="1459" t="s">
        <v>79</v>
      </c>
      <c r="J271" s="1458"/>
      <c r="K271" s="1450"/>
      <c r="L271" s="1449"/>
      <c r="M271" s="1432"/>
    </row>
    <row r="272" spans="1:13" s="1412" customFormat="1">
      <c r="A272" s="1456" t="s">
        <v>130</v>
      </c>
      <c r="B272" s="1454"/>
      <c r="C272" s="1454"/>
      <c r="D272" s="1454"/>
      <c r="E272" s="1454"/>
      <c r="F272" s="1455"/>
      <c r="G272" s="1454"/>
      <c r="H272" s="1453"/>
      <c r="I272" s="1459" t="s">
        <v>81</v>
      </c>
      <c r="J272" s="1458"/>
      <c r="K272" s="1450"/>
      <c r="L272" s="1449"/>
      <c r="M272" s="1432"/>
    </row>
    <row r="273" spans="1:19">
      <c r="A273" s="1456" t="s">
        <v>129</v>
      </c>
      <c r="B273" s="1454"/>
      <c r="C273" s="1454"/>
      <c r="D273" s="1454"/>
      <c r="E273" s="1454"/>
      <c r="F273" s="1455"/>
      <c r="G273" s="1454"/>
      <c r="H273" s="1453"/>
      <c r="I273" s="1459" t="s">
        <v>83</v>
      </c>
      <c r="J273" s="1458"/>
      <c r="K273" s="1450"/>
      <c r="L273" s="1449"/>
      <c r="M273" s="1432"/>
    </row>
    <row r="274" spans="1:19">
      <c r="A274" s="1456" t="s">
        <v>128</v>
      </c>
      <c r="B274" s="1454"/>
      <c r="C274" s="1454"/>
      <c r="D274" s="1454"/>
      <c r="E274" s="1454"/>
      <c r="F274" s="1455"/>
      <c r="G274" s="1454"/>
      <c r="H274" s="1453"/>
      <c r="I274" s="1459" t="s">
        <v>85</v>
      </c>
      <c r="J274" s="1458"/>
      <c r="K274" s="1450"/>
      <c r="L274" s="1449"/>
      <c r="M274" s="1432"/>
    </row>
    <row r="275" spans="1:19">
      <c r="A275" s="1456" t="s">
        <v>127</v>
      </c>
      <c r="B275" s="1454"/>
      <c r="C275" s="1454"/>
      <c r="D275" s="1454"/>
      <c r="E275" s="1454"/>
      <c r="F275" s="1455"/>
      <c r="G275" s="1454"/>
      <c r="H275" s="1453"/>
      <c r="I275" s="1459" t="s">
        <v>87</v>
      </c>
      <c r="J275" s="1458"/>
      <c r="K275" s="1450"/>
      <c r="L275" s="1449"/>
      <c r="M275" s="1432"/>
    </row>
    <row r="276" spans="1:19">
      <c r="A276" s="1456" t="s">
        <v>126</v>
      </c>
      <c r="B276" s="1454"/>
      <c r="C276" s="1454"/>
      <c r="D276" s="1454"/>
      <c r="E276" s="1454"/>
      <c r="F276" s="1455"/>
      <c r="G276" s="1454"/>
      <c r="H276" s="1453"/>
      <c r="I276" s="1452"/>
      <c r="J276" s="1451"/>
      <c r="K276" s="1450"/>
      <c r="L276" s="1449"/>
      <c r="M276" s="1432"/>
    </row>
    <row r="277" spans="1:19">
      <c r="A277" s="1456" t="s">
        <v>125</v>
      </c>
      <c r="B277" s="1454"/>
      <c r="C277" s="1454"/>
      <c r="D277" s="1454"/>
      <c r="E277" s="1454"/>
      <c r="F277" s="1455"/>
      <c r="G277" s="1454"/>
      <c r="H277" s="1453"/>
      <c r="I277" s="1452"/>
      <c r="J277" s="1451"/>
      <c r="K277" s="1450"/>
      <c r="L277" s="1449"/>
      <c r="M277" s="1432"/>
    </row>
    <row r="278" spans="1:19">
      <c r="A278" s="1456" t="s">
        <v>91</v>
      </c>
      <c r="B278" s="1454"/>
      <c r="C278" s="1454"/>
      <c r="D278" s="1454"/>
      <c r="E278" s="1454"/>
      <c r="F278" s="1455"/>
      <c r="G278" s="1454"/>
      <c r="H278" s="1453"/>
      <c r="I278" s="1452"/>
      <c r="J278" s="1451"/>
      <c r="K278" s="1450"/>
      <c r="L278" s="1449"/>
      <c r="M278" s="1432"/>
    </row>
    <row r="279" spans="1:19" ht="15.75" thickBot="1">
      <c r="A279" s="1456" t="s">
        <v>124</v>
      </c>
      <c r="B279" s="1454"/>
      <c r="C279" s="1454"/>
      <c r="D279" s="1454"/>
      <c r="E279" s="1454"/>
      <c r="F279" s="1455"/>
      <c r="G279" s="1454"/>
      <c r="H279" s="1453"/>
      <c r="I279" s="1452"/>
      <c r="J279" s="1451"/>
      <c r="K279" s="1450"/>
      <c r="L279" s="1449"/>
      <c r="M279" s="1432"/>
    </row>
    <row r="280" spans="1:19">
      <c r="A280" s="1448" t="s">
        <v>94</v>
      </c>
      <c r="B280" s="1447"/>
      <c r="C280" s="1447"/>
      <c r="D280" s="1447"/>
      <c r="E280" s="1447"/>
      <c r="F280" s="1447"/>
      <c r="G280" s="1447"/>
      <c r="H280" s="1447"/>
      <c r="I280" s="1435" t="s">
        <v>95</v>
      </c>
      <c r="J280" s="1434"/>
      <c r="K280" s="1446"/>
      <c r="L280" s="1445"/>
      <c r="M280" s="1444"/>
    </row>
    <row r="281" spans="1:19" ht="15.75" thickBot="1">
      <c r="A281" s="1443" t="s">
        <v>235</v>
      </c>
      <c r="B281" s="1442"/>
      <c r="C281" s="1442"/>
      <c r="D281" s="1442"/>
      <c r="E281" s="1442"/>
      <c r="F281" s="1442"/>
      <c r="G281" s="1442"/>
      <c r="H281" s="1442"/>
      <c r="I281" s="1441"/>
      <c r="J281" s="1440"/>
      <c r="K281" s="1439"/>
      <c r="L281" s="1438"/>
      <c r="M281" s="1437"/>
    </row>
    <row r="282" spans="1:19" ht="15.75" thickBot="1">
      <c r="A282" s="1467" t="s">
        <v>97</v>
      </c>
      <c r="B282" s="1466"/>
      <c r="C282" s="1466"/>
      <c r="D282" s="1466"/>
      <c r="E282" s="1466"/>
      <c r="F282" s="1466"/>
      <c r="G282" s="1466"/>
      <c r="H282" s="1597"/>
      <c r="I282" s="1596" t="s">
        <v>98</v>
      </c>
      <c r="J282" s="1595"/>
      <c r="K282" s="1429">
        <v>1.85</v>
      </c>
      <c r="L282" s="1423"/>
      <c r="M282" s="1416">
        <f>K282*12*I222</f>
        <v>56616.660000000011</v>
      </c>
    </row>
    <row r="283" spans="1:19" ht="15.75" thickBot="1">
      <c r="A283" s="1436" t="s">
        <v>99</v>
      </c>
      <c r="B283" s="1436"/>
      <c r="C283" s="1436"/>
      <c r="D283" s="1436"/>
      <c r="E283" s="1436"/>
      <c r="F283" s="1436"/>
      <c r="G283" s="1436"/>
      <c r="H283" s="1436"/>
      <c r="I283" s="1435" t="s">
        <v>95</v>
      </c>
      <c r="J283" s="1434"/>
      <c r="K283" s="1433">
        <v>0.26</v>
      </c>
      <c r="L283" s="1433"/>
      <c r="M283" s="1432">
        <f>I222*12*K283</f>
        <v>7956.9360000000006</v>
      </c>
    </row>
    <row r="284" spans="1:19" ht="15.75" thickBot="1">
      <c r="A284" s="1594" t="s">
        <v>100</v>
      </c>
      <c r="B284" s="1593"/>
      <c r="C284" s="1593"/>
      <c r="D284" s="1593"/>
      <c r="E284" s="1593"/>
      <c r="F284" s="1593"/>
      <c r="G284" s="1593"/>
      <c r="H284" s="1593"/>
      <c r="I284" s="1592"/>
      <c r="J284" s="1591"/>
      <c r="K284" s="1429">
        <v>0.59</v>
      </c>
      <c r="L284" s="1423"/>
      <c r="M284" s="1416">
        <f>K284*12*I222</f>
        <v>18056.124</v>
      </c>
    </row>
    <row r="285" spans="1:19" s="1588" customFormat="1" ht="15.75" thickBot="1">
      <c r="A285" s="1431" t="s">
        <v>137</v>
      </c>
      <c r="B285" s="1430"/>
      <c r="C285" s="1430"/>
      <c r="D285" s="1430"/>
      <c r="E285" s="1430"/>
      <c r="F285" s="1430"/>
      <c r="G285" s="1430"/>
      <c r="H285" s="1430"/>
      <c r="I285" s="1426"/>
      <c r="J285" s="1425"/>
      <c r="K285" s="1429">
        <v>66.319999999999993</v>
      </c>
      <c r="L285" s="1423"/>
      <c r="M285" s="1416">
        <f>K285*12*I222</f>
        <v>2029630.7519999999</v>
      </c>
      <c r="P285" s="1414"/>
      <c r="Q285" s="1414"/>
      <c r="R285" s="1414"/>
      <c r="S285" s="1589"/>
    </row>
    <row r="286" spans="1:19" s="1588" customFormat="1" ht="15.75" thickBot="1">
      <c r="A286" s="1428" t="s">
        <v>136</v>
      </c>
      <c r="B286" s="1427"/>
      <c r="C286" s="1427"/>
      <c r="D286" s="1427"/>
      <c r="E286" s="1427"/>
      <c r="F286" s="1427"/>
      <c r="G286" s="1427"/>
      <c r="H286" s="1427"/>
      <c r="I286" s="1426"/>
      <c r="J286" s="1425"/>
      <c r="K286" s="1424">
        <f>K287-K285</f>
        <v>3.3200000000000074</v>
      </c>
      <c r="L286" s="1423"/>
      <c r="M286" s="1416">
        <f>K286*12*I222</f>
        <v>101603.95200000024</v>
      </c>
      <c r="P286" s="1414"/>
      <c r="Q286" s="1414"/>
      <c r="R286" s="1414"/>
      <c r="S286" s="1589"/>
    </row>
    <row r="287" spans="1:19" s="1588" customFormat="1" ht="15.75" thickBot="1">
      <c r="A287" s="1422" t="s">
        <v>135</v>
      </c>
      <c r="B287" s="1421"/>
      <c r="C287" s="1421"/>
      <c r="D287" s="1421"/>
      <c r="E287" s="1421"/>
      <c r="F287" s="1421"/>
      <c r="G287" s="1421"/>
      <c r="H287" s="1421"/>
      <c r="I287" s="1420"/>
      <c r="J287" s="1419"/>
      <c r="K287" s="1418">
        <f>K284+K283+K282+K270+K246+K233+K223</f>
        <v>69.64</v>
      </c>
      <c r="L287" s="1417"/>
      <c r="M287" s="1416">
        <f>M284+M283+M282+M270+M246+M233+M223</f>
        <v>2131234.7039999999</v>
      </c>
      <c r="N287" s="1590"/>
      <c r="O287" s="1590"/>
      <c r="P287" s="1414"/>
      <c r="Q287" s="1414"/>
      <c r="R287" s="1414"/>
      <c r="S287" s="1589"/>
    </row>
    <row r="289" spans="1:13" s="1412" customFormat="1" ht="15.75">
      <c r="A289" s="1587" t="s">
        <v>104</v>
      </c>
      <c r="B289" s="1587"/>
      <c r="C289" s="1587"/>
      <c r="D289" s="1587"/>
      <c r="E289" s="1587"/>
      <c r="F289" s="1587"/>
      <c r="G289" s="1587"/>
      <c r="H289" s="1587"/>
      <c r="I289" s="1587"/>
      <c r="J289" s="1587"/>
      <c r="K289" s="1587"/>
      <c r="L289" s="1587"/>
      <c r="M289" s="1508"/>
    </row>
    <row r="290" spans="1:13" s="1412" customFormat="1" ht="15.75">
      <c r="A290" s="1586" t="s">
        <v>0</v>
      </c>
      <c r="B290" s="1586"/>
      <c r="C290" s="1586"/>
      <c r="D290" s="1586"/>
      <c r="E290" s="1586"/>
      <c r="F290" s="1586"/>
      <c r="G290" s="1586"/>
      <c r="H290" s="1586"/>
      <c r="I290" s="1586"/>
      <c r="J290" s="1586"/>
      <c r="K290" s="1586"/>
      <c r="L290" s="1586"/>
      <c r="M290" s="1508"/>
    </row>
    <row r="291" spans="1:13" s="1412" customFormat="1" ht="15.75">
      <c r="A291" s="1559"/>
      <c r="B291" s="1559"/>
      <c r="C291" s="1559"/>
      <c r="D291" s="1559"/>
      <c r="E291" s="1559"/>
      <c r="F291" s="1559" t="s">
        <v>234</v>
      </c>
      <c r="G291" s="1559"/>
      <c r="H291" s="1559"/>
      <c r="I291" s="1559"/>
      <c r="J291" s="1559"/>
      <c r="K291" s="1601" t="s">
        <v>187</v>
      </c>
      <c r="L291" s="1584"/>
      <c r="M291" s="1584"/>
    </row>
    <row r="292" spans="1:13" s="1412" customFormat="1">
      <c r="A292" s="1512"/>
      <c r="B292" s="1511"/>
      <c r="C292" s="1583" t="s">
        <v>2</v>
      </c>
      <c r="D292" s="1583"/>
      <c r="E292" s="1583"/>
      <c r="F292" s="1511"/>
      <c r="G292" s="1511"/>
      <c r="H292" s="1557"/>
      <c r="I292" s="1526" t="s">
        <v>3</v>
      </c>
      <c r="J292" s="1525"/>
      <c r="K292" s="1582" t="s">
        <v>4</v>
      </c>
      <c r="L292" s="1581"/>
      <c r="M292" s="1536"/>
    </row>
    <row r="293" spans="1:13" s="1412" customFormat="1">
      <c r="A293" s="1577"/>
      <c r="B293" s="1541"/>
      <c r="C293" s="1541"/>
      <c r="D293" s="1541"/>
      <c r="E293" s="1541"/>
      <c r="F293" s="1541"/>
      <c r="G293" s="1541"/>
      <c r="H293" s="1542"/>
      <c r="I293" s="1452"/>
      <c r="J293" s="1451"/>
      <c r="K293" s="1579" t="s">
        <v>5</v>
      </c>
      <c r="L293" s="1578"/>
      <c r="M293" s="1600" t="s">
        <v>6</v>
      </c>
    </row>
    <row r="294" spans="1:13" s="1412" customFormat="1">
      <c r="A294" s="1577"/>
      <c r="B294" s="1541"/>
      <c r="C294" s="1541"/>
      <c r="D294" s="1541"/>
      <c r="E294" s="1541"/>
      <c r="F294" s="1541"/>
      <c r="G294" s="1541"/>
      <c r="H294" s="1542"/>
      <c r="I294" s="1459" t="s">
        <v>7</v>
      </c>
      <c r="J294" s="1458"/>
      <c r="K294" s="1576" t="s">
        <v>8</v>
      </c>
      <c r="L294" s="1575"/>
      <c r="M294" s="1600" t="s">
        <v>9</v>
      </c>
    </row>
    <row r="295" spans="1:13" s="1412" customFormat="1" ht="16.5" thickBot="1">
      <c r="A295" s="1573"/>
      <c r="B295" s="1538"/>
      <c r="C295" s="1538"/>
      <c r="D295" s="1538"/>
      <c r="E295" s="1538"/>
      <c r="F295" s="1538"/>
      <c r="G295" s="1538"/>
      <c r="H295" s="1537"/>
      <c r="I295" s="1572">
        <v>1484.3</v>
      </c>
      <c r="J295" s="1571"/>
      <c r="K295" s="1570"/>
      <c r="L295" s="1569"/>
      <c r="M295" s="1568"/>
    </row>
    <row r="296" spans="1:13" s="1412" customFormat="1">
      <c r="A296" s="1555" t="s">
        <v>10</v>
      </c>
      <c r="B296" s="1534"/>
      <c r="C296" s="1534"/>
      <c r="D296" s="1534"/>
      <c r="E296" s="1534"/>
      <c r="F296" s="1534"/>
      <c r="G296" s="1534"/>
      <c r="H296" s="1567"/>
      <c r="I296" s="1531"/>
      <c r="J296" s="1530"/>
      <c r="K296" s="1566">
        <f>K299+K302</f>
        <v>8.77</v>
      </c>
      <c r="L296" s="1528"/>
      <c r="M296" s="1444">
        <f>K296*12*I295</f>
        <v>156207.73199999999</v>
      </c>
    </row>
    <row r="297" spans="1:13" s="1412" customFormat="1">
      <c r="A297" s="1565" t="s">
        <v>11</v>
      </c>
      <c r="B297" s="1564"/>
      <c r="C297" s="1564"/>
      <c r="D297" s="1564"/>
      <c r="E297" s="1564"/>
      <c r="F297" s="1564"/>
      <c r="G297" s="1564"/>
      <c r="H297" s="1563"/>
      <c r="I297" s="1452"/>
      <c r="J297" s="1451"/>
      <c r="K297" s="1521"/>
      <c r="L297" s="1507"/>
      <c r="M297" s="1562"/>
    </row>
    <row r="298" spans="1:13" s="1412" customFormat="1" ht="15.75" thickBot="1">
      <c r="A298" s="1550" t="s">
        <v>12</v>
      </c>
      <c r="B298" s="1561"/>
      <c r="C298" s="1561"/>
      <c r="D298" s="1561"/>
      <c r="E298" s="1561"/>
      <c r="F298" s="1561"/>
      <c r="G298" s="1561"/>
      <c r="H298" s="1560"/>
      <c r="I298" s="1547"/>
      <c r="J298" s="1440"/>
      <c r="K298" s="1439"/>
      <c r="L298" s="1438"/>
      <c r="M298" s="1437"/>
    </row>
    <row r="299" spans="1:13" s="1412" customFormat="1">
      <c r="A299" s="1496" t="s">
        <v>13</v>
      </c>
      <c r="B299" s="1516"/>
      <c r="C299" s="1516"/>
      <c r="D299" s="1516"/>
      <c r="E299" s="1516"/>
      <c r="F299" s="1516"/>
      <c r="G299" s="1516"/>
      <c r="H299" s="1543"/>
      <c r="I299" s="1510" t="s">
        <v>14</v>
      </c>
      <c r="J299" s="1509"/>
      <c r="K299" s="1514">
        <v>5.24</v>
      </c>
      <c r="L299" s="1513"/>
      <c r="M299" s="1432">
        <f>K299*12*I295</f>
        <v>93332.784</v>
      </c>
    </row>
    <row r="300" spans="1:13" s="1412" customFormat="1">
      <c r="A300" s="1456" t="s">
        <v>15</v>
      </c>
      <c r="B300" s="1541"/>
      <c r="C300" s="1541"/>
      <c r="D300" s="1541"/>
      <c r="E300" s="1541"/>
      <c r="F300" s="1541"/>
      <c r="G300" s="1541"/>
      <c r="H300" s="1542"/>
      <c r="I300" s="1459" t="s">
        <v>16</v>
      </c>
      <c r="J300" s="1458"/>
      <c r="K300" s="1508"/>
      <c r="L300" s="1507"/>
      <c r="M300" s="1432"/>
    </row>
    <row r="301" spans="1:13" s="1412" customFormat="1">
      <c r="A301" s="1496" t="s">
        <v>17</v>
      </c>
      <c r="B301" s="1516"/>
      <c r="C301" s="1516"/>
      <c r="D301" s="1516"/>
      <c r="E301" s="1516"/>
      <c r="F301" s="1516"/>
      <c r="G301" s="1516"/>
      <c r="H301" s="1543"/>
      <c r="I301" s="1510"/>
      <c r="J301" s="1509"/>
      <c r="K301" s="1508"/>
      <c r="L301" s="1507"/>
      <c r="M301" s="1432"/>
    </row>
    <row r="302" spans="1:13" s="1412" customFormat="1">
      <c r="A302" s="1496" t="s">
        <v>18</v>
      </c>
      <c r="B302" s="1516"/>
      <c r="C302" s="1516"/>
      <c r="D302" s="1516"/>
      <c r="E302" s="1516"/>
      <c r="F302" s="1516"/>
      <c r="G302" s="1516"/>
      <c r="H302" s="1543"/>
      <c r="I302" s="1504" t="s">
        <v>19</v>
      </c>
      <c r="J302" s="1503"/>
      <c r="K302" s="1506">
        <v>3.53</v>
      </c>
      <c r="L302" s="1505"/>
      <c r="M302" s="1432">
        <f>K302*12*I295</f>
        <v>62874.947999999997</v>
      </c>
    </row>
    <row r="303" spans="1:13" s="1412" customFormat="1">
      <c r="A303" s="1489" t="s">
        <v>20</v>
      </c>
      <c r="B303" s="1540"/>
      <c r="C303" s="1540"/>
      <c r="D303" s="1540"/>
      <c r="E303" s="1540"/>
      <c r="F303" s="1540"/>
      <c r="G303" s="1540"/>
      <c r="H303" s="1539"/>
      <c r="I303" s="1459" t="s">
        <v>16</v>
      </c>
      <c r="J303" s="1458"/>
      <c r="K303" s="1599"/>
      <c r="L303" s="1598"/>
      <c r="M303" s="1432"/>
    </row>
    <row r="304" spans="1:13" s="1412" customFormat="1">
      <c r="A304" s="1482" t="s">
        <v>21</v>
      </c>
      <c r="B304" s="1511"/>
      <c r="C304" s="1511"/>
      <c r="D304" s="1511"/>
      <c r="E304" s="1511"/>
      <c r="F304" s="1511"/>
      <c r="G304" s="1511"/>
      <c r="H304" s="1557"/>
      <c r="I304" s="1459"/>
      <c r="J304" s="1458"/>
      <c r="K304" s="1508"/>
      <c r="L304" s="1507"/>
      <c r="M304" s="1432"/>
    </row>
    <row r="305" spans="1:13" s="1412" customFormat="1" ht="15.75" thickBot="1">
      <c r="A305" s="1496" t="s">
        <v>22</v>
      </c>
      <c r="B305" s="1495"/>
      <c r="C305" s="1495"/>
      <c r="D305" s="1495"/>
      <c r="E305" s="1495"/>
      <c r="F305" s="1495"/>
      <c r="G305" s="1495"/>
      <c r="H305" s="1494"/>
      <c r="I305" s="1523"/>
      <c r="J305" s="1522"/>
      <c r="K305" s="1484"/>
      <c r="L305" s="1483"/>
      <c r="M305" s="1432"/>
    </row>
    <row r="306" spans="1:13" s="1412" customFormat="1">
      <c r="A306" s="1555" t="s">
        <v>23</v>
      </c>
      <c r="B306" s="1554"/>
      <c r="C306" s="1554"/>
      <c r="D306" s="1554"/>
      <c r="E306" s="1554"/>
      <c r="F306" s="1554"/>
      <c r="G306" s="1554"/>
      <c r="H306" s="1553"/>
      <c r="I306" s="1531"/>
      <c r="J306" s="1552"/>
      <c r="K306" s="1551">
        <f>K308+K313+K315</f>
        <v>7.17</v>
      </c>
      <c r="L306" s="1528"/>
      <c r="M306" s="1444">
        <f>K306*12*I295</f>
        <v>127709.17199999999</v>
      </c>
    </row>
    <row r="307" spans="1:13" s="1412" customFormat="1" ht="15.75" thickBot="1">
      <c r="A307" s="1550" t="s">
        <v>24</v>
      </c>
      <c r="B307" s="1549"/>
      <c r="C307" s="1549"/>
      <c r="D307" s="1549"/>
      <c r="E307" s="1549"/>
      <c r="F307" s="1549"/>
      <c r="G307" s="1549"/>
      <c r="H307" s="1548"/>
      <c r="I307" s="1547"/>
      <c r="J307" s="1546"/>
      <c r="K307" s="1439"/>
      <c r="L307" s="1438"/>
      <c r="M307" s="1437"/>
    </row>
    <row r="308" spans="1:13" s="1412" customFormat="1">
      <c r="A308" s="1456" t="s">
        <v>25</v>
      </c>
      <c r="B308" s="1455"/>
      <c r="C308" s="1455"/>
      <c r="D308" s="1455"/>
      <c r="E308" s="1455"/>
      <c r="F308" s="1455"/>
      <c r="G308" s="1455"/>
      <c r="H308" s="1453"/>
      <c r="I308" s="1459" t="s">
        <v>14</v>
      </c>
      <c r="J308" s="1458"/>
      <c r="K308" s="1514">
        <v>3.59</v>
      </c>
      <c r="L308" s="1513"/>
      <c r="M308" s="1432">
        <f>K308*12*I295</f>
        <v>63943.643999999993</v>
      </c>
    </row>
    <row r="309" spans="1:13" s="1412" customFormat="1">
      <c r="A309" s="1496" t="s">
        <v>26</v>
      </c>
      <c r="B309" s="1495"/>
      <c r="C309" s="1495"/>
      <c r="D309" s="1495"/>
      <c r="E309" s="1495"/>
      <c r="F309" s="1495"/>
      <c r="G309" s="1495"/>
      <c r="H309" s="1494"/>
      <c r="I309" s="1545"/>
      <c r="J309" s="1544"/>
      <c r="K309" s="1508"/>
      <c r="L309" s="1507"/>
      <c r="M309" s="1432"/>
    </row>
    <row r="310" spans="1:13" s="1412" customFormat="1">
      <c r="A310" s="1456" t="s">
        <v>15</v>
      </c>
      <c r="B310" s="1541"/>
      <c r="C310" s="1541"/>
      <c r="D310" s="1541"/>
      <c r="E310" s="1541"/>
      <c r="F310" s="1541"/>
      <c r="G310" s="1541"/>
      <c r="H310" s="1542"/>
      <c r="I310" s="1459" t="s">
        <v>16</v>
      </c>
      <c r="J310" s="1458"/>
      <c r="K310" s="1508"/>
      <c r="L310" s="1507"/>
      <c r="M310" s="1432"/>
    </row>
    <row r="311" spans="1:13" s="1412" customFormat="1">
      <c r="A311" s="1496" t="s">
        <v>17</v>
      </c>
      <c r="B311" s="1516"/>
      <c r="C311" s="1516"/>
      <c r="D311" s="1516"/>
      <c r="E311" s="1516"/>
      <c r="F311" s="1516"/>
      <c r="G311" s="1516"/>
      <c r="H311" s="1543"/>
      <c r="I311" s="1510"/>
      <c r="J311" s="1509"/>
      <c r="K311" s="1508"/>
      <c r="L311" s="1507"/>
      <c r="M311" s="1432"/>
    </row>
    <row r="312" spans="1:13" s="1412" customFormat="1">
      <c r="A312" s="1489" t="s">
        <v>27</v>
      </c>
      <c r="B312" s="1540"/>
      <c r="C312" s="1539"/>
      <c r="D312" s="1541"/>
      <c r="E312" s="1541"/>
      <c r="F312" s="1541"/>
      <c r="G312" s="1541"/>
      <c r="H312" s="1542"/>
      <c r="I312" s="1459" t="s">
        <v>16</v>
      </c>
      <c r="J312" s="1458"/>
      <c r="K312" s="1508"/>
      <c r="L312" s="1507"/>
      <c r="M312" s="1432"/>
    </row>
    <row r="313" spans="1:13" s="1412" customFormat="1">
      <c r="A313" s="1456" t="s">
        <v>28</v>
      </c>
      <c r="B313" s="1541"/>
      <c r="C313" s="1541"/>
      <c r="D313" s="1540"/>
      <c r="E313" s="1540"/>
      <c r="F313" s="1540"/>
      <c r="G313" s="1540"/>
      <c r="H313" s="1539"/>
      <c r="I313" s="1504" t="s">
        <v>19</v>
      </c>
      <c r="J313" s="1503"/>
      <c r="K313" s="1506">
        <v>1.58</v>
      </c>
      <c r="L313" s="1505"/>
      <c r="M313" s="1432">
        <f>K313*12*I295</f>
        <v>28142.328000000001</v>
      </c>
    </row>
    <row r="314" spans="1:13" s="1412" customFormat="1">
      <c r="A314" s="1482" t="s">
        <v>29</v>
      </c>
      <c r="B314" s="1481"/>
      <c r="C314" s="1481"/>
      <c r="D314" s="1481"/>
      <c r="E314" s="1481"/>
      <c r="F314" s="1481"/>
      <c r="G314" s="1481"/>
      <c r="H314" s="1480"/>
      <c r="I314" s="1526" t="s">
        <v>133</v>
      </c>
      <c r="J314" s="1525"/>
      <c r="K314" s="1508"/>
      <c r="L314" s="1507"/>
      <c r="M314" s="1432"/>
    </row>
    <row r="315" spans="1:13" s="1412" customFormat="1">
      <c r="A315" s="1482" t="s">
        <v>32</v>
      </c>
      <c r="B315" s="1481"/>
      <c r="C315" s="1481"/>
      <c r="D315" s="1481"/>
      <c r="E315" s="1481"/>
      <c r="F315" s="1481"/>
      <c r="G315" s="1481"/>
      <c r="H315" s="1480"/>
      <c r="I315" s="1526" t="s">
        <v>19</v>
      </c>
      <c r="J315" s="1525"/>
      <c r="K315" s="1506">
        <v>2</v>
      </c>
      <c r="L315" s="1505"/>
      <c r="M315" s="1432">
        <f>K315*12*I295</f>
        <v>35623.199999999997</v>
      </c>
    </row>
    <row r="316" spans="1:13" s="1412" customFormat="1">
      <c r="A316" s="1496" t="s">
        <v>33</v>
      </c>
      <c r="B316" s="1495"/>
      <c r="C316" s="1495"/>
      <c r="D316" s="1495"/>
      <c r="E316" s="1495"/>
      <c r="F316" s="1495"/>
      <c r="G316" s="1495"/>
      <c r="H316" s="1494"/>
      <c r="I316" s="1523"/>
      <c r="J316" s="1522"/>
      <c r="K316" s="1508"/>
      <c r="L316" s="1507"/>
      <c r="M316" s="1432"/>
    </row>
    <row r="317" spans="1:13" s="1412" customFormat="1">
      <c r="A317" s="1482" t="s">
        <v>34</v>
      </c>
      <c r="B317" s="1481"/>
      <c r="C317" s="1481"/>
      <c r="D317" s="1481"/>
      <c r="E317" s="1481"/>
      <c r="F317" s="1481"/>
      <c r="G317" s="1481"/>
      <c r="H317" s="1480"/>
      <c r="I317" s="1459" t="s">
        <v>16</v>
      </c>
      <c r="J317" s="1458"/>
      <c r="K317" s="1508"/>
      <c r="L317" s="1507"/>
      <c r="M317" s="1432"/>
    </row>
    <row r="318" spans="1:13" s="1412" customFormat="1" ht="15.75" thickBot="1">
      <c r="A318" s="1482" t="s">
        <v>35</v>
      </c>
      <c r="B318" s="1481"/>
      <c r="C318" s="1481"/>
      <c r="D318" s="1481"/>
      <c r="E318" s="1481"/>
      <c r="F318" s="1481"/>
      <c r="G318" s="1481"/>
      <c r="H318" s="1480"/>
      <c r="I318" s="1526" t="s">
        <v>132</v>
      </c>
      <c r="J318" s="1525"/>
      <c r="K318" s="1538"/>
      <c r="L318" s="1537"/>
      <c r="M318" s="1536"/>
    </row>
    <row r="319" spans="1:13" s="1412" customFormat="1" ht="15.75" thickBot="1">
      <c r="A319" s="1535" t="s">
        <v>38</v>
      </c>
      <c r="B319" s="1534"/>
      <c r="C319" s="1534"/>
      <c r="D319" s="1534"/>
      <c r="E319" s="1534"/>
      <c r="F319" s="1534"/>
      <c r="G319" s="1533"/>
      <c r="H319" s="1532"/>
      <c r="I319" s="1531"/>
      <c r="J319" s="1530"/>
      <c r="K319" s="1529">
        <f>K320+K327+K335+K339+K340+K341</f>
        <v>44.29</v>
      </c>
      <c r="L319" s="1528"/>
      <c r="M319" s="1444">
        <f>M320+M327+M335+M339+M340+M341</f>
        <v>788875.76399999997</v>
      </c>
    </row>
    <row r="320" spans="1:13" s="1412" customFormat="1" ht="15.75" thickBot="1">
      <c r="A320" s="1467" t="s">
        <v>39</v>
      </c>
      <c r="B320" s="1466"/>
      <c r="C320" s="1466"/>
      <c r="D320" s="1466"/>
      <c r="E320" s="1466"/>
      <c r="F320" s="1466"/>
      <c r="G320" s="1466"/>
      <c r="H320" s="1465"/>
      <c r="I320" s="1464"/>
      <c r="J320" s="1463"/>
      <c r="K320" s="1527">
        <f>K321+K322+K323+K325+K326</f>
        <v>11.83</v>
      </c>
      <c r="L320" s="1518"/>
      <c r="M320" s="1460">
        <f>K320*12*I295</f>
        <v>210711.228</v>
      </c>
    </row>
    <row r="321" spans="1:13" s="1412" customFormat="1">
      <c r="A321" s="1496" t="s">
        <v>40</v>
      </c>
      <c r="B321" s="1495"/>
      <c r="C321" s="1495"/>
      <c r="D321" s="1495"/>
      <c r="E321" s="1495"/>
      <c r="F321" s="1495"/>
      <c r="G321" s="1495"/>
      <c r="H321" s="1494"/>
      <c r="I321" s="1510" t="s">
        <v>41</v>
      </c>
      <c r="J321" s="1509"/>
      <c r="K321" s="1514">
        <v>2.58</v>
      </c>
      <c r="L321" s="1513"/>
      <c r="M321" s="1432">
        <f>K321*12*I295</f>
        <v>45953.928</v>
      </c>
    </row>
    <row r="322" spans="1:13" s="1412" customFormat="1">
      <c r="A322" s="1489" t="s">
        <v>42</v>
      </c>
      <c r="B322" s="1488"/>
      <c r="C322" s="1488"/>
      <c r="D322" s="1488"/>
      <c r="E322" s="1488"/>
      <c r="F322" s="1488"/>
      <c r="G322" s="1488"/>
      <c r="H322" s="1487"/>
      <c r="I322" s="1504" t="s">
        <v>43</v>
      </c>
      <c r="J322" s="1503"/>
      <c r="K322" s="1506">
        <v>6.1</v>
      </c>
      <c r="L322" s="1505"/>
      <c r="M322" s="1432">
        <f>K322*12*I295</f>
        <v>108650.75999999998</v>
      </c>
    </row>
    <row r="323" spans="1:13" s="1412" customFormat="1">
      <c r="A323" s="1482" t="s">
        <v>44</v>
      </c>
      <c r="B323" s="1481"/>
      <c r="C323" s="1481"/>
      <c r="D323" s="1481"/>
      <c r="E323" s="1481"/>
      <c r="F323" s="1481"/>
      <c r="G323" s="1481"/>
      <c r="H323" s="1480"/>
      <c r="I323" s="1526" t="s">
        <v>19</v>
      </c>
      <c r="J323" s="1525"/>
      <c r="K323" s="1506">
        <v>0.69</v>
      </c>
      <c r="L323" s="1505"/>
      <c r="M323" s="1432">
        <f>K323*12*I295</f>
        <v>12290.003999999999</v>
      </c>
    </row>
    <row r="324" spans="1:13" s="1412" customFormat="1">
      <c r="A324" s="1524" t="s">
        <v>45</v>
      </c>
      <c r="B324" s="1516"/>
      <c r="C324" s="1516"/>
      <c r="D324" s="1516"/>
      <c r="E324" s="1495"/>
      <c r="F324" s="1495"/>
      <c r="G324" s="1495"/>
      <c r="H324" s="1494"/>
      <c r="I324" s="1523"/>
      <c r="J324" s="1522"/>
      <c r="K324" s="1521"/>
      <c r="L324" s="1507"/>
      <c r="M324" s="1432"/>
    </row>
    <row r="325" spans="1:13" s="1412" customFormat="1">
      <c r="A325" s="1489" t="s">
        <v>46</v>
      </c>
      <c r="B325" s="1488"/>
      <c r="C325" s="1488"/>
      <c r="D325" s="1488"/>
      <c r="E325" s="1488"/>
      <c r="F325" s="1488"/>
      <c r="G325" s="1488"/>
      <c r="H325" s="1487"/>
      <c r="I325" s="1504" t="s">
        <v>14</v>
      </c>
      <c r="J325" s="1503"/>
      <c r="K325" s="1506">
        <v>0.21</v>
      </c>
      <c r="L325" s="1505"/>
      <c r="M325" s="1432">
        <f>K325*12*I295</f>
        <v>3740.4359999999997</v>
      </c>
    </row>
    <row r="326" spans="1:13" s="1412" customFormat="1" ht="15.75" thickBot="1">
      <c r="A326" s="1482" t="s">
        <v>47</v>
      </c>
      <c r="B326" s="1481"/>
      <c r="C326" s="1481"/>
      <c r="D326" s="1481"/>
      <c r="E326" s="1481"/>
      <c r="F326" s="1481"/>
      <c r="G326" s="1481"/>
      <c r="H326" s="1480"/>
      <c r="I326" s="1479" t="s">
        <v>14</v>
      </c>
      <c r="J326" s="1478"/>
      <c r="K326" s="1520">
        <v>2.25</v>
      </c>
      <c r="L326" s="1519"/>
      <c r="M326" s="1432">
        <f>K326*12*I295</f>
        <v>40076.1</v>
      </c>
    </row>
    <row r="327" spans="1:13" s="1412" customFormat="1" ht="15.75" thickBot="1">
      <c r="A327" s="1501" t="s">
        <v>48</v>
      </c>
      <c r="B327" s="1500"/>
      <c r="C327" s="1500"/>
      <c r="D327" s="1500"/>
      <c r="E327" s="1500"/>
      <c r="F327" s="1500"/>
      <c r="G327" s="1500"/>
      <c r="H327" s="1499"/>
      <c r="I327" s="1464"/>
      <c r="J327" s="1463"/>
      <c r="K327" s="1462">
        <f>K328+K329+K331+K332+K333+K334</f>
        <v>2.9600000000000004</v>
      </c>
      <c r="L327" s="1518"/>
      <c r="M327" s="1460">
        <f>K327*12*I295</f>
        <v>52722.336000000003</v>
      </c>
    </row>
    <row r="328" spans="1:13" s="1412" customFormat="1">
      <c r="A328" s="1517" t="s">
        <v>49</v>
      </c>
      <c r="B328" s="1516"/>
      <c r="C328" s="1516"/>
      <c r="D328" s="1516"/>
      <c r="E328" s="1516"/>
      <c r="F328" s="1495"/>
      <c r="G328" s="1495"/>
      <c r="H328" s="1494"/>
      <c r="I328" s="1515"/>
      <c r="J328" s="1451"/>
      <c r="K328" s="1514">
        <v>0.16</v>
      </c>
      <c r="L328" s="1513"/>
      <c r="M328" s="1432">
        <f>K328*12*I295</f>
        <v>2849.8559999999998</v>
      </c>
    </row>
    <row r="329" spans="1:13" s="1412" customFormat="1">
      <c r="A329" s="1512" t="s">
        <v>50</v>
      </c>
      <c r="B329" s="1511"/>
      <c r="C329" s="1511"/>
      <c r="D329" s="1511"/>
      <c r="E329" s="1511"/>
      <c r="F329" s="1481"/>
      <c r="G329" s="1481"/>
      <c r="H329" s="1480"/>
      <c r="I329" s="1459" t="s">
        <v>51</v>
      </c>
      <c r="J329" s="1458"/>
      <c r="K329" s="1506">
        <v>1.41</v>
      </c>
      <c r="L329" s="1505"/>
      <c r="M329" s="1432">
        <f>K329*12*I295</f>
        <v>25114.355999999996</v>
      </c>
    </row>
    <row r="330" spans="1:13" s="1412" customFormat="1">
      <c r="A330" s="1496" t="s">
        <v>52</v>
      </c>
      <c r="B330" s="1495"/>
      <c r="C330" s="1495"/>
      <c r="D330" s="1495"/>
      <c r="E330" s="1495"/>
      <c r="F330" s="1495"/>
      <c r="G330" s="1495"/>
      <c r="H330" s="1494"/>
      <c r="I330" s="1510" t="s">
        <v>53</v>
      </c>
      <c r="J330" s="1509"/>
      <c r="K330" s="1508"/>
      <c r="L330" s="1507"/>
      <c r="M330" s="1432"/>
    </row>
    <row r="331" spans="1:13" s="1412" customFormat="1">
      <c r="A331" s="1489" t="s">
        <v>54</v>
      </c>
      <c r="B331" s="1488"/>
      <c r="C331" s="1488"/>
      <c r="D331" s="1488"/>
      <c r="E331" s="1488"/>
      <c r="F331" s="1488"/>
      <c r="G331" s="1488"/>
      <c r="H331" s="1487"/>
      <c r="I331" s="1504" t="s">
        <v>55</v>
      </c>
      <c r="J331" s="1503"/>
      <c r="K331" s="1506">
        <v>0.87</v>
      </c>
      <c r="L331" s="1505"/>
      <c r="M331" s="1432">
        <f>K331*12*I295</f>
        <v>15496.091999999999</v>
      </c>
    </row>
    <row r="332" spans="1:13" s="1412" customFormat="1">
      <c r="A332" s="1489" t="s">
        <v>56</v>
      </c>
      <c r="B332" s="1488"/>
      <c r="C332" s="1488"/>
      <c r="D332" s="1488"/>
      <c r="E332" s="1488"/>
      <c r="F332" s="1488"/>
      <c r="G332" s="1488"/>
      <c r="H332" s="1487"/>
      <c r="I332" s="1504" t="s">
        <v>57</v>
      </c>
      <c r="J332" s="1503"/>
      <c r="K332" s="1506">
        <v>0.22</v>
      </c>
      <c r="L332" s="1505"/>
      <c r="M332" s="1432">
        <f>K332*12*I295</f>
        <v>3918.5520000000001</v>
      </c>
    </row>
    <row r="333" spans="1:13" s="1412" customFormat="1">
      <c r="A333" s="1482" t="s">
        <v>58</v>
      </c>
      <c r="B333" s="1481"/>
      <c r="C333" s="1481"/>
      <c r="D333" s="1481"/>
      <c r="E333" s="1481"/>
      <c r="F333" s="1481"/>
      <c r="G333" s="1481"/>
      <c r="H333" s="1480"/>
      <c r="I333" s="1504" t="s">
        <v>59</v>
      </c>
      <c r="J333" s="1503"/>
      <c r="K333" s="1484">
        <v>0.12</v>
      </c>
      <c r="L333" s="1483"/>
      <c r="M333" s="1432">
        <f>K333*12*I295</f>
        <v>2137.3919999999998</v>
      </c>
    </row>
    <row r="334" spans="1:13" s="1412" customFormat="1" ht="15.75" thickBot="1">
      <c r="A334" s="1482" t="s">
        <v>60</v>
      </c>
      <c r="B334" s="1481"/>
      <c r="C334" s="1481"/>
      <c r="D334" s="1481"/>
      <c r="E334" s="1481"/>
      <c r="F334" s="1481"/>
      <c r="G334" s="1481"/>
      <c r="H334" s="1480"/>
      <c r="I334" s="1479" t="s">
        <v>61</v>
      </c>
      <c r="J334" s="1478"/>
      <c r="K334" s="1477">
        <v>0.18</v>
      </c>
      <c r="L334" s="1476"/>
      <c r="M334" s="1502">
        <f>K334*12*I295</f>
        <v>3206.0880000000002</v>
      </c>
    </row>
    <row r="335" spans="1:13" s="1412" customFormat="1" ht="15.75" thickBot="1">
      <c r="A335" s="1501" t="s">
        <v>109</v>
      </c>
      <c r="B335" s="1500"/>
      <c r="C335" s="1500"/>
      <c r="D335" s="1500"/>
      <c r="E335" s="1500"/>
      <c r="F335" s="1500"/>
      <c r="G335" s="1500"/>
      <c r="H335" s="1499"/>
      <c r="I335" s="1498"/>
      <c r="J335" s="1497"/>
      <c r="K335" s="1424">
        <f>K336+K337+K338</f>
        <v>1.93</v>
      </c>
      <c r="L335" s="1461"/>
      <c r="M335" s="1460">
        <f>K335*12*I295</f>
        <v>34376.387999999999</v>
      </c>
    </row>
    <row r="336" spans="1:13" s="1412" customFormat="1">
      <c r="A336" s="1496" t="s">
        <v>63</v>
      </c>
      <c r="B336" s="1495"/>
      <c r="C336" s="1495"/>
      <c r="D336" s="1495"/>
      <c r="E336" s="1495"/>
      <c r="F336" s="1495"/>
      <c r="G336" s="1495"/>
      <c r="H336" s="1494"/>
      <c r="I336" s="1493" t="s">
        <v>64</v>
      </c>
      <c r="J336" s="1492"/>
      <c r="K336" s="1491">
        <v>0.92</v>
      </c>
      <c r="L336" s="1490"/>
      <c r="M336" s="1432">
        <f>K336*12*I295</f>
        <v>16386.672000000002</v>
      </c>
    </row>
    <row r="337" spans="1:13" s="1412" customFormat="1">
      <c r="A337" s="1489" t="s">
        <v>65</v>
      </c>
      <c r="B337" s="1488"/>
      <c r="C337" s="1488"/>
      <c r="D337" s="1488"/>
      <c r="E337" s="1488"/>
      <c r="F337" s="1488"/>
      <c r="G337" s="1488"/>
      <c r="H337" s="1487"/>
      <c r="I337" s="1486" t="s">
        <v>66</v>
      </c>
      <c r="J337" s="1485"/>
      <c r="K337" s="1484">
        <v>0.81</v>
      </c>
      <c r="L337" s="1483"/>
      <c r="M337" s="1432">
        <f>K337*12*I295</f>
        <v>14427.396000000001</v>
      </c>
    </row>
    <row r="338" spans="1:13" s="1412" customFormat="1" ht="15.75" thickBot="1">
      <c r="A338" s="1482" t="s">
        <v>58</v>
      </c>
      <c r="B338" s="1481"/>
      <c r="C338" s="1481"/>
      <c r="D338" s="1481"/>
      <c r="E338" s="1481"/>
      <c r="F338" s="1481"/>
      <c r="G338" s="1481"/>
      <c r="H338" s="1480"/>
      <c r="I338" s="1479" t="s">
        <v>59</v>
      </c>
      <c r="J338" s="1478"/>
      <c r="K338" s="1477">
        <v>0.2</v>
      </c>
      <c r="L338" s="1476"/>
      <c r="M338" s="1432">
        <f>K338*12*I295</f>
        <v>3562.3200000000006</v>
      </c>
    </row>
    <row r="339" spans="1:13" s="1412" customFormat="1" ht="15.75" thickBot="1">
      <c r="A339" s="1471" t="s">
        <v>108</v>
      </c>
      <c r="B339" s="1470"/>
      <c r="C339" s="1470"/>
      <c r="D339" s="1470"/>
      <c r="E339" s="1470"/>
      <c r="F339" s="1470"/>
      <c r="G339" s="1470"/>
      <c r="H339" s="1469"/>
      <c r="I339" s="1475" t="s">
        <v>68</v>
      </c>
      <c r="J339" s="1474"/>
      <c r="K339" s="1473">
        <v>25.17</v>
      </c>
      <c r="L339" s="1472"/>
      <c r="M339" s="1460">
        <f>K339*12*I295</f>
        <v>448317.97200000001</v>
      </c>
    </row>
    <row r="340" spans="1:13" s="1412" customFormat="1" ht="15.75" thickBot="1">
      <c r="A340" s="1467" t="s">
        <v>107</v>
      </c>
      <c r="B340" s="1466"/>
      <c r="C340" s="1466"/>
      <c r="D340" s="1466"/>
      <c r="E340" s="1466"/>
      <c r="F340" s="1466"/>
      <c r="G340" s="1466"/>
      <c r="H340" s="1465"/>
      <c r="I340" s="1435" t="s">
        <v>71</v>
      </c>
      <c r="J340" s="1434"/>
      <c r="K340" s="1462">
        <v>2.29</v>
      </c>
      <c r="L340" s="1461"/>
      <c r="M340" s="1460">
        <f>K340*12*I295</f>
        <v>40788.563999999998</v>
      </c>
    </row>
    <row r="341" spans="1:13" s="1412" customFormat="1" ht="15.75" thickBot="1">
      <c r="A341" s="1471" t="s">
        <v>106</v>
      </c>
      <c r="B341" s="1470"/>
      <c r="C341" s="1470"/>
      <c r="D341" s="1470"/>
      <c r="E341" s="1470"/>
      <c r="F341" s="1470"/>
      <c r="G341" s="1470"/>
      <c r="H341" s="1469"/>
      <c r="I341" s="1464"/>
      <c r="J341" s="1463"/>
      <c r="K341" s="1462">
        <v>0.11</v>
      </c>
      <c r="L341" s="1461"/>
      <c r="M341" s="1460">
        <f>K341*12*I295</f>
        <v>1959.2760000000001</v>
      </c>
    </row>
    <row r="342" spans="1:13" s="1412" customFormat="1" ht="15.75" thickBot="1">
      <c r="A342" s="1456" t="s">
        <v>227</v>
      </c>
      <c r="B342" s="1455"/>
      <c r="C342" s="1455"/>
      <c r="D342" s="1455"/>
      <c r="E342" s="1455"/>
      <c r="F342" s="1455"/>
      <c r="G342" s="1455"/>
      <c r="H342" s="1453"/>
      <c r="I342" s="1435" t="s">
        <v>14</v>
      </c>
      <c r="J342" s="1434"/>
      <c r="K342" s="1468"/>
      <c r="L342" s="1449"/>
      <c r="M342" s="1432"/>
    </row>
    <row r="343" spans="1:13" s="1412" customFormat="1" ht="15.75" thickBot="1">
      <c r="A343" s="1467" t="s">
        <v>105</v>
      </c>
      <c r="B343" s="1466"/>
      <c r="C343" s="1466"/>
      <c r="D343" s="1466"/>
      <c r="E343" s="1466"/>
      <c r="F343" s="1466"/>
      <c r="G343" s="1466"/>
      <c r="H343" s="1465"/>
      <c r="I343" s="1464"/>
      <c r="J343" s="1463"/>
      <c r="K343" s="1462">
        <v>10.51</v>
      </c>
      <c r="L343" s="1461"/>
      <c r="M343" s="1460">
        <f>K343*12*I295</f>
        <v>187199.916</v>
      </c>
    </row>
    <row r="344" spans="1:13" s="1412" customFormat="1">
      <c r="A344" s="1456" t="s">
        <v>131</v>
      </c>
      <c r="B344" s="1454"/>
      <c r="C344" s="1454"/>
      <c r="D344" s="1454"/>
      <c r="E344" s="1454"/>
      <c r="F344" s="1455"/>
      <c r="G344" s="1454"/>
      <c r="H344" s="1453"/>
      <c r="I344" s="1459" t="s">
        <v>79</v>
      </c>
      <c r="J344" s="1458"/>
      <c r="K344" s="1450"/>
      <c r="L344" s="1449"/>
      <c r="M344" s="1432"/>
    </row>
    <row r="345" spans="1:13" s="1412" customFormat="1">
      <c r="A345" s="1456" t="s">
        <v>130</v>
      </c>
      <c r="B345" s="1454"/>
      <c r="C345" s="1454"/>
      <c r="D345" s="1454"/>
      <c r="E345" s="1454"/>
      <c r="F345" s="1455"/>
      <c r="G345" s="1454"/>
      <c r="H345" s="1453"/>
      <c r="I345" s="1459" t="s">
        <v>81</v>
      </c>
      <c r="J345" s="1458"/>
      <c r="K345" s="1450"/>
      <c r="L345" s="1449"/>
      <c r="M345" s="1432"/>
    </row>
    <row r="346" spans="1:13" s="1412" customFormat="1">
      <c r="A346" s="1456" t="s">
        <v>129</v>
      </c>
      <c r="B346" s="1454"/>
      <c r="C346" s="1454"/>
      <c r="D346" s="1454"/>
      <c r="E346" s="1454"/>
      <c r="F346" s="1455"/>
      <c r="G346" s="1454"/>
      <c r="H346" s="1453"/>
      <c r="I346" s="1459" t="s">
        <v>83</v>
      </c>
      <c r="J346" s="1458"/>
      <c r="K346" s="1450"/>
      <c r="L346" s="1449"/>
      <c r="M346" s="1432"/>
    </row>
    <row r="347" spans="1:13" s="1412" customFormat="1">
      <c r="A347" s="1456" t="s">
        <v>128</v>
      </c>
      <c r="B347" s="1454"/>
      <c r="C347" s="1454"/>
      <c r="D347" s="1454"/>
      <c r="E347" s="1454"/>
      <c r="F347" s="1455"/>
      <c r="G347" s="1454"/>
      <c r="H347" s="1453"/>
      <c r="I347" s="1459" t="s">
        <v>85</v>
      </c>
      <c r="J347" s="1458"/>
      <c r="K347" s="1450"/>
      <c r="L347" s="1449"/>
      <c r="M347" s="1432"/>
    </row>
    <row r="348" spans="1:13" s="1412" customFormat="1">
      <c r="A348" s="1456" t="s">
        <v>127</v>
      </c>
      <c r="B348" s="1454"/>
      <c r="C348" s="1454"/>
      <c r="D348" s="1454"/>
      <c r="E348" s="1454"/>
      <c r="F348" s="1455"/>
      <c r="G348" s="1454"/>
      <c r="H348" s="1453"/>
      <c r="I348" s="1459" t="s">
        <v>87</v>
      </c>
      <c r="J348" s="1458"/>
      <c r="K348" s="1450"/>
      <c r="L348" s="1449"/>
      <c r="M348" s="1432"/>
    </row>
    <row r="349" spans="1:13" s="1412" customFormat="1">
      <c r="A349" s="1456" t="s">
        <v>126</v>
      </c>
      <c r="B349" s="1454"/>
      <c r="C349" s="1454"/>
      <c r="D349" s="1454"/>
      <c r="E349" s="1454"/>
      <c r="F349" s="1455"/>
      <c r="G349" s="1454"/>
      <c r="H349" s="1453"/>
      <c r="I349" s="1452"/>
      <c r="J349" s="1451"/>
      <c r="K349" s="1450"/>
      <c r="L349" s="1449"/>
      <c r="M349" s="1432"/>
    </row>
    <row r="350" spans="1:13" s="1412" customFormat="1">
      <c r="A350" s="1456" t="s">
        <v>125</v>
      </c>
      <c r="B350" s="1454"/>
      <c r="C350" s="1454"/>
      <c r="D350" s="1454"/>
      <c r="E350" s="1454"/>
      <c r="F350" s="1455"/>
      <c r="G350" s="1454"/>
      <c r="H350" s="1453"/>
      <c r="I350" s="1452"/>
      <c r="J350" s="1451"/>
      <c r="K350" s="1450"/>
      <c r="L350" s="1449"/>
      <c r="M350" s="1432"/>
    </row>
    <row r="351" spans="1:13" s="1412" customFormat="1">
      <c r="A351" s="1456" t="s">
        <v>91</v>
      </c>
      <c r="B351" s="1454"/>
      <c r="C351" s="1454"/>
      <c r="D351" s="1454"/>
      <c r="E351" s="1454"/>
      <c r="F351" s="1455"/>
      <c r="G351" s="1454"/>
      <c r="H351" s="1453"/>
      <c r="I351" s="1452"/>
      <c r="J351" s="1451"/>
      <c r="K351" s="1450"/>
      <c r="L351" s="1449"/>
      <c r="M351" s="1432"/>
    </row>
    <row r="352" spans="1:13" s="1412" customFormat="1" ht="15.75" thickBot="1">
      <c r="A352" s="1456" t="s">
        <v>124</v>
      </c>
      <c r="B352" s="1454"/>
      <c r="C352" s="1454"/>
      <c r="D352" s="1454"/>
      <c r="E352" s="1454"/>
      <c r="F352" s="1455"/>
      <c r="G352" s="1454"/>
      <c r="H352" s="1453"/>
      <c r="I352" s="1452"/>
      <c r="J352" s="1451"/>
      <c r="K352" s="1450"/>
      <c r="L352" s="1449"/>
      <c r="M352" s="1432"/>
    </row>
    <row r="353" spans="1:19">
      <c r="A353" s="1448" t="s">
        <v>94</v>
      </c>
      <c r="B353" s="1447"/>
      <c r="C353" s="1447"/>
      <c r="D353" s="1447"/>
      <c r="E353" s="1447"/>
      <c r="F353" s="1447"/>
      <c r="G353" s="1447"/>
      <c r="H353" s="1447"/>
      <c r="I353" s="1435" t="s">
        <v>95</v>
      </c>
      <c r="J353" s="1434"/>
      <c r="K353" s="1446"/>
      <c r="L353" s="1445"/>
      <c r="M353" s="1444"/>
    </row>
    <row r="354" spans="1:19" ht="15.75" thickBot="1">
      <c r="A354" s="1443" t="s">
        <v>96</v>
      </c>
      <c r="B354" s="1442"/>
      <c r="C354" s="1442"/>
      <c r="D354" s="1442"/>
      <c r="E354" s="1442"/>
      <c r="F354" s="1442"/>
      <c r="G354" s="1442"/>
      <c r="H354" s="1442"/>
      <c r="I354" s="1441"/>
      <c r="J354" s="1440"/>
      <c r="K354" s="1439"/>
      <c r="L354" s="1438"/>
      <c r="M354" s="1437"/>
    </row>
    <row r="355" spans="1:19" ht="15.75" thickBot="1">
      <c r="A355" s="1467" t="s">
        <v>97</v>
      </c>
      <c r="B355" s="1466"/>
      <c r="C355" s="1466"/>
      <c r="D355" s="1466"/>
      <c r="E355" s="1466"/>
      <c r="F355" s="1466"/>
      <c r="G355" s="1466"/>
      <c r="H355" s="1597"/>
      <c r="I355" s="1596" t="s">
        <v>98</v>
      </c>
      <c r="J355" s="1595"/>
      <c r="K355" s="1429">
        <v>1.85</v>
      </c>
      <c r="L355" s="1423"/>
      <c r="M355" s="1416">
        <f>K355*12*I295</f>
        <v>32951.460000000006</v>
      </c>
    </row>
    <row r="356" spans="1:19" ht="15.75" thickBot="1">
      <c r="A356" s="1436" t="s">
        <v>99</v>
      </c>
      <c r="B356" s="1436"/>
      <c r="C356" s="1436"/>
      <c r="D356" s="1436"/>
      <c r="E356" s="1436"/>
      <c r="F356" s="1436"/>
      <c r="G356" s="1436"/>
      <c r="H356" s="1436"/>
      <c r="I356" s="1435" t="s">
        <v>95</v>
      </c>
      <c r="J356" s="1434"/>
      <c r="K356" s="1433">
        <v>0.45</v>
      </c>
      <c r="L356" s="1433"/>
      <c r="M356" s="1432">
        <f>I295*12*K356</f>
        <v>8015.2199999999993</v>
      </c>
    </row>
    <row r="357" spans="1:19" ht="15.75" thickBot="1">
      <c r="A357" s="1594" t="s">
        <v>100</v>
      </c>
      <c r="B357" s="1593"/>
      <c r="C357" s="1593"/>
      <c r="D357" s="1593"/>
      <c r="E357" s="1593"/>
      <c r="F357" s="1593"/>
      <c r="G357" s="1593"/>
      <c r="H357" s="1593"/>
      <c r="I357" s="1592"/>
      <c r="J357" s="1591"/>
      <c r="K357" s="1429"/>
      <c r="L357" s="1423"/>
      <c r="M357" s="1416">
        <f>K357*12*I295</f>
        <v>0</v>
      </c>
    </row>
    <row r="358" spans="1:19" s="1588" customFormat="1" ht="15.75" thickBot="1">
      <c r="A358" s="1431" t="s">
        <v>137</v>
      </c>
      <c r="B358" s="1430"/>
      <c r="C358" s="1430"/>
      <c r="D358" s="1430"/>
      <c r="E358" s="1430"/>
      <c r="F358" s="1430"/>
      <c r="G358" s="1430"/>
      <c r="H358" s="1430"/>
      <c r="I358" s="1426"/>
      <c r="J358" s="1425"/>
      <c r="K358" s="1429">
        <v>69.56</v>
      </c>
      <c r="L358" s="1423"/>
      <c r="M358" s="1416">
        <f>K358*12*I295</f>
        <v>1238974.8959999999</v>
      </c>
      <c r="P358" s="1414"/>
      <c r="Q358" s="1414"/>
      <c r="R358" s="1414"/>
      <c r="S358" s="1589"/>
    </row>
    <row r="359" spans="1:19" s="1588" customFormat="1" ht="15.75" thickBot="1">
      <c r="A359" s="1428" t="s">
        <v>136</v>
      </c>
      <c r="B359" s="1427"/>
      <c r="C359" s="1427"/>
      <c r="D359" s="1427"/>
      <c r="E359" s="1427"/>
      <c r="F359" s="1427"/>
      <c r="G359" s="1427"/>
      <c r="H359" s="1427"/>
      <c r="I359" s="1426"/>
      <c r="J359" s="1425"/>
      <c r="K359" s="1424">
        <f>K360-K358</f>
        <v>3.4799999999999898</v>
      </c>
      <c r="L359" s="1423"/>
      <c r="M359" s="1416">
        <f>K359*12*I295</f>
        <v>61984.367999999813</v>
      </c>
      <c r="P359" s="1414"/>
      <c r="Q359" s="1414"/>
      <c r="R359" s="1414"/>
      <c r="S359" s="1589"/>
    </row>
    <row r="360" spans="1:19" s="1588" customFormat="1" ht="15.75" thickBot="1">
      <c r="A360" s="1422" t="s">
        <v>135</v>
      </c>
      <c r="B360" s="1421"/>
      <c r="C360" s="1421"/>
      <c r="D360" s="1421"/>
      <c r="E360" s="1421"/>
      <c r="F360" s="1421"/>
      <c r="G360" s="1421"/>
      <c r="H360" s="1421"/>
      <c r="I360" s="1420"/>
      <c r="J360" s="1419"/>
      <c r="K360" s="1418">
        <f>K357+K356+K355+K343+K319+K306+K296</f>
        <v>73.039999999999992</v>
      </c>
      <c r="L360" s="1417"/>
      <c r="M360" s="1416">
        <f>M357+M356+M355+M343+M319+M306+M296</f>
        <v>1300959.264</v>
      </c>
      <c r="N360" s="1590"/>
      <c r="O360" s="1590"/>
      <c r="P360" s="1414"/>
      <c r="Q360" s="1414"/>
      <c r="R360" s="1414"/>
      <c r="S360" s="1589"/>
    </row>
    <row r="362" spans="1:19" ht="15.75">
      <c r="A362" s="1587" t="s">
        <v>104</v>
      </c>
      <c r="B362" s="1587"/>
      <c r="C362" s="1587"/>
      <c r="D362" s="1587"/>
      <c r="E362" s="1587"/>
      <c r="F362" s="1587"/>
      <c r="G362" s="1587"/>
      <c r="H362" s="1587"/>
      <c r="I362" s="1587"/>
      <c r="J362" s="1587"/>
      <c r="K362" s="1587"/>
      <c r="L362" s="1587"/>
      <c r="M362" s="1508"/>
    </row>
    <row r="363" spans="1:19" ht="15.75">
      <c r="A363" s="1586" t="s">
        <v>0</v>
      </c>
      <c r="B363" s="1586"/>
      <c r="C363" s="1586"/>
      <c r="D363" s="1586"/>
      <c r="E363" s="1586"/>
      <c r="F363" s="1586"/>
      <c r="G363" s="1586"/>
      <c r="H363" s="1586"/>
      <c r="I363" s="1586"/>
      <c r="J363" s="1586"/>
      <c r="K363" s="1586"/>
      <c r="L363" s="1586"/>
      <c r="M363" s="1508"/>
    </row>
    <row r="364" spans="1:19" ht="15.75">
      <c r="A364" s="1559"/>
      <c r="B364" s="1559"/>
      <c r="C364" s="1559"/>
      <c r="D364" s="1559"/>
      <c r="E364" s="1559"/>
      <c r="F364" s="1559" t="s">
        <v>233</v>
      </c>
      <c r="G364" s="1559"/>
      <c r="H364" s="1559"/>
      <c r="I364" s="1559"/>
      <c r="J364" s="1559"/>
      <c r="K364" s="1601" t="s">
        <v>187</v>
      </c>
      <c r="L364" s="1584"/>
      <c r="M364" s="1584"/>
    </row>
    <row r="365" spans="1:19">
      <c r="A365" s="1512"/>
      <c r="B365" s="1511"/>
      <c r="C365" s="1583" t="s">
        <v>2</v>
      </c>
      <c r="D365" s="1583"/>
      <c r="E365" s="1583"/>
      <c r="F365" s="1511"/>
      <c r="G365" s="1511"/>
      <c r="H365" s="1557"/>
      <c r="I365" s="1526" t="s">
        <v>3</v>
      </c>
      <c r="J365" s="1525"/>
      <c r="K365" s="1582" t="s">
        <v>4</v>
      </c>
      <c r="L365" s="1581"/>
      <c r="M365" s="1536"/>
    </row>
    <row r="366" spans="1:19">
      <c r="A366" s="1577"/>
      <c r="B366" s="1541"/>
      <c r="C366" s="1541"/>
      <c r="D366" s="1541"/>
      <c r="E366" s="1541"/>
      <c r="F366" s="1541"/>
      <c r="G366" s="1541"/>
      <c r="H366" s="1542"/>
      <c r="I366" s="1452"/>
      <c r="J366" s="1451"/>
      <c r="K366" s="1579" t="s">
        <v>5</v>
      </c>
      <c r="L366" s="1578"/>
      <c r="M366" s="1600" t="s">
        <v>6</v>
      </c>
    </row>
    <row r="367" spans="1:19">
      <c r="A367" s="1577"/>
      <c r="B367" s="1541"/>
      <c r="C367" s="1541"/>
      <c r="D367" s="1541"/>
      <c r="E367" s="1541"/>
      <c r="F367" s="1541"/>
      <c r="G367" s="1541"/>
      <c r="H367" s="1542"/>
      <c r="I367" s="1459" t="s">
        <v>7</v>
      </c>
      <c r="J367" s="1458"/>
      <c r="K367" s="1576" t="s">
        <v>8</v>
      </c>
      <c r="L367" s="1575"/>
      <c r="M367" s="1600" t="s">
        <v>9</v>
      </c>
    </row>
    <row r="368" spans="1:19" ht="16.5" thickBot="1">
      <c r="A368" s="1573"/>
      <c r="B368" s="1538"/>
      <c r="C368" s="1538"/>
      <c r="D368" s="1538"/>
      <c r="E368" s="1538"/>
      <c r="F368" s="1538"/>
      <c r="G368" s="1538"/>
      <c r="H368" s="1537"/>
      <c r="I368" s="1572">
        <v>1641.4</v>
      </c>
      <c r="J368" s="1571"/>
      <c r="K368" s="1570"/>
      <c r="L368" s="1569"/>
      <c r="M368" s="1568"/>
    </row>
    <row r="369" spans="1:13" s="1412" customFormat="1">
      <c r="A369" s="1555" t="s">
        <v>10</v>
      </c>
      <c r="B369" s="1534"/>
      <c r="C369" s="1534"/>
      <c r="D369" s="1534"/>
      <c r="E369" s="1534"/>
      <c r="F369" s="1534"/>
      <c r="G369" s="1534"/>
      <c r="H369" s="1567"/>
      <c r="I369" s="1531"/>
      <c r="J369" s="1530"/>
      <c r="K369" s="1566">
        <f>K372+K375</f>
        <v>8.77</v>
      </c>
      <c r="L369" s="1528"/>
      <c r="M369" s="1444">
        <f>K369*12*I368</f>
        <v>172740.93599999999</v>
      </c>
    </row>
    <row r="370" spans="1:13" s="1412" customFormat="1">
      <c r="A370" s="1565" t="s">
        <v>11</v>
      </c>
      <c r="B370" s="1564"/>
      <c r="C370" s="1564"/>
      <c r="D370" s="1564"/>
      <c r="E370" s="1564"/>
      <c r="F370" s="1564"/>
      <c r="G370" s="1564"/>
      <c r="H370" s="1563"/>
      <c r="I370" s="1452"/>
      <c r="J370" s="1451"/>
      <c r="K370" s="1521"/>
      <c r="L370" s="1507"/>
      <c r="M370" s="1562"/>
    </row>
    <row r="371" spans="1:13" s="1412" customFormat="1" ht="15.75" thickBot="1">
      <c r="A371" s="1550" t="s">
        <v>12</v>
      </c>
      <c r="B371" s="1561"/>
      <c r="C371" s="1561"/>
      <c r="D371" s="1561"/>
      <c r="E371" s="1561"/>
      <c r="F371" s="1561"/>
      <c r="G371" s="1561"/>
      <c r="H371" s="1560"/>
      <c r="I371" s="1547"/>
      <c r="J371" s="1440"/>
      <c r="K371" s="1439"/>
      <c r="L371" s="1438"/>
      <c r="M371" s="1437"/>
    </row>
    <row r="372" spans="1:13" s="1412" customFormat="1">
      <c r="A372" s="1496" t="s">
        <v>13</v>
      </c>
      <c r="B372" s="1516"/>
      <c r="C372" s="1516"/>
      <c r="D372" s="1516"/>
      <c r="E372" s="1516"/>
      <c r="F372" s="1516"/>
      <c r="G372" s="1516"/>
      <c r="H372" s="1543"/>
      <c r="I372" s="1510" t="s">
        <v>14</v>
      </c>
      <c r="J372" s="1509"/>
      <c r="K372" s="1514">
        <v>5.24</v>
      </c>
      <c r="L372" s="1513"/>
      <c r="M372" s="1432">
        <f>K372*12*I368</f>
        <v>103211.232</v>
      </c>
    </row>
    <row r="373" spans="1:13" s="1412" customFormat="1">
      <c r="A373" s="1456" t="s">
        <v>15</v>
      </c>
      <c r="B373" s="1541"/>
      <c r="C373" s="1541"/>
      <c r="D373" s="1541"/>
      <c r="E373" s="1541"/>
      <c r="F373" s="1541"/>
      <c r="G373" s="1541"/>
      <c r="H373" s="1542"/>
      <c r="I373" s="1459" t="s">
        <v>16</v>
      </c>
      <c r="J373" s="1458"/>
      <c r="K373" s="1508"/>
      <c r="L373" s="1507"/>
      <c r="M373" s="1432"/>
    </row>
    <row r="374" spans="1:13" s="1412" customFormat="1">
      <c r="A374" s="1496" t="s">
        <v>17</v>
      </c>
      <c r="B374" s="1516"/>
      <c r="C374" s="1516"/>
      <c r="D374" s="1516"/>
      <c r="E374" s="1516"/>
      <c r="F374" s="1516"/>
      <c r="G374" s="1516"/>
      <c r="H374" s="1543"/>
      <c r="I374" s="1510"/>
      <c r="J374" s="1509"/>
      <c r="K374" s="1508"/>
      <c r="L374" s="1507"/>
      <c r="M374" s="1432"/>
    </row>
    <row r="375" spans="1:13" s="1412" customFormat="1">
      <c r="A375" s="1496" t="s">
        <v>18</v>
      </c>
      <c r="B375" s="1516"/>
      <c r="C375" s="1516"/>
      <c r="D375" s="1516"/>
      <c r="E375" s="1516"/>
      <c r="F375" s="1516"/>
      <c r="G375" s="1516"/>
      <c r="H375" s="1543"/>
      <c r="I375" s="1504" t="s">
        <v>19</v>
      </c>
      <c r="J375" s="1503"/>
      <c r="K375" s="1506">
        <v>3.53</v>
      </c>
      <c r="L375" s="1505"/>
      <c r="M375" s="1432">
        <f>K375*12*I368</f>
        <v>69529.703999999998</v>
      </c>
    </row>
    <row r="376" spans="1:13" s="1412" customFormat="1">
      <c r="A376" s="1489" t="s">
        <v>20</v>
      </c>
      <c r="B376" s="1540"/>
      <c r="C376" s="1540"/>
      <c r="D376" s="1540"/>
      <c r="E376" s="1540"/>
      <c r="F376" s="1540"/>
      <c r="G376" s="1540"/>
      <c r="H376" s="1539"/>
      <c r="I376" s="1459" t="s">
        <v>16</v>
      </c>
      <c r="J376" s="1458"/>
      <c r="K376" s="1599"/>
      <c r="L376" s="1598"/>
      <c r="M376" s="1432"/>
    </row>
    <row r="377" spans="1:13" s="1412" customFormat="1">
      <c r="A377" s="1482" t="s">
        <v>21</v>
      </c>
      <c r="B377" s="1511"/>
      <c r="C377" s="1511"/>
      <c r="D377" s="1511"/>
      <c r="E377" s="1511"/>
      <c r="F377" s="1511"/>
      <c r="G377" s="1511"/>
      <c r="H377" s="1557"/>
      <c r="I377" s="1459"/>
      <c r="J377" s="1458"/>
      <c r="K377" s="1508"/>
      <c r="L377" s="1507"/>
      <c r="M377" s="1432"/>
    </row>
    <row r="378" spans="1:13" s="1412" customFormat="1" ht="15.75" thickBot="1">
      <c r="A378" s="1496" t="s">
        <v>22</v>
      </c>
      <c r="B378" s="1495"/>
      <c r="C378" s="1495"/>
      <c r="D378" s="1495"/>
      <c r="E378" s="1495"/>
      <c r="F378" s="1495"/>
      <c r="G378" s="1495"/>
      <c r="H378" s="1494"/>
      <c r="I378" s="1523"/>
      <c r="J378" s="1522"/>
      <c r="K378" s="1484"/>
      <c r="L378" s="1483"/>
      <c r="M378" s="1432"/>
    </row>
    <row r="379" spans="1:13" s="1412" customFormat="1">
      <c r="A379" s="1555" t="s">
        <v>23</v>
      </c>
      <c r="B379" s="1554"/>
      <c r="C379" s="1554"/>
      <c r="D379" s="1554"/>
      <c r="E379" s="1554"/>
      <c r="F379" s="1554"/>
      <c r="G379" s="1554"/>
      <c r="H379" s="1553"/>
      <c r="I379" s="1531"/>
      <c r="J379" s="1552"/>
      <c r="K379" s="1551">
        <f>K381+K386+K388</f>
        <v>7.17</v>
      </c>
      <c r="L379" s="1528"/>
      <c r="M379" s="1444">
        <f>K379*12*I368</f>
        <v>141226.05599999998</v>
      </c>
    </row>
    <row r="380" spans="1:13" s="1412" customFormat="1" ht="15.75" thickBot="1">
      <c r="A380" s="1550" t="s">
        <v>24</v>
      </c>
      <c r="B380" s="1549"/>
      <c r="C380" s="1549"/>
      <c r="D380" s="1549"/>
      <c r="E380" s="1549"/>
      <c r="F380" s="1549"/>
      <c r="G380" s="1549"/>
      <c r="H380" s="1548"/>
      <c r="I380" s="1547"/>
      <c r="J380" s="1546"/>
      <c r="K380" s="1439"/>
      <c r="L380" s="1438"/>
      <c r="M380" s="1437"/>
    </row>
    <row r="381" spans="1:13" s="1412" customFormat="1">
      <c r="A381" s="1456" t="s">
        <v>25</v>
      </c>
      <c r="B381" s="1455"/>
      <c r="C381" s="1455"/>
      <c r="D381" s="1455"/>
      <c r="E381" s="1455"/>
      <c r="F381" s="1455"/>
      <c r="G381" s="1455"/>
      <c r="H381" s="1453"/>
      <c r="I381" s="1459" t="s">
        <v>14</v>
      </c>
      <c r="J381" s="1458"/>
      <c r="K381" s="1514">
        <v>3.59</v>
      </c>
      <c r="L381" s="1513"/>
      <c r="M381" s="1432">
        <f>K381*12*I368</f>
        <v>70711.512000000002</v>
      </c>
    </row>
    <row r="382" spans="1:13" s="1412" customFormat="1">
      <c r="A382" s="1496" t="s">
        <v>26</v>
      </c>
      <c r="B382" s="1495"/>
      <c r="C382" s="1495"/>
      <c r="D382" s="1495"/>
      <c r="E382" s="1495"/>
      <c r="F382" s="1495"/>
      <c r="G382" s="1495"/>
      <c r="H382" s="1494"/>
      <c r="I382" s="1545"/>
      <c r="J382" s="1544"/>
      <c r="K382" s="1508"/>
      <c r="L382" s="1507"/>
      <c r="M382" s="1432"/>
    </row>
    <row r="383" spans="1:13" s="1412" customFormat="1">
      <c r="A383" s="1456" t="s">
        <v>15</v>
      </c>
      <c r="B383" s="1541"/>
      <c r="C383" s="1541"/>
      <c r="D383" s="1541"/>
      <c r="E383" s="1541"/>
      <c r="F383" s="1541"/>
      <c r="G383" s="1541"/>
      <c r="H383" s="1542"/>
      <c r="I383" s="1459" t="s">
        <v>16</v>
      </c>
      <c r="J383" s="1458"/>
      <c r="K383" s="1508"/>
      <c r="L383" s="1507"/>
      <c r="M383" s="1432"/>
    </row>
    <row r="384" spans="1:13" s="1412" customFormat="1">
      <c r="A384" s="1496" t="s">
        <v>17</v>
      </c>
      <c r="B384" s="1516"/>
      <c r="C384" s="1516"/>
      <c r="D384" s="1516"/>
      <c r="E384" s="1516"/>
      <c r="F384" s="1516"/>
      <c r="G384" s="1516"/>
      <c r="H384" s="1543"/>
      <c r="I384" s="1510"/>
      <c r="J384" s="1509"/>
      <c r="K384" s="1508"/>
      <c r="L384" s="1507"/>
      <c r="M384" s="1432"/>
    </row>
    <row r="385" spans="1:13" s="1412" customFormat="1">
      <c r="A385" s="1489" t="s">
        <v>27</v>
      </c>
      <c r="B385" s="1540"/>
      <c r="C385" s="1539"/>
      <c r="D385" s="1541"/>
      <c r="E385" s="1541"/>
      <c r="F385" s="1541"/>
      <c r="G385" s="1541"/>
      <c r="H385" s="1542"/>
      <c r="I385" s="1459" t="s">
        <v>16</v>
      </c>
      <c r="J385" s="1458"/>
      <c r="K385" s="1508"/>
      <c r="L385" s="1507"/>
      <c r="M385" s="1432"/>
    </row>
    <row r="386" spans="1:13" s="1412" customFormat="1">
      <c r="A386" s="1456" t="s">
        <v>28</v>
      </c>
      <c r="B386" s="1541"/>
      <c r="C386" s="1541"/>
      <c r="D386" s="1540"/>
      <c r="E386" s="1540"/>
      <c r="F386" s="1540"/>
      <c r="G386" s="1540"/>
      <c r="H386" s="1539"/>
      <c r="I386" s="1504" t="s">
        <v>19</v>
      </c>
      <c r="J386" s="1503"/>
      <c r="K386" s="1506">
        <v>1.58</v>
      </c>
      <c r="L386" s="1505"/>
      <c r="M386" s="1432">
        <f>K386*12*I368</f>
        <v>31120.944000000003</v>
      </c>
    </row>
    <row r="387" spans="1:13" s="1412" customFormat="1">
      <c r="A387" s="1482" t="s">
        <v>29</v>
      </c>
      <c r="B387" s="1481"/>
      <c r="C387" s="1481"/>
      <c r="D387" s="1481"/>
      <c r="E387" s="1481"/>
      <c r="F387" s="1481"/>
      <c r="G387" s="1481"/>
      <c r="H387" s="1480"/>
      <c r="I387" s="1526" t="s">
        <v>133</v>
      </c>
      <c r="J387" s="1525"/>
      <c r="K387" s="1508"/>
      <c r="L387" s="1507"/>
      <c r="M387" s="1432"/>
    </row>
    <row r="388" spans="1:13" s="1412" customFormat="1">
      <c r="A388" s="1482" t="s">
        <v>32</v>
      </c>
      <c r="B388" s="1481"/>
      <c r="C388" s="1481"/>
      <c r="D388" s="1481"/>
      <c r="E388" s="1481"/>
      <c r="F388" s="1481"/>
      <c r="G388" s="1481"/>
      <c r="H388" s="1480"/>
      <c r="I388" s="1526" t="s">
        <v>19</v>
      </c>
      <c r="J388" s="1525"/>
      <c r="K388" s="1484">
        <v>2</v>
      </c>
      <c r="L388" s="1483"/>
      <c r="M388" s="1432">
        <f>K388*12*I368</f>
        <v>39393.600000000006</v>
      </c>
    </row>
    <row r="389" spans="1:13" s="1412" customFormat="1">
      <c r="A389" s="1496" t="s">
        <v>33</v>
      </c>
      <c r="B389" s="1495"/>
      <c r="C389" s="1495"/>
      <c r="D389" s="1495"/>
      <c r="E389" s="1495"/>
      <c r="F389" s="1495"/>
      <c r="G389" s="1495"/>
      <c r="H389" s="1494"/>
      <c r="I389" s="1523"/>
      <c r="J389" s="1522"/>
      <c r="K389" s="1508"/>
      <c r="L389" s="1507"/>
      <c r="M389" s="1432"/>
    </row>
    <row r="390" spans="1:13" s="1412" customFormat="1">
      <c r="A390" s="1482" t="s">
        <v>34</v>
      </c>
      <c r="B390" s="1481"/>
      <c r="C390" s="1481"/>
      <c r="D390" s="1481"/>
      <c r="E390" s="1481"/>
      <c r="F390" s="1481"/>
      <c r="G390" s="1481"/>
      <c r="H390" s="1480"/>
      <c r="I390" s="1459" t="s">
        <v>16</v>
      </c>
      <c r="J390" s="1458"/>
      <c r="K390" s="1508"/>
      <c r="L390" s="1507"/>
      <c r="M390" s="1432"/>
    </row>
    <row r="391" spans="1:13" s="1412" customFormat="1" ht="15.75" thickBot="1">
      <c r="A391" s="1482" t="s">
        <v>35</v>
      </c>
      <c r="B391" s="1481"/>
      <c r="C391" s="1481"/>
      <c r="D391" s="1481"/>
      <c r="E391" s="1481"/>
      <c r="F391" s="1481"/>
      <c r="G391" s="1481"/>
      <c r="H391" s="1480"/>
      <c r="I391" s="1526" t="s">
        <v>132</v>
      </c>
      <c r="J391" s="1525"/>
      <c r="K391" s="1538"/>
      <c r="L391" s="1537"/>
      <c r="M391" s="1536"/>
    </row>
    <row r="392" spans="1:13" s="1412" customFormat="1" ht="15.75" thickBot="1">
      <c r="A392" s="1535" t="s">
        <v>38</v>
      </c>
      <c r="B392" s="1534"/>
      <c r="C392" s="1534"/>
      <c r="D392" s="1534"/>
      <c r="E392" s="1534"/>
      <c r="F392" s="1534"/>
      <c r="G392" s="1533"/>
      <c r="H392" s="1532"/>
      <c r="I392" s="1531"/>
      <c r="J392" s="1530"/>
      <c r="K392" s="1529">
        <f>K393+K400+K408+K412+K413+K414</f>
        <v>42.81</v>
      </c>
      <c r="L392" s="1528"/>
      <c r="M392" s="1444">
        <f>M393+M400+M408+M412+M413+M414</f>
        <v>843220.00800000015</v>
      </c>
    </row>
    <row r="393" spans="1:13" s="1412" customFormat="1" ht="15.75" thickBot="1">
      <c r="A393" s="1467" t="s">
        <v>39</v>
      </c>
      <c r="B393" s="1466"/>
      <c r="C393" s="1466"/>
      <c r="D393" s="1466"/>
      <c r="E393" s="1466"/>
      <c r="F393" s="1466"/>
      <c r="G393" s="1466"/>
      <c r="H393" s="1465"/>
      <c r="I393" s="1464"/>
      <c r="J393" s="1463"/>
      <c r="K393" s="1527">
        <f>K394+K395+K396+K398+K399</f>
        <v>11.67</v>
      </c>
      <c r="L393" s="1518"/>
      <c r="M393" s="1460">
        <f>K393*12*I368</f>
        <v>229861.65599999999</v>
      </c>
    </row>
    <row r="394" spans="1:13" s="1412" customFormat="1">
      <c r="A394" s="1496" t="s">
        <v>40</v>
      </c>
      <c r="B394" s="1495"/>
      <c r="C394" s="1495"/>
      <c r="D394" s="1495"/>
      <c r="E394" s="1495"/>
      <c r="F394" s="1495"/>
      <c r="G394" s="1495"/>
      <c r="H394" s="1494"/>
      <c r="I394" s="1510" t="s">
        <v>41</v>
      </c>
      <c r="J394" s="1509"/>
      <c r="K394" s="1514">
        <v>2.58</v>
      </c>
      <c r="L394" s="1513"/>
      <c r="M394" s="1432">
        <f>K394*12*I368</f>
        <v>50817.744000000006</v>
      </c>
    </row>
    <row r="395" spans="1:13" s="1412" customFormat="1">
      <c r="A395" s="1489" t="s">
        <v>42</v>
      </c>
      <c r="B395" s="1488"/>
      <c r="C395" s="1488"/>
      <c r="D395" s="1488"/>
      <c r="E395" s="1488"/>
      <c r="F395" s="1488"/>
      <c r="G395" s="1488"/>
      <c r="H395" s="1487"/>
      <c r="I395" s="1504" t="s">
        <v>43</v>
      </c>
      <c r="J395" s="1503"/>
      <c r="K395" s="1506">
        <v>6.1</v>
      </c>
      <c r="L395" s="1505"/>
      <c r="M395" s="1432">
        <f>K395*12*I368</f>
        <v>120150.47999999998</v>
      </c>
    </row>
    <row r="396" spans="1:13" s="1412" customFormat="1">
      <c r="A396" s="1482" t="s">
        <v>44</v>
      </c>
      <c r="B396" s="1481"/>
      <c r="C396" s="1481"/>
      <c r="D396" s="1481"/>
      <c r="E396" s="1481"/>
      <c r="F396" s="1481"/>
      <c r="G396" s="1481"/>
      <c r="H396" s="1480"/>
      <c r="I396" s="1526" t="s">
        <v>19</v>
      </c>
      <c r="J396" s="1525"/>
      <c r="K396" s="1506">
        <v>0.69</v>
      </c>
      <c r="L396" s="1505"/>
      <c r="M396" s="1432">
        <f>K396*12*I368</f>
        <v>13590.791999999999</v>
      </c>
    </row>
    <row r="397" spans="1:13" s="1412" customFormat="1">
      <c r="A397" s="1524" t="s">
        <v>45</v>
      </c>
      <c r="B397" s="1516"/>
      <c r="C397" s="1516"/>
      <c r="D397" s="1516"/>
      <c r="E397" s="1495"/>
      <c r="F397" s="1495"/>
      <c r="G397" s="1495"/>
      <c r="H397" s="1494"/>
      <c r="I397" s="1523"/>
      <c r="J397" s="1522"/>
      <c r="K397" s="1521"/>
      <c r="L397" s="1507"/>
      <c r="M397" s="1432"/>
    </row>
    <row r="398" spans="1:13" s="1412" customFormat="1">
      <c r="A398" s="1489" t="s">
        <v>46</v>
      </c>
      <c r="B398" s="1488"/>
      <c r="C398" s="1488"/>
      <c r="D398" s="1488"/>
      <c r="E398" s="1488"/>
      <c r="F398" s="1488"/>
      <c r="G398" s="1488"/>
      <c r="H398" s="1487"/>
      <c r="I398" s="1504" t="s">
        <v>14</v>
      </c>
      <c r="J398" s="1503"/>
      <c r="K398" s="1506">
        <v>0.21</v>
      </c>
      <c r="L398" s="1505"/>
      <c r="M398" s="1432">
        <f>K398*12*I368</f>
        <v>4136.3280000000004</v>
      </c>
    </row>
    <row r="399" spans="1:13" s="1412" customFormat="1" ht="15.75" thickBot="1">
      <c r="A399" s="1482" t="s">
        <v>47</v>
      </c>
      <c r="B399" s="1481"/>
      <c r="C399" s="1481"/>
      <c r="D399" s="1481"/>
      <c r="E399" s="1481"/>
      <c r="F399" s="1481"/>
      <c r="G399" s="1481"/>
      <c r="H399" s="1480"/>
      <c r="I399" s="1479" t="s">
        <v>14</v>
      </c>
      <c r="J399" s="1478"/>
      <c r="K399" s="1520">
        <v>2.09</v>
      </c>
      <c r="L399" s="1519"/>
      <c r="M399" s="1432">
        <f>K399*12*I368</f>
        <v>41166.311999999998</v>
      </c>
    </row>
    <row r="400" spans="1:13" s="1412" customFormat="1" ht="15.75" thickBot="1">
      <c r="A400" s="1501" t="s">
        <v>48</v>
      </c>
      <c r="B400" s="1500"/>
      <c r="C400" s="1500"/>
      <c r="D400" s="1500"/>
      <c r="E400" s="1500"/>
      <c r="F400" s="1500"/>
      <c r="G400" s="1500"/>
      <c r="H400" s="1499"/>
      <c r="I400" s="1464"/>
      <c r="J400" s="1463"/>
      <c r="K400" s="1462">
        <f>K401+K402+K404+K405+K406+K407</f>
        <v>2.9600000000000004</v>
      </c>
      <c r="L400" s="1518"/>
      <c r="M400" s="1460">
        <f>K400*12*I368</f>
        <v>58302.528000000006</v>
      </c>
    </row>
    <row r="401" spans="1:13" s="1412" customFormat="1">
      <c r="A401" s="1517" t="s">
        <v>49</v>
      </c>
      <c r="B401" s="1516"/>
      <c r="C401" s="1516"/>
      <c r="D401" s="1516"/>
      <c r="E401" s="1516"/>
      <c r="F401" s="1495"/>
      <c r="G401" s="1495"/>
      <c r="H401" s="1494"/>
      <c r="I401" s="1515"/>
      <c r="J401" s="1451"/>
      <c r="K401" s="1514">
        <v>0.16</v>
      </c>
      <c r="L401" s="1513"/>
      <c r="M401" s="1432">
        <f>K401*12*I368</f>
        <v>3151.4880000000003</v>
      </c>
    </row>
    <row r="402" spans="1:13" s="1412" customFormat="1">
      <c r="A402" s="1512" t="s">
        <v>50</v>
      </c>
      <c r="B402" s="1511"/>
      <c r="C402" s="1511"/>
      <c r="D402" s="1511"/>
      <c r="E402" s="1511"/>
      <c r="F402" s="1481"/>
      <c r="G402" s="1481"/>
      <c r="H402" s="1480"/>
      <c r="I402" s="1459" t="s">
        <v>51</v>
      </c>
      <c r="J402" s="1458"/>
      <c r="K402" s="1506">
        <v>1.41</v>
      </c>
      <c r="L402" s="1505"/>
      <c r="M402" s="1432">
        <f>K402*12*I368</f>
        <v>27772.487999999998</v>
      </c>
    </row>
    <row r="403" spans="1:13" s="1412" customFormat="1">
      <c r="A403" s="1496" t="s">
        <v>52</v>
      </c>
      <c r="B403" s="1495"/>
      <c r="C403" s="1495"/>
      <c r="D403" s="1495"/>
      <c r="E403" s="1495"/>
      <c r="F403" s="1495"/>
      <c r="G403" s="1495"/>
      <c r="H403" s="1494"/>
      <c r="I403" s="1510" t="s">
        <v>53</v>
      </c>
      <c r="J403" s="1509"/>
      <c r="K403" s="1508"/>
      <c r="L403" s="1507"/>
      <c r="M403" s="1432"/>
    </row>
    <row r="404" spans="1:13" s="1412" customFormat="1">
      <c r="A404" s="1489" t="s">
        <v>54</v>
      </c>
      <c r="B404" s="1488"/>
      <c r="C404" s="1488"/>
      <c r="D404" s="1488"/>
      <c r="E404" s="1488"/>
      <c r="F404" s="1488"/>
      <c r="G404" s="1488"/>
      <c r="H404" s="1487"/>
      <c r="I404" s="1504" t="s">
        <v>55</v>
      </c>
      <c r="J404" s="1503"/>
      <c r="K404" s="1506">
        <v>0.87</v>
      </c>
      <c r="L404" s="1505"/>
      <c r="M404" s="1432">
        <f>K404*12*I368</f>
        <v>17136.216</v>
      </c>
    </row>
    <row r="405" spans="1:13" s="1412" customFormat="1">
      <c r="A405" s="1489" t="s">
        <v>56</v>
      </c>
      <c r="B405" s="1488"/>
      <c r="C405" s="1488"/>
      <c r="D405" s="1488"/>
      <c r="E405" s="1488"/>
      <c r="F405" s="1488"/>
      <c r="G405" s="1488"/>
      <c r="H405" s="1487"/>
      <c r="I405" s="1504" t="s">
        <v>57</v>
      </c>
      <c r="J405" s="1503"/>
      <c r="K405" s="1506">
        <v>0.22</v>
      </c>
      <c r="L405" s="1505"/>
      <c r="M405" s="1432">
        <f>K405*12*I368</f>
        <v>4333.2960000000003</v>
      </c>
    </row>
    <row r="406" spans="1:13" s="1412" customFormat="1">
      <c r="A406" s="1482" t="s">
        <v>58</v>
      </c>
      <c r="B406" s="1481"/>
      <c r="C406" s="1481"/>
      <c r="D406" s="1481"/>
      <c r="E406" s="1481"/>
      <c r="F406" s="1481"/>
      <c r="G406" s="1481"/>
      <c r="H406" s="1480"/>
      <c r="I406" s="1504" t="s">
        <v>59</v>
      </c>
      <c r="J406" s="1503"/>
      <c r="K406" s="1484">
        <v>0.12</v>
      </c>
      <c r="L406" s="1483"/>
      <c r="M406" s="1432">
        <f>K406*12*I368</f>
        <v>2363.616</v>
      </c>
    </row>
    <row r="407" spans="1:13" s="1412" customFormat="1" ht="15.75" thickBot="1">
      <c r="A407" s="1482" t="s">
        <v>60</v>
      </c>
      <c r="B407" s="1481"/>
      <c r="C407" s="1481"/>
      <c r="D407" s="1481"/>
      <c r="E407" s="1481"/>
      <c r="F407" s="1481"/>
      <c r="G407" s="1481"/>
      <c r="H407" s="1480"/>
      <c r="I407" s="1479" t="s">
        <v>61</v>
      </c>
      <c r="J407" s="1478"/>
      <c r="K407" s="1477">
        <v>0.18</v>
      </c>
      <c r="L407" s="1476"/>
      <c r="M407" s="1502">
        <f>K407*12*I368</f>
        <v>3545.4240000000004</v>
      </c>
    </row>
    <row r="408" spans="1:13" s="1412" customFormat="1" ht="15.75" thickBot="1">
      <c r="A408" s="1501" t="s">
        <v>109</v>
      </c>
      <c r="B408" s="1500"/>
      <c r="C408" s="1500"/>
      <c r="D408" s="1500"/>
      <c r="E408" s="1500"/>
      <c r="F408" s="1500"/>
      <c r="G408" s="1500"/>
      <c r="H408" s="1499"/>
      <c r="I408" s="1498"/>
      <c r="J408" s="1497"/>
      <c r="K408" s="1424">
        <f>K409+K410+K411</f>
        <v>1.93</v>
      </c>
      <c r="L408" s="1461"/>
      <c r="M408" s="1460">
        <f>K408*12*I368</f>
        <v>38014.824000000001</v>
      </c>
    </row>
    <row r="409" spans="1:13" s="1412" customFormat="1">
      <c r="A409" s="1496" t="s">
        <v>63</v>
      </c>
      <c r="B409" s="1495"/>
      <c r="C409" s="1495"/>
      <c r="D409" s="1495"/>
      <c r="E409" s="1495"/>
      <c r="F409" s="1495"/>
      <c r="G409" s="1495"/>
      <c r="H409" s="1494"/>
      <c r="I409" s="1493" t="s">
        <v>64</v>
      </c>
      <c r="J409" s="1492"/>
      <c r="K409" s="1491">
        <v>0.92</v>
      </c>
      <c r="L409" s="1490"/>
      <c r="M409" s="1432">
        <f>K409*12*I368</f>
        <v>18121.056000000004</v>
      </c>
    </row>
    <row r="410" spans="1:13" s="1412" customFormat="1">
      <c r="A410" s="1489" t="s">
        <v>65</v>
      </c>
      <c r="B410" s="1488"/>
      <c r="C410" s="1488"/>
      <c r="D410" s="1488"/>
      <c r="E410" s="1488"/>
      <c r="F410" s="1488"/>
      <c r="G410" s="1488"/>
      <c r="H410" s="1487"/>
      <c r="I410" s="1486" t="s">
        <v>66</v>
      </c>
      <c r="J410" s="1485"/>
      <c r="K410" s="1484">
        <v>0.81</v>
      </c>
      <c r="L410" s="1483"/>
      <c r="M410" s="1432">
        <f>K410*12*I368</f>
        <v>15954.408000000001</v>
      </c>
    </row>
    <row r="411" spans="1:13" s="1412" customFormat="1" ht="15.75" thickBot="1">
      <c r="A411" s="1482" t="s">
        <v>58</v>
      </c>
      <c r="B411" s="1481"/>
      <c r="C411" s="1481"/>
      <c r="D411" s="1481"/>
      <c r="E411" s="1481"/>
      <c r="F411" s="1481"/>
      <c r="G411" s="1481"/>
      <c r="H411" s="1480"/>
      <c r="I411" s="1479" t="s">
        <v>59</v>
      </c>
      <c r="J411" s="1478"/>
      <c r="K411" s="1477">
        <v>0.2</v>
      </c>
      <c r="L411" s="1476"/>
      <c r="M411" s="1432">
        <f>K411*12*I368</f>
        <v>3939.3600000000006</v>
      </c>
    </row>
    <row r="412" spans="1:13" s="1412" customFormat="1" ht="15.75" thickBot="1">
      <c r="A412" s="1471" t="s">
        <v>108</v>
      </c>
      <c r="B412" s="1470"/>
      <c r="C412" s="1470"/>
      <c r="D412" s="1470"/>
      <c r="E412" s="1470"/>
      <c r="F412" s="1470"/>
      <c r="G412" s="1470"/>
      <c r="H412" s="1469"/>
      <c r="I412" s="1475" t="s">
        <v>68</v>
      </c>
      <c r="J412" s="1474"/>
      <c r="K412" s="1473">
        <v>23.85</v>
      </c>
      <c r="L412" s="1472"/>
      <c r="M412" s="1460">
        <f>K412*12*I368</f>
        <v>469768.68000000011</v>
      </c>
    </row>
    <row r="413" spans="1:13" s="1412" customFormat="1" ht="15.75" thickBot="1">
      <c r="A413" s="1467" t="s">
        <v>107</v>
      </c>
      <c r="B413" s="1466"/>
      <c r="C413" s="1466"/>
      <c r="D413" s="1466"/>
      <c r="E413" s="1466"/>
      <c r="F413" s="1466"/>
      <c r="G413" s="1466"/>
      <c r="H413" s="1465"/>
      <c r="I413" s="1435" t="s">
        <v>71</v>
      </c>
      <c r="J413" s="1434"/>
      <c r="K413" s="1462">
        <v>2.29</v>
      </c>
      <c r="L413" s="1461"/>
      <c r="M413" s="1460">
        <f>K413*12*I368</f>
        <v>45105.672000000006</v>
      </c>
    </row>
    <row r="414" spans="1:13" s="1412" customFormat="1" ht="15.75" thickBot="1">
      <c r="A414" s="1471" t="s">
        <v>106</v>
      </c>
      <c r="B414" s="1470"/>
      <c r="C414" s="1470"/>
      <c r="D414" s="1470"/>
      <c r="E414" s="1470"/>
      <c r="F414" s="1470"/>
      <c r="G414" s="1470"/>
      <c r="H414" s="1469"/>
      <c r="I414" s="1464"/>
      <c r="J414" s="1463"/>
      <c r="K414" s="1462">
        <v>0.11</v>
      </c>
      <c r="L414" s="1461"/>
      <c r="M414" s="1460">
        <f>K414*12*I368</f>
        <v>2166.6480000000001</v>
      </c>
    </row>
    <row r="415" spans="1:13" s="1412" customFormat="1" ht="15.75" thickBot="1">
      <c r="A415" s="1456" t="s">
        <v>227</v>
      </c>
      <c r="B415" s="1455"/>
      <c r="C415" s="1455"/>
      <c r="D415" s="1455"/>
      <c r="E415" s="1455"/>
      <c r="F415" s="1455"/>
      <c r="G415" s="1455"/>
      <c r="H415" s="1453"/>
      <c r="I415" s="1435" t="s">
        <v>14</v>
      </c>
      <c r="J415" s="1434"/>
      <c r="K415" s="1468"/>
      <c r="L415" s="1449"/>
      <c r="M415" s="1432"/>
    </row>
    <row r="416" spans="1:13" s="1412" customFormat="1" ht="15.75" thickBot="1">
      <c r="A416" s="1467" t="s">
        <v>105</v>
      </c>
      <c r="B416" s="1466"/>
      <c r="C416" s="1466"/>
      <c r="D416" s="1466"/>
      <c r="E416" s="1466"/>
      <c r="F416" s="1466"/>
      <c r="G416" s="1466"/>
      <c r="H416" s="1465"/>
      <c r="I416" s="1464"/>
      <c r="J416" s="1463"/>
      <c r="K416" s="1462">
        <v>9.11</v>
      </c>
      <c r="L416" s="1461"/>
      <c r="M416" s="1460">
        <f>K416*12*I368</f>
        <v>179437.848</v>
      </c>
    </row>
    <row r="417" spans="1:19">
      <c r="A417" s="1456" t="s">
        <v>131</v>
      </c>
      <c r="B417" s="1454"/>
      <c r="C417" s="1454"/>
      <c r="D417" s="1454"/>
      <c r="E417" s="1454"/>
      <c r="F417" s="1455"/>
      <c r="G417" s="1454"/>
      <c r="H417" s="1453"/>
      <c r="I417" s="1459" t="s">
        <v>79</v>
      </c>
      <c r="J417" s="1458"/>
      <c r="K417" s="1450"/>
      <c r="L417" s="1449"/>
      <c r="M417" s="1432"/>
    </row>
    <row r="418" spans="1:19">
      <c r="A418" s="1456" t="s">
        <v>130</v>
      </c>
      <c r="B418" s="1454"/>
      <c r="C418" s="1454"/>
      <c r="D418" s="1454"/>
      <c r="E418" s="1454"/>
      <c r="F418" s="1455"/>
      <c r="G418" s="1454"/>
      <c r="H418" s="1453"/>
      <c r="I418" s="1459" t="s">
        <v>81</v>
      </c>
      <c r="J418" s="1458"/>
      <c r="K418" s="1450"/>
      <c r="L418" s="1449"/>
      <c r="M418" s="1432"/>
    </row>
    <row r="419" spans="1:19">
      <c r="A419" s="1456" t="s">
        <v>129</v>
      </c>
      <c r="B419" s="1454"/>
      <c r="C419" s="1454"/>
      <c r="D419" s="1454"/>
      <c r="E419" s="1454"/>
      <c r="F419" s="1455"/>
      <c r="G419" s="1454"/>
      <c r="H419" s="1453"/>
      <c r="I419" s="1459" t="s">
        <v>83</v>
      </c>
      <c r="J419" s="1458"/>
      <c r="K419" s="1450"/>
      <c r="L419" s="1449"/>
      <c r="M419" s="1432"/>
    </row>
    <row r="420" spans="1:19">
      <c r="A420" s="1456" t="s">
        <v>128</v>
      </c>
      <c r="B420" s="1454"/>
      <c r="C420" s="1454"/>
      <c r="D420" s="1454"/>
      <c r="E420" s="1454"/>
      <c r="F420" s="1455"/>
      <c r="G420" s="1454"/>
      <c r="H420" s="1453"/>
      <c r="I420" s="1459" t="s">
        <v>85</v>
      </c>
      <c r="J420" s="1458"/>
      <c r="K420" s="1450"/>
      <c r="L420" s="1449"/>
      <c r="M420" s="1432"/>
    </row>
    <row r="421" spans="1:19">
      <c r="A421" s="1456" t="s">
        <v>127</v>
      </c>
      <c r="B421" s="1454"/>
      <c r="C421" s="1454"/>
      <c r="D421" s="1454"/>
      <c r="E421" s="1454"/>
      <c r="F421" s="1455"/>
      <c r="G421" s="1454"/>
      <c r="H421" s="1453"/>
      <c r="I421" s="1459" t="s">
        <v>87</v>
      </c>
      <c r="J421" s="1458"/>
      <c r="K421" s="1450"/>
      <c r="L421" s="1449"/>
      <c r="M421" s="1432"/>
    </row>
    <row r="422" spans="1:19">
      <c r="A422" s="1456" t="s">
        <v>126</v>
      </c>
      <c r="B422" s="1454"/>
      <c r="C422" s="1454"/>
      <c r="D422" s="1454"/>
      <c r="E422" s="1454"/>
      <c r="F422" s="1455"/>
      <c r="G422" s="1454"/>
      <c r="H422" s="1453"/>
      <c r="I422" s="1452"/>
      <c r="J422" s="1451"/>
      <c r="K422" s="1450"/>
      <c r="L422" s="1449"/>
      <c r="M422" s="1432"/>
    </row>
    <row r="423" spans="1:19">
      <c r="A423" s="1456" t="s">
        <v>125</v>
      </c>
      <c r="B423" s="1454"/>
      <c r="C423" s="1454"/>
      <c r="D423" s="1454"/>
      <c r="E423" s="1454"/>
      <c r="F423" s="1455"/>
      <c r="G423" s="1454"/>
      <c r="H423" s="1453"/>
      <c r="I423" s="1452"/>
      <c r="J423" s="1451"/>
      <c r="K423" s="1450"/>
      <c r="L423" s="1449"/>
      <c r="M423" s="1432"/>
    </row>
    <row r="424" spans="1:19">
      <c r="A424" s="1456" t="s">
        <v>91</v>
      </c>
      <c r="B424" s="1454"/>
      <c r="C424" s="1454"/>
      <c r="D424" s="1454"/>
      <c r="E424" s="1454"/>
      <c r="F424" s="1455"/>
      <c r="G424" s="1454"/>
      <c r="H424" s="1453"/>
      <c r="I424" s="1452"/>
      <c r="J424" s="1451"/>
      <c r="K424" s="1450"/>
      <c r="L424" s="1449"/>
      <c r="M424" s="1432"/>
    </row>
    <row r="425" spans="1:19" ht="15.75" thickBot="1">
      <c r="A425" s="1456" t="s">
        <v>124</v>
      </c>
      <c r="B425" s="1454"/>
      <c r="C425" s="1454"/>
      <c r="D425" s="1454"/>
      <c r="E425" s="1454"/>
      <c r="F425" s="1455"/>
      <c r="G425" s="1454"/>
      <c r="H425" s="1453"/>
      <c r="I425" s="1452"/>
      <c r="J425" s="1451"/>
      <c r="K425" s="1450"/>
      <c r="L425" s="1449"/>
      <c r="M425" s="1432"/>
    </row>
    <row r="426" spans="1:19">
      <c r="A426" s="1448" t="s">
        <v>94</v>
      </c>
      <c r="B426" s="1447"/>
      <c r="C426" s="1447"/>
      <c r="D426" s="1447"/>
      <c r="E426" s="1447"/>
      <c r="F426" s="1447"/>
      <c r="G426" s="1447"/>
      <c r="H426" s="1447"/>
      <c r="I426" s="1435" t="s">
        <v>95</v>
      </c>
      <c r="J426" s="1434"/>
      <c r="K426" s="1446"/>
      <c r="L426" s="1445"/>
      <c r="M426" s="1444"/>
    </row>
    <row r="427" spans="1:19" ht="15.75" thickBot="1">
      <c r="A427" s="1443" t="s">
        <v>96</v>
      </c>
      <c r="B427" s="1442"/>
      <c r="C427" s="1442"/>
      <c r="D427" s="1442"/>
      <c r="E427" s="1442"/>
      <c r="F427" s="1442"/>
      <c r="G427" s="1442"/>
      <c r="H427" s="1442"/>
      <c r="I427" s="1441"/>
      <c r="J427" s="1440"/>
      <c r="K427" s="1439"/>
      <c r="L427" s="1438"/>
      <c r="M427" s="1437"/>
    </row>
    <row r="428" spans="1:19" ht="15.75" thickBot="1">
      <c r="A428" s="1467" t="s">
        <v>97</v>
      </c>
      <c r="B428" s="1466"/>
      <c r="C428" s="1466"/>
      <c r="D428" s="1466"/>
      <c r="E428" s="1466"/>
      <c r="F428" s="1466"/>
      <c r="G428" s="1466"/>
      <c r="H428" s="1597"/>
      <c r="I428" s="1596" t="s">
        <v>98</v>
      </c>
      <c r="J428" s="1595"/>
      <c r="K428" s="1429">
        <v>1.85</v>
      </c>
      <c r="L428" s="1423"/>
      <c r="M428" s="1416">
        <f>K428*12*I368</f>
        <v>36439.080000000009</v>
      </c>
    </row>
    <row r="429" spans="1:19" ht="15.75" thickBot="1">
      <c r="A429" s="1436" t="s">
        <v>99</v>
      </c>
      <c r="B429" s="1436"/>
      <c r="C429" s="1436"/>
      <c r="D429" s="1436"/>
      <c r="E429" s="1436"/>
      <c r="F429" s="1436"/>
      <c r="G429" s="1436"/>
      <c r="H429" s="1436"/>
      <c r="I429" s="1435" t="s">
        <v>95</v>
      </c>
      <c r="J429" s="1434"/>
      <c r="K429" s="1433">
        <v>0.45</v>
      </c>
      <c r="L429" s="1433"/>
      <c r="M429" s="1432">
        <f>I368*12*K429</f>
        <v>8863.5600000000013</v>
      </c>
    </row>
    <row r="430" spans="1:19" ht="15.75" thickBot="1">
      <c r="A430" s="1594" t="s">
        <v>100</v>
      </c>
      <c r="B430" s="1593"/>
      <c r="C430" s="1593"/>
      <c r="D430" s="1593"/>
      <c r="E430" s="1593"/>
      <c r="F430" s="1593"/>
      <c r="G430" s="1593"/>
      <c r="H430" s="1593"/>
      <c r="I430" s="1592"/>
      <c r="J430" s="1591"/>
      <c r="K430" s="1429"/>
      <c r="L430" s="1423"/>
      <c r="M430" s="1416"/>
    </row>
    <row r="431" spans="1:19" s="1588" customFormat="1" ht="15.75" thickBot="1">
      <c r="A431" s="1431" t="s">
        <v>137</v>
      </c>
      <c r="B431" s="1430"/>
      <c r="C431" s="1430"/>
      <c r="D431" s="1430"/>
      <c r="E431" s="1430"/>
      <c r="F431" s="1430"/>
      <c r="G431" s="1430"/>
      <c r="H431" s="1430"/>
      <c r="I431" s="1426"/>
      <c r="J431" s="1425"/>
      <c r="K431" s="1429">
        <v>66.819999999999993</v>
      </c>
      <c r="L431" s="1423"/>
      <c r="M431" s="1416">
        <f>K431*12*I368</f>
        <v>1316140.176</v>
      </c>
      <c r="P431" s="1414"/>
      <c r="Q431" s="1414"/>
      <c r="R431" s="1414"/>
      <c r="S431" s="1589"/>
    </row>
    <row r="432" spans="1:19" s="1588" customFormat="1" ht="15.75" thickBot="1">
      <c r="A432" s="1428" t="s">
        <v>136</v>
      </c>
      <c r="B432" s="1427"/>
      <c r="C432" s="1427"/>
      <c r="D432" s="1427"/>
      <c r="E432" s="1427"/>
      <c r="F432" s="1427"/>
      <c r="G432" s="1427"/>
      <c r="H432" s="1427"/>
      <c r="I432" s="1426"/>
      <c r="J432" s="1425"/>
      <c r="K432" s="1424">
        <f>K433-K431</f>
        <v>3.3400000000000034</v>
      </c>
      <c r="L432" s="1423"/>
      <c r="M432" s="1416">
        <f>K432*12*I368</f>
        <v>65787.312000000064</v>
      </c>
      <c r="P432" s="1414"/>
      <c r="Q432" s="1414"/>
      <c r="R432" s="1414"/>
      <c r="S432" s="1589"/>
    </row>
    <row r="433" spans="1:19" s="1588" customFormat="1" ht="15.75" thickBot="1">
      <c r="A433" s="1422" t="s">
        <v>135</v>
      </c>
      <c r="B433" s="1421"/>
      <c r="C433" s="1421"/>
      <c r="D433" s="1421"/>
      <c r="E433" s="1421"/>
      <c r="F433" s="1421"/>
      <c r="G433" s="1421"/>
      <c r="H433" s="1421"/>
      <c r="I433" s="1420"/>
      <c r="J433" s="1419"/>
      <c r="K433" s="1418">
        <f>K430+K429+K428+K416+K392+K379+K369</f>
        <v>70.16</v>
      </c>
      <c r="L433" s="1417"/>
      <c r="M433" s="1416">
        <f>M429+M430+M428+M416+M392+M379+M369</f>
        <v>1381927.4880000001</v>
      </c>
      <c r="N433" s="1590"/>
      <c r="O433" s="1590"/>
      <c r="P433" s="1414"/>
      <c r="Q433" s="1414"/>
      <c r="R433" s="1414"/>
      <c r="S433" s="1589"/>
    </row>
    <row r="435" spans="1:19" ht="15.75">
      <c r="A435" s="1587" t="s">
        <v>104</v>
      </c>
      <c r="B435" s="1587"/>
      <c r="C435" s="1587"/>
      <c r="D435" s="1587"/>
      <c r="E435" s="1587"/>
      <c r="F435" s="1587"/>
      <c r="G435" s="1587"/>
      <c r="H435" s="1587"/>
      <c r="I435" s="1587"/>
      <c r="J435" s="1587"/>
      <c r="K435" s="1587"/>
      <c r="L435" s="1587"/>
      <c r="M435" s="1508"/>
    </row>
    <row r="436" spans="1:19" ht="15.75">
      <c r="A436" s="1586" t="s">
        <v>0</v>
      </c>
      <c r="B436" s="1586"/>
      <c r="C436" s="1586"/>
      <c r="D436" s="1586"/>
      <c r="E436" s="1586"/>
      <c r="F436" s="1586"/>
      <c r="G436" s="1586"/>
      <c r="H436" s="1586"/>
      <c r="I436" s="1586"/>
      <c r="J436" s="1586"/>
      <c r="K436" s="1586"/>
      <c r="L436" s="1586"/>
      <c r="M436" s="1508"/>
    </row>
    <row r="437" spans="1:19" ht="15.75">
      <c r="A437" s="1559"/>
      <c r="B437" s="1559"/>
      <c r="C437" s="1559"/>
      <c r="D437" s="1559"/>
      <c r="E437" s="1559"/>
      <c r="F437" s="1559" t="s">
        <v>232</v>
      </c>
      <c r="G437" s="1559"/>
      <c r="H437" s="1559"/>
      <c r="I437" s="1559"/>
      <c r="J437" s="1559"/>
      <c r="K437" s="1601" t="s">
        <v>187</v>
      </c>
      <c r="L437" s="1584"/>
      <c r="M437" s="1584"/>
    </row>
    <row r="438" spans="1:19">
      <c r="A438" s="1512"/>
      <c r="B438" s="1511"/>
      <c r="C438" s="1583" t="s">
        <v>2</v>
      </c>
      <c r="D438" s="1583"/>
      <c r="E438" s="1583"/>
      <c r="F438" s="1511"/>
      <c r="G438" s="1511"/>
      <c r="H438" s="1557"/>
      <c r="I438" s="1526" t="s">
        <v>3</v>
      </c>
      <c r="J438" s="1525"/>
      <c r="K438" s="1582" t="s">
        <v>4</v>
      </c>
      <c r="L438" s="1581"/>
      <c r="M438" s="1536"/>
    </row>
    <row r="439" spans="1:19">
      <c r="A439" s="1577"/>
      <c r="B439" s="1541"/>
      <c r="C439" s="1541"/>
      <c r="D439" s="1541"/>
      <c r="E439" s="1541"/>
      <c r="F439" s="1541"/>
      <c r="G439" s="1541"/>
      <c r="H439" s="1542"/>
      <c r="I439" s="1452"/>
      <c r="J439" s="1451"/>
      <c r="K439" s="1579" t="s">
        <v>5</v>
      </c>
      <c r="L439" s="1578"/>
      <c r="M439" s="1600" t="s">
        <v>6</v>
      </c>
    </row>
    <row r="440" spans="1:19">
      <c r="A440" s="1577"/>
      <c r="B440" s="1541"/>
      <c r="C440" s="1541"/>
      <c r="D440" s="1541"/>
      <c r="E440" s="1541"/>
      <c r="F440" s="1541"/>
      <c r="G440" s="1541"/>
      <c r="H440" s="1542"/>
      <c r="I440" s="1459" t="s">
        <v>7</v>
      </c>
      <c r="J440" s="1458"/>
      <c r="K440" s="1576" t="s">
        <v>8</v>
      </c>
      <c r="L440" s="1575"/>
      <c r="M440" s="1600" t="s">
        <v>9</v>
      </c>
    </row>
    <row r="441" spans="1:19" ht="16.5" thickBot="1">
      <c r="A441" s="1573"/>
      <c r="B441" s="1538"/>
      <c r="C441" s="1538"/>
      <c r="D441" s="1538"/>
      <c r="E441" s="1538"/>
      <c r="F441" s="1538"/>
      <c r="G441" s="1538"/>
      <c r="H441" s="1537"/>
      <c r="I441" s="1572">
        <v>940.3</v>
      </c>
      <c r="J441" s="1571"/>
      <c r="K441" s="1570"/>
      <c r="L441" s="1569"/>
      <c r="M441" s="1568"/>
    </row>
    <row r="442" spans="1:19">
      <c r="A442" s="1555" t="s">
        <v>10</v>
      </c>
      <c r="B442" s="1534"/>
      <c r="C442" s="1534"/>
      <c r="D442" s="1534"/>
      <c r="E442" s="1534"/>
      <c r="F442" s="1534"/>
      <c r="G442" s="1534"/>
      <c r="H442" s="1567"/>
      <c r="I442" s="1531"/>
      <c r="J442" s="1530"/>
      <c r="K442" s="1566">
        <f>K445+K448</f>
        <v>8.77</v>
      </c>
      <c r="L442" s="1528"/>
      <c r="M442" s="1444">
        <f>K442*12*I441</f>
        <v>98957.171999999991</v>
      </c>
    </row>
    <row r="443" spans="1:19">
      <c r="A443" s="1565" t="s">
        <v>11</v>
      </c>
      <c r="B443" s="1564"/>
      <c r="C443" s="1564"/>
      <c r="D443" s="1564"/>
      <c r="E443" s="1564"/>
      <c r="F443" s="1564"/>
      <c r="G443" s="1564"/>
      <c r="H443" s="1563"/>
      <c r="I443" s="1452"/>
      <c r="J443" s="1451"/>
      <c r="K443" s="1521"/>
      <c r="L443" s="1507"/>
      <c r="M443" s="1562"/>
    </row>
    <row r="444" spans="1:19" ht="15.75" thickBot="1">
      <c r="A444" s="1550" t="s">
        <v>12</v>
      </c>
      <c r="B444" s="1561"/>
      <c r="C444" s="1561"/>
      <c r="D444" s="1561"/>
      <c r="E444" s="1561"/>
      <c r="F444" s="1561"/>
      <c r="G444" s="1561"/>
      <c r="H444" s="1560"/>
      <c r="I444" s="1547"/>
      <c r="J444" s="1440"/>
      <c r="K444" s="1439"/>
      <c r="L444" s="1438"/>
      <c r="M444" s="1437"/>
    </row>
    <row r="445" spans="1:19">
      <c r="A445" s="1496" t="s">
        <v>13</v>
      </c>
      <c r="B445" s="1516"/>
      <c r="C445" s="1516"/>
      <c r="D445" s="1516"/>
      <c r="E445" s="1516"/>
      <c r="F445" s="1516"/>
      <c r="G445" s="1516"/>
      <c r="H445" s="1543"/>
      <c r="I445" s="1510" t="s">
        <v>14</v>
      </c>
      <c r="J445" s="1509"/>
      <c r="K445" s="1514">
        <v>5.24</v>
      </c>
      <c r="L445" s="1513"/>
      <c r="M445" s="1432">
        <f>K445*12*I441</f>
        <v>59126.063999999998</v>
      </c>
    </row>
    <row r="446" spans="1:19">
      <c r="A446" s="1456" t="s">
        <v>15</v>
      </c>
      <c r="B446" s="1541"/>
      <c r="C446" s="1541"/>
      <c r="D446" s="1541"/>
      <c r="E446" s="1541"/>
      <c r="F446" s="1541"/>
      <c r="G446" s="1541"/>
      <c r="H446" s="1542"/>
      <c r="I446" s="1459" t="s">
        <v>16</v>
      </c>
      <c r="J446" s="1458"/>
      <c r="K446" s="1508"/>
      <c r="L446" s="1507"/>
      <c r="M446" s="1432"/>
    </row>
    <row r="447" spans="1:19">
      <c r="A447" s="1496" t="s">
        <v>17</v>
      </c>
      <c r="B447" s="1516"/>
      <c r="C447" s="1516"/>
      <c r="D447" s="1516"/>
      <c r="E447" s="1516"/>
      <c r="F447" s="1516"/>
      <c r="G447" s="1516"/>
      <c r="H447" s="1543"/>
      <c r="I447" s="1510"/>
      <c r="J447" s="1509"/>
      <c r="K447" s="1508"/>
      <c r="L447" s="1507"/>
      <c r="M447" s="1432"/>
    </row>
    <row r="448" spans="1:19">
      <c r="A448" s="1496" t="s">
        <v>18</v>
      </c>
      <c r="B448" s="1516"/>
      <c r="C448" s="1516"/>
      <c r="D448" s="1516"/>
      <c r="E448" s="1516"/>
      <c r="F448" s="1516"/>
      <c r="G448" s="1516"/>
      <c r="H448" s="1543"/>
      <c r="I448" s="1504" t="s">
        <v>19</v>
      </c>
      <c r="J448" s="1503"/>
      <c r="K448" s="1506">
        <v>3.53</v>
      </c>
      <c r="L448" s="1505"/>
      <c r="M448" s="1432">
        <f>K448*12*I441</f>
        <v>39831.108</v>
      </c>
    </row>
    <row r="449" spans="1:13" s="1412" customFormat="1">
      <c r="A449" s="1489" t="s">
        <v>20</v>
      </c>
      <c r="B449" s="1540"/>
      <c r="C449" s="1540"/>
      <c r="D449" s="1540"/>
      <c r="E449" s="1540"/>
      <c r="F449" s="1540"/>
      <c r="G449" s="1540"/>
      <c r="H449" s="1539"/>
      <c r="I449" s="1459" t="s">
        <v>16</v>
      </c>
      <c r="J449" s="1458"/>
      <c r="K449" s="1599"/>
      <c r="L449" s="1598"/>
      <c r="M449" s="1432"/>
    </row>
    <row r="450" spans="1:13" s="1412" customFormat="1">
      <c r="A450" s="1482" t="s">
        <v>21</v>
      </c>
      <c r="B450" s="1511"/>
      <c r="C450" s="1511"/>
      <c r="D450" s="1511"/>
      <c r="E450" s="1511"/>
      <c r="F450" s="1511"/>
      <c r="G450" s="1511"/>
      <c r="H450" s="1557"/>
      <c r="I450" s="1459"/>
      <c r="J450" s="1458"/>
      <c r="K450" s="1508"/>
      <c r="L450" s="1507"/>
      <c r="M450" s="1432"/>
    </row>
    <row r="451" spans="1:13" s="1412" customFormat="1" ht="15.75" thickBot="1">
      <c r="A451" s="1496" t="s">
        <v>22</v>
      </c>
      <c r="B451" s="1495"/>
      <c r="C451" s="1495"/>
      <c r="D451" s="1495"/>
      <c r="E451" s="1495"/>
      <c r="F451" s="1495"/>
      <c r="G451" s="1495"/>
      <c r="H451" s="1494"/>
      <c r="I451" s="1523"/>
      <c r="J451" s="1522"/>
      <c r="K451" s="1484"/>
      <c r="L451" s="1483"/>
      <c r="M451" s="1432"/>
    </row>
    <row r="452" spans="1:13" s="1412" customFormat="1">
      <c r="A452" s="1555" t="s">
        <v>23</v>
      </c>
      <c r="B452" s="1554"/>
      <c r="C452" s="1554"/>
      <c r="D452" s="1554"/>
      <c r="E452" s="1554"/>
      <c r="F452" s="1554"/>
      <c r="G452" s="1554"/>
      <c r="H452" s="1553"/>
      <c r="I452" s="1531"/>
      <c r="J452" s="1552"/>
      <c r="K452" s="1551">
        <f>K454+K459+K461</f>
        <v>7.17</v>
      </c>
      <c r="L452" s="1528"/>
      <c r="M452" s="1444">
        <f>K452*12*I441</f>
        <v>80903.411999999982</v>
      </c>
    </row>
    <row r="453" spans="1:13" s="1412" customFormat="1" ht="15.75" thickBot="1">
      <c r="A453" s="1550" t="s">
        <v>24</v>
      </c>
      <c r="B453" s="1549"/>
      <c r="C453" s="1549"/>
      <c r="D453" s="1549"/>
      <c r="E453" s="1549"/>
      <c r="F453" s="1549"/>
      <c r="G453" s="1549"/>
      <c r="H453" s="1548"/>
      <c r="I453" s="1547"/>
      <c r="J453" s="1546"/>
      <c r="K453" s="1439"/>
      <c r="L453" s="1438"/>
      <c r="M453" s="1437"/>
    </row>
    <row r="454" spans="1:13" s="1412" customFormat="1">
      <c r="A454" s="1456" t="s">
        <v>25</v>
      </c>
      <c r="B454" s="1455"/>
      <c r="C454" s="1455"/>
      <c r="D454" s="1455"/>
      <c r="E454" s="1455"/>
      <c r="F454" s="1455"/>
      <c r="G454" s="1455"/>
      <c r="H454" s="1453"/>
      <c r="I454" s="1459" t="s">
        <v>14</v>
      </c>
      <c r="J454" s="1458"/>
      <c r="K454" s="1514">
        <v>3.59</v>
      </c>
      <c r="L454" s="1513"/>
      <c r="M454" s="1432">
        <f>K454*12*I441</f>
        <v>40508.123999999996</v>
      </c>
    </row>
    <row r="455" spans="1:13" s="1412" customFormat="1">
      <c r="A455" s="1496" t="s">
        <v>26</v>
      </c>
      <c r="B455" s="1495"/>
      <c r="C455" s="1495"/>
      <c r="D455" s="1495"/>
      <c r="E455" s="1495"/>
      <c r="F455" s="1495"/>
      <c r="G455" s="1495"/>
      <c r="H455" s="1494"/>
      <c r="I455" s="1545"/>
      <c r="J455" s="1544"/>
      <c r="K455" s="1508"/>
      <c r="L455" s="1507"/>
      <c r="M455" s="1432"/>
    </row>
    <row r="456" spans="1:13" s="1412" customFormat="1">
      <c r="A456" s="1456" t="s">
        <v>15</v>
      </c>
      <c r="B456" s="1541"/>
      <c r="C456" s="1541"/>
      <c r="D456" s="1541"/>
      <c r="E456" s="1541"/>
      <c r="F456" s="1541"/>
      <c r="G456" s="1541"/>
      <c r="H456" s="1542"/>
      <c r="I456" s="1459" t="s">
        <v>16</v>
      </c>
      <c r="J456" s="1458"/>
      <c r="K456" s="1508"/>
      <c r="L456" s="1507"/>
      <c r="M456" s="1432"/>
    </row>
    <row r="457" spans="1:13" s="1412" customFormat="1">
      <c r="A457" s="1496" t="s">
        <v>17</v>
      </c>
      <c r="B457" s="1516"/>
      <c r="C457" s="1516"/>
      <c r="D457" s="1516"/>
      <c r="E457" s="1516"/>
      <c r="F457" s="1516"/>
      <c r="G457" s="1516"/>
      <c r="H457" s="1543"/>
      <c r="I457" s="1510"/>
      <c r="J457" s="1509"/>
      <c r="K457" s="1508"/>
      <c r="L457" s="1507"/>
      <c r="M457" s="1432"/>
    </row>
    <row r="458" spans="1:13" s="1412" customFormat="1">
      <c r="A458" s="1489" t="s">
        <v>27</v>
      </c>
      <c r="B458" s="1540"/>
      <c r="C458" s="1539"/>
      <c r="D458" s="1541"/>
      <c r="E458" s="1541"/>
      <c r="F458" s="1541"/>
      <c r="G458" s="1541"/>
      <c r="H458" s="1542"/>
      <c r="I458" s="1459" t="s">
        <v>16</v>
      </c>
      <c r="J458" s="1458"/>
      <c r="K458" s="1508"/>
      <c r="L458" s="1507"/>
      <c r="M458" s="1432"/>
    </row>
    <row r="459" spans="1:13" s="1412" customFormat="1">
      <c r="A459" s="1456" t="s">
        <v>28</v>
      </c>
      <c r="B459" s="1541"/>
      <c r="C459" s="1541"/>
      <c r="D459" s="1540"/>
      <c r="E459" s="1540"/>
      <c r="F459" s="1540"/>
      <c r="G459" s="1540"/>
      <c r="H459" s="1539"/>
      <c r="I459" s="1504" t="s">
        <v>19</v>
      </c>
      <c r="J459" s="1503"/>
      <c r="K459" s="1506">
        <v>1.58</v>
      </c>
      <c r="L459" s="1505"/>
      <c r="M459" s="1432">
        <f>K459*12*I441</f>
        <v>17828.088</v>
      </c>
    </row>
    <row r="460" spans="1:13" s="1412" customFormat="1">
      <c r="A460" s="1482" t="s">
        <v>29</v>
      </c>
      <c r="B460" s="1481"/>
      <c r="C460" s="1481"/>
      <c r="D460" s="1481"/>
      <c r="E460" s="1481"/>
      <c r="F460" s="1481"/>
      <c r="G460" s="1481"/>
      <c r="H460" s="1480"/>
      <c r="I460" s="1526" t="s">
        <v>133</v>
      </c>
      <c r="J460" s="1525"/>
      <c r="K460" s="1508"/>
      <c r="L460" s="1507"/>
      <c r="M460" s="1432"/>
    </row>
    <row r="461" spans="1:13" s="1412" customFormat="1">
      <c r="A461" s="1482" t="s">
        <v>32</v>
      </c>
      <c r="B461" s="1481"/>
      <c r="C461" s="1481"/>
      <c r="D461" s="1481"/>
      <c r="E461" s="1481"/>
      <c r="F461" s="1481"/>
      <c r="G461" s="1481"/>
      <c r="H461" s="1480"/>
      <c r="I461" s="1526" t="s">
        <v>19</v>
      </c>
      <c r="J461" s="1525"/>
      <c r="K461" s="1506">
        <v>2</v>
      </c>
      <c r="L461" s="1505"/>
      <c r="M461" s="1432">
        <f>K461*12*I441</f>
        <v>22567.199999999997</v>
      </c>
    </row>
    <row r="462" spans="1:13" s="1412" customFormat="1">
      <c r="A462" s="1496" t="s">
        <v>33</v>
      </c>
      <c r="B462" s="1495"/>
      <c r="C462" s="1495"/>
      <c r="D462" s="1495"/>
      <c r="E462" s="1495"/>
      <c r="F462" s="1495"/>
      <c r="G462" s="1495"/>
      <c r="H462" s="1494"/>
      <c r="I462" s="1523"/>
      <c r="J462" s="1522"/>
      <c r="K462" s="1508"/>
      <c r="L462" s="1507"/>
      <c r="M462" s="1432"/>
    </row>
    <row r="463" spans="1:13" s="1412" customFormat="1">
      <c r="A463" s="1482" t="s">
        <v>34</v>
      </c>
      <c r="B463" s="1481"/>
      <c r="C463" s="1481"/>
      <c r="D463" s="1481"/>
      <c r="E463" s="1481"/>
      <c r="F463" s="1481"/>
      <c r="G463" s="1481"/>
      <c r="H463" s="1480"/>
      <c r="I463" s="1459" t="s">
        <v>16</v>
      </c>
      <c r="J463" s="1458"/>
      <c r="K463" s="1508"/>
      <c r="L463" s="1507"/>
      <c r="M463" s="1432"/>
    </row>
    <row r="464" spans="1:13" s="1412" customFormat="1" ht="15.75" thickBot="1">
      <c r="A464" s="1482" t="s">
        <v>35</v>
      </c>
      <c r="B464" s="1481"/>
      <c r="C464" s="1481"/>
      <c r="D464" s="1481"/>
      <c r="E464" s="1481"/>
      <c r="F464" s="1481"/>
      <c r="G464" s="1481"/>
      <c r="H464" s="1480"/>
      <c r="I464" s="1526" t="s">
        <v>132</v>
      </c>
      <c r="J464" s="1525"/>
      <c r="K464" s="1538"/>
      <c r="L464" s="1537"/>
      <c r="M464" s="1536"/>
    </row>
    <row r="465" spans="1:13" s="1412" customFormat="1" ht="15.75" thickBot="1">
      <c r="A465" s="1535" t="s">
        <v>38</v>
      </c>
      <c r="B465" s="1534"/>
      <c r="C465" s="1534"/>
      <c r="D465" s="1534"/>
      <c r="E465" s="1534"/>
      <c r="F465" s="1534"/>
      <c r="G465" s="1533"/>
      <c r="H465" s="1532"/>
      <c r="I465" s="1531"/>
      <c r="J465" s="1530"/>
      <c r="K465" s="1529">
        <f>K466+K473+K481+K485+K486+K487</f>
        <v>47.6</v>
      </c>
      <c r="L465" s="1528"/>
      <c r="M465" s="1444">
        <f>M466+M473+M481+M485+M486+M487</f>
        <v>537099.36</v>
      </c>
    </row>
    <row r="466" spans="1:13" s="1412" customFormat="1" ht="15.75" thickBot="1">
      <c r="A466" s="1467" t="s">
        <v>39</v>
      </c>
      <c r="B466" s="1466"/>
      <c r="C466" s="1466"/>
      <c r="D466" s="1466"/>
      <c r="E466" s="1466"/>
      <c r="F466" s="1466"/>
      <c r="G466" s="1466"/>
      <c r="H466" s="1465"/>
      <c r="I466" s="1464"/>
      <c r="J466" s="1463"/>
      <c r="K466" s="1527">
        <f>K467+K468+K469+K471+K472</f>
        <v>11.35</v>
      </c>
      <c r="L466" s="1518"/>
      <c r="M466" s="1460">
        <f>K466*12*I441</f>
        <v>128068.85999999999</v>
      </c>
    </row>
    <row r="467" spans="1:13" s="1412" customFormat="1">
      <c r="A467" s="1496" t="s">
        <v>40</v>
      </c>
      <c r="B467" s="1495"/>
      <c r="C467" s="1495"/>
      <c r="D467" s="1495"/>
      <c r="E467" s="1495"/>
      <c r="F467" s="1495"/>
      <c r="G467" s="1495"/>
      <c r="H467" s="1494"/>
      <c r="I467" s="1510" t="s">
        <v>41</v>
      </c>
      <c r="J467" s="1509"/>
      <c r="K467" s="1514">
        <v>2.58</v>
      </c>
      <c r="L467" s="1513"/>
      <c r="M467" s="1432">
        <f>K467*12*I441</f>
        <v>29111.687999999998</v>
      </c>
    </row>
    <row r="468" spans="1:13" s="1412" customFormat="1">
      <c r="A468" s="1489" t="s">
        <v>42</v>
      </c>
      <c r="B468" s="1488"/>
      <c r="C468" s="1488"/>
      <c r="D468" s="1488"/>
      <c r="E468" s="1488"/>
      <c r="F468" s="1488"/>
      <c r="G468" s="1488"/>
      <c r="H468" s="1487"/>
      <c r="I468" s="1504" t="s">
        <v>43</v>
      </c>
      <c r="J468" s="1503"/>
      <c r="K468" s="1506">
        <v>6.1</v>
      </c>
      <c r="L468" s="1505"/>
      <c r="M468" s="1432">
        <f>K468*12*I441</f>
        <v>68829.959999999992</v>
      </c>
    </row>
    <row r="469" spans="1:13" s="1412" customFormat="1">
      <c r="A469" s="1482" t="s">
        <v>44</v>
      </c>
      <c r="B469" s="1481"/>
      <c r="C469" s="1481"/>
      <c r="D469" s="1481"/>
      <c r="E469" s="1481"/>
      <c r="F469" s="1481"/>
      <c r="G469" s="1481"/>
      <c r="H469" s="1480"/>
      <c r="I469" s="1526" t="s">
        <v>19</v>
      </c>
      <c r="J469" s="1525"/>
      <c r="K469" s="1506">
        <v>0.69</v>
      </c>
      <c r="L469" s="1505"/>
      <c r="M469" s="1432">
        <f>K469*12*I441</f>
        <v>7785.6839999999993</v>
      </c>
    </row>
    <row r="470" spans="1:13" s="1412" customFormat="1">
      <c r="A470" s="1524" t="s">
        <v>45</v>
      </c>
      <c r="B470" s="1516"/>
      <c r="C470" s="1516"/>
      <c r="D470" s="1516"/>
      <c r="E470" s="1495"/>
      <c r="F470" s="1495"/>
      <c r="G470" s="1495"/>
      <c r="H470" s="1494"/>
      <c r="I470" s="1523"/>
      <c r="J470" s="1522"/>
      <c r="K470" s="1521"/>
      <c r="L470" s="1507"/>
      <c r="M470" s="1432"/>
    </row>
    <row r="471" spans="1:13" s="1412" customFormat="1">
      <c r="A471" s="1489" t="s">
        <v>46</v>
      </c>
      <c r="B471" s="1488"/>
      <c r="C471" s="1488"/>
      <c r="D471" s="1488"/>
      <c r="E471" s="1488"/>
      <c r="F471" s="1488"/>
      <c r="G471" s="1488"/>
      <c r="H471" s="1487"/>
      <c r="I471" s="1504" t="s">
        <v>14</v>
      </c>
      <c r="J471" s="1503"/>
      <c r="K471" s="1506">
        <v>0.21</v>
      </c>
      <c r="L471" s="1505"/>
      <c r="M471" s="1432">
        <f>K471*12*I441</f>
        <v>2369.556</v>
      </c>
    </row>
    <row r="472" spans="1:13" s="1412" customFormat="1" ht="15.75" thickBot="1">
      <c r="A472" s="1482" t="s">
        <v>47</v>
      </c>
      <c r="B472" s="1481"/>
      <c r="C472" s="1481"/>
      <c r="D472" s="1481"/>
      <c r="E472" s="1481"/>
      <c r="F472" s="1481"/>
      <c r="G472" s="1481"/>
      <c r="H472" s="1480"/>
      <c r="I472" s="1479" t="s">
        <v>14</v>
      </c>
      <c r="J472" s="1478"/>
      <c r="K472" s="1520">
        <v>1.77</v>
      </c>
      <c r="L472" s="1519"/>
      <c r="M472" s="1432">
        <f>K472*12*I441</f>
        <v>19971.972000000002</v>
      </c>
    </row>
    <row r="473" spans="1:13" s="1412" customFormat="1" ht="15.75" thickBot="1">
      <c r="A473" s="1501" t="s">
        <v>48</v>
      </c>
      <c r="B473" s="1500"/>
      <c r="C473" s="1500"/>
      <c r="D473" s="1500"/>
      <c r="E473" s="1500"/>
      <c r="F473" s="1500"/>
      <c r="G473" s="1500"/>
      <c r="H473" s="1499"/>
      <c r="I473" s="1464"/>
      <c r="J473" s="1463"/>
      <c r="K473" s="1462">
        <f>K474+K475+K477+K478+K479+K480</f>
        <v>2.9600000000000004</v>
      </c>
      <c r="L473" s="1518"/>
      <c r="M473" s="1460">
        <f>K473*12*I441</f>
        <v>33399.455999999998</v>
      </c>
    </row>
    <row r="474" spans="1:13" s="1412" customFormat="1">
      <c r="A474" s="1517" t="s">
        <v>49</v>
      </c>
      <c r="B474" s="1516"/>
      <c r="C474" s="1516"/>
      <c r="D474" s="1516"/>
      <c r="E474" s="1516"/>
      <c r="F474" s="1495"/>
      <c r="G474" s="1495"/>
      <c r="H474" s="1494"/>
      <c r="I474" s="1515"/>
      <c r="J474" s="1451"/>
      <c r="K474" s="1514">
        <v>0.16</v>
      </c>
      <c r="L474" s="1513"/>
      <c r="M474" s="1432">
        <f>K474*12*I441</f>
        <v>1805.3759999999997</v>
      </c>
    </row>
    <row r="475" spans="1:13" s="1412" customFormat="1">
      <c r="A475" s="1512" t="s">
        <v>50</v>
      </c>
      <c r="B475" s="1511"/>
      <c r="C475" s="1511"/>
      <c r="D475" s="1511"/>
      <c r="E475" s="1511"/>
      <c r="F475" s="1481"/>
      <c r="G475" s="1481"/>
      <c r="H475" s="1480"/>
      <c r="I475" s="1459" t="s">
        <v>51</v>
      </c>
      <c r="J475" s="1458"/>
      <c r="K475" s="1506">
        <v>1.41</v>
      </c>
      <c r="L475" s="1505"/>
      <c r="M475" s="1432">
        <f>K475*12*I441</f>
        <v>15909.875999999998</v>
      </c>
    </row>
    <row r="476" spans="1:13" s="1412" customFormat="1">
      <c r="A476" s="1496" t="s">
        <v>52</v>
      </c>
      <c r="B476" s="1495"/>
      <c r="C476" s="1495"/>
      <c r="D476" s="1495"/>
      <c r="E476" s="1495"/>
      <c r="F476" s="1495"/>
      <c r="G476" s="1495"/>
      <c r="H476" s="1494"/>
      <c r="I476" s="1510" t="s">
        <v>53</v>
      </c>
      <c r="J476" s="1509"/>
      <c r="K476" s="1508"/>
      <c r="L476" s="1507"/>
      <c r="M476" s="1432"/>
    </row>
    <row r="477" spans="1:13" s="1412" customFormat="1">
      <c r="A477" s="1489" t="s">
        <v>54</v>
      </c>
      <c r="B477" s="1488"/>
      <c r="C477" s="1488"/>
      <c r="D477" s="1488"/>
      <c r="E477" s="1488"/>
      <c r="F477" s="1488"/>
      <c r="G477" s="1488"/>
      <c r="H477" s="1487"/>
      <c r="I477" s="1504" t="s">
        <v>55</v>
      </c>
      <c r="J477" s="1503"/>
      <c r="K477" s="1506">
        <v>0.87</v>
      </c>
      <c r="L477" s="1505"/>
      <c r="M477" s="1432">
        <f>K477*12*I441</f>
        <v>9816.7319999999982</v>
      </c>
    </row>
    <row r="478" spans="1:13" s="1412" customFormat="1">
      <c r="A478" s="1489" t="s">
        <v>56</v>
      </c>
      <c r="B478" s="1488"/>
      <c r="C478" s="1488"/>
      <c r="D478" s="1488"/>
      <c r="E478" s="1488"/>
      <c r="F478" s="1488"/>
      <c r="G478" s="1488"/>
      <c r="H478" s="1487"/>
      <c r="I478" s="1504" t="s">
        <v>57</v>
      </c>
      <c r="J478" s="1503"/>
      <c r="K478" s="1506">
        <v>0.22</v>
      </c>
      <c r="L478" s="1505"/>
      <c r="M478" s="1432">
        <f>K478*12*I441</f>
        <v>2482.3919999999998</v>
      </c>
    </row>
    <row r="479" spans="1:13" s="1412" customFormat="1">
      <c r="A479" s="1482" t="s">
        <v>58</v>
      </c>
      <c r="B479" s="1481"/>
      <c r="C479" s="1481"/>
      <c r="D479" s="1481"/>
      <c r="E479" s="1481"/>
      <c r="F479" s="1481"/>
      <c r="G479" s="1481"/>
      <c r="H479" s="1480"/>
      <c r="I479" s="1504" t="s">
        <v>59</v>
      </c>
      <c r="J479" s="1503"/>
      <c r="K479" s="1484">
        <v>0.12</v>
      </c>
      <c r="L479" s="1483"/>
      <c r="M479" s="1432">
        <f>K479*12*I441</f>
        <v>1354.0319999999999</v>
      </c>
    </row>
    <row r="480" spans="1:13" s="1412" customFormat="1" ht="15.75" thickBot="1">
      <c r="A480" s="1482" t="s">
        <v>60</v>
      </c>
      <c r="B480" s="1481"/>
      <c r="C480" s="1481"/>
      <c r="D480" s="1481"/>
      <c r="E480" s="1481"/>
      <c r="F480" s="1481"/>
      <c r="G480" s="1481"/>
      <c r="H480" s="1480"/>
      <c r="I480" s="1479" t="s">
        <v>61</v>
      </c>
      <c r="J480" s="1478"/>
      <c r="K480" s="1477">
        <v>0.18</v>
      </c>
      <c r="L480" s="1476"/>
      <c r="M480" s="1502">
        <f>K480*12*I441</f>
        <v>2031.048</v>
      </c>
    </row>
    <row r="481" spans="1:13" s="1412" customFormat="1" ht="15.75" thickBot="1">
      <c r="A481" s="1501" t="s">
        <v>109</v>
      </c>
      <c r="B481" s="1500"/>
      <c r="C481" s="1500"/>
      <c r="D481" s="1500"/>
      <c r="E481" s="1500"/>
      <c r="F481" s="1500"/>
      <c r="G481" s="1500"/>
      <c r="H481" s="1499"/>
      <c r="I481" s="1498"/>
      <c r="J481" s="1497"/>
      <c r="K481" s="1424">
        <f>K482+K483+K484</f>
        <v>1.93</v>
      </c>
      <c r="L481" s="1461"/>
      <c r="M481" s="1460">
        <f>K481*12*I441</f>
        <v>21777.347999999998</v>
      </c>
    </row>
    <row r="482" spans="1:13" s="1412" customFormat="1">
      <c r="A482" s="1496" t="s">
        <v>63</v>
      </c>
      <c r="B482" s="1495"/>
      <c r="C482" s="1495"/>
      <c r="D482" s="1495"/>
      <c r="E482" s="1495"/>
      <c r="F482" s="1495"/>
      <c r="G482" s="1495"/>
      <c r="H482" s="1494"/>
      <c r="I482" s="1493" t="s">
        <v>64</v>
      </c>
      <c r="J482" s="1492"/>
      <c r="K482" s="1491">
        <v>0.92</v>
      </c>
      <c r="L482" s="1490"/>
      <c r="M482" s="1432">
        <f>K482*12*I441</f>
        <v>10380.912</v>
      </c>
    </row>
    <row r="483" spans="1:13" s="1412" customFormat="1">
      <c r="A483" s="1489" t="s">
        <v>65</v>
      </c>
      <c r="B483" s="1488"/>
      <c r="C483" s="1488"/>
      <c r="D483" s="1488"/>
      <c r="E483" s="1488"/>
      <c r="F483" s="1488"/>
      <c r="G483" s="1488"/>
      <c r="H483" s="1487"/>
      <c r="I483" s="1486" t="s">
        <v>66</v>
      </c>
      <c r="J483" s="1485"/>
      <c r="K483" s="1484">
        <v>0.81</v>
      </c>
      <c r="L483" s="1483"/>
      <c r="M483" s="1432">
        <f>K483*12*I441</f>
        <v>9139.7160000000003</v>
      </c>
    </row>
    <row r="484" spans="1:13" s="1412" customFormat="1" ht="15.75" thickBot="1">
      <c r="A484" s="1482" t="s">
        <v>58</v>
      </c>
      <c r="B484" s="1481"/>
      <c r="C484" s="1481"/>
      <c r="D484" s="1481"/>
      <c r="E484" s="1481"/>
      <c r="F484" s="1481"/>
      <c r="G484" s="1481"/>
      <c r="H484" s="1480"/>
      <c r="I484" s="1479" t="s">
        <v>59</v>
      </c>
      <c r="J484" s="1478"/>
      <c r="K484" s="1477">
        <v>0.2</v>
      </c>
      <c r="L484" s="1476"/>
      <c r="M484" s="1432">
        <f>K484*12*I441</f>
        <v>2256.7200000000003</v>
      </c>
    </row>
    <row r="485" spans="1:13" s="1412" customFormat="1" ht="15.75" thickBot="1">
      <c r="A485" s="1471" t="s">
        <v>108</v>
      </c>
      <c r="B485" s="1470"/>
      <c r="C485" s="1470"/>
      <c r="D485" s="1470"/>
      <c r="E485" s="1470"/>
      <c r="F485" s="1470"/>
      <c r="G485" s="1470"/>
      <c r="H485" s="1469"/>
      <c r="I485" s="1475" t="s">
        <v>68</v>
      </c>
      <c r="J485" s="1474"/>
      <c r="K485" s="1649">
        <v>28.96</v>
      </c>
      <c r="L485" s="1648"/>
      <c r="M485" s="1460">
        <f>K485*12*I441</f>
        <v>326773.05599999998</v>
      </c>
    </row>
    <row r="486" spans="1:13" s="1412" customFormat="1" ht="15.75" thickBot="1">
      <c r="A486" s="1467" t="s">
        <v>107</v>
      </c>
      <c r="B486" s="1466"/>
      <c r="C486" s="1466"/>
      <c r="D486" s="1466"/>
      <c r="E486" s="1466"/>
      <c r="F486" s="1466"/>
      <c r="G486" s="1466"/>
      <c r="H486" s="1465"/>
      <c r="I486" s="1435" t="s">
        <v>71</v>
      </c>
      <c r="J486" s="1434"/>
      <c r="K486" s="1462">
        <v>2.29</v>
      </c>
      <c r="L486" s="1461"/>
      <c r="M486" s="1460">
        <f>K486*12*I441</f>
        <v>25839.444</v>
      </c>
    </row>
    <row r="487" spans="1:13" s="1412" customFormat="1" ht="15.75" thickBot="1">
      <c r="A487" s="1471" t="s">
        <v>106</v>
      </c>
      <c r="B487" s="1470"/>
      <c r="C487" s="1470"/>
      <c r="D487" s="1470"/>
      <c r="E487" s="1470"/>
      <c r="F487" s="1470"/>
      <c r="G487" s="1470"/>
      <c r="H487" s="1469"/>
      <c r="I487" s="1464"/>
      <c r="J487" s="1463"/>
      <c r="K487" s="1462">
        <v>0.11</v>
      </c>
      <c r="L487" s="1461"/>
      <c r="M487" s="1460">
        <f>K487*12*I441</f>
        <v>1241.1959999999999</v>
      </c>
    </row>
    <row r="488" spans="1:13" s="1412" customFormat="1" ht="15.75" thickBot="1">
      <c r="A488" s="1456" t="s">
        <v>227</v>
      </c>
      <c r="B488" s="1455"/>
      <c r="C488" s="1455"/>
      <c r="D488" s="1455"/>
      <c r="E488" s="1455"/>
      <c r="F488" s="1455"/>
      <c r="G488" s="1455"/>
      <c r="H488" s="1453"/>
      <c r="I488" s="1435" t="s">
        <v>14</v>
      </c>
      <c r="J488" s="1434"/>
      <c r="K488" s="1468"/>
      <c r="L488" s="1449"/>
      <c r="M488" s="1432"/>
    </row>
    <row r="489" spans="1:13" s="1412" customFormat="1" ht="15.75" thickBot="1">
      <c r="A489" s="1467" t="s">
        <v>105</v>
      </c>
      <c r="B489" s="1466"/>
      <c r="C489" s="1466"/>
      <c r="D489" s="1466"/>
      <c r="E489" s="1466"/>
      <c r="F489" s="1466"/>
      <c r="G489" s="1466"/>
      <c r="H489" s="1465"/>
      <c r="I489" s="1464"/>
      <c r="J489" s="1463"/>
      <c r="K489" s="1462">
        <v>8.4700000000000006</v>
      </c>
      <c r="L489" s="1461"/>
      <c r="M489" s="1460">
        <f>K489*12*I441</f>
        <v>95572.092000000004</v>
      </c>
    </row>
    <row r="490" spans="1:13" s="1412" customFormat="1">
      <c r="A490" s="1456" t="s">
        <v>131</v>
      </c>
      <c r="B490" s="1454"/>
      <c r="C490" s="1454"/>
      <c r="D490" s="1454"/>
      <c r="E490" s="1454"/>
      <c r="F490" s="1455"/>
      <c r="G490" s="1454"/>
      <c r="H490" s="1453"/>
      <c r="I490" s="1459" t="s">
        <v>79</v>
      </c>
      <c r="J490" s="1458"/>
      <c r="K490" s="1450"/>
      <c r="L490" s="1449"/>
      <c r="M490" s="1432"/>
    </row>
    <row r="491" spans="1:13" s="1412" customFormat="1">
      <c r="A491" s="1456" t="s">
        <v>130</v>
      </c>
      <c r="B491" s="1454"/>
      <c r="C491" s="1454"/>
      <c r="D491" s="1454"/>
      <c r="E491" s="1454"/>
      <c r="F491" s="1455"/>
      <c r="G491" s="1454"/>
      <c r="H491" s="1453"/>
      <c r="I491" s="1459" t="s">
        <v>81</v>
      </c>
      <c r="J491" s="1458"/>
      <c r="K491" s="1450"/>
      <c r="L491" s="1449"/>
      <c r="M491" s="1432"/>
    </row>
    <row r="492" spans="1:13" s="1412" customFormat="1">
      <c r="A492" s="1456" t="s">
        <v>129</v>
      </c>
      <c r="B492" s="1454"/>
      <c r="C492" s="1454"/>
      <c r="D492" s="1454"/>
      <c r="E492" s="1454"/>
      <c r="F492" s="1455"/>
      <c r="G492" s="1454"/>
      <c r="H492" s="1453"/>
      <c r="I492" s="1459" t="s">
        <v>83</v>
      </c>
      <c r="J492" s="1458"/>
      <c r="K492" s="1450"/>
      <c r="L492" s="1449"/>
      <c r="M492" s="1432"/>
    </row>
    <row r="493" spans="1:13" s="1412" customFormat="1">
      <c r="A493" s="1456" t="s">
        <v>128</v>
      </c>
      <c r="B493" s="1454"/>
      <c r="C493" s="1454"/>
      <c r="D493" s="1454"/>
      <c r="E493" s="1454"/>
      <c r="F493" s="1455"/>
      <c r="G493" s="1454"/>
      <c r="H493" s="1453"/>
      <c r="I493" s="1459" t="s">
        <v>85</v>
      </c>
      <c r="J493" s="1458"/>
      <c r="K493" s="1450"/>
      <c r="L493" s="1449"/>
      <c r="M493" s="1432"/>
    </row>
    <row r="494" spans="1:13" s="1412" customFormat="1">
      <c r="A494" s="1456" t="s">
        <v>127</v>
      </c>
      <c r="B494" s="1454"/>
      <c r="C494" s="1454"/>
      <c r="D494" s="1454"/>
      <c r="E494" s="1454"/>
      <c r="F494" s="1455"/>
      <c r="G494" s="1454"/>
      <c r="H494" s="1453"/>
      <c r="I494" s="1459" t="s">
        <v>87</v>
      </c>
      <c r="J494" s="1458"/>
      <c r="K494" s="1450"/>
      <c r="L494" s="1449"/>
      <c r="M494" s="1432"/>
    </row>
    <row r="495" spans="1:13" s="1412" customFormat="1">
      <c r="A495" s="1456" t="s">
        <v>126</v>
      </c>
      <c r="B495" s="1454"/>
      <c r="C495" s="1454"/>
      <c r="D495" s="1454"/>
      <c r="E495" s="1454"/>
      <c r="F495" s="1455"/>
      <c r="G495" s="1454"/>
      <c r="H495" s="1453"/>
      <c r="I495" s="1452"/>
      <c r="J495" s="1451"/>
      <c r="K495" s="1450"/>
      <c r="L495" s="1449"/>
      <c r="M495" s="1432"/>
    </row>
    <row r="496" spans="1:13" s="1412" customFormat="1">
      <c r="A496" s="1456" t="s">
        <v>125</v>
      </c>
      <c r="B496" s="1454"/>
      <c r="C496" s="1454"/>
      <c r="D496" s="1454"/>
      <c r="E496" s="1454"/>
      <c r="F496" s="1455"/>
      <c r="G496" s="1454"/>
      <c r="H496" s="1453"/>
      <c r="I496" s="1452"/>
      <c r="J496" s="1451"/>
      <c r="K496" s="1450"/>
      <c r="L496" s="1449"/>
      <c r="M496" s="1432"/>
    </row>
    <row r="497" spans="1:19">
      <c r="A497" s="1456" t="s">
        <v>91</v>
      </c>
      <c r="B497" s="1454"/>
      <c r="C497" s="1454"/>
      <c r="D497" s="1454"/>
      <c r="E497" s="1454"/>
      <c r="F497" s="1455"/>
      <c r="G497" s="1454"/>
      <c r="H497" s="1453"/>
      <c r="I497" s="1452"/>
      <c r="J497" s="1451"/>
      <c r="K497" s="1450"/>
      <c r="L497" s="1449"/>
      <c r="M497" s="1432"/>
    </row>
    <row r="498" spans="1:19" ht="15.75" thickBot="1">
      <c r="A498" s="1456" t="s">
        <v>124</v>
      </c>
      <c r="B498" s="1454"/>
      <c r="C498" s="1454"/>
      <c r="D498" s="1454"/>
      <c r="E498" s="1454"/>
      <c r="F498" s="1455"/>
      <c r="G498" s="1454"/>
      <c r="H498" s="1453"/>
      <c r="I498" s="1452"/>
      <c r="J498" s="1451"/>
      <c r="K498" s="1450"/>
      <c r="L498" s="1449"/>
      <c r="M498" s="1432"/>
    </row>
    <row r="499" spans="1:19">
      <c r="A499" s="1448" t="s">
        <v>94</v>
      </c>
      <c r="B499" s="1447"/>
      <c r="C499" s="1447"/>
      <c r="D499" s="1447"/>
      <c r="E499" s="1447"/>
      <c r="F499" s="1447"/>
      <c r="G499" s="1447"/>
      <c r="H499" s="1447"/>
      <c r="I499" s="1435" t="s">
        <v>95</v>
      </c>
      <c r="J499" s="1434"/>
      <c r="K499" s="1446"/>
      <c r="L499" s="1445"/>
      <c r="M499" s="1444"/>
    </row>
    <row r="500" spans="1:19" ht="15.75" thickBot="1">
      <c r="A500" s="1443" t="s">
        <v>96</v>
      </c>
      <c r="B500" s="1442"/>
      <c r="C500" s="1442"/>
      <c r="D500" s="1442"/>
      <c r="E500" s="1442"/>
      <c r="F500" s="1442"/>
      <c r="G500" s="1442"/>
      <c r="H500" s="1442"/>
      <c r="I500" s="1441"/>
      <c r="J500" s="1440"/>
      <c r="K500" s="1439"/>
      <c r="L500" s="1438"/>
      <c r="M500" s="1437"/>
    </row>
    <row r="501" spans="1:19" ht="15.75" thickBot="1">
      <c r="A501" s="1467" t="s">
        <v>97</v>
      </c>
      <c r="B501" s="1466"/>
      <c r="C501" s="1466"/>
      <c r="D501" s="1466"/>
      <c r="E501" s="1466"/>
      <c r="F501" s="1466"/>
      <c r="G501" s="1466"/>
      <c r="H501" s="1597"/>
      <c r="I501" s="1596" t="s">
        <v>98</v>
      </c>
      <c r="J501" s="1595"/>
      <c r="K501" s="1429">
        <v>1.85</v>
      </c>
      <c r="L501" s="1423"/>
      <c r="M501" s="1416">
        <f>K501*12*I441</f>
        <v>20874.66</v>
      </c>
    </row>
    <row r="502" spans="1:19" ht="15.75" thickBot="1">
      <c r="A502" s="1436" t="s">
        <v>99</v>
      </c>
      <c r="B502" s="1436"/>
      <c r="C502" s="1436"/>
      <c r="D502" s="1436"/>
      <c r="E502" s="1436"/>
      <c r="F502" s="1436"/>
      <c r="G502" s="1436"/>
      <c r="H502" s="1436"/>
      <c r="I502" s="1435" t="s">
        <v>95</v>
      </c>
      <c r="J502" s="1434"/>
      <c r="K502" s="1433">
        <v>0.77</v>
      </c>
      <c r="L502" s="1433"/>
      <c r="M502" s="1432">
        <f>I441*12*K502</f>
        <v>8688.3719999999994</v>
      </c>
    </row>
    <row r="503" spans="1:19" ht="15.75" thickBot="1">
      <c r="A503" s="1594" t="s">
        <v>100</v>
      </c>
      <c r="B503" s="1593"/>
      <c r="C503" s="1593"/>
      <c r="D503" s="1593"/>
      <c r="E503" s="1593"/>
      <c r="F503" s="1593"/>
      <c r="G503" s="1593"/>
      <c r="H503" s="1593"/>
      <c r="I503" s="1592"/>
      <c r="J503" s="1591"/>
      <c r="K503" s="1603"/>
      <c r="L503" s="1602"/>
      <c r="M503" s="1416">
        <f>K503*12*I441</f>
        <v>0</v>
      </c>
    </row>
    <row r="504" spans="1:19" s="1588" customFormat="1" ht="15.75" thickBot="1">
      <c r="A504" s="1431" t="s">
        <v>137</v>
      </c>
      <c r="B504" s="1430"/>
      <c r="C504" s="1430"/>
      <c r="D504" s="1430"/>
      <c r="E504" s="1430"/>
      <c r="F504" s="1430"/>
      <c r="G504" s="1430"/>
      <c r="H504" s="1430"/>
      <c r="I504" s="1426"/>
      <c r="J504" s="1425"/>
      <c r="K504" s="1429">
        <v>71.08</v>
      </c>
      <c r="L504" s="1423"/>
      <c r="M504" s="1416">
        <f>K504*12*I441</f>
        <v>802038.28799999994</v>
      </c>
      <c r="P504" s="1414"/>
      <c r="Q504" s="1414"/>
      <c r="R504" s="1414"/>
      <c r="S504" s="1589"/>
    </row>
    <row r="505" spans="1:19" s="1588" customFormat="1" ht="15.75" thickBot="1">
      <c r="A505" s="1428" t="s">
        <v>136</v>
      </c>
      <c r="B505" s="1427"/>
      <c r="C505" s="1427"/>
      <c r="D505" s="1427"/>
      <c r="E505" s="1427"/>
      <c r="F505" s="1427"/>
      <c r="G505" s="1427"/>
      <c r="H505" s="1427"/>
      <c r="I505" s="1426"/>
      <c r="J505" s="1425"/>
      <c r="K505" s="1424">
        <f>K506-K504</f>
        <v>3.5499999999999972</v>
      </c>
      <c r="L505" s="1423"/>
      <c r="M505" s="1416">
        <f>K505*I441*12</f>
        <v>40056.77999999997</v>
      </c>
      <c r="P505" s="1414"/>
      <c r="Q505" s="1414"/>
      <c r="R505" s="1414"/>
      <c r="S505" s="1589"/>
    </row>
    <row r="506" spans="1:19" s="1588" customFormat="1" ht="15.75" thickBot="1">
      <c r="A506" s="1422" t="s">
        <v>135</v>
      </c>
      <c r="B506" s="1421"/>
      <c r="C506" s="1421"/>
      <c r="D506" s="1421"/>
      <c r="E506" s="1421"/>
      <c r="F506" s="1421"/>
      <c r="G506" s="1421"/>
      <c r="H506" s="1421"/>
      <c r="I506" s="1420"/>
      <c r="J506" s="1419"/>
      <c r="K506" s="1418">
        <f>K503+K502+K501+K489+K465+K452+K442</f>
        <v>74.63</v>
      </c>
      <c r="L506" s="1417"/>
      <c r="M506" s="1416">
        <f>M503+M502+M501+M489+M465+M452+M442</f>
        <v>842095.06799999997</v>
      </c>
      <c r="N506" s="1590"/>
      <c r="O506" s="1590"/>
      <c r="P506" s="1414"/>
      <c r="Q506" s="1414"/>
      <c r="R506" s="1414"/>
      <c r="S506" s="1589"/>
    </row>
    <row r="508" spans="1:19" ht="15.75">
      <c r="A508" s="1587" t="s">
        <v>104</v>
      </c>
      <c r="B508" s="1587"/>
      <c r="C508" s="1587"/>
      <c r="D508" s="1587"/>
      <c r="E508" s="1587"/>
      <c r="F508" s="1587"/>
      <c r="G508" s="1587"/>
      <c r="H508" s="1587"/>
      <c r="I508" s="1587"/>
      <c r="J508" s="1587"/>
      <c r="K508" s="1587"/>
      <c r="L508" s="1587"/>
      <c r="M508" s="1508"/>
    </row>
    <row r="509" spans="1:19" ht="15.75">
      <c r="A509" s="1586" t="s">
        <v>0</v>
      </c>
      <c r="B509" s="1586"/>
      <c r="C509" s="1586"/>
      <c r="D509" s="1586"/>
      <c r="E509" s="1586"/>
      <c r="F509" s="1586"/>
      <c r="G509" s="1586"/>
      <c r="H509" s="1586"/>
      <c r="I509" s="1586"/>
      <c r="J509" s="1586"/>
      <c r="K509" s="1586"/>
      <c r="L509" s="1586"/>
      <c r="M509" s="1508"/>
    </row>
    <row r="510" spans="1:19" ht="15.75">
      <c r="A510" s="1559"/>
      <c r="B510" s="1559"/>
      <c r="C510" s="1559"/>
      <c r="D510" s="1559"/>
      <c r="E510" s="1559"/>
      <c r="F510" s="1559" t="s">
        <v>231</v>
      </c>
      <c r="G510" s="1559"/>
      <c r="H510" s="1559"/>
      <c r="I510" s="1559"/>
      <c r="J510" s="1559"/>
      <c r="K510" s="1601" t="s">
        <v>187</v>
      </c>
      <c r="L510" s="1584"/>
      <c r="M510" s="1584"/>
    </row>
    <row r="511" spans="1:19">
      <c r="A511" s="1512"/>
      <c r="B511" s="1511"/>
      <c r="C511" s="1583" t="s">
        <v>2</v>
      </c>
      <c r="D511" s="1583"/>
      <c r="E511" s="1583"/>
      <c r="F511" s="1511"/>
      <c r="G511" s="1511"/>
      <c r="H511" s="1557"/>
      <c r="I511" s="1526" t="s">
        <v>3</v>
      </c>
      <c r="J511" s="1525"/>
      <c r="K511" s="1582" t="s">
        <v>4</v>
      </c>
      <c r="L511" s="1581"/>
      <c r="M511" s="1536"/>
    </row>
    <row r="512" spans="1:19">
      <c r="A512" s="1577"/>
      <c r="B512" s="1541"/>
      <c r="C512" s="1541"/>
      <c r="D512" s="1541"/>
      <c r="E512" s="1541"/>
      <c r="F512" s="1541"/>
      <c r="G512" s="1541"/>
      <c r="H512" s="1542"/>
      <c r="I512" s="1452"/>
      <c r="J512" s="1451"/>
      <c r="K512" s="1579" t="s">
        <v>5</v>
      </c>
      <c r="L512" s="1578"/>
      <c r="M512" s="1600" t="s">
        <v>6</v>
      </c>
    </row>
    <row r="513" spans="1:13" s="1412" customFormat="1">
      <c r="A513" s="1577"/>
      <c r="B513" s="1541"/>
      <c r="C513" s="1541"/>
      <c r="D513" s="1541"/>
      <c r="E513" s="1541"/>
      <c r="F513" s="1541"/>
      <c r="G513" s="1541"/>
      <c r="H513" s="1542"/>
      <c r="I513" s="1459" t="s">
        <v>7</v>
      </c>
      <c r="J513" s="1458"/>
      <c r="K513" s="1576" t="s">
        <v>8</v>
      </c>
      <c r="L513" s="1575"/>
      <c r="M513" s="1600" t="s">
        <v>9</v>
      </c>
    </row>
    <row r="514" spans="1:13" s="1412" customFormat="1" ht="16.5" thickBot="1">
      <c r="A514" s="1573"/>
      <c r="B514" s="1538"/>
      <c r="C514" s="1538"/>
      <c r="D514" s="1538"/>
      <c r="E514" s="1538"/>
      <c r="F514" s="1538"/>
      <c r="G514" s="1538"/>
      <c r="H514" s="1537"/>
      <c r="I514" s="1572">
        <v>1624.6</v>
      </c>
      <c r="J514" s="1571"/>
      <c r="K514" s="1570"/>
      <c r="L514" s="1569"/>
      <c r="M514" s="1568"/>
    </row>
    <row r="515" spans="1:13" s="1412" customFormat="1">
      <c r="A515" s="1555" t="s">
        <v>10</v>
      </c>
      <c r="B515" s="1534"/>
      <c r="C515" s="1534"/>
      <c r="D515" s="1534"/>
      <c r="E515" s="1534"/>
      <c r="F515" s="1534"/>
      <c r="G515" s="1534"/>
      <c r="H515" s="1567"/>
      <c r="I515" s="1531"/>
      <c r="J515" s="1530"/>
      <c r="K515" s="1566">
        <f>K518+K521</f>
        <v>8.77</v>
      </c>
      <c r="L515" s="1528"/>
      <c r="M515" s="1444">
        <f>K515*12*I514</f>
        <v>170972.90399999998</v>
      </c>
    </row>
    <row r="516" spans="1:13" s="1412" customFormat="1">
      <c r="A516" s="1565" t="s">
        <v>11</v>
      </c>
      <c r="B516" s="1564"/>
      <c r="C516" s="1564"/>
      <c r="D516" s="1564"/>
      <c r="E516" s="1564"/>
      <c r="F516" s="1564"/>
      <c r="G516" s="1564"/>
      <c r="H516" s="1563"/>
      <c r="I516" s="1452"/>
      <c r="J516" s="1451"/>
      <c r="K516" s="1521"/>
      <c r="L516" s="1507"/>
      <c r="M516" s="1562"/>
    </row>
    <row r="517" spans="1:13" s="1412" customFormat="1" ht="15.75" thickBot="1">
      <c r="A517" s="1550" t="s">
        <v>12</v>
      </c>
      <c r="B517" s="1561"/>
      <c r="C517" s="1561"/>
      <c r="D517" s="1561"/>
      <c r="E517" s="1561"/>
      <c r="F517" s="1561"/>
      <c r="G517" s="1561"/>
      <c r="H517" s="1560"/>
      <c r="I517" s="1547"/>
      <c r="J517" s="1440"/>
      <c r="K517" s="1439"/>
      <c r="L517" s="1438"/>
      <c r="M517" s="1437"/>
    </row>
    <row r="518" spans="1:13" s="1412" customFormat="1">
      <c r="A518" s="1496" t="s">
        <v>13</v>
      </c>
      <c r="B518" s="1516"/>
      <c r="C518" s="1516"/>
      <c r="D518" s="1516"/>
      <c r="E518" s="1516"/>
      <c r="F518" s="1516"/>
      <c r="G518" s="1516"/>
      <c r="H518" s="1543"/>
      <c r="I518" s="1510" t="s">
        <v>14</v>
      </c>
      <c r="J518" s="1509"/>
      <c r="K518" s="1514">
        <v>5.24</v>
      </c>
      <c r="L518" s="1513"/>
      <c r="M518" s="1432">
        <f>K518*12*I514</f>
        <v>102154.848</v>
      </c>
    </row>
    <row r="519" spans="1:13" s="1412" customFormat="1">
      <c r="A519" s="1456" t="s">
        <v>15</v>
      </c>
      <c r="B519" s="1541"/>
      <c r="C519" s="1541"/>
      <c r="D519" s="1541"/>
      <c r="E519" s="1541"/>
      <c r="F519" s="1541"/>
      <c r="G519" s="1541"/>
      <c r="H519" s="1542"/>
      <c r="I519" s="1459" t="s">
        <v>16</v>
      </c>
      <c r="J519" s="1458"/>
      <c r="K519" s="1508"/>
      <c r="L519" s="1507"/>
      <c r="M519" s="1432"/>
    </row>
    <row r="520" spans="1:13" s="1412" customFormat="1">
      <c r="A520" s="1496" t="s">
        <v>17</v>
      </c>
      <c r="B520" s="1516"/>
      <c r="C520" s="1516"/>
      <c r="D520" s="1516"/>
      <c r="E520" s="1516"/>
      <c r="F520" s="1516"/>
      <c r="G520" s="1516"/>
      <c r="H520" s="1543"/>
      <c r="I520" s="1510"/>
      <c r="J520" s="1509"/>
      <c r="K520" s="1508"/>
      <c r="L520" s="1507"/>
      <c r="M520" s="1432"/>
    </row>
    <row r="521" spans="1:13" s="1412" customFormat="1">
      <c r="A521" s="1496" t="s">
        <v>18</v>
      </c>
      <c r="B521" s="1516"/>
      <c r="C521" s="1516"/>
      <c r="D521" s="1516"/>
      <c r="E521" s="1516"/>
      <c r="F521" s="1516"/>
      <c r="G521" s="1516"/>
      <c r="H521" s="1543"/>
      <c r="I521" s="1504" t="s">
        <v>19</v>
      </c>
      <c r="J521" s="1503"/>
      <c r="K521" s="1506">
        <v>3.53</v>
      </c>
      <c r="L521" s="1505"/>
      <c r="M521" s="1432">
        <f>K521*12*I514</f>
        <v>68818.055999999997</v>
      </c>
    </row>
    <row r="522" spans="1:13" s="1412" customFormat="1">
      <c r="A522" s="1489" t="s">
        <v>20</v>
      </c>
      <c r="B522" s="1540"/>
      <c r="C522" s="1540"/>
      <c r="D522" s="1540"/>
      <c r="E522" s="1540"/>
      <c r="F522" s="1540"/>
      <c r="G522" s="1540"/>
      <c r="H522" s="1539"/>
      <c r="I522" s="1459" t="s">
        <v>16</v>
      </c>
      <c r="J522" s="1458"/>
      <c r="K522" s="1599"/>
      <c r="L522" s="1598"/>
      <c r="M522" s="1432"/>
    </row>
    <row r="523" spans="1:13" s="1412" customFormat="1">
      <c r="A523" s="1482" t="s">
        <v>21</v>
      </c>
      <c r="B523" s="1511"/>
      <c r="C523" s="1511"/>
      <c r="D523" s="1511"/>
      <c r="E523" s="1511"/>
      <c r="F523" s="1511"/>
      <c r="G523" s="1511"/>
      <c r="H523" s="1557"/>
      <c r="I523" s="1459"/>
      <c r="J523" s="1458"/>
      <c r="K523" s="1508"/>
      <c r="L523" s="1507"/>
      <c r="M523" s="1432"/>
    </row>
    <row r="524" spans="1:13" s="1412" customFormat="1" ht="15.75" thickBot="1">
      <c r="A524" s="1496" t="s">
        <v>22</v>
      </c>
      <c r="B524" s="1495"/>
      <c r="C524" s="1495"/>
      <c r="D524" s="1495"/>
      <c r="E524" s="1495"/>
      <c r="F524" s="1495"/>
      <c r="G524" s="1495"/>
      <c r="H524" s="1494"/>
      <c r="I524" s="1523"/>
      <c r="J524" s="1522"/>
      <c r="K524" s="1484"/>
      <c r="L524" s="1483"/>
      <c r="M524" s="1432"/>
    </row>
    <row r="525" spans="1:13" s="1412" customFormat="1">
      <c r="A525" s="1555" t="s">
        <v>23</v>
      </c>
      <c r="B525" s="1554"/>
      <c r="C525" s="1554"/>
      <c r="D525" s="1554"/>
      <c r="E525" s="1554"/>
      <c r="F525" s="1554"/>
      <c r="G525" s="1554"/>
      <c r="H525" s="1553"/>
      <c r="I525" s="1531"/>
      <c r="J525" s="1552"/>
      <c r="K525" s="1551">
        <f>K527+K532+K534</f>
        <v>7.17</v>
      </c>
      <c r="L525" s="1528"/>
      <c r="M525" s="1444">
        <f>K525*12*I514</f>
        <v>139780.58399999997</v>
      </c>
    </row>
    <row r="526" spans="1:13" s="1412" customFormat="1" ht="15.75" thickBot="1">
      <c r="A526" s="1550" t="s">
        <v>24</v>
      </c>
      <c r="B526" s="1549"/>
      <c r="C526" s="1549"/>
      <c r="D526" s="1549"/>
      <c r="E526" s="1549"/>
      <c r="F526" s="1549"/>
      <c r="G526" s="1549"/>
      <c r="H526" s="1548"/>
      <c r="I526" s="1547"/>
      <c r="J526" s="1546"/>
      <c r="K526" s="1439"/>
      <c r="L526" s="1438"/>
      <c r="M526" s="1437"/>
    </row>
    <row r="527" spans="1:13" s="1412" customFormat="1">
      <c r="A527" s="1456" t="s">
        <v>25</v>
      </c>
      <c r="B527" s="1455"/>
      <c r="C527" s="1455"/>
      <c r="D527" s="1455"/>
      <c r="E527" s="1455"/>
      <c r="F527" s="1455"/>
      <c r="G527" s="1455"/>
      <c r="H527" s="1453"/>
      <c r="I527" s="1459" t="s">
        <v>14</v>
      </c>
      <c r="J527" s="1458"/>
      <c r="K527" s="1514">
        <v>3.59</v>
      </c>
      <c r="L527" s="1513"/>
      <c r="M527" s="1432">
        <f>K527*12*I514</f>
        <v>69987.767999999996</v>
      </c>
    </row>
    <row r="528" spans="1:13" s="1412" customFormat="1">
      <c r="A528" s="1496" t="s">
        <v>26</v>
      </c>
      <c r="B528" s="1495"/>
      <c r="C528" s="1495"/>
      <c r="D528" s="1495"/>
      <c r="E528" s="1495"/>
      <c r="F528" s="1495"/>
      <c r="G528" s="1495"/>
      <c r="H528" s="1494"/>
      <c r="I528" s="1545"/>
      <c r="J528" s="1544"/>
      <c r="K528" s="1508"/>
      <c r="L528" s="1507"/>
      <c r="M528" s="1432"/>
    </row>
    <row r="529" spans="1:13" s="1412" customFormat="1">
      <c r="A529" s="1456" t="s">
        <v>15</v>
      </c>
      <c r="B529" s="1541"/>
      <c r="C529" s="1541"/>
      <c r="D529" s="1541"/>
      <c r="E529" s="1541"/>
      <c r="F529" s="1541"/>
      <c r="G529" s="1541"/>
      <c r="H529" s="1542"/>
      <c r="I529" s="1459" t="s">
        <v>16</v>
      </c>
      <c r="J529" s="1458"/>
      <c r="K529" s="1508"/>
      <c r="L529" s="1507"/>
      <c r="M529" s="1432"/>
    </row>
    <row r="530" spans="1:13" s="1412" customFormat="1">
      <c r="A530" s="1496" t="s">
        <v>17</v>
      </c>
      <c r="B530" s="1516"/>
      <c r="C530" s="1516"/>
      <c r="D530" s="1516"/>
      <c r="E530" s="1516"/>
      <c r="F530" s="1516"/>
      <c r="G530" s="1516"/>
      <c r="H530" s="1543"/>
      <c r="I530" s="1510"/>
      <c r="J530" s="1509"/>
      <c r="K530" s="1508"/>
      <c r="L530" s="1507"/>
      <c r="M530" s="1432"/>
    </row>
    <row r="531" spans="1:13" s="1412" customFormat="1">
      <c r="A531" s="1489" t="s">
        <v>27</v>
      </c>
      <c r="B531" s="1540"/>
      <c r="C531" s="1539"/>
      <c r="D531" s="1541"/>
      <c r="E531" s="1541"/>
      <c r="F531" s="1541"/>
      <c r="G531" s="1541"/>
      <c r="H531" s="1542"/>
      <c r="I531" s="1459" t="s">
        <v>16</v>
      </c>
      <c r="J531" s="1458"/>
      <c r="K531" s="1508"/>
      <c r="L531" s="1507"/>
      <c r="M531" s="1432"/>
    </row>
    <row r="532" spans="1:13" s="1412" customFormat="1">
      <c r="A532" s="1456" t="s">
        <v>28</v>
      </c>
      <c r="B532" s="1541"/>
      <c r="C532" s="1541"/>
      <c r="D532" s="1540"/>
      <c r="E532" s="1540"/>
      <c r="F532" s="1540"/>
      <c r="G532" s="1540"/>
      <c r="H532" s="1539"/>
      <c r="I532" s="1504" t="s">
        <v>19</v>
      </c>
      <c r="J532" s="1503"/>
      <c r="K532" s="1506">
        <v>1.58</v>
      </c>
      <c r="L532" s="1505"/>
      <c r="M532" s="1432">
        <f>K532*12*I514</f>
        <v>30802.416000000001</v>
      </c>
    </row>
    <row r="533" spans="1:13" s="1412" customFormat="1">
      <c r="A533" s="1482" t="s">
        <v>29</v>
      </c>
      <c r="B533" s="1481"/>
      <c r="C533" s="1481"/>
      <c r="D533" s="1481"/>
      <c r="E533" s="1481"/>
      <c r="F533" s="1481"/>
      <c r="G533" s="1481"/>
      <c r="H533" s="1480"/>
      <c r="I533" s="1526" t="s">
        <v>133</v>
      </c>
      <c r="J533" s="1525"/>
      <c r="K533" s="1508"/>
      <c r="L533" s="1507"/>
      <c r="M533" s="1432"/>
    </row>
    <row r="534" spans="1:13" s="1412" customFormat="1">
      <c r="A534" s="1482" t="s">
        <v>32</v>
      </c>
      <c r="B534" s="1481"/>
      <c r="C534" s="1481"/>
      <c r="D534" s="1481"/>
      <c r="E534" s="1481"/>
      <c r="F534" s="1481"/>
      <c r="G534" s="1481"/>
      <c r="H534" s="1480"/>
      <c r="I534" s="1526" t="s">
        <v>19</v>
      </c>
      <c r="J534" s="1525"/>
      <c r="K534" s="1506">
        <v>2</v>
      </c>
      <c r="L534" s="1505"/>
      <c r="M534" s="1432">
        <f>K534*12*I514</f>
        <v>38990.399999999994</v>
      </c>
    </row>
    <row r="535" spans="1:13" s="1412" customFormat="1">
      <c r="A535" s="1496" t="s">
        <v>33</v>
      </c>
      <c r="B535" s="1495"/>
      <c r="C535" s="1495"/>
      <c r="D535" s="1495"/>
      <c r="E535" s="1495"/>
      <c r="F535" s="1495"/>
      <c r="G535" s="1495"/>
      <c r="H535" s="1494"/>
      <c r="I535" s="1523"/>
      <c r="J535" s="1522"/>
      <c r="K535" s="1508"/>
      <c r="L535" s="1507"/>
      <c r="M535" s="1432"/>
    </row>
    <row r="536" spans="1:13" s="1412" customFormat="1">
      <c r="A536" s="1482" t="s">
        <v>34</v>
      </c>
      <c r="B536" s="1481"/>
      <c r="C536" s="1481"/>
      <c r="D536" s="1481"/>
      <c r="E536" s="1481"/>
      <c r="F536" s="1481"/>
      <c r="G536" s="1481"/>
      <c r="H536" s="1480"/>
      <c r="I536" s="1459" t="s">
        <v>16</v>
      </c>
      <c r="J536" s="1458"/>
      <c r="K536" s="1508"/>
      <c r="L536" s="1507"/>
      <c r="M536" s="1432"/>
    </row>
    <row r="537" spans="1:13" s="1412" customFormat="1" ht="15.75" thickBot="1">
      <c r="A537" s="1482" t="s">
        <v>35</v>
      </c>
      <c r="B537" s="1481"/>
      <c r="C537" s="1481"/>
      <c r="D537" s="1481"/>
      <c r="E537" s="1481"/>
      <c r="F537" s="1481"/>
      <c r="G537" s="1481"/>
      <c r="H537" s="1480"/>
      <c r="I537" s="1526" t="s">
        <v>132</v>
      </c>
      <c r="J537" s="1525"/>
      <c r="K537" s="1538"/>
      <c r="L537" s="1537"/>
      <c r="M537" s="1536"/>
    </row>
    <row r="538" spans="1:13" s="1412" customFormat="1" ht="15.75" thickBot="1">
      <c r="A538" s="1535" t="s">
        <v>38</v>
      </c>
      <c r="B538" s="1534"/>
      <c r="C538" s="1534"/>
      <c r="D538" s="1534"/>
      <c r="E538" s="1534"/>
      <c r="F538" s="1534"/>
      <c r="G538" s="1533"/>
      <c r="H538" s="1532"/>
      <c r="I538" s="1531"/>
      <c r="J538" s="1530"/>
      <c r="K538" s="1529">
        <f>K539+K546+K554+K558+K559+K560</f>
        <v>30.509999999999998</v>
      </c>
      <c r="L538" s="1528"/>
      <c r="M538" s="1444">
        <f>M539+M546+M554+M558+M559+M560</f>
        <v>594798.55199999991</v>
      </c>
    </row>
    <row r="539" spans="1:13" s="1412" customFormat="1" ht="15.75" thickBot="1">
      <c r="A539" s="1467" t="s">
        <v>39</v>
      </c>
      <c r="B539" s="1466"/>
      <c r="C539" s="1466"/>
      <c r="D539" s="1466"/>
      <c r="E539" s="1466"/>
      <c r="F539" s="1466"/>
      <c r="G539" s="1466"/>
      <c r="H539" s="1465"/>
      <c r="I539" s="1464"/>
      <c r="J539" s="1463"/>
      <c r="K539" s="1527">
        <f>K540+K541+K542+K544+K545</f>
        <v>11.04</v>
      </c>
      <c r="L539" s="1518"/>
      <c r="M539" s="1460">
        <f>K539*12*I514</f>
        <v>215227.00799999997</v>
      </c>
    </row>
    <row r="540" spans="1:13" s="1412" customFormat="1">
      <c r="A540" s="1496" t="s">
        <v>40</v>
      </c>
      <c r="B540" s="1495"/>
      <c r="C540" s="1495"/>
      <c r="D540" s="1495"/>
      <c r="E540" s="1495"/>
      <c r="F540" s="1495"/>
      <c r="G540" s="1495"/>
      <c r="H540" s="1494"/>
      <c r="I540" s="1510" t="s">
        <v>41</v>
      </c>
      <c r="J540" s="1509"/>
      <c r="K540" s="1514">
        <v>2.58</v>
      </c>
      <c r="L540" s="1513"/>
      <c r="M540" s="1432">
        <f>K540*12*I514</f>
        <v>50297.616000000002</v>
      </c>
    </row>
    <row r="541" spans="1:13" s="1412" customFormat="1">
      <c r="A541" s="1489" t="s">
        <v>42</v>
      </c>
      <c r="B541" s="1488"/>
      <c r="C541" s="1488"/>
      <c r="D541" s="1488"/>
      <c r="E541" s="1488"/>
      <c r="F541" s="1488"/>
      <c r="G541" s="1488"/>
      <c r="H541" s="1487"/>
      <c r="I541" s="1504" t="s">
        <v>43</v>
      </c>
      <c r="J541" s="1503"/>
      <c r="K541" s="1506">
        <v>6.1</v>
      </c>
      <c r="L541" s="1505"/>
      <c r="M541" s="1432">
        <f>K541*12*I514</f>
        <v>118920.71999999997</v>
      </c>
    </row>
    <row r="542" spans="1:13" s="1412" customFormat="1">
      <c r="A542" s="1482" t="s">
        <v>44</v>
      </c>
      <c r="B542" s="1481"/>
      <c r="C542" s="1481"/>
      <c r="D542" s="1481"/>
      <c r="E542" s="1481"/>
      <c r="F542" s="1481"/>
      <c r="G542" s="1481"/>
      <c r="H542" s="1480"/>
      <c r="I542" s="1526" t="s">
        <v>19</v>
      </c>
      <c r="J542" s="1525"/>
      <c r="K542" s="1506">
        <v>0.69</v>
      </c>
      <c r="L542" s="1505"/>
      <c r="M542" s="1432">
        <f>K542*12*I514</f>
        <v>13451.687999999998</v>
      </c>
    </row>
    <row r="543" spans="1:13" s="1412" customFormat="1">
      <c r="A543" s="1524" t="s">
        <v>45</v>
      </c>
      <c r="B543" s="1516"/>
      <c r="C543" s="1516"/>
      <c r="D543" s="1516"/>
      <c r="E543" s="1495"/>
      <c r="F543" s="1495"/>
      <c r="G543" s="1495"/>
      <c r="H543" s="1494"/>
      <c r="I543" s="1523"/>
      <c r="J543" s="1522"/>
      <c r="K543" s="1521"/>
      <c r="L543" s="1507"/>
      <c r="M543" s="1432"/>
    </row>
    <row r="544" spans="1:13" s="1412" customFormat="1">
      <c r="A544" s="1489" t="s">
        <v>46</v>
      </c>
      <c r="B544" s="1488"/>
      <c r="C544" s="1488"/>
      <c r="D544" s="1488"/>
      <c r="E544" s="1488"/>
      <c r="F544" s="1488"/>
      <c r="G544" s="1488"/>
      <c r="H544" s="1487"/>
      <c r="I544" s="1504" t="s">
        <v>14</v>
      </c>
      <c r="J544" s="1503"/>
      <c r="K544" s="1506">
        <v>0.21</v>
      </c>
      <c r="L544" s="1505"/>
      <c r="M544" s="1432">
        <f>K544*12*I514</f>
        <v>4093.9919999999997</v>
      </c>
    </row>
    <row r="545" spans="1:13" s="1412" customFormat="1" ht="15.75" thickBot="1">
      <c r="A545" s="1482" t="s">
        <v>47</v>
      </c>
      <c r="B545" s="1481"/>
      <c r="C545" s="1481"/>
      <c r="D545" s="1481"/>
      <c r="E545" s="1481"/>
      <c r="F545" s="1481"/>
      <c r="G545" s="1481"/>
      <c r="H545" s="1480"/>
      <c r="I545" s="1479" t="s">
        <v>14</v>
      </c>
      <c r="J545" s="1478"/>
      <c r="K545" s="1520">
        <v>1.46</v>
      </c>
      <c r="L545" s="1519"/>
      <c r="M545" s="1432">
        <f>K545*12*I514</f>
        <v>28462.991999999998</v>
      </c>
    </row>
    <row r="546" spans="1:13" s="1412" customFormat="1" ht="15.75" thickBot="1">
      <c r="A546" s="1501" t="s">
        <v>48</v>
      </c>
      <c r="B546" s="1500"/>
      <c r="C546" s="1500"/>
      <c r="D546" s="1500"/>
      <c r="E546" s="1500"/>
      <c r="F546" s="1500"/>
      <c r="G546" s="1500"/>
      <c r="H546" s="1499"/>
      <c r="I546" s="1464"/>
      <c r="J546" s="1463"/>
      <c r="K546" s="1462">
        <f>K547+K548+K550+K551+K552+K553</f>
        <v>2.9600000000000004</v>
      </c>
      <c r="L546" s="1518"/>
      <c r="M546" s="1460">
        <f>K546*12*I514</f>
        <v>57705.792000000001</v>
      </c>
    </row>
    <row r="547" spans="1:13" s="1412" customFormat="1">
      <c r="A547" s="1517" t="s">
        <v>49</v>
      </c>
      <c r="B547" s="1516"/>
      <c r="C547" s="1516"/>
      <c r="D547" s="1516"/>
      <c r="E547" s="1516"/>
      <c r="F547" s="1495"/>
      <c r="G547" s="1495"/>
      <c r="H547" s="1494"/>
      <c r="I547" s="1515"/>
      <c r="J547" s="1451"/>
      <c r="K547" s="1514">
        <v>0.16</v>
      </c>
      <c r="L547" s="1513"/>
      <c r="M547" s="1432">
        <f>K547*12*I514</f>
        <v>3119.2319999999995</v>
      </c>
    </row>
    <row r="548" spans="1:13" s="1412" customFormat="1">
      <c r="A548" s="1512" t="s">
        <v>50</v>
      </c>
      <c r="B548" s="1511"/>
      <c r="C548" s="1511"/>
      <c r="D548" s="1511"/>
      <c r="E548" s="1511"/>
      <c r="F548" s="1481"/>
      <c r="G548" s="1481"/>
      <c r="H548" s="1480"/>
      <c r="I548" s="1459" t="s">
        <v>51</v>
      </c>
      <c r="J548" s="1458"/>
      <c r="K548" s="1506">
        <v>1.41</v>
      </c>
      <c r="L548" s="1505"/>
      <c r="M548" s="1432">
        <f>K548*12*I514</f>
        <v>27488.231999999996</v>
      </c>
    </row>
    <row r="549" spans="1:13" s="1412" customFormat="1">
      <c r="A549" s="1496" t="s">
        <v>52</v>
      </c>
      <c r="B549" s="1495"/>
      <c r="C549" s="1495"/>
      <c r="D549" s="1495"/>
      <c r="E549" s="1495"/>
      <c r="F549" s="1495"/>
      <c r="G549" s="1495"/>
      <c r="H549" s="1494"/>
      <c r="I549" s="1510" t="s">
        <v>53</v>
      </c>
      <c r="J549" s="1509"/>
      <c r="K549" s="1508"/>
      <c r="L549" s="1507"/>
      <c r="M549" s="1432"/>
    </row>
    <row r="550" spans="1:13" s="1412" customFormat="1">
      <c r="A550" s="1489" t="s">
        <v>54</v>
      </c>
      <c r="B550" s="1488"/>
      <c r="C550" s="1488"/>
      <c r="D550" s="1488"/>
      <c r="E550" s="1488"/>
      <c r="F550" s="1488"/>
      <c r="G550" s="1488"/>
      <c r="H550" s="1487"/>
      <c r="I550" s="1504" t="s">
        <v>55</v>
      </c>
      <c r="J550" s="1503"/>
      <c r="K550" s="1506">
        <v>0.87</v>
      </c>
      <c r="L550" s="1505"/>
      <c r="M550" s="1432">
        <f>K550*12*I514</f>
        <v>16960.823999999997</v>
      </c>
    </row>
    <row r="551" spans="1:13" s="1412" customFormat="1">
      <c r="A551" s="1489" t="s">
        <v>56</v>
      </c>
      <c r="B551" s="1488"/>
      <c r="C551" s="1488"/>
      <c r="D551" s="1488"/>
      <c r="E551" s="1488"/>
      <c r="F551" s="1488"/>
      <c r="G551" s="1488"/>
      <c r="H551" s="1487"/>
      <c r="I551" s="1504" t="s">
        <v>57</v>
      </c>
      <c r="J551" s="1503"/>
      <c r="K551" s="1506">
        <v>0.22</v>
      </c>
      <c r="L551" s="1505"/>
      <c r="M551" s="1432">
        <f>K551*12*I514</f>
        <v>4288.9440000000004</v>
      </c>
    </row>
    <row r="552" spans="1:13" s="1412" customFormat="1">
      <c r="A552" s="1482" t="s">
        <v>58</v>
      </c>
      <c r="B552" s="1481"/>
      <c r="C552" s="1481"/>
      <c r="D552" s="1481"/>
      <c r="E552" s="1481"/>
      <c r="F552" s="1481"/>
      <c r="G552" s="1481"/>
      <c r="H552" s="1480"/>
      <c r="I552" s="1504" t="s">
        <v>59</v>
      </c>
      <c r="J552" s="1503"/>
      <c r="K552" s="1484">
        <v>0.12</v>
      </c>
      <c r="L552" s="1483"/>
      <c r="M552" s="1432">
        <f>K552*12*I514</f>
        <v>2339.424</v>
      </c>
    </row>
    <row r="553" spans="1:13" s="1412" customFormat="1" ht="15.75" thickBot="1">
      <c r="A553" s="1482" t="s">
        <v>60</v>
      </c>
      <c r="B553" s="1481"/>
      <c r="C553" s="1481"/>
      <c r="D553" s="1481"/>
      <c r="E553" s="1481"/>
      <c r="F553" s="1481"/>
      <c r="G553" s="1481"/>
      <c r="H553" s="1480"/>
      <c r="I553" s="1479" t="s">
        <v>61</v>
      </c>
      <c r="J553" s="1478"/>
      <c r="K553" s="1477">
        <v>0.18</v>
      </c>
      <c r="L553" s="1476"/>
      <c r="M553" s="1502">
        <f>K553*12*I514</f>
        <v>3509.136</v>
      </c>
    </row>
    <row r="554" spans="1:13" s="1412" customFormat="1" ht="15.75" thickBot="1">
      <c r="A554" s="1501" t="s">
        <v>109</v>
      </c>
      <c r="B554" s="1500"/>
      <c r="C554" s="1500"/>
      <c r="D554" s="1500"/>
      <c r="E554" s="1500"/>
      <c r="F554" s="1500"/>
      <c r="G554" s="1500"/>
      <c r="H554" s="1499"/>
      <c r="I554" s="1498"/>
      <c r="J554" s="1497"/>
      <c r="K554" s="1424">
        <f>K555+K556+K557</f>
        <v>1.93</v>
      </c>
      <c r="L554" s="1461"/>
      <c r="M554" s="1460">
        <f>K554*12*I514</f>
        <v>37625.735999999997</v>
      </c>
    </row>
    <row r="555" spans="1:13" s="1412" customFormat="1">
      <c r="A555" s="1496" t="s">
        <v>63</v>
      </c>
      <c r="B555" s="1495"/>
      <c r="C555" s="1495"/>
      <c r="D555" s="1495"/>
      <c r="E555" s="1495"/>
      <c r="F555" s="1495"/>
      <c r="G555" s="1495"/>
      <c r="H555" s="1494"/>
      <c r="I555" s="1493" t="s">
        <v>64</v>
      </c>
      <c r="J555" s="1492"/>
      <c r="K555" s="1491">
        <v>0.92</v>
      </c>
      <c r="L555" s="1490"/>
      <c r="M555" s="1432">
        <f>K555*12*I514</f>
        <v>17935.583999999999</v>
      </c>
    </row>
    <row r="556" spans="1:13" s="1412" customFormat="1">
      <c r="A556" s="1489" t="s">
        <v>65</v>
      </c>
      <c r="B556" s="1488"/>
      <c r="C556" s="1488"/>
      <c r="D556" s="1488"/>
      <c r="E556" s="1488"/>
      <c r="F556" s="1488"/>
      <c r="G556" s="1488"/>
      <c r="H556" s="1487"/>
      <c r="I556" s="1486" t="s">
        <v>66</v>
      </c>
      <c r="J556" s="1485"/>
      <c r="K556" s="1484">
        <v>0.81</v>
      </c>
      <c r="L556" s="1483"/>
      <c r="M556" s="1432">
        <f>K556*12*I514</f>
        <v>15791.112000000001</v>
      </c>
    </row>
    <row r="557" spans="1:13" s="1412" customFormat="1" ht="15.75" thickBot="1">
      <c r="A557" s="1482" t="s">
        <v>58</v>
      </c>
      <c r="B557" s="1481"/>
      <c r="C557" s="1481"/>
      <c r="D557" s="1481"/>
      <c r="E557" s="1481"/>
      <c r="F557" s="1481"/>
      <c r="G557" s="1481"/>
      <c r="H557" s="1480"/>
      <c r="I557" s="1479" t="s">
        <v>59</v>
      </c>
      <c r="J557" s="1478"/>
      <c r="K557" s="1477">
        <v>0.2</v>
      </c>
      <c r="L557" s="1476"/>
      <c r="M557" s="1432">
        <f>K557*12*I514</f>
        <v>3899.0400000000004</v>
      </c>
    </row>
    <row r="558" spans="1:13" s="1412" customFormat="1" ht="15.75" thickBot="1">
      <c r="A558" s="1471" t="s">
        <v>108</v>
      </c>
      <c r="B558" s="1470"/>
      <c r="C558" s="1470"/>
      <c r="D558" s="1470"/>
      <c r="E558" s="1470"/>
      <c r="F558" s="1470"/>
      <c r="G558" s="1470"/>
      <c r="H558" s="1469"/>
      <c r="I558" s="1475" t="s">
        <v>68</v>
      </c>
      <c r="J558" s="1474"/>
      <c r="K558" s="1649">
        <v>12.18</v>
      </c>
      <c r="L558" s="1648"/>
      <c r="M558" s="1460">
        <f>K558*12*I514</f>
        <v>237451.53599999999</v>
      </c>
    </row>
    <row r="559" spans="1:13" s="1412" customFormat="1" ht="15.75" thickBot="1">
      <c r="A559" s="1467" t="s">
        <v>107</v>
      </c>
      <c r="B559" s="1466"/>
      <c r="C559" s="1466"/>
      <c r="D559" s="1466"/>
      <c r="E559" s="1466"/>
      <c r="F559" s="1466"/>
      <c r="G559" s="1466"/>
      <c r="H559" s="1465"/>
      <c r="I559" s="1435" t="s">
        <v>71</v>
      </c>
      <c r="J559" s="1434"/>
      <c r="K559" s="1462">
        <v>2.29</v>
      </c>
      <c r="L559" s="1461"/>
      <c r="M559" s="1460">
        <f>K559*12*I514</f>
        <v>44644.008000000002</v>
      </c>
    </row>
    <row r="560" spans="1:13" s="1412" customFormat="1" ht="15.75" thickBot="1">
      <c r="A560" s="1471" t="s">
        <v>106</v>
      </c>
      <c r="B560" s="1470"/>
      <c r="C560" s="1470"/>
      <c r="D560" s="1470"/>
      <c r="E560" s="1470"/>
      <c r="F560" s="1470"/>
      <c r="G560" s="1470"/>
      <c r="H560" s="1469"/>
      <c r="I560" s="1464"/>
      <c r="J560" s="1463"/>
      <c r="K560" s="1462">
        <v>0.11</v>
      </c>
      <c r="L560" s="1461"/>
      <c r="M560" s="1460">
        <f>K560*12*I514</f>
        <v>2144.4720000000002</v>
      </c>
    </row>
    <row r="561" spans="1:13" s="1412" customFormat="1" ht="15.75" thickBot="1">
      <c r="A561" s="1456" t="s">
        <v>227</v>
      </c>
      <c r="B561" s="1455"/>
      <c r="C561" s="1455"/>
      <c r="D561" s="1455"/>
      <c r="E561" s="1455"/>
      <c r="F561" s="1455"/>
      <c r="G561" s="1455"/>
      <c r="H561" s="1453"/>
      <c r="I561" s="1435" t="s">
        <v>14</v>
      </c>
      <c r="J561" s="1434"/>
      <c r="K561" s="1468"/>
      <c r="L561" s="1449"/>
      <c r="M561" s="1432"/>
    </row>
    <row r="562" spans="1:13" s="1412" customFormat="1" ht="15.75" thickBot="1">
      <c r="A562" s="1467" t="s">
        <v>105</v>
      </c>
      <c r="B562" s="1466"/>
      <c r="C562" s="1466"/>
      <c r="D562" s="1466"/>
      <c r="E562" s="1466"/>
      <c r="F562" s="1466"/>
      <c r="G562" s="1466"/>
      <c r="H562" s="1465"/>
      <c r="I562" s="1464"/>
      <c r="J562" s="1463"/>
      <c r="K562" s="1462">
        <v>13.26</v>
      </c>
      <c r="L562" s="1461"/>
      <c r="M562" s="1460">
        <f>K562*12*I514</f>
        <v>258506.35199999998</v>
      </c>
    </row>
    <row r="563" spans="1:13" s="1412" customFormat="1">
      <c r="A563" s="1456" t="s">
        <v>131</v>
      </c>
      <c r="B563" s="1454"/>
      <c r="C563" s="1454"/>
      <c r="D563" s="1454"/>
      <c r="E563" s="1454"/>
      <c r="F563" s="1455"/>
      <c r="G563" s="1454"/>
      <c r="H563" s="1453"/>
      <c r="I563" s="1459" t="s">
        <v>79</v>
      </c>
      <c r="J563" s="1458"/>
      <c r="K563" s="1450"/>
      <c r="L563" s="1449"/>
      <c r="M563" s="1432"/>
    </row>
    <row r="564" spans="1:13" s="1412" customFormat="1">
      <c r="A564" s="1456" t="s">
        <v>130</v>
      </c>
      <c r="B564" s="1454"/>
      <c r="C564" s="1454"/>
      <c r="D564" s="1454"/>
      <c r="E564" s="1454"/>
      <c r="F564" s="1455"/>
      <c r="G564" s="1454"/>
      <c r="H564" s="1453"/>
      <c r="I564" s="1459" t="s">
        <v>81</v>
      </c>
      <c r="J564" s="1458"/>
      <c r="K564" s="1450"/>
      <c r="L564" s="1449"/>
      <c r="M564" s="1432"/>
    </row>
    <row r="565" spans="1:13" s="1412" customFormat="1">
      <c r="A565" s="1456" t="s">
        <v>129</v>
      </c>
      <c r="B565" s="1454"/>
      <c r="C565" s="1454"/>
      <c r="D565" s="1454"/>
      <c r="E565" s="1454"/>
      <c r="F565" s="1455"/>
      <c r="G565" s="1454"/>
      <c r="H565" s="1453"/>
      <c r="I565" s="1459" t="s">
        <v>83</v>
      </c>
      <c r="J565" s="1458"/>
      <c r="K565" s="1450"/>
      <c r="L565" s="1449"/>
      <c r="M565" s="1432"/>
    </row>
    <row r="566" spans="1:13" s="1412" customFormat="1">
      <c r="A566" s="1456" t="s">
        <v>128</v>
      </c>
      <c r="B566" s="1454"/>
      <c r="C566" s="1454"/>
      <c r="D566" s="1454"/>
      <c r="E566" s="1454"/>
      <c r="F566" s="1455"/>
      <c r="G566" s="1454"/>
      <c r="H566" s="1453"/>
      <c r="I566" s="1459" t="s">
        <v>85</v>
      </c>
      <c r="J566" s="1458"/>
      <c r="K566" s="1450"/>
      <c r="L566" s="1449"/>
      <c r="M566" s="1432"/>
    </row>
    <row r="567" spans="1:13" s="1412" customFormat="1">
      <c r="A567" s="1456" t="s">
        <v>127</v>
      </c>
      <c r="B567" s="1454"/>
      <c r="C567" s="1454"/>
      <c r="D567" s="1454"/>
      <c r="E567" s="1454"/>
      <c r="F567" s="1455"/>
      <c r="G567" s="1454"/>
      <c r="H567" s="1453"/>
      <c r="I567" s="1459" t="s">
        <v>87</v>
      </c>
      <c r="J567" s="1458"/>
      <c r="K567" s="1450"/>
      <c r="L567" s="1449"/>
      <c r="M567" s="1432"/>
    </row>
    <row r="568" spans="1:13" s="1412" customFormat="1">
      <c r="A568" s="1456" t="s">
        <v>126</v>
      </c>
      <c r="B568" s="1454"/>
      <c r="C568" s="1454"/>
      <c r="D568" s="1454"/>
      <c r="E568" s="1454"/>
      <c r="F568" s="1455"/>
      <c r="G568" s="1454"/>
      <c r="H568" s="1453"/>
      <c r="I568" s="1452"/>
      <c r="J568" s="1451"/>
      <c r="K568" s="1450"/>
      <c r="L568" s="1449"/>
      <c r="M568" s="1432"/>
    </row>
    <row r="569" spans="1:13" s="1412" customFormat="1">
      <c r="A569" s="1456" t="s">
        <v>125</v>
      </c>
      <c r="B569" s="1454"/>
      <c r="C569" s="1454"/>
      <c r="D569" s="1454"/>
      <c r="E569" s="1454"/>
      <c r="F569" s="1455"/>
      <c r="G569" s="1454"/>
      <c r="H569" s="1453"/>
      <c r="I569" s="1452"/>
      <c r="J569" s="1451"/>
      <c r="K569" s="1450"/>
      <c r="L569" s="1449"/>
      <c r="M569" s="1432"/>
    </row>
    <row r="570" spans="1:13" s="1412" customFormat="1">
      <c r="A570" s="1456" t="s">
        <v>91</v>
      </c>
      <c r="B570" s="1454"/>
      <c r="C570" s="1454"/>
      <c r="D570" s="1454"/>
      <c r="E570" s="1454"/>
      <c r="F570" s="1455"/>
      <c r="G570" s="1454"/>
      <c r="H570" s="1453"/>
      <c r="I570" s="1452"/>
      <c r="J570" s="1451"/>
      <c r="K570" s="1450"/>
      <c r="L570" s="1449"/>
      <c r="M570" s="1432"/>
    </row>
    <row r="571" spans="1:13" s="1412" customFormat="1" ht="15.75" thickBot="1">
      <c r="A571" s="1456" t="s">
        <v>124</v>
      </c>
      <c r="B571" s="1454"/>
      <c r="C571" s="1454"/>
      <c r="D571" s="1454"/>
      <c r="E571" s="1454"/>
      <c r="F571" s="1455"/>
      <c r="G571" s="1454"/>
      <c r="H571" s="1453"/>
      <c r="I571" s="1452"/>
      <c r="J571" s="1451"/>
      <c r="K571" s="1450"/>
      <c r="L571" s="1449"/>
      <c r="M571" s="1432"/>
    </row>
    <row r="572" spans="1:13" s="1412" customFormat="1">
      <c r="A572" s="1448" t="s">
        <v>94</v>
      </c>
      <c r="B572" s="1447"/>
      <c r="C572" s="1447"/>
      <c r="D572" s="1447"/>
      <c r="E572" s="1447"/>
      <c r="F572" s="1447"/>
      <c r="G572" s="1447"/>
      <c r="H572" s="1447"/>
      <c r="I572" s="1435" t="s">
        <v>95</v>
      </c>
      <c r="J572" s="1434"/>
      <c r="K572" s="1446"/>
      <c r="L572" s="1445"/>
      <c r="M572" s="1444"/>
    </row>
    <row r="573" spans="1:13" s="1412" customFormat="1" ht="15.75" thickBot="1">
      <c r="A573" s="1443" t="s">
        <v>96</v>
      </c>
      <c r="B573" s="1442"/>
      <c r="C573" s="1442"/>
      <c r="D573" s="1442"/>
      <c r="E573" s="1442"/>
      <c r="F573" s="1442"/>
      <c r="G573" s="1442"/>
      <c r="H573" s="1442"/>
      <c r="I573" s="1441"/>
      <c r="J573" s="1440"/>
      <c r="K573" s="1439"/>
      <c r="L573" s="1438"/>
      <c r="M573" s="1437"/>
    </row>
    <row r="574" spans="1:13" s="1412" customFormat="1" ht="15.75" thickBot="1">
      <c r="A574" s="1467" t="s">
        <v>97</v>
      </c>
      <c r="B574" s="1466"/>
      <c r="C574" s="1466"/>
      <c r="D574" s="1466"/>
      <c r="E574" s="1466"/>
      <c r="F574" s="1466"/>
      <c r="G574" s="1466"/>
      <c r="H574" s="1597"/>
      <c r="I574" s="1596" t="s">
        <v>98</v>
      </c>
      <c r="J574" s="1595"/>
      <c r="K574" s="1429">
        <v>1.85</v>
      </c>
      <c r="L574" s="1423"/>
      <c r="M574" s="1416">
        <f>K574*12*I514</f>
        <v>36066.120000000003</v>
      </c>
    </row>
    <row r="575" spans="1:13" s="1412" customFormat="1" ht="15.75" thickBot="1">
      <c r="A575" s="1436" t="s">
        <v>99</v>
      </c>
      <c r="B575" s="1436"/>
      <c r="C575" s="1436"/>
      <c r="D575" s="1436"/>
      <c r="E575" s="1436"/>
      <c r="F575" s="1436"/>
      <c r="G575" s="1436"/>
      <c r="H575" s="1436"/>
      <c r="I575" s="1435" t="s">
        <v>95</v>
      </c>
      <c r="J575" s="1434"/>
      <c r="K575" s="1433">
        <v>0.45</v>
      </c>
      <c r="L575" s="1433"/>
      <c r="M575" s="1432">
        <f>I514*12*K575</f>
        <v>8772.8399999999983</v>
      </c>
    </row>
    <row r="576" spans="1:13" s="1412" customFormat="1" ht="15.75" thickBot="1">
      <c r="A576" s="1594" t="s">
        <v>159</v>
      </c>
      <c r="B576" s="1593"/>
      <c r="C576" s="1593"/>
      <c r="D576" s="1593"/>
      <c r="E576" s="1593"/>
      <c r="F576" s="1593"/>
      <c r="G576" s="1593"/>
      <c r="H576" s="1593"/>
      <c r="I576" s="1592"/>
      <c r="J576" s="1591"/>
      <c r="K576" s="1603"/>
      <c r="L576" s="1602"/>
      <c r="M576" s="1416">
        <f>K576*I514*12</f>
        <v>0</v>
      </c>
    </row>
    <row r="577" spans="1:19" s="1588" customFormat="1" ht="15.75" thickBot="1">
      <c r="A577" s="1431" t="s">
        <v>137</v>
      </c>
      <c r="B577" s="1430"/>
      <c r="C577" s="1430"/>
      <c r="D577" s="1430"/>
      <c r="E577" s="1430"/>
      <c r="F577" s="1430"/>
      <c r="G577" s="1430"/>
      <c r="H577" s="1430"/>
      <c r="I577" s="1426"/>
      <c r="J577" s="1425"/>
      <c r="K577" s="1429">
        <v>59.06</v>
      </c>
      <c r="L577" s="1423"/>
      <c r="M577" s="1416">
        <f>K577*12*I514</f>
        <v>1151386.5119999999</v>
      </c>
      <c r="P577" s="1414"/>
      <c r="Q577" s="1414"/>
      <c r="R577" s="1414"/>
      <c r="S577" s="1589"/>
    </row>
    <row r="578" spans="1:19" s="1588" customFormat="1" ht="15.75" thickBot="1">
      <c r="A578" s="1428" t="s">
        <v>136</v>
      </c>
      <c r="B578" s="1427"/>
      <c r="C578" s="1427"/>
      <c r="D578" s="1427"/>
      <c r="E578" s="1427"/>
      <c r="F578" s="1427"/>
      <c r="G578" s="1427"/>
      <c r="H578" s="1427"/>
      <c r="I578" s="1426"/>
      <c r="J578" s="1425"/>
      <c r="K578" s="1424">
        <f>K579-K577</f>
        <v>2.9500000000000028</v>
      </c>
      <c r="L578" s="1423"/>
      <c r="M578" s="1416">
        <f>K578*12*I514</f>
        <v>57510.840000000055</v>
      </c>
      <c r="P578" s="1414"/>
      <c r="Q578" s="1414"/>
      <c r="R578" s="1414"/>
      <c r="S578" s="1589"/>
    </row>
    <row r="579" spans="1:19" s="1588" customFormat="1" ht="15.75" thickBot="1">
      <c r="A579" s="1422" t="s">
        <v>135</v>
      </c>
      <c r="B579" s="1421"/>
      <c r="C579" s="1421"/>
      <c r="D579" s="1421"/>
      <c r="E579" s="1421"/>
      <c r="F579" s="1421"/>
      <c r="G579" s="1421"/>
      <c r="H579" s="1421"/>
      <c r="I579" s="1420"/>
      <c r="J579" s="1419"/>
      <c r="K579" s="1418">
        <f>K576+K575+K574+K562+K538+K525+K515</f>
        <v>62.010000000000005</v>
      </c>
      <c r="L579" s="1417"/>
      <c r="M579" s="1416">
        <f>M576+M575+M574+M562+M538+M525+M515</f>
        <v>1208897.352</v>
      </c>
      <c r="N579" s="1590"/>
      <c r="O579" s="1590"/>
      <c r="P579" s="1414"/>
      <c r="Q579" s="1414"/>
      <c r="R579" s="1414"/>
      <c r="S579" s="1589"/>
    </row>
    <row r="581" spans="1:19" ht="15.75">
      <c r="A581" s="1587" t="s">
        <v>104</v>
      </c>
      <c r="B581" s="1587"/>
      <c r="C581" s="1587"/>
      <c r="D581" s="1587"/>
      <c r="E581" s="1587"/>
      <c r="F581" s="1587"/>
      <c r="G581" s="1587"/>
      <c r="H581" s="1587"/>
      <c r="I581" s="1587"/>
      <c r="J581" s="1587"/>
      <c r="K581" s="1587"/>
      <c r="L581" s="1587"/>
      <c r="M581" s="1508"/>
    </row>
    <row r="582" spans="1:19" ht="15.75">
      <c r="A582" s="1586" t="s">
        <v>0</v>
      </c>
      <c r="B582" s="1586"/>
      <c r="C582" s="1586"/>
      <c r="D582" s="1586"/>
      <c r="E582" s="1586"/>
      <c r="F582" s="1586"/>
      <c r="G582" s="1586"/>
      <c r="H582" s="1586"/>
      <c r="I582" s="1586"/>
      <c r="J582" s="1586"/>
      <c r="K582" s="1586"/>
      <c r="L582" s="1586"/>
      <c r="M582" s="1508"/>
    </row>
    <row r="583" spans="1:19" ht="15.75">
      <c r="A583" s="1559"/>
      <c r="B583" s="1559"/>
      <c r="C583" s="1559"/>
      <c r="D583" s="1559"/>
      <c r="E583" s="1559"/>
      <c r="F583" s="1559" t="s">
        <v>230</v>
      </c>
      <c r="G583" s="1559"/>
      <c r="H583" s="1559"/>
      <c r="I583" s="1559"/>
      <c r="J583" s="1559"/>
      <c r="K583" s="1601" t="s">
        <v>187</v>
      </c>
      <c r="L583" s="1584"/>
      <c r="M583" s="1584"/>
    </row>
    <row r="584" spans="1:19">
      <c r="A584" s="1512"/>
      <c r="B584" s="1511"/>
      <c r="C584" s="1583" t="s">
        <v>2</v>
      </c>
      <c r="D584" s="1583"/>
      <c r="E584" s="1583"/>
      <c r="F584" s="1511"/>
      <c r="G584" s="1511"/>
      <c r="H584" s="1557"/>
      <c r="I584" s="1526" t="s">
        <v>3</v>
      </c>
      <c r="J584" s="1525"/>
      <c r="K584" s="1582" t="s">
        <v>4</v>
      </c>
      <c r="L584" s="1581"/>
      <c r="M584" s="1536"/>
    </row>
    <row r="585" spans="1:19">
      <c r="A585" s="1577"/>
      <c r="B585" s="1541"/>
      <c r="C585" s="1541"/>
      <c r="D585" s="1541"/>
      <c r="E585" s="1541"/>
      <c r="F585" s="1541"/>
      <c r="G585" s="1541"/>
      <c r="H585" s="1542"/>
      <c r="I585" s="1452"/>
      <c r="J585" s="1451"/>
      <c r="K585" s="1579" t="s">
        <v>5</v>
      </c>
      <c r="L585" s="1578"/>
      <c r="M585" s="1600" t="s">
        <v>6</v>
      </c>
    </row>
    <row r="586" spans="1:19">
      <c r="A586" s="1577"/>
      <c r="B586" s="1541"/>
      <c r="C586" s="1541"/>
      <c r="D586" s="1541"/>
      <c r="E586" s="1541"/>
      <c r="F586" s="1541"/>
      <c r="G586" s="1541"/>
      <c r="H586" s="1542"/>
      <c r="I586" s="1459" t="s">
        <v>7</v>
      </c>
      <c r="J586" s="1458"/>
      <c r="K586" s="1576" t="s">
        <v>8</v>
      </c>
      <c r="L586" s="1575"/>
      <c r="M586" s="1600" t="s">
        <v>9</v>
      </c>
    </row>
    <row r="587" spans="1:19" ht="16.5" thickBot="1">
      <c r="A587" s="1573"/>
      <c r="B587" s="1538"/>
      <c r="C587" s="1538"/>
      <c r="D587" s="1538"/>
      <c r="E587" s="1538"/>
      <c r="F587" s="1538"/>
      <c r="G587" s="1538"/>
      <c r="H587" s="1537"/>
      <c r="I587" s="1572">
        <v>1113.5999999999999</v>
      </c>
      <c r="J587" s="1571"/>
      <c r="K587" s="1570"/>
      <c r="L587" s="1569"/>
      <c r="M587" s="1568"/>
    </row>
    <row r="588" spans="1:19">
      <c r="A588" s="1555" t="s">
        <v>10</v>
      </c>
      <c r="B588" s="1534"/>
      <c r="C588" s="1534"/>
      <c r="D588" s="1534"/>
      <c r="E588" s="1534"/>
      <c r="F588" s="1534"/>
      <c r="G588" s="1534"/>
      <c r="H588" s="1567"/>
      <c r="I588" s="1531"/>
      <c r="J588" s="1530"/>
      <c r="K588" s="1566">
        <f>K591+K594</f>
        <v>8.77</v>
      </c>
      <c r="L588" s="1528"/>
      <c r="M588" s="1444">
        <f>K588*12*I587</f>
        <v>117195.26399999998</v>
      </c>
    </row>
    <row r="589" spans="1:19">
      <c r="A589" s="1565" t="s">
        <v>11</v>
      </c>
      <c r="B589" s="1564"/>
      <c r="C589" s="1564"/>
      <c r="D589" s="1564"/>
      <c r="E589" s="1564"/>
      <c r="F589" s="1564"/>
      <c r="G589" s="1564"/>
      <c r="H589" s="1563"/>
      <c r="I589" s="1452"/>
      <c r="J589" s="1451"/>
      <c r="K589" s="1521"/>
      <c r="L589" s="1507"/>
      <c r="M589" s="1562"/>
    </row>
    <row r="590" spans="1:19" ht="15.75" thickBot="1">
      <c r="A590" s="1550" t="s">
        <v>12</v>
      </c>
      <c r="B590" s="1561"/>
      <c r="C590" s="1561"/>
      <c r="D590" s="1561"/>
      <c r="E590" s="1561"/>
      <c r="F590" s="1561"/>
      <c r="G590" s="1561"/>
      <c r="H590" s="1560"/>
      <c r="I590" s="1547"/>
      <c r="J590" s="1440"/>
      <c r="K590" s="1439"/>
      <c r="L590" s="1438"/>
      <c r="M590" s="1437"/>
    </row>
    <row r="591" spans="1:19">
      <c r="A591" s="1496" t="s">
        <v>13</v>
      </c>
      <c r="B591" s="1516"/>
      <c r="C591" s="1516"/>
      <c r="D591" s="1516"/>
      <c r="E591" s="1516"/>
      <c r="F591" s="1516"/>
      <c r="G591" s="1516"/>
      <c r="H591" s="1543"/>
      <c r="I591" s="1510" t="s">
        <v>14</v>
      </c>
      <c r="J591" s="1509"/>
      <c r="K591" s="1514">
        <v>5.24</v>
      </c>
      <c r="L591" s="1513"/>
      <c r="M591" s="1432">
        <f>K591*12*I587</f>
        <v>70023.167999999991</v>
      </c>
    </row>
    <row r="592" spans="1:19">
      <c r="A592" s="1456" t="s">
        <v>15</v>
      </c>
      <c r="B592" s="1541"/>
      <c r="C592" s="1541"/>
      <c r="D592" s="1541"/>
      <c r="E592" s="1541"/>
      <c r="F592" s="1541"/>
      <c r="G592" s="1541"/>
      <c r="H592" s="1542"/>
      <c r="I592" s="1459" t="s">
        <v>16</v>
      </c>
      <c r="J592" s="1458"/>
      <c r="K592" s="1508"/>
      <c r="L592" s="1507"/>
      <c r="M592" s="1432"/>
    </row>
    <row r="593" spans="1:13" s="1412" customFormat="1">
      <c r="A593" s="1496" t="s">
        <v>17</v>
      </c>
      <c r="B593" s="1516"/>
      <c r="C593" s="1516"/>
      <c r="D593" s="1516"/>
      <c r="E593" s="1516"/>
      <c r="F593" s="1516"/>
      <c r="G593" s="1516"/>
      <c r="H593" s="1543"/>
      <c r="I593" s="1510"/>
      <c r="J593" s="1509"/>
      <c r="K593" s="1508"/>
      <c r="L593" s="1507"/>
      <c r="M593" s="1432"/>
    </row>
    <row r="594" spans="1:13" s="1412" customFormat="1">
      <c r="A594" s="1496" t="s">
        <v>18</v>
      </c>
      <c r="B594" s="1516"/>
      <c r="C594" s="1516"/>
      <c r="D594" s="1516"/>
      <c r="E594" s="1516"/>
      <c r="F594" s="1516"/>
      <c r="G594" s="1516"/>
      <c r="H594" s="1543"/>
      <c r="I594" s="1504" t="s">
        <v>19</v>
      </c>
      <c r="J594" s="1503"/>
      <c r="K594" s="1506">
        <v>3.53</v>
      </c>
      <c r="L594" s="1505"/>
      <c r="M594" s="1432">
        <f>K594*12*I587</f>
        <v>47172.095999999998</v>
      </c>
    </row>
    <row r="595" spans="1:13" s="1412" customFormat="1">
      <c r="A595" s="1489" t="s">
        <v>20</v>
      </c>
      <c r="B595" s="1540"/>
      <c r="C595" s="1540"/>
      <c r="D595" s="1540"/>
      <c r="E595" s="1540"/>
      <c r="F595" s="1540"/>
      <c r="G595" s="1540"/>
      <c r="H595" s="1539"/>
      <c r="I595" s="1459" t="s">
        <v>16</v>
      </c>
      <c r="J595" s="1458"/>
      <c r="K595" s="1599"/>
      <c r="L595" s="1598"/>
      <c r="M595" s="1432"/>
    </row>
    <row r="596" spans="1:13" s="1412" customFormat="1">
      <c r="A596" s="1482" t="s">
        <v>21</v>
      </c>
      <c r="B596" s="1511"/>
      <c r="C596" s="1511"/>
      <c r="D596" s="1511"/>
      <c r="E596" s="1511"/>
      <c r="F596" s="1511"/>
      <c r="G596" s="1511"/>
      <c r="H596" s="1557"/>
      <c r="I596" s="1459"/>
      <c r="J596" s="1458"/>
      <c r="K596" s="1508"/>
      <c r="L596" s="1507"/>
      <c r="M596" s="1432"/>
    </row>
    <row r="597" spans="1:13" s="1412" customFormat="1" ht="15.75" thickBot="1">
      <c r="A597" s="1496" t="s">
        <v>22</v>
      </c>
      <c r="B597" s="1495"/>
      <c r="C597" s="1495"/>
      <c r="D597" s="1495"/>
      <c r="E597" s="1495"/>
      <c r="F597" s="1495"/>
      <c r="G597" s="1495"/>
      <c r="H597" s="1494"/>
      <c r="I597" s="1523"/>
      <c r="J597" s="1522"/>
      <c r="K597" s="1484"/>
      <c r="L597" s="1483"/>
      <c r="M597" s="1432"/>
    </row>
    <row r="598" spans="1:13" s="1412" customFormat="1">
      <c r="A598" s="1555" t="s">
        <v>23</v>
      </c>
      <c r="B598" s="1554"/>
      <c r="C598" s="1554"/>
      <c r="D598" s="1554"/>
      <c r="E598" s="1554"/>
      <c r="F598" s="1554"/>
      <c r="G598" s="1554"/>
      <c r="H598" s="1553"/>
      <c r="I598" s="1531"/>
      <c r="J598" s="1552"/>
      <c r="K598" s="1551">
        <f>K600+K605+K607</f>
        <v>7.17</v>
      </c>
      <c r="L598" s="1528"/>
      <c r="M598" s="1444">
        <f>K598*12*I587</f>
        <v>95814.143999999986</v>
      </c>
    </row>
    <row r="599" spans="1:13" s="1412" customFormat="1" ht="15.75" thickBot="1">
      <c r="A599" s="1550" t="s">
        <v>24</v>
      </c>
      <c r="B599" s="1549"/>
      <c r="C599" s="1549"/>
      <c r="D599" s="1549"/>
      <c r="E599" s="1549"/>
      <c r="F599" s="1549"/>
      <c r="G599" s="1549"/>
      <c r="H599" s="1548"/>
      <c r="I599" s="1547"/>
      <c r="J599" s="1546"/>
      <c r="K599" s="1439"/>
      <c r="L599" s="1438"/>
      <c r="M599" s="1437"/>
    </row>
    <row r="600" spans="1:13" s="1412" customFormat="1">
      <c r="A600" s="1456" t="s">
        <v>25</v>
      </c>
      <c r="B600" s="1455"/>
      <c r="C600" s="1455"/>
      <c r="D600" s="1455"/>
      <c r="E600" s="1455"/>
      <c r="F600" s="1455"/>
      <c r="G600" s="1455"/>
      <c r="H600" s="1453"/>
      <c r="I600" s="1459" t="s">
        <v>14</v>
      </c>
      <c r="J600" s="1458"/>
      <c r="K600" s="1514">
        <v>3.59</v>
      </c>
      <c r="L600" s="1513"/>
      <c r="M600" s="1432">
        <f>K600*12*I587</f>
        <v>47973.887999999992</v>
      </c>
    </row>
    <row r="601" spans="1:13" s="1412" customFormat="1">
      <c r="A601" s="1496" t="s">
        <v>26</v>
      </c>
      <c r="B601" s="1495"/>
      <c r="C601" s="1495"/>
      <c r="D601" s="1495"/>
      <c r="E601" s="1495"/>
      <c r="F601" s="1495"/>
      <c r="G601" s="1495"/>
      <c r="H601" s="1494"/>
      <c r="I601" s="1545"/>
      <c r="J601" s="1544"/>
      <c r="K601" s="1508"/>
      <c r="L601" s="1507"/>
      <c r="M601" s="1432"/>
    </row>
    <row r="602" spans="1:13" s="1412" customFormat="1">
      <c r="A602" s="1456" t="s">
        <v>15</v>
      </c>
      <c r="B602" s="1541"/>
      <c r="C602" s="1541"/>
      <c r="D602" s="1541"/>
      <c r="E602" s="1541"/>
      <c r="F602" s="1541"/>
      <c r="G602" s="1541"/>
      <c r="H602" s="1542"/>
      <c r="I602" s="1459" t="s">
        <v>16</v>
      </c>
      <c r="J602" s="1458"/>
      <c r="K602" s="1508"/>
      <c r="L602" s="1507"/>
      <c r="M602" s="1432"/>
    </row>
    <row r="603" spans="1:13" s="1412" customFormat="1">
      <c r="A603" s="1496" t="s">
        <v>17</v>
      </c>
      <c r="B603" s="1516"/>
      <c r="C603" s="1516"/>
      <c r="D603" s="1516"/>
      <c r="E603" s="1516"/>
      <c r="F603" s="1516"/>
      <c r="G603" s="1516"/>
      <c r="H603" s="1543"/>
      <c r="I603" s="1510"/>
      <c r="J603" s="1509"/>
      <c r="K603" s="1508"/>
      <c r="L603" s="1507"/>
      <c r="M603" s="1432"/>
    </row>
    <row r="604" spans="1:13" s="1412" customFormat="1">
      <c r="A604" s="1489" t="s">
        <v>27</v>
      </c>
      <c r="B604" s="1540"/>
      <c r="C604" s="1539"/>
      <c r="D604" s="1541"/>
      <c r="E604" s="1541"/>
      <c r="F604" s="1541"/>
      <c r="G604" s="1541"/>
      <c r="H604" s="1542"/>
      <c r="I604" s="1459" t="s">
        <v>16</v>
      </c>
      <c r="J604" s="1458"/>
      <c r="K604" s="1508"/>
      <c r="L604" s="1507"/>
      <c r="M604" s="1432"/>
    </row>
    <row r="605" spans="1:13" s="1412" customFormat="1">
      <c r="A605" s="1456" t="s">
        <v>28</v>
      </c>
      <c r="B605" s="1541"/>
      <c r="C605" s="1541"/>
      <c r="D605" s="1540"/>
      <c r="E605" s="1540"/>
      <c r="F605" s="1540"/>
      <c r="G605" s="1540"/>
      <c r="H605" s="1539"/>
      <c r="I605" s="1504" t="s">
        <v>19</v>
      </c>
      <c r="J605" s="1503"/>
      <c r="K605" s="1506">
        <v>1.58</v>
      </c>
      <c r="L605" s="1505"/>
      <c r="M605" s="1432">
        <f>K605*12*I587</f>
        <v>21113.856</v>
      </c>
    </row>
    <row r="606" spans="1:13" s="1412" customFormat="1">
      <c r="A606" s="1482" t="s">
        <v>29</v>
      </c>
      <c r="B606" s="1481"/>
      <c r="C606" s="1481"/>
      <c r="D606" s="1481"/>
      <c r="E606" s="1481"/>
      <c r="F606" s="1481"/>
      <c r="G606" s="1481"/>
      <c r="H606" s="1480"/>
      <c r="I606" s="1526" t="s">
        <v>133</v>
      </c>
      <c r="J606" s="1525"/>
      <c r="K606" s="1508"/>
      <c r="L606" s="1507"/>
      <c r="M606" s="1432"/>
    </row>
    <row r="607" spans="1:13" s="1412" customFormat="1">
      <c r="A607" s="1482" t="s">
        <v>32</v>
      </c>
      <c r="B607" s="1481"/>
      <c r="C607" s="1481"/>
      <c r="D607" s="1481"/>
      <c r="E607" s="1481"/>
      <c r="F607" s="1481"/>
      <c r="G607" s="1481"/>
      <c r="H607" s="1480"/>
      <c r="I607" s="1526" t="s">
        <v>19</v>
      </c>
      <c r="J607" s="1525"/>
      <c r="K607" s="1506">
        <v>2</v>
      </c>
      <c r="L607" s="1505"/>
      <c r="M607" s="1432">
        <f>K607*12*I587</f>
        <v>26726.399999999998</v>
      </c>
    </row>
    <row r="608" spans="1:13" s="1412" customFormat="1">
      <c r="A608" s="1496" t="s">
        <v>33</v>
      </c>
      <c r="B608" s="1495"/>
      <c r="C608" s="1495"/>
      <c r="D608" s="1495"/>
      <c r="E608" s="1495"/>
      <c r="F608" s="1495"/>
      <c r="G608" s="1495"/>
      <c r="H608" s="1494"/>
      <c r="I608" s="1523"/>
      <c r="J608" s="1522"/>
      <c r="K608" s="1508"/>
      <c r="L608" s="1507"/>
      <c r="M608" s="1432"/>
    </row>
    <row r="609" spans="1:13" s="1412" customFormat="1">
      <c r="A609" s="1482" t="s">
        <v>34</v>
      </c>
      <c r="B609" s="1481"/>
      <c r="C609" s="1481"/>
      <c r="D609" s="1481"/>
      <c r="E609" s="1481"/>
      <c r="F609" s="1481"/>
      <c r="G609" s="1481"/>
      <c r="H609" s="1480"/>
      <c r="I609" s="1459" t="s">
        <v>16</v>
      </c>
      <c r="J609" s="1458"/>
      <c r="K609" s="1508"/>
      <c r="L609" s="1507"/>
      <c r="M609" s="1432"/>
    </row>
    <row r="610" spans="1:13" s="1412" customFormat="1" ht="15.75" thickBot="1">
      <c r="A610" s="1482" t="s">
        <v>35</v>
      </c>
      <c r="B610" s="1481"/>
      <c r="C610" s="1481"/>
      <c r="D610" s="1481"/>
      <c r="E610" s="1481"/>
      <c r="F610" s="1481"/>
      <c r="G610" s="1481"/>
      <c r="H610" s="1480"/>
      <c r="I610" s="1526" t="s">
        <v>132</v>
      </c>
      <c r="J610" s="1525"/>
      <c r="K610" s="1538"/>
      <c r="L610" s="1537"/>
      <c r="M610" s="1536"/>
    </row>
    <row r="611" spans="1:13" s="1412" customFormat="1" ht="15.75" thickBot="1">
      <c r="A611" s="1535" t="s">
        <v>38</v>
      </c>
      <c r="B611" s="1534"/>
      <c r="C611" s="1534"/>
      <c r="D611" s="1534"/>
      <c r="E611" s="1534"/>
      <c r="F611" s="1534"/>
      <c r="G611" s="1533"/>
      <c r="H611" s="1532"/>
      <c r="I611" s="1531"/>
      <c r="J611" s="1530"/>
      <c r="K611" s="1529">
        <f>K612+K619+K627+K631+K632+K633</f>
        <v>41.97</v>
      </c>
      <c r="L611" s="1528"/>
      <c r="M611" s="1444">
        <f>M612+M619+M627+M631+M632+M633</f>
        <v>560853.50399999996</v>
      </c>
    </row>
    <row r="612" spans="1:13" s="1412" customFormat="1" ht="15.75" thickBot="1">
      <c r="A612" s="1467" t="s">
        <v>39</v>
      </c>
      <c r="B612" s="1466"/>
      <c r="C612" s="1466"/>
      <c r="D612" s="1466"/>
      <c r="E612" s="1466"/>
      <c r="F612" s="1466"/>
      <c r="G612" s="1466"/>
      <c r="H612" s="1465"/>
      <c r="I612" s="1464"/>
      <c r="J612" s="1463"/>
      <c r="K612" s="1527">
        <f>K613+K614+K615+K617+K618</f>
        <v>11.71</v>
      </c>
      <c r="L612" s="1518"/>
      <c r="M612" s="1460">
        <f>K612*12*I587</f>
        <v>156483.07199999999</v>
      </c>
    </row>
    <row r="613" spans="1:13" s="1412" customFormat="1">
      <c r="A613" s="1496" t="s">
        <v>40</v>
      </c>
      <c r="B613" s="1495"/>
      <c r="C613" s="1495"/>
      <c r="D613" s="1495"/>
      <c r="E613" s="1495"/>
      <c r="F613" s="1495"/>
      <c r="G613" s="1495"/>
      <c r="H613" s="1494"/>
      <c r="I613" s="1510" t="s">
        <v>41</v>
      </c>
      <c r="J613" s="1509"/>
      <c r="K613" s="1514">
        <v>2.58</v>
      </c>
      <c r="L613" s="1513"/>
      <c r="M613" s="1432">
        <f>K613*12*I587</f>
        <v>34477.055999999997</v>
      </c>
    </row>
    <row r="614" spans="1:13" s="1412" customFormat="1">
      <c r="A614" s="1489" t="s">
        <v>42</v>
      </c>
      <c r="B614" s="1488"/>
      <c r="C614" s="1488"/>
      <c r="D614" s="1488"/>
      <c r="E614" s="1488"/>
      <c r="F614" s="1488"/>
      <c r="G614" s="1488"/>
      <c r="H614" s="1487"/>
      <c r="I614" s="1504" t="s">
        <v>43</v>
      </c>
      <c r="J614" s="1503"/>
      <c r="K614" s="1506">
        <v>6.1</v>
      </c>
      <c r="L614" s="1505"/>
      <c r="M614" s="1432">
        <f>K614*12*I587</f>
        <v>81515.519999999975</v>
      </c>
    </row>
    <row r="615" spans="1:13" s="1412" customFormat="1">
      <c r="A615" s="1482" t="s">
        <v>44</v>
      </c>
      <c r="B615" s="1481"/>
      <c r="C615" s="1481"/>
      <c r="D615" s="1481"/>
      <c r="E615" s="1481"/>
      <c r="F615" s="1481"/>
      <c r="G615" s="1481"/>
      <c r="H615" s="1480"/>
      <c r="I615" s="1526" t="s">
        <v>19</v>
      </c>
      <c r="J615" s="1525"/>
      <c r="K615" s="1506">
        <v>0.69</v>
      </c>
      <c r="L615" s="1505"/>
      <c r="M615" s="1432">
        <f>K615*12*I587</f>
        <v>9220.6079999999984</v>
      </c>
    </row>
    <row r="616" spans="1:13" s="1412" customFormat="1">
      <c r="A616" s="1524" t="s">
        <v>45</v>
      </c>
      <c r="B616" s="1516"/>
      <c r="C616" s="1516"/>
      <c r="D616" s="1516"/>
      <c r="E616" s="1495"/>
      <c r="F616" s="1495"/>
      <c r="G616" s="1495"/>
      <c r="H616" s="1494"/>
      <c r="I616" s="1523"/>
      <c r="J616" s="1522"/>
      <c r="K616" s="1521"/>
      <c r="L616" s="1507"/>
      <c r="M616" s="1432"/>
    </row>
    <row r="617" spans="1:13" s="1412" customFormat="1">
      <c r="A617" s="1489" t="s">
        <v>46</v>
      </c>
      <c r="B617" s="1488"/>
      <c r="C617" s="1488"/>
      <c r="D617" s="1488"/>
      <c r="E617" s="1488"/>
      <c r="F617" s="1488"/>
      <c r="G617" s="1488"/>
      <c r="H617" s="1487"/>
      <c r="I617" s="1504" t="s">
        <v>14</v>
      </c>
      <c r="J617" s="1503"/>
      <c r="K617" s="1506">
        <v>0.21</v>
      </c>
      <c r="L617" s="1505"/>
      <c r="M617" s="1432">
        <f>K617*12*I587</f>
        <v>2806.2719999999999</v>
      </c>
    </row>
    <row r="618" spans="1:13" s="1412" customFormat="1" ht="15.75" thickBot="1">
      <c r="A618" s="1482" t="s">
        <v>47</v>
      </c>
      <c r="B618" s="1481"/>
      <c r="C618" s="1481"/>
      <c r="D618" s="1481"/>
      <c r="E618" s="1481"/>
      <c r="F618" s="1481"/>
      <c r="G618" s="1481"/>
      <c r="H618" s="1480"/>
      <c r="I618" s="1479" t="s">
        <v>14</v>
      </c>
      <c r="J618" s="1478"/>
      <c r="K618" s="1520">
        <v>2.13</v>
      </c>
      <c r="L618" s="1519"/>
      <c r="M618" s="1432">
        <f>K618*12*I587</f>
        <v>28463.615999999995</v>
      </c>
    </row>
    <row r="619" spans="1:13" s="1412" customFormat="1" ht="15.75" thickBot="1">
      <c r="A619" s="1501" t="s">
        <v>48</v>
      </c>
      <c r="B619" s="1500"/>
      <c r="C619" s="1500"/>
      <c r="D619" s="1500"/>
      <c r="E619" s="1500"/>
      <c r="F619" s="1500"/>
      <c r="G619" s="1500"/>
      <c r="H619" s="1499"/>
      <c r="I619" s="1464"/>
      <c r="J619" s="1463"/>
      <c r="K619" s="1462">
        <f>K620+K621+K623+K624+K625+K626</f>
        <v>2.9600000000000004</v>
      </c>
      <c r="L619" s="1518"/>
      <c r="M619" s="1460">
        <f>K619*12*I587</f>
        <v>39555.072</v>
      </c>
    </row>
    <row r="620" spans="1:13" s="1412" customFormat="1">
      <c r="A620" s="1517" t="s">
        <v>49</v>
      </c>
      <c r="B620" s="1516"/>
      <c r="C620" s="1516"/>
      <c r="D620" s="1516"/>
      <c r="E620" s="1516"/>
      <c r="F620" s="1495"/>
      <c r="G620" s="1495"/>
      <c r="H620" s="1494"/>
      <c r="I620" s="1515"/>
      <c r="J620" s="1451"/>
      <c r="K620" s="1514">
        <v>0.16</v>
      </c>
      <c r="L620" s="1513"/>
      <c r="M620" s="1432">
        <f>K620*12*I587</f>
        <v>2138.1119999999996</v>
      </c>
    </row>
    <row r="621" spans="1:13" s="1412" customFormat="1">
      <c r="A621" s="1512" t="s">
        <v>50</v>
      </c>
      <c r="B621" s="1511"/>
      <c r="C621" s="1511"/>
      <c r="D621" s="1511"/>
      <c r="E621" s="1511"/>
      <c r="F621" s="1481"/>
      <c r="G621" s="1481"/>
      <c r="H621" s="1480"/>
      <c r="I621" s="1459" t="s">
        <v>51</v>
      </c>
      <c r="J621" s="1458"/>
      <c r="K621" s="1506">
        <v>1.41</v>
      </c>
      <c r="L621" s="1505"/>
      <c r="M621" s="1432">
        <f>K621*12*I587</f>
        <v>18842.111999999997</v>
      </c>
    </row>
    <row r="622" spans="1:13" s="1412" customFormat="1">
      <c r="A622" s="1496" t="s">
        <v>52</v>
      </c>
      <c r="B622" s="1495"/>
      <c r="C622" s="1495"/>
      <c r="D622" s="1495"/>
      <c r="E622" s="1495"/>
      <c r="F622" s="1495"/>
      <c r="G622" s="1495"/>
      <c r="H622" s="1494"/>
      <c r="I622" s="1510" t="s">
        <v>53</v>
      </c>
      <c r="J622" s="1509"/>
      <c r="K622" s="1508"/>
      <c r="L622" s="1507"/>
      <c r="M622" s="1432"/>
    </row>
    <row r="623" spans="1:13" s="1412" customFormat="1">
      <c r="A623" s="1489" t="s">
        <v>54</v>
      </c>
      <c r="B623" s="1488"/>
      <c r="C623" s="1488"/>
      <c r="D623" s="1488"/>
      <c r="E623" s="1488"/>
      <c r="F623" s="1488"/>
      <c r="G623" s="1488"/>
      <c r="H623" s="1487"/>
      <c r="I623" s="1504" t="s">
        <v>55</v>
      </c>
      <c r="J623" s="1503"/>
      <c r="K623" s="1506">
        <v>0.87</v>
      </c>
      <c r="L623" s="1505"/>
      <c r="M623" s="1432">
        <f>K623*12*I587</f>
        <v>11625.983999999999</v>
      </c>
    </row>
    <row r="624" spans="1:13" s="1412" customFormat="1">
      <c r="A624" s="1489" t="s">
        <v>56</v>
      </c>
      <c r="B624" s="1488"/>
      <c r="C624" s="1488"/>
      <c r="D624" s="1488"/>
      <c r="E624" s="1488"/>
      <c r="F624" s="1488"/>
      <c r="G624" s="1488"/>
      <c r="H624" s="1487"/>
      <c r="I624" s="1504" t="s">
        <v>57</v>
      </c>
      <c r="J624" s="1503"/>
      <c r="K624" s="1506">
        <v>0.22</v>
      </c>
      <c r="L624" s="1505"/>
      <c r="M624" s="1432">
        <f>K624*12*I587</f>
        <v>2939.904</v>
      </c>
    </row>
    <row r="625" spans="1:13" s="1412" customFormat="1">
      <c r="A625" s="1482" t="s">
        <v>58</v>
      </c>
      <c r="B625" s="1481"/>
      <c r="C625" s="1481"/>
      <c r="D625" s="1481"/>
      <c r="E625" s="1481"/>
      <c r="F625" s="1481"/>
      <c r="G625" s="1481"/>
      <c r="H625" s="1480"/>
      <c r="I625" s="1504" t="s">
        <v>59</v>
      </c>
      <c r="J625" s="1503"/>
      <c r="K625" s="1484">
        <v>0.12</v>
      </c>
      <c r="L625" s="1483"/>
      <c r="M625" s="1432">
        <f>K625*12*I587</f>
        <v>1603.5839999999998</v>
      </c>
    </row>
    <row r="626" spans="1:13" s="1412" customFormat="1" ht="15.75" thickBot="1">
      <c r="A626" s="1482" t="s">
        <v>60</v>
      </c>
      <c r="B626" s="1481"/>
      <c r="C626" s="1481"/>
      <c r="D626" s="1481"/>
      <c r="E626" s="1481"/>
      <c r="F626" s="1481"/>
      <c r="G626" s="1481"/>
      <c r="H626" s="1480"/>
      <c r="I626" s="1479" t="s">
        <v>61</v>
      </c>
      <c r="J626" s="1478"/>
      <c r="K626" s="1477">
        <v>0.18</v>
      </c>
      <c r="L626" s="1476"/>
      <c r="M626" s="1502">
        <f>K626*12*I587</f>
        <v>2405.3759999999997</v>
      </c>
    </row>
    <row r="627" spans="1:13" s="1412" customFormat="1" ht="15.75" thickBot="1">
      <c r="A627" s="1501" t="s">
        <v>109</v>
      </c>
      <c r="B627" s="1500"/>
      <c r="C627" s="1500"/>
      <c r="D627" s="1500"/>
      <c r="E627" s="1500"/>
      <c r="F627" s="1500"/>
      <c r="G627" s="1500"/>
      <c r="H627" s="1499"/>
      <c r="I627" s="1498"/>
      <c r="J627" s="1497"/>
      <c r="K627" s="1424">
        <f>K628+K629+K630</f>
        <v>1.93</v>
      </c>
      <c r="L627" s="1461"/>
      <c r="M627" s="1460">
        <f>K627*12*I587</f>
        <v>25790.975999999999</v>
      </c>
    </row>
    <row r="628" spans="1:13" s="1412" customFormat="1">
      <c r="A628" s="1496" t="s">
        <v>63</v>
      </c>
      <c r="B628" s="1495"/>
      <c r="C628" s="1495"/>
      <c r="D628" s="1495"/>
      <c r="E628" s="1495"/>
      <c r="F628" s="1495"/>
      <c r="G628" s="1495"/>
      <c r="H628" s="1494"/>
      <c r="I628" s="1493" t="s">
        <v>64</v>
      </c>
      <c r="J628" s="1492"/>
      <c r="K628" s="1491">
        <v>0.92</v>
      </c>
      <c r="L628" s="1490"/>
      <c r="M628" s="1432">
        <f>K628*12*I587</f>
        <v>12294.144</v>
      </c>
    </row>
    <row r="629" spans="1:13" s="1412" customFormat="1">
      <c r="A629" s="1489" t="s">
        <v>65</v>
      </c>
      <c r="B629" s="1488"/>
      <c r="C629" s="1488"/>
      <c r="D629" s="1488"/>
      <c r="E629" s="1488"/>
      <c r="F629" s="1488"/>
      <c r="G629" s="1488"/>
      <c r="H629" s="1487"/>
      <c r="I629" s="1486" t="s">
        <v>66</v>
      </c>
      <c r="J629" s="1485"/>
      <c r="K629" s="1484">
        <v>0.81</v>
      </c>
      <c r="L629" s="1483"/>
      <c r="M629" s="1432">
        <f>K629*12*I587</f>
        <v>10824.191999999999</v>
      </c>
    </row>
    <row r="630" spans="1:13" s="1412" customFormat="1" ht="15.75" thickBot="1">
      <c r="A630" s="1482" t="s">
        <v>58</v>
      </c>
      <c r="B630" s="1481"/>
      <c r="C630" s="1481"/>
      <c r="D630" s="1481"/>
      <c r="E630" s="1481"/>
      <c r="F630" s="1481"/>
      <c r="G630" s="1481"/>
      <c r="H630" s="1480"/>
      <c r="I630" s="1479" t="s">
        <v>59</v>
      </c>
      <c r="J630" s="1478"/>
      <c r="K630" s="1477">
        <v>0.2</v>
      </c>
      <c r="L630" s="1476"/>
      <c r="M630" s="1432">
        <f>K630*12*I587</f>
        <v>2672.6400000000003</v>
      </c>
    </row>
    <row r="631" spans="1:13" s="1412" customFormat="1" ht="15.75" thickBot="1">
      <c r="A631" s="1471" t="s">
        <v>108</v>
      </c>
      <c r="B631" s="1470"/>
      <c r="C631" s="1470"/>
      <c r="D631" s="1470"/>
      <c r="E631" s="1470"/>
      <c r="F631" s="1470"/>
      <c r="G631" s="1470"/>
      <c r="H631" s="1469"/>
      <c r="I631" s="1475" t="s">
        <v>68</v>
      </c>
      <c r="J631" s="1474"/>
      <c r="K631" s="1473">
        <v>22.97</v>
      </c>
      <c r="L631" s="1472"/>
      <c r="M631" s="1460">
        <f>K631*12*I587</f>
        <v>306952.70399999997</v>
      </c>
    </row>
    <row r="632" spans="1:13" s="1412" customFormat="1" ht="15.75" thickBot="1">
      <c r="A632" s="1467" t="s">
        <v>107</v>
      </c>
      <c r="B632" s="1466"/>
      <c r="C632" s="1466"/>
      <c r="D632" s="1466"/>
      <c r="E632" s="1466"/>
      <c r="F632" s="1466"/>
      <c r="G632" s="1466"/>
      <c r="H632" s="1465"/>
      <c r="I632" s="1435" t="s">
        <v>71</v>
      </c>
      <c r="J632" s="1434"/>
      <c r="K632" s="1462">
        <v>2.29</v>
      </c>
      <c r="L632" s="1461"/>
      <c r="M632" s="1460">
        <f>K632*12*I587</f>
        <v>30601.727999999999</v>
      </c>
    </row>
    <row r="633" spans="1:13" s="1412" customFormat="1" ht="15.75" thickBot="1">
      <c r="A633" s="1471" t="s">
        <v>106</v>
      </c>
      <c r="B633" s="1470"/>
      <c r="C633" s="1470"/>
      <c r="D633" s="1470"/>
      <c r="E633" s="1470"/>
      <c r="F633" s="1470"/>
      <c r="G633" s="1470"/>
      <c r="H633" s="1469"/>
      <c r="I633" s="1464"/>
      <c r="J633" s="1463"/>
      <c r="K633" s="1462">
        <v>0.11</v>
      </c>
      <c r="L633" s="1461"/>
      <c r="M633" s="1460">
        <f>K633*12*I587</f>
        <v>1469.952</v>
      </c>
    </row>
    <row r="634" spans="1:13" s="1412" customFormat="1" ht="15.75" thickBot="1">
      <c r="A634" s="1456" t="s">
        <v>227</v>
      </c>
      <c r="B634" s="1455"/>
      <c r="C634" s="1455"/>
      <c r="D634" s="1455"/>
      <c r="E634" s="1455"/>
      <c r="F634" s="1455"/>
      <c r="G634" s="1455"/>
      <c r="H634" s="1453"/>
      <c r="I634" s="1435" t="s">
        <v>14</v>
      </c>
      <c r="J634" s="1434"/>
      <c r="K634" s="1468"/>
      <c r="L634" s="1449"/>
      <c r="M634" s="1432"/>
    </row>
    <row r="635" spans="1:13" s="1412" customFormat="1" ht="15.75" thickBot="1">
      <c r="A635" s="1467" t="s">
        <v>105</v>
      </c>
      <c r="B635" s="1466"/>
      <c r="C635" s="1466"/>
      <c r="D635" s="1466"/>
      <c r="E635" s="1466"/>
      <c r="F635" s="1466"/>
      <c r="G635" s="1466"/>
      <c r="H635" s="1465"/>
      <c r="I635" s="1464"/>
      <c r="J635" s="1463"/>
      <c r="K635" s="1462">
        <v>13.03</v>
      </c>
      <c r="L635" s="1461"/>
      <c r="M635" s="1460">
        <f>K635*12*I587</f>
        <v>174122.49599999996</v>
      </c>
    </row>
    <row r="636" spans="1:13" s="1412" customFormat="1">
      <c r="A636" s="1456" t="s">
        <v>131</v>
      </c>
      <c r="B636" s="1454"/>
      <c r="C636" s="1454"/>
      <c r="D636" s="1454"/>
      <c r="E636" s="1454"/>
      <c r="F636" s="1455"/>
      <c r="G636" s="1454"/>
      <c r="H636" s="1453"/>
      <c r="I636" s="1459" t="s">
        <v>79</v>
      </c>
      <c r="J636" s="1458"/>
      <c r="K636" s="1450"/>
      <c r="L636" s="1449"/>
      <c r="M636" s="1432"/>
    </row>
    <row r="637" spans="1:13" s="1412" customFormat="1">
      <c r="A637" s="1456" t="s">
        <v>130</v>
      </c>
      <c r="B637" s="1454"/>
      <c r="C637" s="1454"/>
      <c r="D637" s="1454"/>
      <c r="E637" s="1454"/>
      <c r="F637" s="1455"/>
      <c r="G637" s="1454"/>
      <c r="H637" s="1453"/>
      <c r="I637" s="1459" t="s">
        <v>81</v>
      </c>
      <c r="J637" s="1458"/>
      <c r="K637" s="1450"/>
      <c r="L637" s="1449"/>
      <c r="M637" s="1432"/>
    </row>
    <row r="638" spans="1:13" s="1412" customFormat="1">
      <c r="A638" s="1456" t="s">
        <v>129</v>
      </c>
      <c r="B638" s="1454"/>
      <c r="C638" s="1454"/>
      <c r="D638" s="1454"/>
      <c r="E638" s="1454"/>
      <c r="F638" s="1455"/>
      <c r="G638" s="1454"/>
      <c r="H638" s="1453"/>
      <c r="I638" s="1459" t="s">
        <v>83</v>
      </c>
      <c r="J638" s="1458"/>
      <c r="K638" s="1450"/>
      <c r="L638" s="1449"/>
      <c r="M638" s="1432"/>
    </row>
    <row r="639" spans="1:13" s="1412" customFormat="1">
      <c r="A639" s="1456" t="s">
        <v>128</v>
      </c>
      <c r="B639" s="1454"/>
      <c r="C639" s="1454"/>
      <c r="D639" s="1454"/>
      <c r="E639" s="1454"/>
      <c r="F639" s="1455"/>
      <c r="G639" s="1454"/>
      <c r="H639" s="1453"/>
      <c r="I639" s="1459" t="s">
        <v>85</v>
      </c>
      <c r="J639" s="1458"/>
      <c r="K639" s="1450"/>
      <c r="L639" s="1449"/>
      <c r="M639" s="1432"/>
    </row>
    <row r="640" spans="1:13" s="1412" customFormat="1">
      <c r="A640" s="1456" t="s">
        <v>127</v>
      </c>
      <c r="B640" s="1454"/>
      <c r="C640" s="1454"/>
      <c r="D640" s="1454"/>
      <c r="E640" s="1454"/>
      <c r="F640" s="1455"/>
      <c r="G640" s="1454"/>
      <c r="H640" s="1453"/>
      <c r="I640" s="1459" t="s">
        <v>87</v>
      </c>
      <c r="J640" s="1458"/>
      <c r="K640" s="1450"/>
      <c r="L640" s="1449"/>
      <c r="M640" s="1432"/>
    </row>
    <row r="641" spans="1:19">
      <c r="A641" s="1456" t="s">
        <v>126</v>
      </c>
      <c r="B641" s="1454"/>
      <c r="C641" s="1454"/>
      <c r="D641" s="1454"/>
      <c r="E641" s="1454"/>
      <c r="F641" s="1455"/>
      <c r="G641" s="1454"/>
      <c r="H641" s="1453"/>
      <c r="I641" s="1452"/>
      <c r="J641" s="1451"/>
      <c r="K641" s="1450"/>
      <c r="L641" s="1449"/>
      <c r="M641" s="1432"/>
    </row>
    <row r="642" spans="1:19">
      <c r="A642" s="1456" t="s">
        <v>125</v>
      </c>
      <c r="B642" s="1454"/>
      <c r="C642" s="1454"/>
      <c r="D642" s="1454"/>
      <c r="E642" s="1454"/>
      <c r="F642" s="1455"/>
      <c r="G642" s="1454"/>
      <c r="H642" s="1453"/>
      <c r="I642" s="1452"/>
      <c r="J642" s="1451"/>
      <c r="K642" s="1450"/>
      <c r="L642" s="1449"/>
      <c r="M642" s="1432"/>
    </row>
    <row r="643" spans="1:19">
      <c r="A643" s="1456" t="s">
        <v>91</v>
      </c>
      <c r="B643" s="1454"/>
      <c r="C643" s="1454"/>
      <c r="D643" s="1454"/>
      <c r="E643" s="1454"/>
      <c r="F643" s="1455"/>
      <c r="G643" s="1454"/>
      <c r="H643" s="1453"/>
      <c r="I643" s="1452"/>
      <c r="J643" s="1451"/>
      <c r="K643" s="1450"/>
      <c r="L643" s="1449"/>
      <c r="M643" s="1432"/>
    </row>
    <row r="644" spans="1:19" ht="15.75" thickBot="1">
      <c r="A644" s="1456" t="s">
        <v>124</v>
      </c>
      <c r="B644" s="1454"/>
      <c r="C644" s="1454"/>
      <c r="D644" s="1454"/>
      <c r="E644" s="1454"/>
      <c r="F644" s="1455"/>
      <c r="G644" s="1454"/>
      <c r="H644" s="1453"/>
      <c r="I644" s="1452"/>
      <c r="J644" s="1451"/>
      <c r="K644" s="1450"/>
      <c r="L644" s="1449"/>
      <c r="M644" s="1432"/>
    </row>
    <row r="645" spans="1:19">
      <c r="A645" s="1448" t="s">
        <v>94</v>
      </c>
      <c r="B645" s="1447"/>
      <c r="C645" s="1447"/>
      <c r="D645" s="1447"/>
      <c r="E645" s="1447"/>
      <c r="F645" s="1447"/>
      <c r="G645" s="1447"/>
      <c r="H645" s="1447"/>
      <c r="I645" s="1435" t="s">
        <v>95</v>
      </c>
      <c r="J645" s="1434"/>
      <c r="K645" s="1446"/>
      <c r="L645" s="1445"/>
      <c r="M645" s="1444"/>
    </row>
    <row r="646" spans="1:19" ht="15.75" thickBot="1">
      <c r="A646" s="1443" t="s">
        <v>96</v>
      </c>
      <c r="B646" s="1442"/>
      <c r="C646" s="1442"/>
      <c r="D646" s="1442"/>
      <c r="E646" s="1442"/>
      <c r="F646" s="1442"/>
      <c r="G646" s="1442"/>
      <c r="H646" s="1442"/>
      <c r="I646" s="1441"/>
      <c r="J646" s="1440"/>
      <c r="K646" s="1439"/>
      <c r="L646" s="1438"/>
      <c r="M646" s="1437"/>
    </row>
    <row r="647" spans="1:19" ht="15.75" thickBot="1">
      <c r="A647" s="1467" t="s">
        <v>97</v>
      </c>
      <c r="B647" s="1466"/>
      <c r="C647" s="1466"/>
      <c r="D647" s="1466"/>
      <c r="E647" s="1466"/>
      <c r="F647" s="1466"/>
      <c r="G647" s="1466"/>
      <c r="H647" s="1597"/>
      <c r="I647" s="1596" t="s">
        <v>98</v>
      </c>
      <c r="J647" s="1595"/>
      <c r="K647" s="1429">
        <v>1.85</v>
      </c>
      <c r="L647" s="1423"/>
      <c r="M647" s="1416">
        <f>K647*12*I587</f>
        <v>24721.920000000002</v>
      </c>
    </row>
    <row r="648" spans="1:19" ht="15.75" thickBot="1">
      <c r="A648" s="1436" t="s">
        <v>99</v>
      </c>
      <c r="B648" s="1436"/>
      <c r="C648" s="1436"/>
      <c r="D648" s="1436"/>
      <c r="E648" s="1436"/>
      <c r="F648" s="1436"/>
      <c r="G648" s="1436"/>
      <c r="H648" s="1436"/>
      <c r="I648" s="1435" t="s">
        <v>95</v>
      </c>
      <c r="J648" s="1434"/>
      <c r="K648" s="1433">
        <v>0.66</v>
      </c>
      <c r="L648" s="1433"/>
      <c r="M648" s="1432">
        <f>I587*12*K648</f>
        <v>8819.7119999999995</v>
      </c>
    </row>
    <row r="649" spans="1:19" ht="15.75" thickBot="1">
      <c r="A649" s="1594" t="s">
        <v>100</v>
      </c>
      <c r="B649" s="1593"/>
      <c r="C649" s="1593"/>
      <c r="D649" s="1593"/>
      <c r="E649" s="1593"/>
      <c r="F649" s="1593"/>
      <c r="G649" s="1593"/>
      <c r="H649" s="1593"/>
      <c r="I649" s="1592"/>
      <c r="J649" s="1591"/>
      <c r="K649" s="1429">
        <v>1.27</v>
      </c>
      <c r="L649" s="1423"/>
      <c r="M649" s="1416">
        <f>K649*12*I587</f>
        <v>16971.263999999999</v>
      </c>
    </row>
    <row r="650" spans="1:19" s="1588" customFormat="1" ht="15.75" thickBot="1">
      <c r="A650" s="1431" t="s">
        <v>137</v>
      </c>
      <c r="B650" s="1430"/>
      <c r="C650" s="1430"/>
      <c r="D650" s="1430"/>
      <c r="E650" s="1430"/>
      <c r="F650" s="1430"/>
      <c r="G650" s="1430"/>
      <c r="H650" s="1430"/>
      <c r="I650" s="1426"/>
      <c r="J650" s="1425"/>
      <c r="K650" s="1429">
        <v>71.16</v>
      </c>
      <c r="L650" s="1423"/>
      <c r="M650" s="1416">
        <f>K650*I587*12</f>
        <v>950925.3119999998</v>
      </c>
      <c r="P650" s="1414"/>
      <c r="Q650" s="1414"/>
      <c r="R650" s="1414"/>
      <c r="S650" s="1589"/>
    </row>
    <row r="651" spans="1:19" s="1588" customFormat="1" ht="15.75" thickBot="1">
      <c r="A651" s="1428" t="s">
        <v>136</v>
      </c>
      <c r="B651" s="1427"/>
      <c r="C651" s="1427"/>
      <c r="D651" s="1427"/>
      <c r="E651" s="1427"/>
      <c r="F651" s="1427"/>
      <c r="G651" s="1427"/>
      <c r="H651" s="1427"/>
      <c r="I651" s="1426"/>
      <c r="J651" s="1425"/>
      <c r="K651" s="1424">
        <f>K652-K650</f>
        <v>3.5600000000000023</v>
      </c>
      <c r="L651" s="1423"/>
      <c r="M651" s="1416">
        <f>K651*12*I587</f>
        <v>47572.992000000027</v>
      </c>
      <c r="P651" s="1414"/>
      <c r="Q651" s="1414"/>
      <c r="R651" s="1414"/>
      <c r="S651" s="1589"/>
    </row>
    <row r="652" spans="1:19" s="1588" customFormat="1" ht="15.75" thickBot="1">
      <c r="A652" s="1422" t="s">
        <v>135</v>
      </c>
      <c r="B652" s="1421"/>
      <c r="C652" s="1421"/>
      <c r="D652" s="1421"/>
      <c r="E652" s="1421"/>
      <c r="F652" s="1421"/>
      <c r="G652" s="1421"/>
      <c r="H652" s="1421"/>
      <c r="I652" s="1420"/>
      <c r="J652" s="1419"/>
      <c r="K652" s="1418">
        <f>K649+K648+K647+K635+K611+K598+K588</f>
        <v>74.72</v>
      </c>
      <c r="L652" s="1417"/>
      <c r="M652" s="1416">
        <f>M649+M648+M647+M635+M611+M598+M588</f>
        <v>998498.30399999989</v>
      </c>
      <c r="N652" s="1590"/>
      <c r="O652" s="1590"/>
      <c r="P652" s="1414"/>
      <c r="Q652" s="1414"/>
      <c r="R652" s="1414"/>
      <c r="S652" s="1589"/>
    </row>
    <row r="654" spans="1:19" ht="15.75">
      <c r="A654" s="1587" t="s">
        <v>104</v>
      </c>
      <c r="B654" s="1587"/>
      <c r="C654" s="1587"/>
      <c r="D654" s="1587"/>
      <c r="E654" s="1587"/>
      <c r="F654" s="1587"/>
      <c r="G654" s="1587"/>
      <c r="H654" s="1587"/>
      <c r="I654" s="1587"/>
      <c r="J654" s="1587"/>
      <c r="K654" s="1587"/>
      <c r="L654" s="1587"/>
      <c r="M654" s="1508"/>
    </row>
    <row r="655" spans="1:19" ht="15.75">
      <c r="A655" s="1586" t="s">
        <v>0</v>
      </c>
      <c r="B655" s="1586"/>
      <c r="C655" s="1586"/>
      <c r="D655" s="1586"/>
      <c r="E655" s="1586"/>
      <c r="F655" s="1586"/>
      <c r="G655" s="1586"/>
      <c r="H655" s="1586"/>
      <c r="I655" s="1586"/>
      <c r="J655" s="1586"/>
      <c r="K655" s="1586"/>
      <c r="L655" s="1586"/>
      <c r="M655" s="1508"/>
    </row>
    <row r="656" spans="1:19" ht="15.75">
      <c r="A656" s="1559"/>
      <c r="B656" s="1559"/>
      <c r="C656" s="1559"/>
      <c r="D656" s="1559"/>
      <c r="E656" s="1559"/>
      <c r="F656" s="1559" t="s">
        <v>229</v>
      </c>
      <c r="G656" s="1559"/>
      <c r="H656" s="1559"/>
      <c r="I656" s="1559"/>
      <c r="J656" s="1559"/>
      <c r="K656" s="1601" t="s">
        <v>187</v>
      </c>
      <c r="L656" s="1584"/>
      <c r="M656" s="1584"/>
    </row>
    <row r="657" spans="1:13" s="1412" customFormat="1">
      <c r="A657" s="1512"/>
      <c r="B657" s="1511"/>
      <c r="C657" s="1583" t="s">
        <v>2</v>
      </c>
      <c r="D657" s="1583"/>
      <c r="E657" s="1583"/>
      <c r="F657" s="1511"/>
      <c r="G657" s="1511"/>
      <c r="H657" s="1557"/>
      <c r="I657" s="1526" t="s">
        <v>3</v>
      </c>
      <c r="J657" s="1525"/>
      <c r="K657" s="1582" t="s">
        <v>4</v>
      </c>
      <c r="L657" s="1581"/>
      <c r="M657" s="1536"/>
    </row>
    <row r="658" spans="1:13" s="1412" customFormat="1">
      <c r="A658" s="1577"/>
      <c r="B658" s="1541"/>
      <c r="C658" s="1541"/>
      <c r="D658" s="1541"/>
      <c r="E658" s="1541"/>
      <c r="F658" s="1541"/>
      <c r="G658" s="1541"/>
      <c r="H658" s="1542"/>
      <c r="I658" s="1452"/>
      <c r="J658" s="1451"/>
      <c r="K658" s="1579" t="s">
        <v>5</v>
      </c>
      <c r="L658" s="1578"/>
      <c r="M658" s="1600" t="s">
        <v>6</v>
      </c>
    </row>
    <row r="659" spans="1:13" s="1412" customFormat="1">
      <c r="A659" s="1577"/>
      <c r="B659" s="1541"/>
      <c r="C659" s="1541"/>
      <c r="D659" s="1541"/>
      <c r="E659" s="1541"/>
      <c r="F659" s="1541"/>
      <c r="G659" s="1541"/>
      <c r="H659" s="1542"/>
      <c r="I659" s="1459" t="s">
        <v>7</v>
      </c>
      <c r="J659" s="1458"/>
      <c r="K659" s="1576" t="s">
        <v>8</v>
      </c>
      <c r="L659" s="1575"/>
      <c r="M659" s="1600" t="s">
        <v>9</v>
      </c>
    </row>
    <row r="660" spans="1:13" s="1412" customFormat="1" ht="16.5" thickBot="1">
      <c r="A660" s="1573"/>
      <c r="B660" s="1538"/>
      <c r="C660" s="1538"/>
      <c r="D660" s="1538"/>
      <c r="E660" s="1538"/>
      <c r="F660" s="1538"/>
      <c r="G660" s="1538"/>
      <c r="H660" s="1537"/>
      <c r="I660" s="1572">
        <v>1356</v>
      </c>
      <c r="J660" s="1571"/>
      <c r="K660" s="1570"/>
      <c r="L660" s="1569"/>
      <c r="M660" s="1568"/>
    </row>
    <row r="661" spans="1:13" s="1412" customFormat="1">
      <c r="A661" s="1555" t="s">
        <v>10</v>
      </c>
      <c r="B661" s="1534"/>
      <c r="C661" s="1534"/>
      <c r="D661" s="1534"/>
      <c r="E661" s="1534"/>
      <c r="F661" s="1534"/>
      <c r="G661" s="1534"/>
      <c r="H661" s="1567"/>
      <c r="I661" s="1531"/>
      <c r="J661" s="1530"/>
      <c r="K661" s="1566">
        <f>K664+K667</f>
        <v>8.77</v>
      </c>
      <c r="L661" s="1528"/>
      <c r="M661" s="1444">
        <f>K661*12*I660</f>
        <v>142705.44</v>
      </c>
    </row>
    <row r="662" spans="1:13" s="1412" customFormat="1">
      <c r="A662" s="1565" t="s">
        <v>11</v>
      </c>
      <c r="B662" s="1564"/>
      <c r="C662" s="1564"/>
      <c r="D662" s="1564"/>
      <c r="E662" s="1564"/>
      <c r="F662" s="1564"/>
      <c r="G662" s="1564"/>
      <c r="H662" s="1563"/>
      <c r="I662" s="1452"/>
      <c r="J662" s="1451"/>
      <c r="K662" s="1521"/>
      <c r="L662" s="1507"/>
      <c r="M662" s="1562"/>
    </row>
    <row r="663" spans="1:13" s="1412" customFormat="1" ht="15.75" thickBot="1">
      <c r="A663" s="1550" t="s">
        <v>12</v>
      </c>
      <c r="B663" s="1561"/>
      <c r="C663" s="1561"/>
      <c r="D663" s="1561"/>
      <c r="E663" s="1561"/>
      <c r="F663" s="1561"/>
      <c r="G663" s="1561"/>
      <c r="H663" s="1560"/>
      <c r="I663" s="1547"/>
      <c r="J663" s="1440"/>
      <c r="K663" s="1439"/>
      <c r="L663" s="1438"/>
      <c r="M663" s="1437"/>
    </row>
    <row r="664" spans="1:13" s="1412" customFormat="1">
      <c r="A664" s="1496" t="s">
        <v>13</v>
      </c>
      <c r="B664" s="1516"/>
      <c r="C664" s="1516"/>
      <c r="D664" s="1516"/>
      <c r="E664" s="1516"/>
      <c r="F664" s="1516"/>
      <c r="G664" s="1516"/>
      <c r="H664" s="1543"/>
      <c r="I664" s="1510" t="s">
        <v>14</v>
      </c>
      <c r="J664" s="1509"/>
      <c r="K664" s="1514">
        <v>5.24</v>
      </c>
      <c r="L664" s="1513"/>
      <c r="M664" s="1432">
        <f>K664*12*I660</f>
        <v>85265.279999999999</v>
      </c>
    </row>
    <row r="665" spans="1:13" s="1412" customFormat="1">
      <c r="A665" s="1456" t="s">
        <v>15</v>
      </c>
      <c r="B665" s="1541"/>
      <c r="C665" s="1541"/>
      <c r="D665" s="1541"/>
      <c r="E665" s="1541"/>
      <c r="F665" s="1541"/>
      <c r="G665" s="1541"/>
      <c r="H665" s="1542"/>
      <c r="I665" s="1459" t="s">
        <v>16</v>
      </c>
      <c r="J665" s="1458"/>
      <c r="K665" s="1508"/>
      <c r="L665" s="1507"/>
      <c r="M665" s="1432"/>
    </row>
    <row r="666" spans="1:13" s="1412" customFormat="1">
      <c r="A666" s="1496" t="s">
        <v>17</v>
      </c>
      <c r="B666" s="1516"/>
      <c r="C666" s="1516"/>
      <c r="D666" s="1516"/>
      <c r="E666" s="1516"/>
      <c r="F666" s="1516"/>
      <c r="G666" s="1516"/>
      <c r="H666" s="1543"/>
      <c r="I666" s="1510"/>
      <c r="J666" s="1509"/>
      <c r="K666" s="1508"/>
      <c r="L666" s="1507"/>
      <c r="M666" s="1432"/>
    </row>
    <row r="667" spans="1:13" s="1412" customFormat="1">
      <c r="A667" s="1496" t="s">
        <v>18</v>
      </c>
      <c r="B667" s="1516"/>
      <c r="C667" s="1516"/>
      <c r="D667" s="1516"/>
      <c r="E667" s="1516"/>
      <c r="F667" s="1516"/>
      <c r="G667" s="1516"/>
      <c r="H667" s="1543"/>
      <c r="I667" s="1504" t="s">
        <v>19</v>
      </c>
      <c r="J667" s="1503"/>
      <c r="K667" s="1506">
        <v>3.53</v>
      </c>
      <c r="L667" s="1505"/>
      <c r="M667" s="1432">
        <f>K667*12*I660</f>
        <v>57440.159999999996</v>
      </c>
    </row>
    <row r="668" spans="1:13" s="1412" customFormat="1">
      <c r="A668" s="1489" t="s">
        <v>20</v>
      </c>
      <c r="B668" s="1540"/>
      <c r="C668" s="1540"/>
      <c r="D668" s="1540"/>
      <c r="E668" s="1540"/>
      <c r="F668" s="1540"/>
      <c r="G668" s="1540"/>
      <c r="H668" s="1539"/>
      <c r="I668" s="1459" t="s">
        <v>16</v>
      </c>
      <c r="J668" s="1458"/>
      <c r="K668" s="1599"/>
      <c r="L668" s="1598"/>
      <c r="M668" s="1432"/>
    </row>
    <row r="669" spans="1:13" s="1412" customFormat="1">
      <c r="A669" s="1482" t="s">
        <v>21</v>
      </c>
      <c r="B669" s="1511"/>
      <c r="C669" s="1511"/>
      <c r="D669" s="1511"/>
      <c r="E669" s="1511"/>
      <c r="F669" s="1511"/>
      <c r="G669" s="1511"/>
      <c r="H669" s="1557"/>
      <c r="I669" s="1459"/>
      <c r="J669" s="1458"/>
      <c r="K669" s="1508"/>
      <c r="L669" s="1507"/>
      <c r="M669" s="1432"/>
    </row>
    <row r="670" spans="1:13" s="1412" customFormat="1" ht="15.75" thickBot="1">
      <c r="A670" s="1496" t="s">
        <v>22</v>
      </c>
      <c r="B670" s="1495"/>
      <c r="C670" s="1495"/>
      <c r="D670" s="1495"/>
      <c r="E670" s="1495"/>
      <c r="F670" s="1495"/>
      <c r="G670" s="1495"/>
      <c r="H670" s="1494"/>
      <c r="I670" s="1523"/>
      <c r="J670" s="1522"/>
      <c r="K670" s="1484"/>
      <c r="L670" s="1483"/>
      <c r="M670" s="1432"/>
    </row>
    <row r="671" spans="1:13" s="1412" customFormat="1">
      <c r="A671" s="1555" t="s">
        <v>23</v>
      </c>
      <c r="B671" s="1554"/>
      <c r="C671" s="1554"/>
      <c r="D671" s="1554"/>
      <c r="E671" s="1554"/>
      <c r="F671" s="1554"/>
      <c r="G671" s="1554"/>
      <c r="H671" s="1553"/>
      <c r="I671" s="1531"/>
      <c r="J671" s="1552"/>
      <c r="K671" s="1551">
        <f>K673+K678+K680</f>
        <v>7.17</v>
      </c>
      <c r="L671" s="1528"/>
      <c r="M671" s="1444">
        <f>K671*12*I660</f>
        <v>116670.23999999999</v>
      </c>
    </row>
    <row r="672" spans="1:13" s="1412" customFormat="1" ht="15.75" thickBot="1">
      <c r="A672" s="1550" t="s">
        <v>24</v>
      </c>
      <c r="B672" s="1549"/>
      <c r="C672" s="1549"/>
      <c r="D672" s="1549"/>
      <c r="E672" s="1549"/>
      <c r="F672" s="1549"/>
      <c r="G672" s="1549"/>
      <c r="H672" s="1548"/>
      <c r="I672" s="1547"/>
      <c r="J672" s="1546"/>
      <c r="K672" s="1439"/>
      <c r="L672" s="1438"/>
      <c r="M672" s="1437"/>
    </row>
    <row r="673" spans="1:13" s="1412" customFormat="1">
      <c r="A673" s="1456" t="s">
        <v>25</v>
      </c>
      <c r="B673" s="1455"/>
      <c r="C673" s="1455"/>
      <c r="D673" s="1455"/>
      <c r="E673" s="1455"/>
      <c r="F673" s="1455"/>
      <c r="G673" s="1455"/>
      <c r="H673" s="1453"/>
      <c r="I673" s="1459" t="s">
        <v>14</v>
      </c>
      <c r="J673" s="1458"/>
      <c r="K673" s="1514">
        <v>3.59</v>
      </c>
      <c r="L673" s="1513"/>
      <c r="M673" s="1432">
        <f>K673*12*I660</f>
        <v>58416.479999999996</v>
      </c>
    </row>
    <row r="674" spans="1:13" s="1412" customFormat="1">
      <c r="A674" s="1496" t="s">
        <v>26</v>
      </c>
      <c r="B674" s="1495"/>
      <c r="C674" s="1495"/>
      <c r="D674" s="1495"/>
      <c r="E674" s="1495"/>
      <c r="F674" s="1495"/>
      <c r="G674" s="1495"/>
      <c r="H674" s="1494"/>
      <c r="I674" s="1545"/>
      <c r="J674" s="1544"/>
      <c r="K674" s="1508"/>
      <c r="L674" s="1507"/>
      <c r="M674" s="1432"/>
    </row>
    <row r="675" spans="1:13" s="1412" customFormat="1">
      <c r="A675" s="1456" t="s">
        <v>15</v>
      </c>
      <c r="B675" s="1541"/>
      <c r="C675" s="1541"/>
      <c r="D675" s="1541"/>
      <c r="E675" s="1541"/>
      <c r="F675" s="1541"/>
      <c r="G675" s="1541"/>
      <c r="H675" s="1542"/>
      <c r="I675" s="1459" t="s">
        <v>16</v>
      </c>
      <c r="J675" s="1458"/>
      <c r="K675" s="1508"/>
      <c r="L675" s="1507"/>
      <c r="M675" s="1432"/>
    </row>
    <row r="676" spans="1:13" s="1412" customFormat="1">
      <c r="A676" s="1496" t="s">
        <v>17</v>
      </c>
      <c r="B676" s="1516"/>
      <c r="C676" s="1516"/>
      <c r="D676" s="1516"/>
      <c r="E676" s="1516"/>
      <c r="F676" s="1516"/>
      <c r="G676" s="1516"/>
      <c r="H676" s="1543"/>
      <c r="I676" s="1510"/>
      <c r="J676" s="1509"/>
      <c r="K676" s="1508"/>
      <c r="L676" s="1507"/>
      <c r="M676" s="1432"/>
    </row>
    <row r="677" spans="1:13" s="1412" customFormat="1">
      <c r="A677" s="1489" t="s">
        <v>27</v>
      </c>
      <c r="B677" s="1540"/>
      <c r="C677" s="1539"/>
      <c r="D677" s="1541"/>
      <c r="E677" s="1541"/>
      <c r="F677" s="1541"/>
      <c r="G677" s="1541"/>
      <c r="H677" s="1542"/>
      <c r="I677" s="1459" t="s">
        <v>16</v>
      </c>
      <c r="J677" s="1458"/>
      <c r="K677" s="1508"/>
      <c r="L677" s="1507"/>
      <c r="M677" s="1432"/>
    </row>
    <row r="678" spans="1:13" s="1412" customFormat="1">
      <c r="A678" s="1456" t="s">
        <v>28</v>
      </c>
      <c r="B678" s="1541"/>
      <c r="C678" s="1541"/>
      <c r="D678" s="1540"/>
      <c r="E678" s="1540"/>
      <c r="F678" s="1540"/>
      <c r="G678" s="1540"/>
      <c r="H678" s="1539"/>
      <c r="I678" s="1504" t="s">
        <v>19</v>
      </c>
      <c r="J678" s="1503"/>
      <c r="K678" s="1506">
        <v>1.58</v>
      </c>
      <c r="L678" s="1505"/>
      <c r="M678" s="1432">
        <f>K678*12*I660</f>
        <v>25709.760000000002</v>
      </c>
    </row>
    <row r="679" spans="1:13" s="1412" customFormat="1">
      <c r="A679" s="1482" t="s">
        <v>29</v>
      </c>
      <c r="B679" s="1481"/>
      <c r="C679" s="1481"/>
      <c r="D679" s="1481"/>
      <c r="E679" s="1481"/>
      <c r="F679" s="1481"/>
      <c r="G679" s="1481"/>
      <c r="H679" s="1480"/>
      <c r="I679" s="1526" t="s">
        <v>133</v>
      </c>
      <c r="J679" s="1525"/>
      <c r="K679" s="1508"/>
      <c r="L679" s="1507"/>
      <c r="M679" s="1432"/>
    </row>
    <row r="680" spans="1:13" s="1412" customFormat="1">
      <c r="A680" s="1482" t="s">
        <v>32</v>
      </c>
      <c r="B680" s="1481"/>
      <c r="C680" s="1481"/>
      <c r="D680" s="1481"/>
      <c r="E680" s="1481"/>
      <c r="F680" s="1481"/>
      <c r="G680" s="1481"/>
      <c r="H680" s="1480"/>
      <c r="I680" s="1526" t="s">
        <v>19</v>
      </c>
      <c r="J680" s="1525"/>
      <c r="K680" s="1506">
        <v>2</v>
      </c>
      <c r="L680" s="1505"/>
      <c r="M680" s="1432">
        <f>K680*12*I660</f>
        <v>32544</v>
      </c>
    </row>
    <row r="681" spans="1:13" s="1412" customFormat="1">
      <c r="A681" s="1496" t="s">
        <v>33</v>
      </c>
      <c r="B681" s="1495"/>
      <c r="C681" s="1495"/>
      <c r="D681" s="1495"/>
      <c r="E681" s="1495"/>
      <c r="F681" s="1495"/>
      <c r="G681" s="1495"/>
      <c r="H681" s="1494"/>
      <c r="I681" s="1523"/>
      <c r="J681" s="1522"/>
      <c r="K681" s="1508"/>
      <c r="L681" s="1507"/>
      <c r="M681" s="1432"/>
    </row>
    <row r="682" spans="1:13" s="1412" customFormat="1">
      <c r="A682" s="1482" t="s">
        <v>34</v>
      </c>
      <c r="B682" s="1481"/>
      <c r="C682" s="1481"/>
      <c r="D682" s="1481"/>
      <c r="E682" s="1481"/>
      <c r="F682" s="1481"/>
      <c r="G682" s="1481"/>
      <c r="H682" s="1480"/>
      <c r="I682" s="1459" t="s">
        <v>16</v>
      </c>
      <c r="J682" s="1458"/>
      <c r="K682" s="1508"/>
      <c r="L682" s="1507"/>
      <c r="M682" s="1432"/>
    </row>
    <row r="683" spans="1:13" s="1412" customFormat="1" ht="15.75" thickBot="1">
      <c r="A683" s="1482" t="s">
        <v>35</v>
      </c>
      <c r="B683" s="1481"/>
      <c r="C683" s="1481"/>
      <c r="D683" s="1481"/>
      <c r="E683" s="1481"/>
      <c r="F683" s="1481"/>
      <c r="G683" s="1481"/>
      <c r="H683" s="1480"/>
      <c r="I683" s="1526" t="s">
        <v>132</v>
      </c>
      <c r="J683" s="1525"/>
      <c r="K683" s="1538"/>
      <c r="L683" s="1537"/>
      <c r="M683" s="1536"/>
    </row>
    <row r="684" spans="1:13" s="1412" customFormat="1" ht="15.75" thickBot="1">
      <c r="A684" s="1535" t="s">
        <v>38</v>
      </c>
      <c r="B684" s="1534"/>
      <c r="C684" s="1534"/>
      <c r="D684" s="1534"/>
      <c r="E684" s="1534"/>
      <c r="F684" s="1534"/>
      <c r="G684" s="1533"/>
      <c r="H684" s="1532"/>
      <c r="I684" s="1531"/>
      <c r="J684" s="1530"/>
      <c r="K684" s="1529">
        <f>K685+K692+K700+K704+K705+K706</f>
        <v>35.050000000000004</v>
      </c>
      <c r="L684" s="1528"/>
      <c r="M684" s="1444">
        <f>M685+M692+M700+M704+M705+M706</f>
        <v>570333.60000000009</v>
      </c>
    </row>
    <row r="685" spans="1:13" s="1412" customFormat="1" ht="15.75" thickBot="1">
      <c r="A685" s="1467" t="s">
        <v>39</v>
      </c>
      <c r="B685" s="1466"/>
      <c r="C685" s="1466"/>
      <c r="D685" s="1466"/>
      <c r="E685" s="1466"/>
      <c r="F685" s="1466"/>
      <c r="G685" s="1466"/>
      <c r="H685" s="1465"/>
      <c r="I685" s="1464"/>
      <c r="J685" s="1463"/>
      <c r="K685" s="1527">
        <f>K686+K687+K688+K690+K691</f>
        <v>11.26</v>
      </c>
      <c r="L685" s="1518"/>
      <c r="M685" s="1460">
        <f>K685*12*I660</f>
        <v>183222.72</v>
      </c>
    </row>
    <row r="686" spans="1:13" s="1412" customFormat="1">
      <c r="A686" s="1496" t="s">
        <v>40</v>
      </c>
      <c r="B686" s="1495"/>
      <c r="C686" s="1495"/>
      <c r="D686" s="1495"/>
      <c r="E686" s="1495"/>
      <c r="F686" s="1495"/>
      <c r="G686" s="1495"/>
      <c r="H686" s="1494"/>
      <c r="I686" s="1510" t="s">
        <v>41</v>
      </c>
      <c r="J686" s="1509"/>
      <c r="K686" s="1514">
        <v>2.58</v>
      </c>
      <c r="L686" s="1513"/>
      <c r="M686" s="1432">
        <f>K686*12*I660</f>
        <v>41981.760000000002</v>
      </c>
    </row>
    <row r="687" spans="1:13" s="1412" customFormat="1">
      <c r="A687" s="1489" t="s">
        <v>42</v>
      </c>
      <c r="B687" s="1488"/>
      <c r="C687" s="1488"/>
      <c r="D687" s="1488"/>
      <c r="E687" s="1488"/>
      <c r="F687" s="1488"/>
      <c r="G687" s="1488"/>
      <c r="H687" s="1487"/>
      <c r="I687" s="1504" t="s">
        <v>43</v>
      </c>
      <c r="J687" s="1503"/>
      <c r="K687" s="1506">
        <v>6.1</v>
      </c>
      <c r="L687" s="1505"/>
      <c r="M687" s="1432">
        <f>K687*12*I660</f>
        <v>99259.199999999983</v>
      </c>
    </row>
    <row r="688" spans="1:13" s="1412" customFormat="1">
      <c r="A688" s="1482" t="s">
        <v>44</v>
      </c>
      <c r="B688" s="1481"/>
      <c r="C688" s="1481"/>
      <c r="D688" s="1481"/>
      <c r="E688" s="1481"/>
      <c r="F688" s="1481"/>
      <c r="G688" s="1481"/>
      <c r="H688" s="1480"/>
      <c r="I688" s="1526" t="s">
        <v>19</v>
      </c>
      <c r="J688" s="1525"/>
      <c r="K688" s="1506">
        <v>0.69</v>
      </c>
      <c r="L688" s="1505"/>
      <c r="M688" s="1432">
        <f>K688*12*I660</f>
        <v>11227.679999999998</v>
      </c>
    </row>
    <row r="689" spans="1:13" s="1412" customFormat="1">
      <c r="A689" s="1524" t="s">
        <v>45</v>
      </c>
      <c r="B689" s="1516"/>
      <c r="C689" s="1516"/>
      <c r="D689" s="1516"/>
      <c r="E689" s="1495"/>
      <c r="F689" s="1495"/>
      <c r="G689" s="1495"/>
      <c r="H689" s="1494"/>
      <c r="I689" s="1523"/>
      <c r="J689" s="1522"/>
      <c r="K689" s="1521"/>
      <c r="L689" s="1507"/>
      <c r="M689" s="1432"/>
    </row>
    <row r="690" spans="1:13" s="1412" customFormat="1">
      <c r="A690" s="1489" t="s">
        <v>46</v>
      </c>
      <c r="B690" s="1488"/>
      <c r="C690" s="1488"/>
      <c r="D690" s="1488"/>
      <c r="E690" s="1488"/>
      <c r="F690" s="1488"/>
      <c r="G690" s="1488"/>
      <c r="H690" s="1487"/>
      <c r="I690" s="1504" t="s">
        <v>14</v>
      </c>
      <c r="J690" s="1503"/>
      <c r="K690" s="1506">
        <v>0.21</v>
      </c>
      <c r="L690" s="1505"/>
      <c r="M690" s="1432">
        <f>K690*12*I660</f>
        <v>3417.12</v>
      </c>
    </row>
    <row r="691" spans="1:13" s="1412" customFormat="1" ht="15.75" thickBot="1">
      <c r="A691" s="1482" t="s">
        <v>47</v>
      </c>
      <c r="B691" s="1481"/>
      <c r="C691" s="1481"/>
      <c r="D691" s="1481"/>
      <c r="E691" s="1481"/>
      <c r="F691" s="1481"/>
      <c r="G691" s="1481"/>
      <c r="H691" s="1480"/>
      <c r="I691" s="1479" t="s">
        <v>14</v>
      </c>
      <c r="J691" s="1478"/>
      <c r="K691" s="1520">
        <v>1.68</v>
      </c>
      <c r="L691" s="1519"/>
      <c r="M691" s="1432">
        <f>K691*12*I660</f>
        <v>27336.959999999999</v>
      </c>
    </row>
    <row r="692" spans="1:13" s="1412" customFormat="1" ht="15.75" thickBot="1">
      <c r="A692" s="1501" t="s">
        <v>48</v>
      </c>
      <c r="B692" s="1500"/>
      <c r="C692" s="1500"/>
      <c r="D692" s="1500"/>
      <c r="E692" s="1500"/>
      <c r="F692" s="1500"/>
      <c r="G692" s="1500"/>
      <c r="H692" s="1499"/>
      <c r="I692" s="1464"/>
      <c r="J692" s="1463"/>
      <c r="K692" s="1462">
        <f>K693+K694+K696+K697+K698+K699</f>
        <v>2.9600000000000004</v>
      </c>
      <c r="L692" s="1518"/>
      <c r="M692" s="1460">
        <f>K692*12*I660</f>
        <v>48165.120000000003</v>
      </c>
    </row>
    <row r="693" spans="1:13" s="1412" customFormat="1">
      <c r="A693" s="1517" t="s">
        <v>49</v>
      </c>
      <c r="B693" s="1516"/>
      <c r="C693" s="1516"/>
      <c r="D693" s="1516"/>
      <c r="E693" s="1516"/>
      <c r="F693" s="1495"/>
      <c r="G693" s="1495"/>
      <c r="H693" s="1494"/>
      <c r="I693" s="1515"/>
      <c r="J693" s="1451"/>
      <c r="K693" s="1514">
        <v>0.16</v>
      </c>
      <c r="L693" s="1513"/>
      <c r="M693" s="1432">
        <f>K693*12*I660</f>
        <v>2603.52</v>
      </c>
    </row>
    <row r="694" spans="1:13" s="1412" customFormat="1">
      <c r="A694" s="1512" t="s">
        <v>50</v>
      </c>
      <c r="B694" s="1511"/>
      <c r="C694" s="1511"/>
      <c r="D694" s="1511"/>
      <c r="E694" s="1511"/>
      <c r="F694" s="1481"/>
      <c r="G694" s="1481"/>
      <c r="H694" s="1480"/>
      <c r="I694" s="1459" t="s">
        <v>51</v>
      </c>
      <c r="J694" s="1458"/>
      <c r="K694" s="1506">
        <v>1.41</v>
      </c>
      <c r="L694" s="1505"/>
      <c r="M694" s="1432">
        <f>K694*12*I660</f>
        <v>22943.519999999997</v>
      </c>
    </row>
    <row r="695" spans="1:13" s="1412" customFormat="1">
      <c r="A695" s="1496" t="s">
        <v>52</v>
      </c>
      <c r="B695" s="1495"/>
      <c r="C695" s="1495"/>
      <c r="D695" s="1495"/>
      <c r="E695" s="1495"/>
      <c r="F695" s="1495"/>
      <c r="G695" s="1495"/>
      <c r="H695" s="1494"/>
      <c r="I695" s="1510" t="s">
        <v>53</v>
      </c>
      <c r="J695" s="1509"/>
      <c r="K695" s="1508"/>
      <c r="L695" s="1507"/>
      <c r="M695" s="1432"/>
    </row>
    <row r="696" spans="1:13" s="1412" customFormat="1">
      <c r="A696" s="1489" t="s">
        <v>54</v>
      </c>
      <c r="B696" s="1488"/>
      <c r="C696" s="1488"/>
      <c r="D696" s="1488"/>
      <c r="E696" s="1488"/>
      <c r="F696" s="1488"/>
      <c r="G696" s="1488"/>
      <c r="H696" s="1487"/>
      <c r="I696" s="1504" t="s">
        <v>55</v>
      </c>
      <c r="J696" s="1503"/>
      <c r="K696" s="1506">
        <v>0.87</v>
      </c>
      <c r="L696" s="1505"/>
      <c r="M696" s="1432">
        <f>K696*12*I660</f>
        <v>14156.64</v>
      </c>
    </row>
    <row r="697" spans="1:13" s="1412" customFormat="1">
      <c r="A697" s="1489" t="s">
        <v>56</v>
      </c>
      <c r="B697" s="1488"/>
      <c r="C697" s="1488"/>
      <c r="D697" s="1488"/>
      <c r="E697" s="1488"/>
      <c r="F697" s="1488"/>
      <c r="G697" s="1488"/>
      <c r="H697" s="1487"/>
      <c r="I697" s="1504" t="s">
        <v>57</v>
      </c>
      <c r="J697" s="1503"/>
      <c r="K697" s="1506">
        <v>0.22</v>
      </c>
      <c r="L697" s="1505"/>
      <c r="M697" s="1432">
        <f>K697*12*I660</f>
        <v>3579.84</v>
      </c>
    </row>
    <row r="698" spans="1:13" s="1412" customFormat="1">
      <c r="A698" s="1482" t="s">
        <v>58</v>
      </c>
      <c r="B698" s="1481"/>
      <c r="C698" s="1481"/>
      <c r="D698" s="1481"/>
      <c r="E698" s="1481"/>
      <c r="F698" s="1481"/>
      <c r="G698" s="1481"/>
      <c r="H698" s="1480"/>
      <c r="I698" s="1504" t="s">
        <v>59</v>
      </c>
      <c r="J698" s="1503"/>
      <c r="K698" s="1484">
        <v>0.12</v>
      </c>
      <c r="L698" s="1483"/>
      <c r="M698" s="1432">
        <f>K698*12*I660</f>
        <v>1952.6399999999999</v>
      </c>
    </row>
    <row r="699" spans="1:13" s="1412" customFormat="1" ht="15.75" thickBot="1">
      <c r="A699" s="1482" t="s">
        <v>60</v>
      </c>
      <c r="B699" s="1481"/>
      <c r="C699" s="1481"/>
      <c r="D699" s="1481"/>
      <c r="E699" s="1481"/>
      <c r="F699" s="1481"/>
      <c r="G699" s="1481"/>
      <c r="H699" s="1480"/>
      <c r="I699" s="1479" t="s">
        <v>61</v>
      </c>
      <c r="J699" s="1478"/>
      <c r="K699" s="1477">
        <v>0.18</v>
      </c>
      <c r="L699" s="1476"/>
      <c r="M699" s="1502">
        <f>K699*12*I660</f>
        <v>2928.96</v>
      </c>
    </row>
    <row r="700" spans="1:13" s="1412" customFormat="1" ht="15.75" thickBot="1">
      <c r="A700" s="1501" t="s">
        <v>109</v>
      </c>
      <c r="B700" s="1500"/>
      <c r="C700" s="1500"/>
      <c r="D700" s="1500"/>
      <c r="E700" s="1500"/>
      <c r="F700" s="1500"/>
      <c r="G700" s="1500"/>
      <c r="H700" s="1499"/>
      <c r="I700" s="1498"/>
      <c r="J700" s="1497"/>
      <c r="K700" s="1424">
        <f>K701+K702+K703</f>
        <v>1.93</v>
      </c>
      <c r="L700" s="1461"/>
      <c r="M700" s="1460">
        <f>K700*12*I660</f>
        <v>31404.959999999999</v>
      </c>
    </row>
    <row r="701" spans="1:13" s="1412" customFormat="1">
      <c r="A701" s="1496" t="s">
        <v>63</v>
      </c>
      <c r="B701" s="1495"/>
      <c r="C701" s="1495"/>
      <c r="D701" s="1495"/>
      <c r="E701" s="1495"/>
      <c r="F701" s="1495"/>
      <c r="G701" s="1495"/>
      <c r="H701" s="1494"/>
      <c r="I701" s="1493" t="s">
        <v>64</v>
      </c>
      <c r="J701" s="1492"/>
      <c r="K701" s="1491">
        <v>0.92</v>
      </c>
      <c r="L701" s="1490"/>
      <c r="M701" s="1432">
        <f>K701*12*I660</f>
        <v>14970.240000000002</v>
      </c>
    </row>
    <row r="702" spans="1:13" s="1412" customFormat="1">
      <c r="A702" s="1489" t="s">
        <v>65</v>
      </c>
      <c r="B702" s="1488"/>
      <c r="C702" s="1488"/>
      <c r="D702" s="1488"/>
      <c r="E702" s="1488"/>
      <c r="F702" s="1488"/>
      <c r="G702" s="1488"/>
      <c r="H702" s="1487"/>
      <c r="I702" s="1486" t="s">
        <v>66</v>
      </c>
      <c r="J702" s="1485"/>
      <c r="K702" s="1484">
        <v>0.81</v>
      </c>
      <c r="L702" s="1483"/>
      <c r="M702" s="1432">
        <f>K702*12*I660</f>
        <v>13180.320000000002</v>
      </c>
    </row>
    <row r="703" spans="1:13" s="1412" customFormat="1" ht="15.75" thickBot="1">
      <c r="A703" s="1482" t="s">
        <v>58</v>
      </c>
      <c r="B703" s="1481"/>
      <c r="C703" s="1481"/>
      <c r="D703" s="1481"/>
      <c r="E703" s="1481"/>
      <c r="F703" s="1481"/>
      <c r="G703" s="1481"/>
      <c r="H703" s="1480"/>
      <c r="I703" s="1479" t="s">
        <v>59</v>
      </c>
      <c r="J703" s="1478"/>
      <c r="K703" s="1477">
        <v>0.2</v>
      </c>
      <c r="L703" s="1476"/>
      <c r="M703" s="1432">
        <f>K703*12*I660</f>
        <v>3254.4000000000005</v>
      </c>
    </row>
    <row r="704" spans="1:13" s="1412" customFormat="1" ht="15.75" thickBot="1">
      <c r="A704" s="1471" t="s">
        <v>108</v>
      </c>
      <c r="B704" s="1470"/>
      <c r="C704" s="1470"/>
      <c r="D704" s="1470"/>
      <c r="E704" s="1470"/>
      <c r="F704" s="1470"/>
      <c r="G704" s="1470"/>
      <c r="H704" s="1469"/>
      <c r="I704" s="1475" t="s">
        <v>68</v>
      </c>
      <c r="J704" s="1474"/>
      <c r="K704" s="1774">
        <v>16.5</v>
      </c>
      <c r="L704" s="1773"/>
      <c r="M704" s="1460">
        <f>K704*12*I660</f>
        <v>268488</v>
      </c>
    </row>
    <row r="705" spans="1:13" s="1412" customFormat="1" ht="15.75" thickBot="1">
      <c r="A705" s="1467" t="s">
        <v>107</v>
      </c>
      <c r="B705" s="1466"/>
      <c r="C705" s="1466"/>
      <c r="D705" s="1466"/>
      <c r="E705" s="1466"/>
      <c r="F705" s="1466"/>
      <c r="G705" s="1466"/>
      <c r="H705" s="1465"/>
      <c r="I705" s="1435" t="s">
        <v>71</v>
      </c>
      <c r="J705" s="1434"/>
      <c r="K705" s="1462">
        <v>2.29</v>
      </c>
      <c r="L705" s="1461"/>
      <c r="M705" s="1460">
        <f>K705*12*I660</f>
        <v>37262.879999999997</v>
      </c>
    </row>
    <row r="706" spans="1:13" s="1412" customFormat="1" ht="15.75" thickBot="1">
      <c r="A706" s="1471" t="s">
        <v>106</v>
      </c>
      <c r="B706" s="1470"/>
      <c r="C706" s="1470"/>
      <c r="D706" s="1470"/>
      <c r="E706" s="1470"/>
      <c r="F706" s="1470"/>
      <c r="G706" s="1470"/>
      <c r="H706" s="1469"/>
      <c r="I706" s="1464"/>
      <c r="J706" s="1463"/>
      <c r="K706" s="1462">
        <v>0.11</v>
      </c>
      <c r="L706" s="1461"/>
      <c r="M706" s="1460">
        <f>K706*12*I660</f>
        <v>1789.92</v>
      </c>
    </row>
    <row r="707" spans="1:13" s="1412" customFormat="1" ht="15.75" thickBot="1">
      <c r="A707" s="1456" t="s">
        <v>227</v>
      </c>
      <c r="B707" s="1455"/>
      <c r="C707" s="1455"/>
      <c r="D707" s="1455"/>
      <c r="E707" s="1455"/>
      <c r="F707" s="1455"/>
      <c r="G707" s="1455"/>
      <c r="H707" s="1453"/>
      <c r="I707" s="1435" t="s">
        <v>14</v>
      </c>
      <c r="J707" s="1434"/>
      <c r="K707" s="1468"/>
      <c r="L707" s="1449"/>
      <c r="M707" s="1432"/>
    </row>
    <row r="708" spans="1:13" s="1412" customFormat="1" ht="15.75" thickBot="1">
      <c r="A708" s="1467" t="s">
        <v>105</v>
      </c>
      <c r="B708" s="1466"/>
      <c r="C708" s="1466"/>
      <c r="D708" s="1466"/>
      <c r="E708" s="1466"/>
      <c r="F708" s="1466"/>
      <c r="G708" s="1466"/>
      <c r="H708" s="1465"/>
      <c r="I708" s="1464"/>
      <c r="J708" s="1463"/>
      <c r="K708" s="1462">
        <v>11.52</v>
      </c>
      <c r="L708" s="1461"/>
      <c r="M708" s="1460">
        <f>K708*12*I660</f>
        <v>187453.44</v>
      </c>
    </row>
    <row r="709" spans="1:13" s="1412" customFormat="1">
      <c r="A709" s="1456" t="s">
        <v>131</v>
      </c>
      <c r="B709" s="1454"/>
      <c r="C709" s="1454"/>
      <c r="D709" s="1454"/>
      <c r="E709" s="1454"/>
      <c r="F709" s="1455"/>
      <c r="G709" s="1454"/>
      <c r="H709" s="1453"/>
      <c r="I709" s="1459" t="s">
        <v>79</v>
      </c>
      <c r="J709" s="1458"/>
      <c r="K709" s="1450"/>
      <c r="L709" s="1449"/>
      <c r="M709" s="1432"/>
    </row>
    <row r="710" spans="1:13" s="1412" customFormat="1">
      <c r="A710" s="1456" t="s">
        <v>130</v>
      </c>
      <c r="B710" s="1454"/>
      <c r="C710" s="1454"/>
      <c r="D710" s="1454"/>
      <c r="E710" s="1454"/>
      <c r="F710" s="1455"/>
      <c r="G710" s="1454"/>
      <c r="H710" s="1453"/>
      <c r="I710" s="1459" t="s">
        <v>81</v>
      </c>
      <c r="J710" s="1458"/>
      <c r="K710" s="1450"/>
      <c r="L710" s="1449"/>
      <c r="M710" s="1432"/>
    </row>
    <row r="711" spans="1:13" s="1412" customFormat="1">
      <c r="A711" s="1456" t="s">
        <v>129</v>
      </c>
      <c r="B711" s="1454"/>
      <c r="C711" s="1454"/>
      <c r="D711" s="1454"/>
      <c r="E711" s="1454"/>
      <c r="F711" s="1455"/>
      <c r="G711" s="1454"/>
      <c r="H711" s="1453"/>
      <c r="I711" s="1459" t="s">
        <v>83</v>
      </c>
      <c r="J711" s="1458"/>
      <c r="K711" s="1450"/>
      <c r="L711" s="1449"/>
      <c r="M711" s="1432"/>
    </row>
    <row r="712" spans="1:13" s="1412" customFormat="1">
      <c r="A712" s="1456" t="s">
        <v>128</v>
      </c>
      <c r="B712" s="1454"/>
      <c r="C712" s="1454"/>
      <c r="D712" s="1454"/>
      <c r="E712" s="1454"/>
      <c r="F712" s="1455"/>
      <c r="G712" s="1454"/>
      <c r="H712" s="1453"/>
      <c r="I712" s="1459" t="s">
        <v>85</v>
      </c>
      <c r="J712" s="1458"/>
      <c r="K712" s="1450"/>
      <c r="L712" s="1449"/>
      <c r="M712" s="1432"/>
    </row>
    <row r="713" spans="1:13" s="1412" customFormat="1">
      <c r="A713" s="1456" t="s">
        <v>127</v>
      </c>
      <c r="B713" s="1454"/>
      <c r="C713" s="1454"/>
      <c r="D713" s="1454"/>
      <c r="E713" s="1454"/>
      <c r="F713" s="1455"/>
      <c r="G713" s="1454"/>
      <c r="H713" s="1453"/>
      <c r="I713" s="1459" t="s">
        <v>87</v>
      </c>
      <c r="J713" s="1458"/>
      <c r="K713" s="1450"/>
      <c r="L713" s="1449"/>
      <c r="M713" s="1432"/>
    </row>
    <row r="714" spans="1:13" s="1412" customFormat="1">
      <c r="A714" s="1456" t="s">
        <v>126</v>
      </c>
      <c r="B714" s="1454"/>
      <c r="C714" s="1454"/>
      <c r="D714" s="1454"/>
      <c r="E714" s="1454"/>
      <c r="F714" s="1455"/>
      <c r="G714" s="1454"/>
      <c r="H714" s="1453"/>
      <c r="I714" s="1452"/>
      <c r="J714" s="1451"/>
      <c r="K714" s="1450"/>
      <c r="L714" s="1449"/>
      <c r="M714" s="1432"/>
    </row>
    <row r="715" spans="1:13" s="1412" customFormat="1">
      <c r="A715" s="1456" t="s">
        <v>125</v>
      </c>
      <c r="B715" s="1454"/>
      <c r="C715" s="1454"/>
      <c r="D715" s="1454"/>
      <c r="E715" s="1454"/>
      <c r="F715" s="1455"/>
      <c r="G715" s="1454"/>
      <c r="H715" s="1453"/>
      <c r="I715" s="1452"/>
      <c r="J715" s="1451"/>
      <c r="K715" s="1450"/>
      <c r="L715" s="1449"/>
      <c r="M715" s="1432"/>
    </row>
    <row r="716" spans="1:13" s="1412" customFormat="1">
      <c r="A716" s="1456" t="s">
        <v>91</v>
      </c>
      <c r="B716" s="1454"/>
      <c r="C716" s="1454"/>
      <c r="D716" s="1454"/>
      <c r="E716" s="1454"/>
      <c r="F716" s="1455"/>
      <c r="G716" s="1454"/>
      <c r="H716" s="1453"/>
      <c r="I716" s="1452"/>
      <c r="J716" s="1451"/>
      <c r="K716" s="1450"/>
      <c r="L716" s="1449"/>
      <c r="M716" s="1432"/>
    </row>
    <row r="717" spans="1:13" s="1412" customFormat="1" ht="15.75" thickBot="1">
      <c r="A717" s="1456" t="s">
        <v>124</v>
      </c>
      <c r="B717" s="1454"/>
      <c r="C717" s="1454"/>
      <c r="D717" s="1454"/>
      <c r="E717" s="1454"/>
      <c r="F717" s="1455"/>
      <c r="G717" s="1454"/>
      <c r="H717" s="1453"/>
      <c r="I717" s="1452"/>
      <c r="J717" s="1451"/>
      <c r="K717" s="1450"/>
      <c r="L717" s="1449"/>
      <c r="M717" s="1432"/>
    </row>
    <row r="718" spans="1:13" s="1412" customFormat="1">
      <c r="A718" s="1448" t="s">
        <v>94</v>
      </c>
      <c r="B718" s="1447"/>
      <c r="C718" s="1447"/>
      <c r="D718" s="1447"/>
      <c r="E718" s="1447"/>
      <c r="F718" s="1447"/>
      <c r="G718" s="1447"/>
      <c r="H718" s="1447"/>
      <c r="I718" s="1435" t="s">
        <v>95</v>
      </c>
      <c r="J718" s="1434"/>
      <c r="K718" s="1446"/>
      <c r="L718" s="1445"/>
      <c r="M718" s="1444"/>
    </row>
    <row r="719" spans="1:13" s="1412" customFormat="1" ht="15.75" thickBot="1">
      <c r="A719" s="1443" t="s">
        <v>96</v>
      </c>
      <c r="B719" s="1442"/>
      <c r="C719" s="1442"/>
      <c r="D719" s="1442"/>
      <c r="E719" s="1442"/>
      <c r="F719" s="1442"/>
      <c r="G719" s="1442"/>
      <c r="H719" s="1442"/>
      <c r="I719" s="1441"/>
      <c r="J719" s="1440"/>
      <c r="K719" s="1439"/>
      <c r="L719" s="1438"/>
      <c r="M719" s="1437"/>
    </row>
    <row r="720" spans="1:13" s="1412" customFormat="1" ht="15.75" thickBot="1">
      <c r="A720" s="1467" t="s">
        <v>97</v>
      </c>
      <c r="B720" s="1466"/>
      <c r="C720" s="1466"/>
      <c r="D720" s="1466"/>
      <c r="E720" s="1466"/>
      <c r="F720" s="1466"/>
      <c r="G720" s="1466"/>
      <c r="H720" s="1597"/>
      <c r="I720" s="1596" t="s">
        <v>98</v>
      </c>
      <c r="J720" s="1595"/>
      <c r="K720" s="1429">
        <v>1.85</v>
      </c>
      <c r="L720" s="1423"/>
      <c r="M720" s="1416">
        <f>K720*12*I660</f>
        <v>30103.200000000004</v>
      </c>
    </row>
    <row r="721" spans="1:19" ht="15.75" thickBot="1">
      <c r="A721" s="1436" t="s">
        <v>99</v>
      </c>
      <c r="B721" s="1436"/>
      <c r="C721" s="1436"/>
      <c r="D721" s="1436"/>
      <c r="E721" s="1436"/>
      <c r="F721" s="1436"/>
      <c r="G721" s="1436"/>
      <c r="H721" s="1436"/>
      <c r="I721" s="1435" t="s">
        <v>95</v>
      </c>
      <c r="J721" s="1434"/>
      <c r="K721" s="1433">
        <v>0.55000000000000004</v>
      </c>
      <c r="L721" s="1433"/>
      <c r="M721" s="1432">
        <f>I660*12*K721</f>
        <v>8949.6</v>
      </c>
    </row>
    <row r="722" spans="1:19" ht="15.75" thickBot="1">
      <c r="A722" s="1594" t="s">
        <v>100</v>
      </c>
      <c r="B722" s="1593"/>
      <c r="C722" s="1593"/>
      <c r="D722" s="1593"/>
      <c r="E722" s="1593"/>
      <c r="F722" s="1593"/>
      <c r="G722" s="1593"/>
      <c r="H722" s="1593"/>
      <c r="I722" s="1592"/>
      <c r="J722" s="1591"/>
      <c r="K722" s="1429"/>
      <c r="L722" s="1423"/>
      <c r="M722" s="1416">
        <f>K722*12*I660</f>
        <v>0</v>
      </c>
    </row>
    <row r="723" spans="1:19" s="1588" customFormat="1" ht="15.75" thickBot="1">
      <c r="A723" s="1431" t="s">
        <v>137</v>
      </c>
      <c r="B723" s="1430"/>
      <c r="C723" s="1430"/>
      <c r="D723" s="1430"/>
      <c r="E723" s="1430"/>
      <c r="F723" s="1430"/>
      <c r="G723" s="1430"/>
      <c r="H723" s="1430"/>
      <c r="I723" s="1426"/>
      <c r="J723" s="1425"/>
      <c r="K723" s="1429">
        <v>61.82</v>
      </c>
      <c r="L723" s="1423"/>
      <c r="M723" s="1416">
        <f>K723*12*I660</f>
        <v>1005935.04</v>
      </c>
      <c r="P723" s="1414"/>
      <c r="Q723" s="1414"/>
      <c r="R723" s="1414"/>
      <c r="S723" s="1589"/>
    </row>
    <row r="724" spans="1:19" s="1588" customFormat="1" ht="15.75" thickBot="1">
      <c r="A724" s="1428" t="s">
        <v>136</v>
      </c>
      <c r="B724" s="1427"/>
      <c r="C724" s="1427"/>
      <c r="D724" s="1427"/>
      <c r="E724" s="1427"/>
      <c r="F724" s="1427"/>
      <c r="G724" s="1427"/>
      <c r="H724" s="1427"/>
      <c r="I724" s="1426"/>
      <c r="J724" s="1425"/>
      <c r="K724" s="1424">
        <f>K725-K723</f>
        <v>3.0900000000000105</v>
      </c>
      <c r="L724" s="1423"/>
      <c r="M724" s="1416">
        <f>K724*12*I660</f>
        <v>50280.480000000171</v>
      </c>
      <c r="P724" s="1414"/>
      <c r="Q724" s="1414"/>
      <c r="R724" s="1414"/>
      <c r="S724" s="1589"/>
    </row>
    <row r="725" spans="1:19" s="1588" customFormat="1" ht="15.75" thickBot="1">
      <c r="A725" s="1422" t="s">
        <v>135</v>
      </c>
      <c r="B725" s="1421"/>
      <c r="C725" s="1421"/>
      <c r="D725" s="1421"/>
      <c r="E725" s="1421"/>
      <c r="F725" s="1421"/>
      <c r="G725" s="1421"/>
      <c r="H725" s="1421"/>
      <c r="I725" s="1420"/>
      <c r="J725" s="1419"/>
      <c r="K725" s="1418">
        <f>K722+K721+K720+K708+K684+K671+K661</f>
        <v>64.910000000000011</v>
      </c>
      <c r="L725" s="1417"/>
      <c r="M725" s="1416">
        <f>M722+M721+M720+M708+M684+M671+M661</f>
        <v>1056215.52</v>
      </c>
      <c r="N725" s="1590"/>
      <c r="O725" s="1590"/>
      <c r="P725" s="1414"/>
      <c r="Q725" s="1414"/>
      <c r="R725" s="1414"/>
      <c r="S725" s="1589"/>
    </row>
    <row r="728" spans="1:19" ht="15.75">
      <c r="A728" s="1587" t="s">
        <v>104</v>
      </c>
      <c r="B728" s="1587"/>
      <c r="C728" s="1587"/>
      <c r="D728" s="1587"/>
      <c r="E728" s="1587"/>
      <c r="F728" s="1587"/>
      <c r="G728" s="1587"/>
      <c r="H728" s="1587"/>
      <c r="I728" s="1587"/>
      <c r="J728" s="1587"/>
      <c r="K728" s="1587"/>
      <c r="L728" s="1587"/>
      <c r="M728" s="1508"/>
    </row>
    <row r="729" spans="1:19" ht="15.75">
      <c r="A729" s="1586" t="s">
        <v>0</v>
      </c>
      <c r="B729" s="1586"/>
      <c r="C729" s="1586"/>
      <c r="D729" s="1586"/>
      <c r="E729" s="1586"/>
      <c r="F729" s="1586"/>
      <c r="G729" s="1586"/>
      <c r="H729" s="1586"/>
      <c r="I729" s="1586"/>
      <c r="J729" s="1586"/>
      <c r="K729" s="1586"/>
      <c r="L729" s="1586"/>
      <c r="M729" s="1508"/>
    </row>
    <row r="730" spans="1:19" ht="15.75">
      <c r="A730" s="1559"/>
      <c r="B730" s="1559"/>
      <c r="C730" s="1559"/>
      <c r="D730" s="1559"/>
      <c r="E730" s="1559"/>
      <c r="F730" s="1559" t="s">
        <v>228</v>
      </c>
      <c r="G730" s="1559"/>
      <c r="H730" s="1559"/>
      <c r="I730" s="1559"/>
      <c r="J730" s="1559"/>
      <c r="K730" s="1601" t="s">
        <v>187</v>
      </c>
      <c r="L730" s="1584"/>
      <c r="M730" s="1584"/>
    </row>
    <row r="731" spans="1:19">
      <c r="A731" s="1512"/>
      <c r="B731" s="1511"/>
      <c r="C731" s="1583" t="s">
        <v>2</v>
      </c>
      <c r="D731" s="1583"/>
      <c r="E731" s="1583"/>
      <c r="F731" s="1511"/>
      <c r="G731" s="1511"/>
      <c r="H731" s="1557"/>
      <c r="I731" s="1526" t="s">
        <v>3</v>
      </c>
      <c r="J731" s="1525"/>
      <c r="K731" s="1582" t="s">
        <v>4</v>
      </c>
      <c r="L731" s="1581"/>
      <c r="M731" s="1536"/>
    </row>
    <row r="732" spans="1:19">
      <c r="A732" s="1577"/>
      <c r="B732" s="1541"/>
      <c r="C732" s="1541"/>
      <c r="D732" s="1541"/>
      <c r="E732" s="1541"/>
      <c r="F732" s="1541"/>
      <c r="G732" s="1541"/>
      <c r="H732" s="1542"/>
      <c r="I732" s="1452"/>
      <c r="J732" s="1451"/>
      <c r="K732" s="1579" t="s">
        <v>5</v>
      </c>
      <c r="L732" s="1578"/>
      <c r="M732" s="1600" t="s">
        <v>6</v>
      </c>
    </row>
    <row r="733" spans="1:19">
      <c r="A733" s="1577"/>
      <c r="B733" s="1541"/>
      <c r="C733" s="1541"/>
      <c r="D733" s="1541"/>
      <c r="E733" s="1541"/>
      <c r="F733" s="1541"/>
      <c r="G733" s="1541"/>
      <c r="H733" s="1542"/>
      <c r="I733" s="1459" t="s">
        <v>7</v>
      </c>
      <c r="J733" s="1458"/>
      <c r="K733" s="1576" t="s">
        <v>8</v>
      </c>
      <c r="L733" s="1575"/>
      <c r="M733" s="1600" t="s">
        <v>9</v>
      </c>
    </row>
    <row r="734" spans="1:19" ht="16.5" thickBot="1">
      <c r="A734" s="1573"/>
      <c r="B734" s="1538"/>
      <c r="C734" s="1538"/>
      <c r="D734" s="1538"/>
      <c r="E734" s="1538"/>
      <c r="F734" s="1538"/>
      <c r="G734" s="1538"/>
      <c r="H734" s="1537"/>
      <c r="I734" s="1572">
        <v>1284.7</v>
      </c>
      <c r="J734" s="1571"/>
      <c r="K734" s="1570"/>
      <c r="L734" s="1569"/>
      <c r="M734" s="1568"/>
    </row>
    <row r="735" spans="1:19">
      <c r="A735" s="1555" t="s">
        <v>10</v>
      </c>
      <c r="B735" s="1534"/>
      <c r="C735" s="1534"/>
      <c r="D735" s="1534"/>
      <c r="E735" s="1534"/>
      <c r="F735" s="1534"/>
      <c r="G735" s="1534"/>
      <c r="H735" s="1567"/>
      <c r="I735" s="1531"/>
      <c r="J735" s="1530"/>
      <c r="K735" s="1566">
        <f>K738+K741</f>
        <v>8.77</v>
      </c>
      <c r="L735" s="1528"/>
      <c r="M735" s="1444">
        <f>K735*12*I734</f>
        <v>135201.82800000001</v>
      </c>
    </row>
    <row r="736" spans="1:19">
      <c r="A736" s="1565" t="s">
        <v>11</v>
      </c>
      <c r="B736" s="1564"/>
      <c r="C736" s="1564"/>
      <c r="D736" s="1564"/>
      <c r="E736" s="1564"/>
      <c r="F736" s="1564"/>
      <c r="G736" s="1564"/>
      <c r="H736" s="1563"/>
      <c r="I736" s="1452"/>
      <c r="J736" s="1451"/>
      <c r="K736" s="1521"/>
      <c r="L736" s="1507"/>
      <c r="M736" s="1562"/>
    </row>
    <row r="737" spans="1:13" s="1412" customFormat="1" ht="15.75" thickBot="1">
      <c r="A737" s="1550" t="s">
        <v>12</v>
      </c>
      <c r="B737" s="1561"/>
      <c r="C737" s="1561"/>
      <c r="D737" s="1561"/>
      <c r="E737" s="1561"/>
      <c r="F737" s="1561"/>
      <c r="G737" s="1561"/>
      <c r="H737" s="1560"/>
      <c r="I737" s="1547"/>
      <c r="J737" s="1440"/>
      <c r="K737" s="1439"/>
      <c r="L737" s="1438"/>
      <c r="M737" s="1437"/>
    </row>
    <row r="738" spans="1:13" s="1412" customFormat="1">
      <c r="A738" s="1496" t="s">
        <v>13</v>
      </c>
      <c r="B738" s="1516"/>
      <c r="C738" s="1516"/>
      <c r="D738" s="1516"/>
      <c r="E738" s="1516"/>
      <c r="F738" s="1516"/>
      <c r="G738" s="1516"/>
      <c r="H738" s="1543"/>
      <c r="I738" s="1510" t="s">
        <v>14</v>
      </c>
      <c r="J738" s="1509"/>
      <c r="K738" s="1514">
        <v>5.24</v>
      </c>
      <c r="L738" s="1513"/>
      <c r="M738" s="1432">
        <f>K738*12*I734</f>
        <v>80781.936000000002</v>
      </c>
    </row>
    <row r="739" spans="1:13" s="1412" customFormat="1">
      <c r="A739" s="1456" t="s">
        <v>15</v>
      </c>
      <c r="B739" s="1541"/>
      <c r="C739" s="1541"/>
      <c r="D739" s="1541"/>
      <c r="E739" s="1541"/>
      <c r="F739" s="1541"/>
      <c r="G739" s="1541"/>
      <c r="H739" s="1542"/>
      <c r="I739" s="1459" t="s">
        <v>16</v>
      </c>
      <c r="J739" s="1458"/>
      <c r="K739" s="1508"/>
      <c r="L739" s="1507"/>
      <c r="M739" s="1432"/>
    </row>
    <row r="740" spans="1:13" s="1412" customFormat="1">
      <c r="A740" s="1496" t="s">
        <v>17</v>
      </c>
      <c r="B740" s="1516"/>
      <c r="C740" s="1516"/>
      <c r="D740" s="1516"/>
      <c r="E740" s="1516"/>
      <c r="F740" s="1516"/>
      <c r="G740" s="1516"/>
      <c r="H740" s="1543"/>
      <c r="I740" s="1510"/>
      <c r="J740" s="1509"/>
      <c r="K740" s="1508"/>
      <c r="L740" s="1507"/>
      <c r="M740" s="1432"/>
    </row>
    <row r="741" spans="1:13" s="1412" customFormat="1">
      <c r="A741" s="1496" t="s">
        <v>18</v>
      </c>
      <c r="B741" s="1516"/>
      <c r="C741" s="1516"/>
      <c r="D741" s="1516"/>
      <c r="E741" s="1516"/>
      <c r="F741" s="1516"/>
      <c r="G741" s="1516"/>
      <c r="H741" s="1543"/>
      <c r="I741" s="1504" t="s">
        <v>19</v>
      </c>
      <c r="J741" s="1503"/>
      <c r="K741" s="1506">
        <v>3.53</v>
      </c>
      <c r="L741" s="1505"/>
      <c r="M741" s="1432">
        <f>K741*12*I734</f>
        <v>54419.892</v>
      </c>
    </row>
    <row r="742" spans="1:13" s="1412" customFormat="1">
      <c r="A742" s="1489" t="s">
        <v>20</v>
      </c>
      <c r="B742" s="1540"/>
      <c r="C742" s="1540"/>
      <c r="D742" s="1540"/>
      <c r="E742" s="1540"/>
      <c r="F742" s="1540"/>
      <c r="G742" s="1540"/>
      <c r="H742" s="1539"/>
      <c r="I742" s="1459" t="s">
        <v>16</v>
      </c>
      <c r="J742" s="1458"/>
      <c r="K742" s="1599"/>
      <c r="L742" s="1598"/>
      <c r="M742" s="1432"/>
    </row>
    <row r="743" spans="1:13" s="1412" customFormat="1">
      <c r="A743" s="1482" t="s">
        <v>21</v>
      </c>
      <c r="B743" s="1511"/>
      <c r="C743" s="1511"/>
      <c r="D743" s="1511"/>
      <c r="E743" s="1511"/>
      <c r="F743" s="1511"/>
      <c r="G743" s="1511"/>
      <c r="H743" s="1557"/>
      <c r="I743" s="1459"/>
      <c r="J743" s="1458"/>
      <c r="K743" s="1508"/>
      <c r="L743" s="1507"/>
      <c r="M743" s="1432"/>
    </row>
    <row r="744" spans="1:13" s="1412" customFormat="1" ht="15.75" thickBot="1">
      <c r="A744" s="1496" t="s">
        <v>22</v>
      </c>
      <c r="B744" s="1495"/>
      <c r="C744" s="1495"/>
      <c r="D744" s="1495"/>
      <c r="E744" s="1495"/>
      <c r="F744" s="1495"/>
      <c r="G744" s="1495"/>
      <c r="H744" s="1494"/>
      <c r="I744" s="1523"/>
      <c r="J744" s="1522"/>
      <c r="K744" s="1484"/>
      <c r="L744" s="1483"/>
      <c r="M744" s="1432"/>
    </row>
    <row r="745" spans="1:13" s="1412" customFormat="1">
      <c r="A745" s="1555" t="s">
        <v>23</v>
      </c>
      <c r="B745" s="1554"/>
      <c r="C745" s="1554"/>
      <c r="D745" s="1554"/>
      <c r="E745" s="1554"/>
      <c r="F745" s="1554"/>
      <c r="G745" s="1554"/>
      <c r="H745" s="1553"/>
      <c r="I745" s="1531"/>
      <c r="J745" s="1552"/>
      <c r="K745" s="1551">
        <f>K747+K752+K754</f>
        <v>7.17</v>
      </c>
      <c r="L745" s="1528"/>
      <c r="M745" s="1444">
        <f>K745*12*I734</f>
        <v>110535.58799999999</v>
      </c>
    </row>
    <row r="746" spans="1:13" s="1412" customFormat="1" ht="15.75" thickBot="1">
      <c r="A746" s="1550" t="s">
        <v>24</v>
      </c>
      <c r="B746" s="1549"/>
      <c r="C746" s="1549"/>
      <c r="D746" s="1549"/>
      <c r="E746" s="1549"/>
      <c r="F746" s="1549"/>
      <c r="G746" s="1549"/>
      <c r="H746" s="1548"/>
      <c r="I746" s="1547"/>
      <c r="J746" s="1546"/>
      <c r="K746" s="1439"/>
      <c r="L746" s="1438"/>
      <c r="M746" s="1437"/>
    </row>
    <row r="747" spans="1:13" s="1412" customFormat="1">
      <c r="A747" s="1456" t="s">
        <v>25</v>
      </c>
      <c r="B747" s="1455"/>
      <c r="C747" s="1455"/>
      <c r="D747" s="1455"/>
      <c r="E747" s="1455"/>
      <c r="F747" s="1455"/>
      <c r="G747" s="1455"/>
      <c r="H747" s="1453"/>
      <c r="I747" s="1459" t="s">
        <v>14</v>
      </c>
      <c r="J747" s="1458"/>
      <c r="K747" s="1514">
        <v>3.59</v>
      </c>
      <c r="L747" s="1513"/>
      <c r="M747" s="1432">
        <f>K747*12*I734</f>
        <v>55344.875999999997</v>
      </c>
    </row>
    <row r="748" spans="1:13" s="1412" customFormat="1">
      <c r="A748" s="1496" t="s">
        <v>26</v>
      </c>
      <c r="B748" s="1495"/>
      <c r="C748" s="1495"/>
      <c r="D748" s="1495"/>
      <c r="E748" s="1495"/>
      <c r="F748" s="1495"/>
      <c r="G748" s="1495"/>
      <c r="H748" s="1494"/>
      <c r="I748" s="1545"/>
      <c r="J748" s="1544"/>
      <c r="K748" s="1508"/>
      <c r="L748" s="1507"/>
      <c r="M748" s="1432"/>
    </row>
    <row r="749" spans="1:13" s="1412" customFormat="1">
      <c r="A749" s="1456" t="s">
        <v>15</v>
      </c>
      <c r="B749" s="1541"/>
      <c r="C749" s="1541"/>
      <c r="D749" s="1541"/>
      <c r="E749" s="1541"/>
      <c r="F749" s="1541"/>
      <c r="G749" s="1541"/>
      <c r="H749" s="1542"/>
      <c r="I749" s="1459" t="s">
        <v>16</v>
      </c>
      <c r="J749" s="1458"/>
      <c r="K749" s="1508"/>
      <c r="L749" s="1507"/>
      <c r="M749" s="1432"/>
    </row>
    <row r="750" spans="1:13" s="1412" customFormat="1">
      <c r="A750" s="1496" t="s">
        <v>17</v>
      </c>
      <c r="B750" s="1516"/>
      <c r="C750" s="1516"/>
      <c r="D750" s="1516"/>
      <c r="E750" s="1516"/>
      <c r="F750" s="1516"/>
      <c r="G750" s="1516"/>
      <c r="H750" s="1543"/>
      <c r="I750" s="1510"/>
      <c r="J750" s="1509"/>
      <c r="K750" s="1508"/>
      <c r="L750" s="1507"/>
      <c r="M750" s="1432"/>
    </row>
    <row r="751" spans="1:13" s="1412" customFormat="1">
      <c r="A751" s="1489" t="s">
        <v>27</v>
      </c>
      <c r="B751" s="1540"/>
      <c r="C751" s="1539"/>
      <c r="D751" s="1541"/>
      <c r="E751" s="1541"/>
      <c r="F751" s="1541"/>
      <c r="G751" s="1541"/>
      <c r="H751" s="1542"/>
      <c r="I751" s="1459" t="s">
        <v>16</v>
      </c>
      <c r="J751" s="1458"/>
      <c r="K751" s="1508"/>
      <c r="L751" s="1507"/>
      <c r="M751" s="1432"/>
    </row>
    <row r="752" spans="1:13" s="1412" customFormat="1">
      <c r="A752" s="1456" t="s">
        <v>28</v>
      </c>
      <c r="B752" s="1541"/>
      <c r="C752" s="1541"/>
      <c r="D752" s="1540"/>
      <c r="E752" s="1540"/>
      <c r="F752" s="1540"/>
      <c r="G752" s="1540"/>
      <c r="H752" s="1539"/>
      <c r="I752" s="1504" t="s">
        <v>19</v>
      </c>
      <c r="J752" s="1503"/>
      <c r="K752" s="1506">
        <v>1.58</v>
      </c>
      <c r="L752" s="1505"/>
      <c r="M752" s="1432">
        <f>K752*12*I734</f>
        <v>24357.912</v>
      </c>
    </row>
    <row r="753" spans="1:13" s="1412" customFormat="1">
      <c r="A753" s="1482" t="s">
        <v>29</v>
      </c>
      <c r="B753" s="1481"/>
      <c r="C753" s="1481"/>
      <c r="D753" s="1481"/>
      <c r="E753" s="1481"/>
      <c r="F753" s="1481"/>
      <c r="G753" s="1481"/>
      <c r="H753" s="1480"/>
      <c r="I753" s="1526" t="s">
        <v>133</v>
      </c>
      <c r="J753" s="1525"/>
      <c r="K753" s="1508"/>
      <c r="L753" s="1507"/>
      <c r="M753" s="1432"/>
    </row>
    <row r="754" spans="1:13" s="1412" customFormat="1">
      <c r="A754" s="1482" t="s">
        <v>32</v>
      </c>
      <c r="B754" s="1481"/>
      <c r="C754" s="1481"/>
      <c r="D754" s="1481"/>
      <c r="E754" s="1481"/>
      <c r="F754" s="1481"/>
      <c r="G754" s="1481"/>
      <c r="H754" s="1480"/>
      <c r="I754" s="1526" t="s">
        <v>19</v>
      </c>
      <c r="J754" s="1525"/>
      <c r="K754" s="1506">
        <v>2</v>
      </c>
      <c r="L754" s="1505"/>
      <c r="M754" s="1432">
        <f>K754*12*I734</f>
        <v>30832.800000000003</v>
      </c>
    </row>
    <row r="755" spans="1:13" s="1412" customFormat="1">
      <c r="A755" s="1496" t="s">
        <v>33</v>
      </c>
      <c r="B755" s="1495"/>
      <c r="C755" s="1495"/>
      <c r="D755" s="1495"/>
      <c r="E755" s="1495"/>
      <c r="F755" s="1495"/>
      <c r="G755" s="1495"/>
      <c r="H755" s="1494"/>
      <c r="I755" s="1523"/>
      <c r="J755" s="1522"/>
      <c r="K755" s="1508"/>
      <c r="L755" s="1507"/>
      <c r="M755" s="1432"/>
    </row>
    <row r="756" spans="1:13" s="1412" customFormat="1">
      <c r="A756" s="1482" t="s">
        <v>34</v>
      </c>
      <c r="B756" s="1481"/>
      <c r="C756" s="1481"/>
      <c r="D756" s="1481"/>
      <c r="E756" s="1481"/>
      <c r="F756" s="1481"/>
      <c r="G756" s="1481"/>
      <c r="H756" s="1480"/>
      <c r="I756" s="1459" t="s">
        <v>16</v>
      </c>
      <c r="J756" s="1458"/>
      <c r="K756" s="1508"/>
      <c r="L756" s="1507"/>
      <c r="M756" s="1432"/>
    </row>
    <row r="757" spans="1:13" s="1412" customFormat="1" ht="15.75" thickBot="1">
      <c r="A757" s="1482" t="s">
        <v>35</v>
      </c>
      <c r="B757" s="1481"/>
      <c r="C757" s="1481"/>
      <c r="D757" s="1481"/>
      <c r="E757" s="1481"/>
      <c r="F757" s="1481"/>
      <c r="G757" s="1481"/>
      <c r="H757" s="1480"/>
      <c r="I757" s="1526" t="s">
        <v>132</v>
      </c>
      <c r="J757" s="1525"/>
      <c r="K757" s="1538"/>
      <c r="L757" s="1537"/>
      <c r="M757" s="1536"/>
    </row>
    <row r="758" spans="1:13" s="1412" customFormat="1" ht="15.75" thickBot="1">
      <c r="A758" s="1535" t="s">
        <v>38</v>
      </c>
      <c r="B758" s="1534"/>
      <c r="C758" s="1534"/>
      <c r="D758" s="1534"/>
      <c r="E758" s="1534"/>
      <c r="F758" s="1534"/>
      <c r="G758" s="1533"/>
      <c r="H758" s="1532"/>
      <c r="I758" s="1531"/>
      <c r="J758" s="1530"/>
      <c r="K758" s="1529">
        <f>K759+K766+K774+K778+K779+K780</f>
        <v>34.31</v>
      </c>
      <c r="L758" s="1528"/>
      <c r="M758" s="1444">
        <f>M759+M766+M774+M778+M779+M780</f>
        <v>528936.68400000001</v>
      </c>
    </row>
    <row r="759" spans="1:13" s="1412" customFormat="1" ht="15.75" thickBot="1">
      <c r="A759" s="1467" t="s">
        <v>39</v>
      </c>
      <c r="B759" s="1466"/>
      <c r="C759" s="1466"/>
      <c r="D759" s="1466"/>
      <c r="E759" s="1466"/>
      <c r="F759" s="1466"/>
      <c r="G759" s="1466"/>
      <c r="H759" s="1465"/>
      <c r="I759" s="1464"/>
      <c r="J759" s="1463"/>
      <c r="K759" s="1527">
        <f>K760+K761+K762+K764+K765</f>
        <v>12.19</v>
      </c>
      <c r="L759" s="1518"/>
      <c r="M759" s="1460">
        <f>K759*12*I734</f>
        <v>187925.916</v>
      </c>
    </row>
    <row r="760" spans="1:13" s="1412" customFormat="1">
      <c r="A760" s="1496" t="s">
        <v>40</v>
      </c>
      <c r="B760" s="1495"/>
      <c r="C760" s="1495"/>
      <c r="D760" s="1495"/>
      <c r="E760" s="1495"/>
      <c r="F760" s="1495"/>
      <c r="G760" s="1495"/>
      <c r="H760" s="1494"/>
      <c r="I760" s="1510" t="s">
        <v>41</v>
      </c>
      <c r="J760" s="1509"/>
      <c r="K760" s="1514">
        <v>2.58</v>
      </c>
      <c r="L760" s="1513"/>
      <c r="M760" s="1432">
        <f>K760*12*I734</f>
        <v>39774.312000000005</v>
      </c>
    </row>
    <row r="761" spans="1:13" s="1412" customFormat="1">
      <c r="A761" s="1489" t="s">
        <v>42</v>
      </c>
      <c r="B761" s="1488"/>
      <c r="C761" s="1488"/>
      <c r="D761" s="1488"/>
      <c r="E761" s="1488"/>
      <c r="F761" s="1488"/>
      <c r="G761" s="1488"/>
      <c r="H761" s="1487"/>
      <c r="I761" s="1504" t="s">
        <v>43</v>
      </c>
      <c r="J761" s="1503"/>
      <c r="K761" s="1506">
        <v>6.1</v>
      </c>
      <c r="L761" s="1505"/>
      <c r="M761" s="1432">
        <f>K761*12*I734</f>
        <v>94040.04</v>
      </c>
    </row>
    <row r="762" spans="1:13" s="1412" customFormat="1">
      <c r="A762" s="1482" t="s">
        <v>44</v>
      </c>
      <c r="B762" s="1481"/>
      <c r="C762" s="1481"/>
      <c r="D762" s="1481"/>
      <c r="E762" s="1481"/>
      <c r="F762" s="1481"/>
      <c r="G762" s="1481"/>
      <c r="H762" s="1480"/>
      <c r="I762" s="1526" t="s">
        <v>19</v>
      </c>
      <c r="J762" s="1525"/>
      <c r="K762" s="1506">
        <v>0.69</v>
      </c>
      <c r="L762" s="1505"/>
      <c r="M762" s="1432">
        <f>K762*12*I734</f>
        <v>10637.315999999999</v>
      </c>
    </row>
    <row r="763" spans="1:13" s="1412" customFormat="1">
      <c r="A763" s="1524" t="s">
        <v>45</v>
      </c>
      <c r="B763" s="1516"/>
      <c r="C763" s="1516"/>
      <c r="D763" s="1516"/>
      <c r="E763" s="1495"/>
      <c r="F763" s="1495"/>
      <c r="G763" s="1495"/>
      <c r="H763" s="1494"/>
      <c r="I763" s="1523"/>
      <c r="J763" s="1522"/>
      <c r="K763" s="1521"/>
      <c r="L763" s="1507"/>
      <c r="M763" s="1432"/>
    </row>
    <row r="764" spans="1:13" s="1412" customFormat="1">
      <c r="A764" s="1489" t="s">
        <v>46</v>
      </c>
      <c r="B764" s="1488"/>
      <c r="C764" s="1488"/>
      <c r="D764" s="1488"/>
      <c r="E764" s="1488"/>
      <c r="F764" s="1488"/>
      <c r="G764" s="1488"/>
      <c r="H764" s="1487"/>
      <c r="I764" s="1504" t="s">
        <v>14</v>
      </c>
      <c r="J764" s="1503"/>
      <c r="K764" s="1506">
        <v>0.21</v>
      </c>
      <c r="L764" s="1505"/>
      <c r="M764" s="1432">
        <f>K764*12*I734</f>
        <v>3237.444</v>
      </c>
    </row>
    <row r="765" spans="1:13" s="1412" customFormat="1" ht="15.75" thickBot="1">
      <c r="A765" s="1482" t="s">
        <v>47</v>
      </c>
      <c r="B765" s="1481"/>
      <c r="C765" s="1481"/>
      <c r="D765" s="1481"/>
      <c r="E765" s="1481"/>
      <c r="F765" s="1481"/>
      <c r="G765" s="1481"/>
      <c r="H765" s="1480"/>
      <c r="I765" s="1479" t="s">
        <v>14</v>
      </c>
      <c r="J765" s="1478"/>
      <c r="K765" s="1520">
        <v>2.61</v>
      </c>
      <c r="L765" s="1519"/>
      <c r="M765" s="1432">
        <f>K765*12*I734</f>
        <v>40236.804000000004</v>
      </c>
    </row>
    <row r="766" spans="1:13" s="1412" customFormat="1" ht="15.75" thickBot="1">
      <c r="A766" s="1501" t="s">
        <v>48</v>
      </c>
      <c r="B766" s="1500"/>
      <c r="C766" s="1500"/>
      <c r="D766" s="1500"/>
      <c r="E766" s="1500"/>
      <c r="F766" s="1500"/>
      <c r="G766" s="1500"/>
      <c r="H766" s="1499"/>
      <c r="I766" s="1464"/>
      <c r="J766" s="1463"/>
      <c r="K766" s="1462">
        <f>K767+K768+K770+K771+K772+K773</f>
        <v>2.9600000000000004</v>
      </c>
      <c r="L766" s="1518"/>
      <c r="M766" s="1460">
        <f>K766*12*I734</f>
        <v>45632.544000000009</v>
      </c>
    </row>
    <row r="767" spans="1:13" s="1412" customFormat="1">
      <c r="A767" s="1517" t="s">
        <v>49</v>
      </c>
      <c r="B767" s="1516"/>
      <c r="C767" s="1516"/>
      <c r="D767" s="1516"/>
      <c r="E767" s="1516"/>
      <c r="F767" s="1495"/>
      <c r="G767" s="1495"/>
      <c r="H767" s="1494"/>
      <c r="I767" s="1515"/>
      <c r="J767" s="1451"/>
      <c r="K767" s="1514">
        <v>0.16</v>
      </c>
      <c r="L767" s="1513"/>
      <c r="M767" s="1432">
        <f>K767*12*I734</f>
        <v>2466.6239999999998</v>
      </c>
    </row>
    <row r="768" spans="1:13" s="1412" customFormat="1">
      <c r="A768" s="1512" t="s">
        <v>50</v>
      </c>
      <c r="B768" s="1511"/>
      <c r="C768" s="1511"/>
      <c r="D768" s="1511"/>
      <c r="E768" s="1511"/>
      <c r="F768" s="1481"/>
      <c r="G768" s="1481"/>
      <c r="H768" s="1480"/>
      <c r="I768" s="1459" t="s">
        <v>51</v>
      </c>
      <c r="J768" s="1458"/>
      <c r="K768" s="1506">
        <v>1.41</v>
      </c>
      <c r="L768" s="1505"/>
      <c r="M768" s="1432">
        <f>K768*12*I734</f>
        <v>21737.124</v>
      </c>
    </row>
    <row r="769" spans="1:13" s="1412" customFormat="1">
      <c r="A769" s="1496" t="s">
        <v>52</v>
      </c>
      <c r="B769" s="1495"/>
      <c r="C769" s="1495"/>
      <c r="D769" s="1495"/>
      <c r="E769" s="1495"/>
      <c r="F769" s="1495"/>
      <c r="G769" s="1495"/>
      <c r="H769" s="1494"/>
      <c r="I769" s="1510" t="s">
        <v>53</v>
      </c>
      <c r="J769" s="1509"/>
      <c r="K769" s="1508"/>
      <c r="L769" s="1507"/>
      <c r="M769" s="1432"/>
    </row>
    <row r="770" spans="1:13" s="1412" customFormat="1">
      <c r="A770" s="1489" t="s">
        <v>54</v>
      </c>
      <c r="B770" s="1488"/>
      <c r="C770" s="1488"/>
      <c r="D770" s="1488"/>
      <c r="E770" s="1488"/>
      <c r="F770" s="1488"/>
      <c r="G770" s="1488"/>
      <c r="H770" s="1487"/>
      <c r="I770" s="1504" t="s">
        <v>55</v>
      </c>
      <c r="J770" s="1503"/>
      <c r="K770" s="1506">
        <v>0.87</v>
      </c>
      <c r="L770" s="1505"/>
      <c r="M770" s="1432">
        <f>K770*12*I734</f>
        <v>13412.268</v>
      </c>
    </row>
    <row r="771" spans="1:13" s="1412" customFormat="1">
      <c r="A771" s="1489" t="s">
        <v>56</v>
      </c>
      <c r="B771" s="1488"/>
      <c r="C771" s="1488"/>
      <c r="D771" s="1488"/>
      <c r="E771" s="1488"/>
      <c r="F771" s="1488"/>
      <c r="G771" s="1488"/>
      <c r="H771" s="1487"/>
      <c r="I771" s="1504" t="s">
        <v>57</v>
      </c>
      <c r="J771" s="1503"/>
      <c r="K771" s="1506">
        <v>0.22</v>
      </c>
      <c r="L771" s="1505"/>
      <c r="M771" s="1432">
        <f>K771*12*I734</f>
        <v>3391.6080000000002</v>
      </c>
    </row>
    <row r="772" spans="1:13" s="1412" customFormat="1">
      <c r="A772" s="1482" t="s">
        <v>58</v>
      </c>
      <c r="B772" s="1481"/>
      <c r="C772" s="1481"/>
      <c r="D772" s="1481"/>
      <c r="E772" s="1481"/>
      <c r="F772" s="1481"/>
      <c r="G772" s="1481"/>
      <c r="H772" s="1480"/>
      <c r="I772" s="1504" t="s">
        <v>59</v>
      </c>
      <c r="J772" s="1503"/>
      <c r="K772" s="1484">
        <v>0.12</v>
      </c>
      <c r="L772" s="1483"/>
      <c r="M772" s="1432">
        <f>K772*12*I734</f>
        <v>1849.9680000000001</v>
      </c>
    </row>
    <row r="773" spans="1:13" s="1412" customFormat="1" ht="15.75" thickBot="1">
      <c r="A773" s="1482" t="s">
        <v>60</v>
      </c>
      <c r="B773" s="1481"/>
      <c r="C773" s="1481"/>
      <c r="D773" s="1481"/>
      <c r="E773" s="1481"/>
      <c r="F773" s="1481"/>
      <c r="G773" s="1481"/>
      <c r="H773" s="1480"/>
      <c r="I773" s="1479" t="s">
        <v>61</v>
      </c>
      <c r="J773" s="1478"/>
      <c r="K773" s="1477">
        <v>0.18</v>
      </c>
      <c r="L773" s="1476"/>
      <c r="M773" s="1502">
        <f>K773*12*I734</f>
        <v>2774.9520000000002</v>
      </c>
    </row>
    <row r="774" spans="1:13" s="1412" customFormat="1" ht="15.75" thickBot="1">
      <c r="A774" s="1501" t="s">
        <v>109</v>
      </c>
      <c r="B774" s="1500"/>
      <c r="C774" s="1500"/>
      <c r="D774" s="1500"/>
      <c r="E774" s="1500"/>
      <c r="F774" s="1500"/>
      <c r="G774" s="1500"/>
      <c r="H774" s="1499"/>
      <c r="I774" s="1498"/>
      <c r="J774" s="1497"/>
      <c r="K774" s="1424">
        <f>K775+K776+K777</f>
        <v>1.93</v>
      </c>
      <c r="L774" s="1461"/>
      <c r="M774" s="1460">
        <f>K774*12*I734</f>
        <v>29753.652000000002</v>
      </c>
    </row>
    <row r="775" spans="1:13" s="1412" customFormat="1">
      <c r="A775" s="1496" t="s">
        <v>63</v>
      </c>
      <c r="B775" s="1495"/>
      <c r="C775" s="1495"/>
      <c r="D775" s="1495"/>
      <c r="E775" s="1495"/>
      <c r="F775" s="1495"/>
      <c r="G775" s="1495"/>
      <c r="H775" s="1494"/>
      <c r="I775" s="1493" t="s">
        <v>64</v>
      </c>
      <c r="J775" s="1492"/>
      <c r="K775" s="1491">
        <v>0.92</v>
      </c>
      <c r="L775" s="1490"/>
      <c r="M775" s="1432">
        <f>K775*12*I734</f>
        <v>14183.088000000002</v>
      </c>
    </row>
    <row r="776" spans="1:13" s="1412" customFormat="1">
      <c r="A776" s="1489" t="s">
        <v>65</v>
      </c>
      <c r="B776" s="1488"/>
      <c r="C776" s="1488"/>
      <c r="D776" s="1488"/>
      <c r="E776" s="1488"/>
      <c r="F776" s="1488"/>
      <c r="G776" s="1488"/>
      <c r="H776" s="1487"/>
      <c r="I776" s="1486" t="s">
        <v>66</v>
      </c>
      <c r="J776" s="1485"/>
      <c r="K776" s="1484">
        <v>0.81</v>
      </c>
      <c r="L776" s="1483"/>
      <c r="M776" s="1432">
        <f>K776*12*I734</f>
        <v>12487.284000000001</v>
      </c>
    </row>
    <row r="777" spans="1:13" s="1412" customFormat="1" ht="15.75" thickBot="1">
      <c r="A777" s="1482" t="s">
        <v>58</v>
      </c>
      <c r="B777" s="1481"/>
      <c r="C777" s="1481"/>
      <c r="D777" s="1481"/>
      <c r="E777" s="1481"/>
      <c r="F777" s="1481"/>
      <c r="G777" s="1481"/>
      <c r="H777" s="1480"/>
      <c r="I777" s="1479" t="s">
        <v>59</v>
      </c>
      <c r="J777" s="1478"/>
      <c r="K777" s="1477">
        <v>0.2</v>
      </c>
      <c r="L777" s="1476"/>
      <c r="M777" s="1432">
        <f>K777*12*I734</f>
        <v>3083.2800000000007</v>
      </c>
    </row>
    <row r="778" spans="1:13" s="1412" customFormat="1" ht="15.75" thickBot="1">
      <c r="A778" s="1471" t="s">
        <v>108</v>
      </c>
      <c r="B778" s="1470"/>
      <c r="C778" s="1470"/>
      <c r="D778" s="1470"/>
      <c r="E778" s="1470"/>
      <c r="F778" s="1470"/>
      <c r="G778" s="1470"/>
      <c r="H778" s="1469"/>
      <c r="I778" s="1475" t="s">
        <v>68</v>
      </c>
      <c r="J778" s="1474"/>
      <c r="K778" s="1649">
        <v>14.83</v>
      </c>
      <c r="L778" s="1648"/>
      <c r="M778" s="1460">
        <f>K778*12*I734</f>
        <v>228625.21200000003</v>
      </c>
    </row>
    <row r="779" spans="1:13" s="1412" customFormat="1" ht="15.75" thickBot="1">
      <c r="A779" s="1467" t="s">
        <v>107</v>
      </c>
      <c r="B779" s="1466"/>
      <c r="C779" s="1466"/>
      <c r="D779" s="1466"/>
      <c r="E779" s="1466"/>
      <c r="F779" s="1466"/>
      <c r="G779" s="1466"/>
      <c r="H779" s="1465"/>
      <c r="I779" s="1435" t="s">
        <v>71</v>
      </c>
      <c r="J779" s="1434"/>
      <c r="K779" s="1462">
        <v>2.29</v>
      </c>
      <c r="L779" s="1461"/>
      <c r="M779" s="1460">
        <f>K779*12*I734</f>
        <v>35303.556000000004</v>
      </c>
    </row>
    <row r="780" spans="1:13" s="1412" customFormat="1" ht="15.75" thickBot="1">
      <c r="A780" s="1471" t="s">
        <v>106</v>
      </c>
      <c r="B780" s="1470"/>
      <c r="C780" s="1470"/>
      <c r="D780" s="1470"/>
      <c r="E780" s="1470"/>
      <c r="F780" s="1470"/>
      <c r="G780" s="1470"/>
      <c r="H780" s="1469"/>
      <c r="I780" s="1464"/>
      <c r="J780" s="1463"/>
      <c r="K780" s="1462">
        <v>0.11</v>
      </c>
      <c r="L780" s="1461"/>
      <c r="M780" s="1460">
        <f>K780*12*I734</f>
        <v>1695.8040000000001</v>
      </c>
    </row>
    <row r="781" spans="1:13" s="1412" customFormat="1" ht="15.75" thickBot="1">
      <c r="A781" s="1456" t="s">
        <v>227</v>
      </c>
      <c r="B781" s="1455"/>
      <c r="C781" s="1455"/>
      <c r="D781" s="1455"/>
      <c r="E781" s="1455"/>
      <c r="F781" s="1455"/>
      <c r="G781" s="1455"/>
      <c r="H781" s="1453"/>
      <c r="I781" s="1435" t="s">
        <v>14</v>
      </c>
      <c r="J781" s="1434"/>
      <c r="K781" s="1468"/>
      <c r="L781" s="1449"/>
      <c r="M781" s="1432"/>
    </row>
    <row r="782" spans="1:13" s="1412" customFormat="1" ht="15.75" thickBot="1">
      <c r="A782" s="1467" t="s">
        <v>105</v>
      </c>
      <c r="B782" s="1466"/>
      <c r="C782" s="1466"/>
      <c r="D782" s="1466"/>
      <c r="E782" s="1466"/>
      <c r="F782" s="1466"/>
      <c r="G782" s="1466"/>
      <c r="H782" s="1465"/>
      <c r="I782" s="1464"/>
      <c r="J782" s="1463"/>
      <c r="K782" s="1462">
        <v>12.75</v>
      </c>
      <c r="L782" s="1461"/>
      <c r="M782" s="1460">
        <f>K782*12*I734</f>
        <v>196559.1</v>
      </c>
    </row>
    <row r="783" spans="1:13" s="1412" customFormat="1">
      <c r="A783" s="1456" t="s">
        <v>131</v>
      </c>
      <c r="B783" s="1454"/>
      <c r="C783" s="1454"/>
      <c r="D783" s="1454"/>
      <c r="E783" s="1454"/>
      <c r="F783" s="1455"/>
      <c r="G783" s="1454"/>
      <c r="H783" s="1453"/>
      <c r="I783" s="1459" t="s">
        <v>79</v>
      </c>
      <c r="J783" s="1458"/>
      <c r="K783" s="1450"/>
      <c r="L783" s="1449"/>
      <c r="M783" s="1432"/>
    </row>
    <row r="784" spans="1:13" s="1412" customFormat="1">
      <c r="A784" s="1456" t="s">
        <v>130</v>
      </c>
      <c r="B784" s="1454"/>
      <c r="C784" s="1454"/>
      <c r="D784" s="1454"/>
      <c r="E784" s="1454"/>
      <c r="F784" s="1455"/>
      <c r="G784" s="1454"/>
      <c r="H784" s="1453"/>
      <c r="I784" s="1459" t="s">
        <v>81</v>
      </c>
      <c r="J784" s="1458"/>
      <c r="K784" s="1450"/>
      <c r="L784" s="1449"/>
      <c r="M784" s="1432"/>
    </row>
    <row r="785" spans="1:19">
      <c r="A785" s="1456" t="s">
        <v>129</v>
      </c>
      <c r="B785" s="1454"/>
      <c r="C785" s="1454"/>
      <c r="D785" s="1454"/>
      <c r="E785" s="1454"/>
      <c r="F785" s="1455"/>
      <c r="G785" s="1454"/>
      <c r="H785" s="1453"/>
      <c r="I785" s="1459" t="s">
        <v>83</v>
      </c>
      <c r="J785" s="1458"/>
      <c r="K785" s="1450"/>
      <c r="L785" s="1449"/>
      <c r="M785" s="1432"/>
    </row>
    <row r="786" spans="1:19">
      <c r="A786" s="1456" t="s">
        <v>128</v>
      </c>
      <c r="B786" s="1454"/>
      <c r="C786" s="1454"/>
      <c r="D786" s="1454"/>
      <c r="E786" s="1454"/>
      <c r="F786" s="1455"/>
      <c r="G786" s="1454"/>
      <c r="H786" s="1453"/>
      <c r="I786" s="1459" t="s">
        <v>85</v>
      </c>
      <c r="J786" s="1458"/>
      <c r="K786" s="1450"/>
      <c r="L786" s="1449"/>
      <c r="M786" s="1432"/>
    </row>
    <row r="787" spans="1:19">
      <c r="A787" s="1456" t="s">
        <v>127</v>
      </c>
      <c r="B787" s="1454"/>
      <c r="C787" s="1454"/>
      <c r="D787" s="1454"/>
      <c r="E787" s="1454"/>
      <c r="F787" s="1455"/>
      <c r="G787" s="1454"/>
      <c r="H787" s="1453"/>
      <c r="I787" s="1459" t="s">
        <v>87</v>
      </c>
      <c r="J787" s="1458"/>
      <c r="K787" s="1450"/>
      <c r="L787" s="1449"/>
      <c r="M787" s="1432"/>
    </row>
    <row r="788" spans="1:19">
      <c r="A788" s="1456" t="s">
        <v>126</v>
      </c>
      <c r="B788" s="1454"/>
      <c r="C788" s="1454"/>
      <c r="D788" s="1454"/>
      <c r="E788" s="1454"/>
      <c r="F788" s="1455"/>
      <c r="G788" s="1454"/>
      <c r="H788" s="1453"/>
      <c r="I788" s="1452"/>
      <c r="J788" s="1451"/>
      <c r="K788" s="1450"/>
      <c r="L788" s="1449"/>
      <c r="M788" s="1432"/>
    </row>
    <row r="789" spans="1:19">
      <c r="A789" s="1456" t="s">
        <v>125</v>
      </c>
      <c r="B789" s="1454"/>
      <c r="C789" s="1454"/>
      <c r="D789" s="1454"/>
      <c r="E789" s="1454"/>
      <c r="F789" s="1455"/>
      <c r="G789" s="1454"/>
      <c r="H789" s="1453"/>
      <c r="I789" s="1452"/>
      <c r="J789" s="1451"/>
      <c r="K789" s="1450"/>
      <c r="L789" s="1449"/>
      <c r="M789" s="1432"/>
    </row>
    <row r="790" spans="1:19">
      <c r="A790" s="1456" t="s">
        <v>91</v>
      </c>
      <c r="B790" s="1454"/>
      <c r="C790" s="1454"/>
      <c r="D790" s="1454"/>
      <c r="E790" s="1454"/>
      <c r="F790" s="1455"/>
      <c r="G790" s="1454"/>
      <c r="H790" s="1453"/>
      <c r="I790" s="1452"/>
      <c r="J790" s="1451"/>
      <c r="K790" s="1450"/>
      <c r="L790" s="1449"/>
      <c r="M790" s="1432"/>
    </row>
    <row r="791" spans="1:19" ht="15.75" thickBot="1">
      <c r="A791" s="1456" t="s">
        <v>124</v>
      </c>
      <c r="B791" s="1454"/>
      <c r="C791" s="1454"/>
      <c r="D791" s="1454"/>
      <c r="E791" s="1454"/>
      <c r="F791" s="1455"/>
      <c r="G791" s="1454"/>
      <c r="H791" s="1453"/>
      <c r="I791" s="1452"/>
      <c r="J791" s="1451"/>
      <c r="K791" s="1450"/>
      <c r="L791" s="1449"/>
      <c r="M791" s="1432"/>
    </row>
    <row r="792" spans="1:19">
      <c r="A792" s="1448" t="s">
        <v>94</v>
      </c>
      <c r="B792" s="1447"/>
      <c r="C792" s="1447"/>
      <c r="D792" s="1447"/>
      <c r="E792" s="1447"/>
      <c r="F792" s="1447"/>
      <c r="G792" s="1447"/>
      <c r="H792" s="1447"/>
      <c r="I792" s="1435" t="s">
        <v>95</v>
      </c>
      <c r="J792" s="1434"/>
      <c r="K792" s="1446"/>
      <c r="L792" s="1445"/>
      <c r="M792" s="1444"/>
    </row>
    <row r="793" spans="1:19" ht="15.75" thickBot="1">
      <c r="A793" s="1443" t="s">
        <v>96</v>
      </c>
      <c r="B793" s="1442"/>
      <c r="C793" s="1442"/>
      <c r="D793" s="1442"/>
      <c r="E793" s="1442"/>
      <c r="F793" s="1442"/>
      <c r="G793" s="1442"/>
      <c r="H793" s="1442"/>
      <c r="I793" s="1441"/>
      <c r="J793" s="1440"/>
      <c r="K793" s="1439"/>
      <c r="L793" s="1438"/>
      <c r="M793" s="1437"/>
    </row>
    <row r="794" spans="1:19" ht="15.75" thickBot="1">
      <c r="A794" s="1467" t="s">
        <v>97</v>
      </c>
      <c r="B794" s="1466"/>
      <c r="C794" s="1466"/>
      <c r="D794" s="1466"/>
      <c r="E794" s="1466"/>
      <c r="F794" s="1466"/>
      <c r="G794" s="1466"/>
      <c r="H794" s="1597"/>
      <c r="I794" s="1596" t="s">
        <v>98</v>
      </c>
      <c r="J794" s="1595"/>
      <c r="K794" s="1429">
        <v>1.85</v>
      </c>
      <c r="L794" s="1423"/>
      <c r="M794" s="1416">
        <f>K794*12*I734</f>
        <v>28520.340000000004</v>
      </c>
    </row>
    <row r="795" spans="1:19" ht="15.75" thickBot="1">
      <c r="A795" s="1436" t="s">
        <v>99</v>
      </c>
      <c r="B795" s="1436"/>
      <c r="C795" s="1436"/>
      <c r="D795" s="1436"/>
      <c r="E795" s="1436"/>
      <c r="F795" s="1436"/>
      <c r="G795" s="1436"/>
      <c r="H795" s="1436"/>
      <c r="I795" s="1435" t="s">
        <v>95</v>
      </c>
      <c r="J795" s="1434"/>
      <c r="K795" s="1433">
        <v>0.57999999999999996</v>
      </c>
      <c r="L795" s="1433"/>
      <c r="M795" s="1432">
        <f>I734*12*K795</f>
        <v>8941.5120000000006</v>
      </c>
    </row>
    <row r="796" spans="1:19" ht="15.75" thickBot="1">
      <c r="A796" s="1594" t="s">
        <v>100</v>
      </c>
      <c r="B796" s="1593"/>
      <c r="C796" s="1593"/>
      <c r="D796" s="1593"/>
      <c r="E796" s="1593"/>
      <c r="F796" s="1593"/>
      <c r="G796" s="1593"/>
      <c r="H796" s="1593"/>
      <c r="I796" s="1592"/>
      <c r="J796" s="1591"/>
      <c r="K796" s="1429">
        <v>1.18</v>
      </c>
      <c r="L796" s="1423"/>
      <c r="M796" s="1416">
        <f>K796*12*I734</f>
        <v>18191.352000000003</v>
      </c>
    </row>
    <row r="797" spans="1:19" s="1588" customFormat="1" ht="15.75" thickBot="1">
      <c r="A797" s="1431" t="s">
        <v>137</v>
      </c>
      <c r="B797" s="1430"/>
      <c r="C797" s="1430"/>
      <c r="D797" s="1430"/>
      <c r="E797" s="1430"/>
      <c r="F797" s="1430"/>
      <c r="G797" s="1430"/>
      <c r="H797" s="1430"/>
      <c r="I797" s="1426"/>
      <c r="J797" s="1425"/>
      <c r="K797" s="1429">
        <v>63.44</v>
      </c>
      <c r="L797" s="1423"/>
      <c r="M797" s="1416">
        <f>K797*12*I734</f>
        <v>978016.41599999997</v>
      </c>
      <c r="P797" s="1414"/>
      <c r="Q797" s="1414"/>
      <c r="R797" s="1414"/>
      <c r="S797" s="1589"/>
    </row>
    <row r="798" spans="1:19" s="1588" customFormat="1" ht="15.75" thickBot="1">
      <c r="A798" s="1428" t="s">
        <v>136</v>
      </c>
      <c r="B798" s="1427"/>
      <c r="C798" s="1427"/>
      <c r="D798" s="1427"/>
      <c r="E798" s="1427"/>
      <c r="F798" s="1427"/>
      <c r="G798" s="1427"/>
      <c r="H798" s="1427"/>
      <c r="I798" s="1426"/>
      <c r="J798" s="1425"/>
      <c r="K798" s="1424">
        <f>K799-K797</f>
        <v>3.1700000000000017</v>
      </c>
      <c r="L798" s="1423"/>
      <c r="M798" s="1416">
        <f>K798*12*I734</f>
        <v>48869.988000000027</v>
      </c>
      <c r="P798" s="1414"/>
      <c r="Q798" s="1414"/>
      <c r="R798" s="1414"/>
      <c r="S798" s="1589"/>
    </row>
    <row r="799" spans="1:19" s="1588" customFormat="1" ht="15.75" thickBot="1">
      <c r="A799" s="1422" t="s">
        <v>135</v>
      </c>
      <c r="B799" s="1421"/>
      <c r="C799" s="1421"/>
      <c r="D799" s="1421"/>
      <c r="E799" s="1421"/>
      <c r="F799" s="1421"/>
      <c r="G799" s="1421"/>
      <c r="H799" s="1421"/>
      <c r="I799" s="1420"/>
      <c r="J799" s="1419"/>
      <c r="K799" s="1418">
        <f>K796+K795+K794+K782+K758+K745+K735</f>
        <v>66.61</v>
      </c>
      <c r="L799" s="1417"/>
      <c r="M799" s="1416">
        <f>M796+M795+M794+M782+M758+M745+M735</f>
        <v>1026886.404</v>
      </c>
      <c r="N799" s="1590"/>
      <c r="O799" s="1590"/>
      <c r="P799" s="1414"/>
      <c r="Q799" s="1414"/>
      <c r="R799" s="1414"/>
      <c r="S799" s="1589"/>
    </row>
    <row r="801" spans="1:13" s="1412" customFormat="1" ht="15.75">
      <c r="A801" s="1767" t="s">
        <v>104</v>
      </c>
      <c r="B801" s="1767"/>
      <c r="C801" s="1767"/>
      <c r="D801" s="1767"/>
      <c r="E801" s="1767"/>
      <c r="F801" s="1767"/>
      <c r="G801" s="1767"/>
      <c r="H801" s="1767"/>
      <c r="I801" s="1767"/>
      <c r="J801" s="1767"/>
      <c r="K801" s="1767"/>
      <c r="L801" s="1767"/>
      <c r="M801" s="1692"/>
    </row>
    <row r="802" spans="1:13" s="1412" customFormat="1" ht="15.75">
      <c r="A802" s="1586" t="s">
        <v>0</v>
      </c>
      <c r="B802" s="1586"/>
      <c r="C802" s="1586"/>
      <c r="D802" s="1586"/>
      <c r="E802" s="1586"/>
      <c r="F802" s="1586"/>
      <c r="G802" s="1586"/>
      <c r="H802" s="1586"/>
      <c r="I802" s="1586"/>
      <c r="J802" s="1586"/>
      <c r="K802" s="1586"/>
      <c r="L802" s="1586"/>
      <c r="M802" s="1692"/>
    </row>
    <row r="803" spans="1:13" s="1412" customFormat="1" ht="15.75">
      <c r="A803" s="1766"/>
      <c r="B803" s="1766"/>
      <c r="C803" s="1766"/>
      <c r="D803" s="1766"/>
      <c r="E803" s="1766"/>
      <c r="F803" s="1766" t="s">
        <v>226</v>
      </c>
      <c r="G803" s="1766"/>
      <c r="H803" s="1766"/>
      <c r="I803" s="1766"/>
      <c r="J803" s="1766"/>
      <c r="K803" s="1765" t="s">
        <v>187</v>
      </c>
      <c r="L803" s="1584"/>
      <c r="M803" s="1584"/>
    </row>
    <row r="804" spans="1:13" s="1412" customFormat="1">
      <c r="A804" s="1696"/>
      <c r="B804" s="1695"/>
      <c r="C804" s="1764" t="s">
        <v>2</v>
      </c>
      <c r="D804" s="1764"/>
      <c r="E804" s="1764"/>
      <c r="F804" s="1695"/>
      <c r="G804" s="1695"/>
      <c r="H804" s="1739"/>
      <c r="I804" s="1709" t="s">
        <v>3</v>
      </c>
      <c r="J804" s="1708"/>
      <c r="K804" s="1763" t="s">
        <v>4</v>
      </c>
      <c r="L804" s="1762"/>
      <c r="M804" s="1719"/>
    </row>
    <row r="805" spans="1:13" s="1412" customFormat="1">
      <c r="A805" s="1759"/>
      <c r="B805" s="1724"/>
      <c r="C805" s="1724"/>
      <c r="D805" s="1724"/>
      <c r="E805" s="1724"/>
      <c r="F805" s="1724"/>
      <c r="G805" s="1724"/>
      <c r="H805" s="1725"/>
      <c r="I805" s="1640"/>
      <c r="J805" s="1639"/>
      <c r="K805" s="1761" t="s">
        <v>5</v>
      </c>
      <c r="L805" s="1760"/>
      <c r="M805" s="1756" t="s">
        <v>6</v>
      </c>
    </row>
    <row r="806" spans="1:13" s="1412" customFormat="1">
      <c r="A806" s="1759"/>
      <c r="B806" s="1724"/>
      <c r="C806" s="1724"/>
      <c r="D806" s="1724"/>
      <c r="E806" s="1724"/>
      <c r="F806" s="1724"/>
      <c r="G806" s="1724"/>
      <c r="H806" s="1725"/>
      <c r="I806" s="1646" t="s">
        <v>7</v>
      </c>
      <c r="J806" s="1645"/>
      <c r="K806" s="1758" t="s">
        <v>8</v>
      </c>
      <c r="L806" s="1757"/>
      <c r="M806" s="1756" t="s">
        <v>9</v>
      </c>
    </row>
    <row r="807" spans="1:13" s="1412" customFormat="1" ht="16.5" thickBot="1">
      <c r="A807" s="1755"/>
      <c r="B807" s="1721"/>
      <c r="C807" s="1721"/>
      <c r="D807" s="1721"/>
      <c r="E807" s="1721"/>
      <c r="F807" s="1721"/>
      <c r="G807" s="1721"/>
      <c r="H807" s="1720"/>
      <c r="I807" s="1754">
        <v>1563.7</v>
      </c>
      <c r="J807" s="1753"/>
      <c r="K807" s="1752"/>
      <c r="L807" s="1751"/>
      <c r="M807" s="1750"/>
    </row>
    <row r="808" spans="1:13" s="1412" customFormat="1">
      <c r="A808" s="1738" t="s">
        <v>10</v>
      </c>
      <c r="B808" s="1717"/>
      <c r="C808" s="1717"/>
      <c r="D808" s="1717"/>
      <c r="E808" s="1717"/>
      <c r="F808" s="1717"/>
      <c r="G808" s="1717"/>
      <c r="H808" s="1749"/>
      <c r="I808" s="1714"/>
      <c r="J808" s="1713"/>
      <c r="K808" s="1748">
        <f>K811+K814</f>
        <v>8.77</v>
      </c>
      <c r="L808" s="1711"/>
      <c r="M808" s="1632">
        <f>K808*12*I807</f>
        <v>164563.788</v>
      </c>
    </row>
    <row r="809" spans="1:13" s="1412" customFormat="1">
      <c r="A809" s="1747" t="s">
        <v>11</v>
      </c>
      <c r="B809" s="1746"/>
      <c r="C809" s="1746"/>
      <c r="D809" s="1746"/>
      <c r="E809" s="1746"/>
      <c r="F809" s="1746"/>
      <c r="G809" s="1746"/>
      <c r="H809" s="1745"/>
      <c r="I809" s="1640"/>
      <c r="J809" s="1639"/>
      <c r="K809" s="1705"/>
      <c r="L809" s="1691"/>
      <c r="M809" s="1744"/>
    </row>
    <row r="810" spans="1:13" s="1412" customFormat="1" ht="15.75" thickBot="1">
      <c r="A810" s="1733" t="s">
        <v>12</v>
      </c>
      <c r="B810" s="1743"/>
      <c r="C810" s="1743"/>
      <c r="D810" s="1743"/>
      <c r="E810" s="1743"/>
      <c r="F810" s="1743"/>
      <c r="G810" s="1743"/>
      <c r="H810" s="1742"/>
      <c r="I810" s="1730"/>
      <c r="J810" s="1628"/>
      <c r="K810" s="1627"/>
      <c r="L810" s="1626"/>
      <c r="M810" s="1625"/>
    </row>
    <row r="811" spans="1:13" s="1412" customFormat="1">
      <c r="A811" s="1679" t="s">
        <v>13</v>
      </c>
      <c r="B811" s="1700"/>
      <c r="C811" s="1700"/>
      <c r="D811" s="1700"/>
      <c r="E811" s="1700"/>
      <c r="F811" s="1700"/>
      <c r="G811" s="1700"/>
      <c r="H811" s="1726"/>
      <c r="I811" s="1694" t="s">
        <v>14</v>
      </c>
      <c r="J811" s="1693"/>
      <c r="K811" s="1698">
        <v>5.24</v>
      </c>
      <c r="L811" s="1697"/>
      <c r="M811" s="1615">
        <f>K811*12*I807</f>
        <v>98325.456000000006</v>
      </c>
    </row>
    <row r="812" spans="1:13" s="1412" customFormat="1">
      <c r="A812" s="1644" t="s">
        <v>15</v>
      </c>
      <c r="B812" s="1724"/>
      <c r="C812" s="1724"/>
      <c r="D812" s="1724"/>
      <c r="E812" s="1724"/>
      <c r="F812" s="1724"/>
      <c r="G812" s="1724"/>
      <c r="H812" s="1725"/>
      <c r="I812" s="1646" t="s">
        <v>16</v>
      </c>
      <c r="J812" s="1645"/>
      <c r="K812" s="1692"/>
      <c r="L812" s="1691"/>
      <c r="M812" s="1615"/>
    </row>
    <row r="813" spans="1:13" s="1412" customFormat="1">
      <c r="A813" s="1679" t="s">
        <v>17</v>
      </c>
      <c r="B813" s="1700"/>
      <c r="C813" s="1700"/>
      <c r="D813" s="1700"/>
      <c r="E813" s="1700"/>
      <c r="F813" s="1700"/>
      <c r="G813" s="1700"/>
      <c r="H813" s="1726"/>
      <c r="I813" s="1694"/>
      <c r="J813" s="1693"/>
      <c r="K813" s="1692"/>
      <c r="L813" s="1691"/>
      <c r="M813" s="1615"/>
    </row>
    <row r="814" spans="1:13" s="1412" customFormat="1">
      <c r="A814" s="1679" t="s">
        <v>18</v>
      </c>
      <c r="B814" s="1700"/>
      <c r="C814" s="1700"/>
      <c r="D814" s="1700"/>
      <c r="E814" s="1700"/>
      <c r="F814" s="1700"/>
      <c r="G814" s="1700"/>
      <c r="H814" s="1726"/>
      <c r="I814" s="1688" t="s">
        <v>19</v>
      </c>
      <c r="J814" s="1687"/>
      <c r="K814" s="1690">
        <v>3.53</v>
      </c>
      <c r="L814" s="1689"/>
      <c r="M814" s="1615">
        <f>K814*12*I807</f>
        <v>66238.331999999995</v>
      </c>
    </row>
    <row r="815" spans="1:13" s="1412" customFormat="1">
      <c r="A815" s="1672" t="s">
        <v>20</v>
      </c>
      <c r="B815" s="1723"/>
      <c r="C815" s="1723"/>
      <c r="D815" s="1723"/>
      <c r="E815" s="1723"/>
      <c r="F815" s="1723"/>
      <c r="G815" s="1723"/>
      <c r="H815" s="1722"/>
      <c r="I815" s="1646" t="s">
        <v>16</v>
      </c>
      <c r="J815" s="1645"/>
      <c r="K815" s="1741"/>
      <c r="L815" s="1740"/>
      <c r="M815" s="1615"/>
    </row>
    <row r="816" spans="1:13" s="1412" customFormat="1">
      <c r="A816" s="1665" t="s">
        <v>21</v>
      </c>
      <c r="B816" s="1695"/>
      <c r="C816" s="1695"/>
      <c r="D816" s="1695"/>
      <c r="E816" s="1695"/>
      <c r="F816" s="1695"/>
      <c r="G816" s="1695"/>
      <c r="H816" s="1739"/>
      <c r="I816" s="1646"/>
      <c r="J816" s="1645"/>
      <c r="K816" s="1692"/>
      <c r="L816" s="1691"/>
      <c r="M816" s="1615"/>
    </row>
    <row r="817" spans="1:13" s="1412" customFormat="1" ht="15.75" thickBot="1">
      <c r="A817" s="1679" t="s">
        <v>22</v>
      </c>
      <c r="B817" s="1678"/>
      <c r="C817" s="1678"/>
      <c r="D817" s="1678"/>
      <c r="E817" s="1678"/>
      <c r="F817" s="1678"/>
      <c r="G817" s="1678"/>
      <c r="H817" s="1677"/>
      <c r="I817" s="1707"/>
      <c r="J817" s="1706"/>
      <c r="K817" s="1667"/>
      <c r="L817" s="1666"/>
      <c r="M817" s="1615"/>
    </row>
    <row r="818" spans="1:13" s="1412" customFormat="1">
      <c r="A818" s="1738" t="s">
        <v>23</v>
      </c>
      <c r="B818" s="1737"/>
      <c r="C818" s="1737"/>
      <c r="D818" s="1737"/>
      <c r="E818" s="1737"/>
      <c r="F818" s="1737"/>
      <c r="G818" s="1737"/>
      <c r="H818" s="1736"/>
      <c r="I818" s="1714"/>
      <c r="J818" s="1735"/>
      <c r="K818" s="1734">
        <f>K820+K825+K827</f>
        <v>7.17</v>
      </c>
      <c r="L818" s="1711"/>
      <c r="M818" s="1632">
        <f>K818*12*I807</f>
        <v>134540.74799999999</v>
      </c>
    </row>
    <row r="819" spans="1:13" s="1412" customFormat="1" ht="15.75" thickBot="1">
      <c r="A819" s="1733" t="s">
        <v>24</v>
      </c>
      <c r="B819" s="1732"/>
      <c r="C819" s="1732"/>
      <c r="D819" s="1732"/>
      <c r="E819" s="1732"/>
      <c r="F819" s="1732"/>
      <c r="G819" s="1732"/>
      <c r="H819" s="1731"/>
      <c r="I819" s="1730"/>
      <c r="J819" s="1729"/>
      <c r="K819" s="1627"/>
      <c r="L819" s="1626"/>
      <c r="M819" s="1625"/>
    </row>
    <row r="820" spans="1:13" s="1412" customFormat="1">
      <c r="A820" s="1644" t="s">
        <v>25</v>
      </c>
      <c r="B820" s="1643"/>
      <c r="C820" s="1643"/>
      <c r="D820" s="1643"/>
      <c r="E820" s="1643"/>
      <c r="F820" s="1643"/>
      <c r="G820" s="1643"/>
      <c r="H820" s="1641"/>
      <c r="I820" s="1646" t="s">
        <v>14</v>
      </c>
      <c r="J820" s="1645"/>
      <c r="K820" s="1698">
        <v>3.59</v>
      </c>
      <c r="L820" s="1697"/>
      <c r="M820" s="1615">
        <f>K820*12*I807</f>
        <v>67364.195999999996</v>
      </c>
    </row>
    <row r="821" spans="1:13" s="1412" customFormat="1">
      <c r="A821" s="1679" t="s">
        <v>26</v>
      </c>
      <c r="B821" s="1678"/>
      <c r="C821" s="1678"/>
      <c r="D821" s="1678"/>
      <c r="E821" s="1678"/>
      <c r="F821" s="1678"/>
      <c r="G821" s="1678"/>
      <c r="H821" s="1677"/>
      <c r="I821" s="1728"/>
      <c r="J821" s="1727"/>
      <c r="K821" s="1692"/>
      <c r="L821" s="1691"/>
      <c r="M821" s="1615"/>
    </row>
    <row r="822" spans="1:13" s="1412" customFormat="1">
      <c r="A822" s="1644" t="s">
        <v>15</v>
      </c>
      <c r="B822" s="1724"/>
      <c r="C822" s="1724"/>
      <c r="D822" s="1724"/>
      <c r="E822" s="1724"/>
      <c r="F822" s="1724"/>
      <c r="G822" s="1724"/>
      <c r="H822" s="1725"/>
      <c r="I822" s="1646" t="s">
        <v>16</v>
      </c>
      <c r="J822" s="1645"/>
      <c r="K822" s="1692"/>
      <c r="L822" s="1691"/>
      <c r="M822" s="1615"/>
    </row>
    <row r="823" spans="1:13" s="1412" customFormat="1">
      <c r="A823" s="1679" t="s">
        <v>17</v>
      </c>
      <c r="B823" s="1700"/>
      <c r="C823" s="1700"/>
      <c r="D823" s="1700"/>
      <c r="E823" s="1700"/>
      <c r="F823" s="1700"/>
      <c r="G823" s="1700"/>
      <c r="H823" s="1726"/>
      <c r="I823" s="1694"/>
      <c r="J823" s="1693"/>
      <c r="K823" s="1692"/>
      <c r="L823" s="1691"/>
      <c r="M823" s="1615"/>
    </row>
    <row r="824" spans="1:13" s="1412" customFormat="1">
      <c r="A824" s="1672" t="s">
        <v>27</v>
      </c>
      <c r="B824" s="1723"/>
      <c r="C824" s="1722"/>
      <c r="D824" s="1724"/>
      <c r="E824" s="1724"/>
      <c r="F824" s="1724"/>
      <c r="G824" s="1724"/>
      <c r="H824" s="1725"/>
      <c r="I824" s="1646" t="s">
        <v>16</v>
      </c>
      <c r="J824" s="1645"/>
      <c r="K824" s="1692"/>
      <c r="L824" s="1691"/>
      <c r="M824" s="1615"/>
    </row>
    <row r="825" spans="1:13" s="1412" customFormat="1">
      <c r="A825" s="1644" t="s">
        <v>28</v>
      </c>
      <c r="B825" s="1724"/>
      <c r="C825" s="1724"/>
      <c r="D825" s="1723"/>
      <c r="E825" s="1723"/>
      <c r="F825" s="1723"/>
      <c r="G825" s="1723"/>
      <c r="H825" s="1722"/>
      <c r="I825" s="1688" t="s">
        <v>19</v>
      </c>
      <c r="J825" s="1687"/>
      <c r="K825" s="1690">
        <v>1.58</v>
      </c>
      <c r="L825" s="1689"/>
      <c r="M825" s="1615">
        <f>K825*12*I807</f>
        <v>29647.752</v>
      </c>
    </row>
    <row r="826" spans="1:13" s="1412" customFormat="1">
      <c r="A826" s="1665" t="s">
        <v>29</v>
      </c>
      <c r="B826" s="1664"/>
      <c r="C826" s="1664"/>
      <c r="D826" s="1664"/>
      <c r="E826" s="1664"/>
      <c r="F826" s="1664"/>
      <c r="G826" s="1664"/>
      <c r="H826" s="1663"/>
      <c r="I826" s="1709" t="s">
        <v>133</v>
      </c>
      <c r="J826" s="1708"/>
      <c r="K826" s="1692"/>
      <c r="L826" s="1691"/>
      <c r="M826" s="1615"/>
    </row>
    <row r="827" spans="1:13" s="1412" customFormat="1">
      <c r="A827" s="1665" t="s">
        <v>32</v>
      </c>
      <c r="B827" s="1664"/>
      <c r="C827" s="1664"/>
      <c r="D827" s="1664"/>
      <c r="E827" s="1664"/>
      <c r="F827" s="1664"/>
      <c r="G827" s="1664"/>
      <c r="H827" s="1663"/>
      <c r="I827" s="1709" t="s">
        <v>19</v>
      </c>
      <c r="J827" s="1708"/>
      <c r="K827" s="1690">
        <v>2</v>
      </c>
      <c r="L827" s="1689"/>
      <c r="M827" s="1615">
        <f>K827*12*I807</f>
        <v>37528.800000000003</v>
      </c>
    </row>
    <row r="828" spans="1:13" s="1412" customFormat="1">
      <c r="A828" s="1679" t="s">
        <v>33</v>
      </c>
      <c r="B828" s="1678"/>
      <c r="C828" s="1678"/>
      <c r="D828" s="1678"/>
      <c r="E828" s="1678"/>
      <c r="F828" s="1678"/>
      <c r="G828" s="1678"/>
      <c r="H828" s="1677"/>
      <c r="I828" s="1707"/>
      <c r="J828" s="1706"/>
      <c r="K828" s="1692"/>
      <c r="L828" s="1691"/>
      <c r="M828" s="1615"/>
    </row>
    <row r="829" spans="1:13" s="1412" customFormat="1">
      <c r="A829" s="1665" t="s">
        <v>34</v>
      </c>
      <c r="B829" s="1664"/>
      <c r="C829" s="1664"/>
      <c r="D829" s="1664"/>
      <c r="E829" s="1664"/>
      <c r="F829" s="1664"/>
      <c r="G829" s="1664"/>
      <c r="H829" s="1663"/>
      <c r="I829" s="1646" t="s">
        <v>16</v>
      </c>
      <c r="J829" s="1645"/>
      <c r="K829" s="1692"/>
      <c r="L829" s="1691"/>
      <c r="M829" s="1615"/>
    </row>
    <row r="830" spans="1:13" s="1412" customFormat="1" ht="15.75" thickBot="1">
      <c r="A830" s="1665" t="s">
        <v>35</v>
      </c>
      <c r="B830" s="1664"/>
      <c r="C830" s="1664"/>
      <c r="D830" s="1664"/>
      <c r="E830" s="1664"/>
      <c r="F830" s="1664"/>
      <c r="G830" s="1664"/>
      <c r="H830" s="1663"/>
      <c r="I830" s="1709" t="s">
        <v>132</v>
      </c>
      <c r="J830" s="1708"/>
      <c r="K830" s="1721"/>
      <c r="L830" s="1720"/>
      <c r="M830" s="1719"/>
    </row>
    <row r="831" spans="1:13" s="1412" customFormat="1" ht="15.75" thickBot="1">
      <c r="A831" s="1718" t="s">
        <v>38</v>
      </c>
      <c r="B831" s="1717"/>
      <c r="C831" s="1717"/>
      <c r="D831" s="1717"/>
      <c r="E831" s="1717"/>
      <c r="F831" s="1717"/>
      <c r="G831" s="1716"/>
      <c r="H831" s="1715"/>
      <c r="I831" s="1714"/>
      <c r="J831" s="1713"/>
      <c r="K831" s="1712">
        <f>K832+K839+K847+K851+K852+K853</f>
        <v>34.050000000000004</v>
      </c>
      <c r="L831" s="1711"/>
      <c r="M831" s="1632">
        <f>M832+M839+M847+M851+M852+M853</f>
        <v>638927.82000000007</v>
      </c>
    </row>
    <row r="832" spans="1:13" s="1412" customFormat="1" ht="15.75" thickBot="1">
      <c r="A832" s="1624" t="s">
        <v>39</v>
      </c>
      <c r="B832" s="1623"/>
      <c r="C832" s="1623"/>
      <c r="D832" s="1623"/>
      <c r="E832" s="1623"/>
      <c r="F832" s="1623"/>
      <c r="G832" s="1623"/>
      <c r="H832" s="1652"/>
      <c r="I832" s="1651"/>
      <c r="J832" s="1650"/>
      <c r="K832" s="1710">
        <f>K833+K834+K835+K837+K838</f>
        <v>11.76</v>
      </c>
      <c r="L832" s="1702"/>
      <c r="M832" s="1647">
        <f>K832*12*I807</f>
        <v>220669.34400000001</v>
      </c>
    </row>
    <row r="833" spans="1:13" s="1412" customFormat="1">
      <c r="A833" s="1679" t="s">
        <v>40</v>
      </c>
      <c r="B833" s="1678"/>
      <c r="C833" s="1678"/>
      <c r="D833" s="1678"/>
      <c r="E833" s="1678"/>
      <c r="F833" s="1678"/>
      <c r="G833" s="1678"/>
      <c r="H833" s="1677"/>
      <c r="I833" s="1694" t="s">
        <v>41</v>
      </c>
      <c r="J833" s="1693"/>
      <c r="K833" s="1698">
        <v>2.58</v>
      </c>
      <c r="L833" s="1697"/>
      <c r="M833" s="1615">
        <f>K833*12*I807</f>
        <v>48412.152000000002</v>
      </c>
    </row>
    <row r="834" spans="1:13" s="1412" customFormat="1">
      <c r="A834" s="1672" t="s">
        <v>42</v>
      </c>
      <c r="B834" s="1671"/>
      <c r="C834" s="1671"/>
      <c r="D834" s="1671"/>
      <c r="E834" s="1671"/>
      <c r="F834" s="1671"/>
      <c r="G834" s="1671"/>
      <c r="H834" s="1670"/>
      <c r="I834" s="1688" t="s">
        <v>43</v>
      </c>
      <c r="J834" s="1687"/>
      <c r="K834" s="1690">
        <v>6.1</v>
      </c>
      <c r="L834" s="1689"/>
      <c r="M834" s="1615">
        <f>K834*12*I807</f>
        <v>114462.83999999998</v>
      </c>
    </row>
    <row r="835" spans="1:13" s="1412" customFormat="1">
      <c r="A835" s="1665" t="s">
        <v>44</v>
      </c>
      <c r="B835" s="1664"/>
      <c r="C835" s="1664"/>
      <c r="D835" s="1664"/>
      <c r="E835" s="1664"/>
      <c r="F835" s="1664"/>
      <c r="G835" s="1664"/>
      <c r="H835" s="1663"/>
      <c r="I835" s="1709" t="s">
        <v>19</v>
      </c>
      <c r="J835" s="1708"/>
      <c r="K835" s="1690">
        <v>0.69</v>
      </c>
      <c r="L835" s="1689"/>
      <c r="M835" s="1615">
        <f>K835*12*I807</f>
        <v>12947.436</v>
      </c>
    </row>
    <row r="836" spans="1:13" s="1412" customFormat="1">
      <c r="A836" s="1679" t="s">
        <v>45</v>
      </c>
      <c r="B836" s="1700"/>
      <c r="C836" s="1700"/>
      <c r="D836" s="1700"/>
      <c r="E836" s="1678"/>
      <c r="F836" s="1678"/>
      <c r="G836" s="1678"/>
      <c r="H836" s="1677"/>
      <c r="I836" s="1707"/>
      <c r="J836" s="1706"/>
      <c r="K836" s="1705"/>
      <c r="L836" s="1691"/>
      <c r="M836" s="1615"/>
    </row>
    <row r="837" spans="1:13" s="1412" customFormat="1">
      <c r="A837" s="1672" t="s">
        <v>46</v>
      </c>
      <c r="B837" s="1671"/>
      <c r="C837" s="1671"/>
      <c r="D837" s="1671"/>
      <c r="E837" s="1671"/>
      <c r="F837" s="1671"/>
      <c r="G837" s="1671"/>
      <c r="H837" s="1670"/>
      <c r="I837" s="1688" t="s">
        <v>14</v>
      </c>
      <c r="J837" s="1687"/>
      <c r="K837" s="1690">
        <v>0.21</v>
      </c>
      <c r="L837" s="1689"/>
      <c r="M837" s="1615">
        <f>K837*12*I807</f>
        <v>3940.5240000000003</v>
      </c>
    </row>
    <row r="838" spans="1:13" s="1412" customFormat="1" ht="15.75" thickBot="1">
      <c r="A838" s="1665" t="s">
        <v>47</v>
      </c>
      <c r="B838" s="1664"/>
      <c r="C838" s="1664"/>
      <c r="D838" s="1664"/>
      <c r="E838" s="1664"/>
      <c r="F838" s="1664"/>
      <c r="G838" s="1664"/>
      <c r="H838" s="1663"/>
      <c r="I838" s="1662" t="s">
        <v>14</v>
      </c>
      <c r="J838" s="1661"/>
      <c r="K838" s="1704">
        <v>2.1800000000000002</v>
      </c>
      <c r="L838" s="1703"/>
      <c r="M838" s="1615">
        <f>K838*12*I807</f>
        <v>40906.392000000007</v>
      </c>
    </row>
    <row r="839" spans="1:13" s="1412" customFormat="1" ht="15.75" thickBot="1">
      <c r="A839" s="1685" t="s">
        <v>48</v>
      </c>
      <c r="B839" s="1684"/>
      <c r="C839" s="1684"/>
      <c r="D839" s="1684"/>
      <c r="E839" s="1684"/>
      <c r="F839" s="1684"/>
      <c r="G839" s="1684"/>
      <c r="H839" s="1683"/>
      <c r="I839" s="1651"/>
      <c r="J839" s="1650"/>
      <c r="K839" s="1649">
        <f>K840+K841+K843+K844+K845+K846</f>
        <v>2.9600000000000004</v>
      </c>
      <c r="L839" s="1702"/>
      <c r="M839" s="1647">
        <f>K839*12*I807</f>
        <v>55542.624000000003</v>
      </c>
    </row>
    <row r="840" spans="1:13" s="1412" customFormat="1">
      <c r="A840" s="1701" t="s">
        <v>49</v>
      </c>
      <c r="B840" s="1700"/>
      <c r="C840" s="1700"/>
      <c r="D840" s="1700"/>
      <c r="E840" s="1700"/>
      <c r="F840" s="1678"/>
      <c r="G840" s="1678"/>
      <c r="H840" s="1677"/>
      <c r="I840" s="1699"/>
      <c r="J840" s="1639"/>
      <c r="K840" s="1698">
        <v>0.16</v>
      </c>
      <c r="L840" s="1697"/>
      <c r="M840" s="1615">
        <f>K840*12*I807</f>
        <v>3002.3040000000001</v>
      </c>
    </row>
    <row r="841" spans="1:13" s="1412" customFormat="1">
      <c r="A841" s="1696" t="s">
        <v>50</v>
      </c>
      <c r="B841" s="1695"/>
      <c r="C841" s="1695"/>
      <c r="D841" s="1695"/>
      <c r="E841" s="1695"/>
      <c r="F841" s="1664"/>
      <c r="G841" s="1664"/>
      <c r="H841" s="1663"/>
      <c r="I841" s="1646" t="s">
        <v>51</v>
      </c>
      <c r="J841" s="1645"/>
      <c r="K841" s="1690">
        <v>1.41</v>
      </c>
      <c r="L841" s="1689"/>
      <c r="M841" s="1615">
        <f>K841*12*I807</f>
        <v>26457.803999999996</v>
      </c>
    </row>
    <row r="842" spans="1:13" s="1412" customFormat="1">
      <c r="A842" s="1679" t="s">
        <v>52</v>
      </c>
      <c r="B842" s="1678"/>
      <c r="C842" s="1678"/>
      <c r="D842" s="1678"/>
      <c r="E842" s="1678"/>
      <c r="F842" s="1678"/>
      <c r="G842" s="1678"/>
      <c r="H842" s="1677"/>
      <c r="I842" s="1694" t="s">
        <v>53</v>
      </c>
      <c r="J842" s="1693"/>
      <c r="K842" s="1692"/>
      <c r="L842" s="1691"/>
      <c r="M842" s="1615"/>
    </row>
    <row r="843" spans="1:13" s="1412" customFormat="1">
      <c r="A843" s="1672" t="s">
        <v>54</v>
      </c>
      <c r="B843" s="1671"/>
      <c r="C843" s="1671"/>
      <c r="D843" s="1671"/>
      <c r="E843" s="1671"/>
      <c r="F843" s="1671"/>
      <c r="G843" s="1671"/>
      <c r="H843" s="1670"/>
      <c r="I843" s="1688" t="s">
        <v>55</v>
      </c>
      <c r="J843" s="1687"/>
      <c r="K843" s="1690">
        <v>0.87</v>
      </c>
      <c r="L843" s="1689"/>
      <c r="M843" s="1615">
        <f>K843*12*I807</f>
        <v>16325.028</v>
      </c>
    </row>
    <row r="844" spans="1:13" s="1412" customFormat="1">
      <c r="A844" s="1672" t="s">
        <v>56</v>
      </c>
      <c r="B844" s="1671"/>
      <c r="C844" s="1671"/>
      <c r="D844" s="1671"/>
      <c r="E844" s="1671"/>
      <c r="F844" s="1671"/>
      <c r="G844" s="1671"/>
      <c r="H844" s="1670"/>
      <c r="I844" s="1688" t="s">
        <v>57</v>
      </c>
      <c r="J844" s="1687"/>
      <c r="K844" s="1690">
        <v>0.22</v>
      </c>
      <c r="L844" s="1689"/>
      <c r="M844" s="1615">
        <f>K844*12*I807</f>
        <v>4128.1680000000006</v>
      </c>
    </row>
    <row r="845" spans="1:13" s="1412" customFormat="1">
      <c r="A845" s="1665" t="s">
        <v>58</v>
      </c>
      <c r="B845" s="1664"/>
      <c r="C845" s="1664"/>
      <c r="D845" s="1664"/>
      <c r="E845" s="1664"/>
      <c r="F845" s="1664"/>
      <c r="G845" s="1664"/>
      <c r="H845" s="1663"/>
      <c r="I845" s="1688" t="s">
        <v>59</v>
      </c>
      <c r="J845" s="1687"/>
      <c r="K845" s="1667">
        <v>0.12</v>
      </c>
      <c r="L845" s="1666"/>
      <c r="M845" s="1615">
        <f>K845*12*I807</f>
        <v>2251.7280000000001</v>
      </c>
    </row>
    <row r="846" spans="1:13" s="1412" customFormat="1" ht="15.75" thickBot="1">
      <c r="A846" s="1665" t="s">
        <v>60</v>
      </c>
      <c r="B846" s="1664"/>
      <c r="C846" s="1664"/>
      <c r="D846" s="1664"/>
      <c r="E846" s="1664"/>
      <c r="F846" s="1664"/>
      <c r="G846" s="1664"/>
      <c r="H846" s="1663"/>
      <c r="I846" s="1662" t="s">
        <v>61</v>
      </c>
      <c r="J846" s="1661"/>
      <c r="K846" s="1660">
        <v>0.18</v>
      </c>
      <c r="L846" s="1659"/>
      <c r="M846" s="1686">
        <f>K846*12*I807</f>
        <v>3377.5920000000001</v>
      </c>
    </row>
    <row r="847" spans="1:13" s="1412" customFormat="1" ht="15.75" thickBot="1">
      <c r="A847" s="1685" t="s">
        <v>109</v>
      </c>
      <c r="B847" s="1684"/>
      <c r="C847" s="1684"/>
      <c r="D847" s="1684"/>
      <c r="E847" s="1684"/>
      <c r="F847" s="1684"/>
      <c r="G847" s="1684"/>
      <c r="H847" s="1683"/>
      <c r="I847" s="1682"/>
      <c r="J847" s="1681"/>
      <c r="K847" s="1680">
        <f>K848+K849+K850</f>
        <v>1.93</v>
      </c>
      <c r="L847" s="1648"/>
      <c r="M847" s="1647">
        <f>K847*12*I807</f>
        <v>36215.292000000001</v>
      </c>
    </row>
    <row r="848" spans="1:13" s="1412" customFormat="1">
      <c r="A848" s="1679" t="s">
        <v>63</v>
      </c>
      <c r="B848" s="1678"/>
      <c r="C848" s="1678"/>
      <c r="D848" s="1678"/>
      <c r="E848" s="1678"/>
      <c r="F848" s="1678"/>
      <c r="G848" s="1678"/>
      <c r="H848" s="1677"/>
      <c r="I848" s="1676" t="s">
        <v>64</v>
      </c>
      <c r="J848" s="1675"/>
      <c r="K848" s="1674">
        <v>0.92</v>
      </c>
      <c r="L848" s="1673"/>
      <c r="M848" s="1615">
        <f>K848*12*I807</f>
        <v>17263.248000000003</v>
      </c>
    </row>
    <row r="849" spans="1:13" s="1412" customFormat="1">
      <c r="A849" s="1672" t="s">
        <v>65</v>
      </c>
      <c r="B849" s="1671"/>
      <c r="C849" s="1671"/>
      <c r="D849" s="1671"/>
      <c r="E849" s="1671"/>
      <c r="F849" s="1671"/>
      <c r="G849" s="1671"/>
      <c r="H849" s="1670"/>
      <c r="I849" s="1669" t="s">
        <v>66</v>
      </c>
      <c r="J849" s="1668"/>
      <c r="K849" s="1667">
        <v>0.81</v>
      </c>
      <c r="L849" s="1666"/>
      <c r="M849" s="1615">
        <f>K849*12*I807</f>
        <v>15199.164000000001</v>
      </c>
    </row>
    <row r="850" spans="1:13" s="1412" customFormat="1" ht="15.75" thickBot="1">
      <c r="A850" s="1665" t="s">
        <v>58</v>
      </c>
      <c r="B850" s="1664"/>
      <c r="C850" s="1664"/>
      <c r="D850" s="1664"/>
      <c r="E850" s="1664"/>
      <c r="F850" s="1664"/>
      <c r="G850" s="1664"/>
      <c r="H850" s="1663"/>
      <c r="I850" s="1662" t="s">
        <v>59</v>
      </c>
      <c r="J850" s="1661"/>
      <c r="K850" s="1660">
        <v>0.2</v>
      </c>
      <c r="L850" s="1659"/>
      <c r="M850" s="1615">
        <f>K850*12*I807</f>
        <v>3752.8800000000006</v>
      </c>
    </row>
    <row r="851" spans="1:13" s="1412" customFormat="1" ht="15.75" thickBot="1">
      <c r="A851" s="1656" t="s">
        <v>108</v>
      </c>
      <c r="B851" s="1655"/>
      <c r="C851" s="1655"/>
      <c r="D851" s="1655"/>
      <c r="E851" s="1655"/>
      <c r="F851" s="1655"/>
      <c r="G851" s="1655"/>
      <c r="H851" s="1654"/>
      <c r="I851" s="1658" t="s">
        <v>68</v>
      </c>
      <c r="J851" s="1657"/>
      <c r="K851" s="1649">
        <v>15</v>
      </c>
      <c r="L851" s="1648"/>
      <c r="M851" s="1647">
        <f>K851*12*I807</f>
        <v>281466</v>
      </c>
    </row>
    <row r="852" spans="1:13" s="1412" customFormat="1" ht="15.75" thickBot="1">
      <c r="A852" s="1624" t="s">
        <v>107</v>
      </c>
      <c r="B852" s="1623"/>
      <c r="C852" s="1623"/>
      <c r="D852" s="1623"/>
      <c r="E852" s="1623"/>
      <c r="F852" s="1623"/>
      <c r="G852" s="1623"/>
      <c r="H852" s="1652"/>
      <c r="I852" s="1618" t="s">
        <v>71</v>
      </c>
      <c r="J852" s="1617"/>
      <c r="K852" s="1649">
        <v>2.29</v>
      </c>
      <c r="L852" s="1648"/>
      <c r="M852" s="1647">
        <f>K852*12*I807</f>
        <v>42970.476000000002</v>
      </c>
    </row>
    <row r="853" spans="1:13" s="1412" customFormat="1" ht="15.75" thickBot="1">
      <c r="A853" s="1656" t="s">
        <v>106</v>
      </c>
      <c r="B853" s="1655"/>
      <c r="C853" s="1655"/>
      <c r="D853" s="1655"/>
      <c r="E853" s="1655"/>
      <c r="F853" s="1655"/>
      <c r="G853" s="1655"/>
      <c r="H853" s="1654"/>
      <c r="I853" s="1651"/>
      <c r="J853" s="1650"/>
      <c r="K853" s="1649">
        <v>0.11</v>
      </c>
      <c r="L853" s="1648"/>
      <c r="M853" s="1647">
        <f>K853*12*I807</f>
        <v>2064.0840000000003</v>
      </c>
    </row>
    <row r="854" spans="1:13" s="1412" customFormat="1">
      <c r="A854" s="1644" t="s">
        <v>75</v>
      </c>
      <c r="B854" s="1643"/>
      <c r="C854" s="1643"/>
      <c r="D854" s="1643"/>
      <c r="E854" s="1643"/>
      <c r="F854" s="1643"/>
      <c r="G854" s="1643"/>
      <c r="H854" s="1641"/>
      <c r="I854" s="1618" t="s">
        <v>14</v>
      </c>
      <c r="J854" s="1617"/>
      <c r="K854" s="1653"/>
      <c r="L854" s="1637"/>
      <c r="M854" s="1615"/>
    </row>
    <row r="855" spans="1:13" s="1412" customFormat="1" ht="15.75" thickBot="1">
      <c r="A855" s="1644" t="s">
        <v>76</v>
      </c>
      <c r="B855" s="1643"/>
      <c r="C855" s="1643"/>
      <c r="D855" s="1643"/>
      <c r="E855" s="1643"/>
      <c r="F855" s="1643"/>
      <c r="G855" s="1643"/>
      <c r="H855" s="1641"/>
      <c r="I855" s="1640"/>
      <c r="J855" s="1639"/>
      <c r="K855" s="1653"/>
      <c r="L855" s="1637"/>
      <c r="M855" s="1615"/>
    </row>
    <row r="856" spans="1:13" s="1412" customFormat="1" ht="15.75" thickBot="1">
      <c r="A856" s="1624" t="s">
        <v>105</v>
      </c>
      <c r="B856" s="1623"/>
      <c r="C856" s="1623"/>
      <c r="D856" s="1623"/>
      <c r="E856" s="1623"/>
      <c r="F856" s="1623"/>
      <c r="G856" s="1623"/>
      <c r="H856" s="1652"/>
      <c r="I856" s="1651"/>
      <c r="J856" s="1650"/>
      <c r="K856" s="1649">
        <v>10.1</v>
      </c>
      <c r="L856" s="1648"/>
      <c r="M856" s="1647">
        <f>K856*12*I807</f>
        <v>189520.43999999997</v>
      </c>
    </row>
    <row r="857" spans="1:13" s="1412" customFormat="1">
      <c r="A857" s="1644" t="s">
        <v>131</v>
      </c>
      <c r="B857" s="1642"/>
      <c r="C857" s="1642"/>
      <c r="D857" s="1642"/>
      <c r="E857" s="1642"/>
      <c r="F857" s="1643"/>
      <c r="G857" s="1642"/>
      <c r="H857" s="1641"/>
      <c r="I857" s="1646" t="s">
        <v>79</v>
      </c>
      <c r="J857" s="1645"/>
      <c r="K857" s="1638"/>
      <c r="L857" s="1637"/>
      <c r="M857" s="1615"/>
    </row>
    <row r="858" spans="1:13" s="1412" customFormat="1">
      <c r="A858" s="1644" t="s">
        <v>130</v>
      </c>
      <c r="B858" s="1642"/>
      <c r="C858" s="1642"/>
      <c r="D858" s="1642"/>
      <c r="E858" s="1642"/>
      <c r="F858" s="1643"/>
      <c r="G858" s="1642"/>
      <c r="H858" s="1641"/>
      <c r="I858" s="1646" t="s">
        <v>81</v>
      </c>
      <c r="J858" s="1645"/>
      <c r="K858" s="1638"/>
      <c r="L858" s="1637"/>
      <c r="M858" s="1615"/>
    </row>
    <row r="859" spans="1:13" s="1412" customFormat="1">
      <c r="A859" s="1644" t="s">
        <v>129</v>
      </c>
      <c r="B859" s="1642"/>
      <c r="C859" s="1642"/>
      <c r="D859" s="1642"/>
      <c r="E859" s="1642"/>
      <c r="F859" s="1643"/>
      <c r="G859" s="1642"/>
      <c r="H859" s="1641"/>
      <c r="I859" s="1646" t="s">
        <v>83</v>
      </c>
      <c r="J859" s="1645"/>
      <c r="K859" s="1638"/>
      <c r="L859" s="1637"/>
      <c r="M859" s="1615"/>
    </row>
    <row r="860" spans="1:13" s="1412" customFormat="1">
      <c r="A860" s="1644" t="s">
        <v>128</v>
      </c>
      <c r="B860" s="1642"/>
      <c r="C860" s="1642"/>
      <c r="D860" s="1642"/>
      <c r="E860" s="1642"/>
      <c r="F860" s="1643"/>
      <c r="G860" s="1642"/>
      <c r="H860" s="1641"/>
      <c r="I860" s="1646" t="s">
        <v>85</v>
      </c>
      <c r="J860" s="1645"/>
      <c r="K860" s="1638"/>
      <c r="L860" s="1637"/>
      <c r="M860" s="1615"/>
    </row>
    <row r="861" spans="1:13" s="1412" customFormat="1">
      <c r="A861" s="1644" t="s">
        <v>127</v>
      </c>
      <c r="B861" s="1642"/>
      <c r="C861" s="1642"/>
      <c r="D861" s="1642"/>
      <c r="E861" s="1642"/>
      <c r="F861" s="1643"/>
      <c r="G861" s="1642"/>
      <c r="H861" s="1641"/>
      <c r="I861" s="1646" t="s">
        <v>87</v>
      </c>
      <c r="J861" s="1645"/>
      <c r="K861" s="1638"/>
      <c r="L861" s="1637"/>
      <c r="M861" s="1615"/>
    </row>
    <row r="862" spans="1:13" s="1412" customFormat="1">
      <c r="A862" s="1644" t="s">
        <v>126</v>
      </c>
      <c r="B862" s="1642"/>
      <c r="C862" s="1642"/>
      <c r="D862" s="1642"/>
      <c r="E862" s="1642"/>
      <c r="F862" s="1643"/>
      <c r="G862" s="1642"/>
      <c r="H862" s="1641"/>
      <c r="I862" s="1640"/>
      <c r="J862" s="1639"/>
      <c r="K862" s="1638"/>
      <c r="L862" s="1637"/>
      <c r="M862" s="1615"/>
    </row>
    <row r="863" spans="1:13" s="1412" customFormat="1">
      <c r="A863" s="1644" t="s">
        <v>125</v>
      </c>
      <c r="B863" s="1642"/>
      <c r="C863" s="1642"/>
      <c r="D863" s="1642"/>
      <c r="E863" s="1642"/>
      <c r="F863" s="1643"/>
      <c r="G863" s="1642"/>
      <c r="H863" s="1641"/>
      <c r="I863" s="1640"/>
      <c r="J863" s="1639"/>
      <c r="K863" s="1638"/>
      <c r="L863" s="1637"/>
      <c r="M863" s="1615"/>
    </row>
    <row r="864" spans="1:13" s="1412" customFormat="1">
      <c r="A864" s="1644" t="s">
        <v>91</v>
      </c>
      <c r="B864" s="1642"/>
      <c r="C864" s="1642"/>
      <c r="D864" s="1642"/>
      <c r="E864" s="1642"/>
      <c r="F864" s="1643"/>
      <c r="G864" s="1642"/>
      <c r="H864" s="1641"/>
      <c r="I864" s="1640"/>
      <c r="J864" s="1639"/>
      <c r="K864" s="1638"/>
      <c r="L864" s="1637"/>
      <c r="M864" s="1615"/>
    </row>
    <row r="865" spans="1:19" ht="15.75" thickBot="1">
      <c r="A865" s="1644" t="s">
        <v>124</v>
      </c>
      <c r="B865" s="1642"/>
      <c r="C865" s="1642"/>
      <c r="D865" s="1642"/>
      <c r="E865" s="1642"/>
      <c r="F865" s="1643"/>
      <c r="G865" s="1642"/>
      <c r="H865" s="1641"/>
      <c r="I865" s="1640"/>
      <c r="J865" s="1639"/>
      <c r="K865" s="1638"/>
      <c r="L865" s="1637"/>
      <c r="M865" s="1615"/>
    </row>
    <row r="866" spans="1:19">
      <c r="A866" s="1636" t="s">
        <v>94</v>
      </c>
      <c r="B866" s="1635"/>
      <c r="C866" s="1635"/>
      <c r="D866" s="1635"/>
      <c r="E866" s="1635"/>
      <c r="F866" s="1635"/>
      <c r="G866" s="1635"/>
      <c r="H866" s="1635"/>
      <c r="I866" s="1618" t="s">
        <v>95</v>
      </c>
      <c r="J866" s="1617"/>
      <c r="K866" s="1634"/>
      <c r="L866" s="1633"/>
      <c r="M866" s="1632"/>
    </row>
    <row r="867" spans="1:19" ht="15.75" thickBot="1">
      <c r="A867" s="1631" t="s">
        <v>96</v>
      </c>
      <c r="B867" s="1630"/>
      <c r="C867" s="1630"/>
      <c r="D867" s="1630"/>
      <c r="E867" s="1630"/>
      <c r="F867" s="1630"/>
      <c r="G867" s="1630"/>
      <c r="H867" s="1630"/>
      <c r="I867" s="1629"/>
      <c r="J867" s="1628"/>
      <c r="K867" s="1627"/>
      <c r="L867" s="1626"/>
      <c r="M867" s="1625"/>
    </row>
    <row r="868" spans="1:19" ht="15.75" thickBot="1">
      <c r="A868" s="1624" t="s">
        <v>97</v>
      </c>
      <c r="B868" s="1623"/>
      <c r="C868" s="1623"/>
      <c r="D868" s="1623"/>
      <c r="E868" s="1623"/>
      <c r="F868" s="1623"/>
      <c r="G868" s="1623"/>
      <c r="H868" s="1622"/>
      <c r="I868" s="1621" t="s">
        <v>98</v>
      </c>
      <c r="J868" s="1620"/>
      <c r="K868" s="1610">
        <v>1.85</v>
      </c>
      <c r="L868" s="1609"/>
      <c r="M868" s="1608">
        <f>K868*12*I807</f>
        <v>34714.140000000007</v>
      </c>
    </row>
    <row r="869" spans="1:19" ht="15.75" thickBot="1">
      <c r="A869" s="1619" t="s">
        <v>99</v>
      </c>
      <c r="B869" s="1619"/>
      <c r="C869" s="1619"/>
      <c r="D869" s="1619"/>
      <c r="E869" s="1619"/>
      <c r="F869" s="1619"/>
      <c r="G869" s="1619"/>
      <c r="H869" s="1619"/>
      <c r="I869" s="1618" t="s">
        <v>95</v>
      </c>
      <c r="J869" s="1617"/>
      <c r="K869" s="1616">
        <v>0.46</v>
      </c>
      <c r="L869" s="1616"/>
      <c r="M869" s="1615">
        <f>I807*12*K869</f>
        <v>8631.6240000000016</v>
      </c>
    </row>
    <row r="870" spans="1:19" ht="15.75" thickBot="1">
      <c r="A870" s="1614" t="s">
        <v>100</v>
      </c>
      <c r="B870" s="1613"/>
      <c r="C870" s="1613"/>
      <c r="D870" s="1613"/>
      <c r="E870" s="1613"/>
      <c r="F870" s="1613"/>
      <c r="G870" s="1613"/>
      <c r="H870" s="1613"/>
      <c r="I870" s="1612"/>
      <c r="J870" s="1611"/>
      <c r="K870" s="1610"/>
      <c r="L870" s="1609"/>
      <c r="M870" s="1608">
        <f>K870*12*I807</f>
        <v>0</v>
      </c>
    </row>
    <row r="871" spans="1:19" s="1588" customFormat="1" ht="15.75" thickBot="1">
      <c r="A871" s="1431" t="s">
        <v>137</v>
      </c>
      <c r="B871" s="1430"/>
      <c r="C871" s="1430"/>
      <c r="D871" s="1430"/>
      <c r="E871" s="1430"/>
      <c r="F871" s="1430"/>
      <c r="G871" s="1430"/>
      <c r="H871" s="1430"/>
      <c r="I871" s="1426"/>
      <c r="J871" s="1425"/>
      <c r="K871" s="1429">
        <v>59.43</v>
      </c>
      <c r="L871" s="1423"/>
      <c r="M871" s="1416">
        <f>K871*12*I807</f>
        <v>1115168.2919999999</v>
      </c>
      <c r="P871" s="1414"/>
      <c r="Q871" s="1414"/>
      <c r="R871" s="1414"/>
      <c r="S871" s="1589"/>
    </row>
    <row r="872" spans="1:19" s="1588" customFormat="1" ht="15.75" thickBot="1">
      <c r="A872" s="1428" t="s">
        <v>136</v>
      </c>
      <c r="B872" s="1427"/>
      <c r="C872" s="1427"/>
      <c r="D872" s="1427"/>
      <c r="E872" s="1427"/>
      <c r="F872" s="1427"/>
      <c r="G872" s="1427"/>
      <c r="H872" s="1427"/>
      <c r="I872" s="1426"/>
      <c r="J872" s="1425"/>
      <c r="K872" s="1424">
        <f>K873-K871</f>
        <v>2.970000000000006</v>
      </c>
      <c r="L872" s="1423"/>
      <c r="M872" s="1416">
        <f>K872*12*I807</f>
        <v>55730.268000000113</v>
      </c>
      <c r="P872" s="1414"/>
      <c r="Q872" s="1414"/>
      <c r="R872" s="1414"/>
      <c r="S872" s="1589"/>
    </row>
    <row r="873" spans="1:19" s="1588" customFormat="1" ht="15.75" thickBot="1">
      <c r="A873" s="1422" t="s">
        <v>135</v>
      </c>
      <c r="B873" s="1421"/>
      <c r="C873" s="1421"/>
      <c r="D873" s="1421"/>
      <c r="E873" s="1421"/>
      <c r="F873" s="1421"/>
      <c r="G873" s="1421"/>
      <c r="H873" s="1421"/>
      <c r="I873" s="1420"/>
      <c r="J873" s="1419"/>
      <c r="K873" s="1418">
        <f>K870+K869+K868+K856+K831+K818+K808</f>
        <v>62.400000000000006</v>
      </c>
      <c r="L873" s="1417"/>
      <c r="M873" s="1416">
        <f>M870+M869+M868+M856+M831+M818+M808</f>
        <v>1170898.56</v>
      </c>
      <c r="N873" s="1590"/>
      <c r="O873" s="1590"/>
      <c r="P873" s="1414"/>
      <c r="Q873" s="1414"/>
      <c r="R873" s="1414"/>
      <c r="S873" s="1589"/>
    </row>
    <row r="875" spans="1:19" ht="15.75">
      <c r="A875" s="1587" t="s">
        <v>104</v>
      </c>
      <c r="B875" s="1587"/>
      <c r="C875" s="1587"/>
      <c r="D875" s="1587"/>
      <c r="E875" s="1587"/>
      <c r="F875" s="1587"/>
      <c r="G875" s="1587"/>
      <c r="H875" s="1587"/>
      <c r="I875" s="1587"/>
      <c r="J875" s="1587"/>
      <c r="K875" s="1587"/>
      <c r="L875" s="1587"/>
      <c r="M875" s="1508"/>
    </row>
    <row r="876" spans="1:19" ht="15.75">
      <c r="A876" s="1586" t="s">
        <v>0</v>
      </c>
      <c r="B876" s="1586"/>
      <c r="C876" s="1586"/>
      <c r="D876" s="1586"/>
      <c r="E876" s="1586"/>
      <c r="F876" s="1586"/>
      <c r="G876" s="1586"/>
      <c r="H876" s="1586"/>
      <c r="I876" s="1586"/>
      <c r="J876" s="1586"/>
      <c r="K876" s="1586"/>
      <c r="L876" s="1586"/>
      <c r="M876" s="1508"/>
    </row>
    <row r="877" spans="1:19" ht="15.75">
      <c r="A877" s="1559"/>
      <c r="B877" s="1559"/>
      <c r="C877" s="1559"/>
      <c r="D877" s="1559"/>
      <c r="E877" s="1559"/>
      <c r="F877" s="1559" t="s">
        <v>225</v>
      </c>
      <c r="G877" s="1559"/>
      <c r="H877" s="1559"/>
      <c r="I877" s="1559"/>
      <c r="J877" s="1559"/>
      <c r="K877" s="1601" t="s">
        <v>187</v>
      </c>
      <c r="L877" s="1584"/>
      <c r="M877" s="1584"/>
    </row>
    <row r="878" spans="1:19">
      <c r="A878" s="1512"/>
      <c r="B878" s="1511"/>
      <c r="C878" s="1583" t="s">
        <v>2</v>
      </c>
      <c r="D878" s="1583"/>
      <c r="E878" s="1583"/>
      <c r="F878" s="1511"/>
      <c r="G878" s="1511"/>
      <c r="H878" s="1557"/>
      <c r="I878" s="1526" t="s">
        <v>3</v>
      </c>
      <c r="J878" s="1525"/>
      <c r="K878" s="1582" t="s">
        <v>4</v>
      </c>
      <c r="L878" s="1581"/>
      <c r="M878" s="1536"/>
    </row>
    <row r="879" spans="1:19">
      <c r="A879" s="1577"/>
      <c r="B879" s="1541"/>
      <c r="C879" s="1541"/>
      <c r="D879" s="1541"/>
      <c r="E879" s="1541"/>
      <c r="F879" s="1541"/>
      <c r="G879" s="1541"/>
      <c r="H879" s="1542"/>
      <c r="I879" s="1452"/>
      <c r="J879" s="1451"/>
      <c r="K879" s="1579" t="s">
        <v>5</v>
      </c>
      <c r="L879" s="1578"/>
      <c r="M879" s="1600" t="s">
        <v>6</v>
      </c>
    </row>
    <row r="880" spans="1:19">
      <c r="A880" s="1577"/>
      <c r="B880" s="1541"/>
      <c r="C880" s="1541"/>
      <c r="D880" s="1541"/>
      <c r="E880" s="1541"/>
      <c r="F880" s="1541"/>
      <c r="G880" s="1541"/>
      <c r="H880" s="1542"/>
      <c r="I880" s="1459" t="s">
        <v>7</v>
      </c>
      <c r="J880" s="1458"/>
      <c r="K880" s="1576" t="s">
        <v>8</v>
      </c>
      <c r="L880" s="1575"/>
      <c r="M880" s="1600" t="s">
        <v>9</v>
      </c>
    </row>
    <row r="881" spans="1:13" s="1412" customFormat="1" ht="16.5" thickBot="1">
      <c r="A881" s="1573"/>
      <c r="B881" s="1538"/>
      <c r="C881" s="1538"/>
      <c r="D881" s="1538"/>
      <c r="E881" s="1538"/>
      <c r="F881" s="1538"/>
      <c r="G881" s="1538"/>
      <c r="H881" s="1537"/>
      <c r="I881" s="1572">
        <v>363.2</v>
      </c>
      <c r="J881" s="1571"/>
      <c r="K881" s="1570"/>
      <c r="L881" s="1569"/>
      <c r="M881" s="1568"/>
    </row>
    <row r="882" spans="1:13" s="1412" customFormat="1">
      <c r="A882" s="1555" t="s">
        <v>10</v>
      </c>
      <c r="B882" s="1534"/>
      <c r="C882" s="1534"/>
      <c r="D882" s="1534"/>
      <c r="E882" s="1534"/>
      <c r="F882" s="1534"/>
      <c r="G882" s="1534"/>
      <c r="H882" s="1567"/>
      <c r="I882" s="1531"/>
      <c r="J882" s="1530"/>
      <c r="K882" s="1566">
        <f>K885+K888</f>
        <v>8.77</v>
      </c>
      <c r="L882" s="1528"/>
      <c r="M882" s="1444">
        <f>K882*12*I881</f>
        <v>38223.167999999998</v>
      </c>
    </row>
    <row r="883" spans="1:13" s="1412" customFormat="1">
      <c r="A883" s="1565" t="s">
        <v>11</v>
      </c>
      <c r="B883" s="1564"/>
      <c r="C883" s="1564"/>
      <c r="D883" s="1564"/>
      <c r="E883" s="1564"/>
      <c r="F883" s="1564"/>
      <c r="G883" s="1564"/>
      <c r="H883" s="1563"/>
      <c r="I883" s="1452"/>
      <c r="J883" s="1451"/>
      <c r="K883" s="1521"/>
      <c r="L883" s="1507"/>
      <c r="M883" s="1562"/>
    </row>
    <row r="884" spans="1:13" s="1412" customFormat="1" ht="15.75" thickBot="1">
      <c r="A884" s="1550" t="s">
        <v>12</v>
      </c>
      <c r="B884" s="1561"/>
      <c r="C884" s="1561"/>
      <c r="D884" s="1561"/>
      <c r="E884" s="1561"/>
      <c r="F884" s="1561"/>
      <c r="G884" s="1561"/>
      <c r="H884" s="1560"/>
      <c r="I884" s="1547"/>
      <c r="J884" s="1440"/>
      <c r="K884" s="1439"/>
      <c r="L884" s="1438"/>
      <c r="M884" s="1437"/>
    </row>
    <row r="885" spans="1:13" s="1412" customFormat="1">
      <c r="A885" s="1496" t="s">
        <v>13</v>
      </c>
      <c r="B885" s="1516"/>
      <c r="C885" s="1516"/>
      <c r="D885" s="1516"/>
      <c r="E885" s="1516"/>
      <c r="F885" s="1516"/>
      <c r="G885" s="1516"/>
      <c r="H885" s="1543"/>
      <c r="I885" s="1510" t="s">
        <v>14</v>
      </c>
      <c r="J885" s="1509"/>
      <c r="K885" s="1514">
        <v>5.24</v>
      </c>
      <c r="L885" s="1513"/>
      <c r="M885" s="1432">
        <f>K885*12*I881</f>
        <v>22838.016</v>
      </c>
    </row>
    <row r="886" spans="1:13" s="1412" customFormat="1">
      <c r="A886" s="1456" t="s">
        <v>15</v>
      </c>
      <c r="B886" s="1541"/>
      <c r="C886" s="1541"/>
      <c r="D886" s="1541"/>
      <c r="E886" s="1541"/>
      <c r="F886" s="1541"/>
      <c r="G886" s="1541"/>
      <c r="H886" s="1542"/>
      <c r="I886" s="1459" t="s">
        <v>16</v>
      </c>
      <c r="J886" s="1458"/>
      <c r="K886" s="1508"/>
      <c r="L886" s="1507"/>
      <c r="M886" s="1432"/>
    </row>
    <row r="887" spans="1:13" s="1412" customFormat="1">
      <c r="A887" s="1496" t="s">
        <v>17</v>
      </c>
      <c r="B887" s="1516"/>
      <c r="C887" s="1516"/>
      <c r="D887" s="1516"/>
      <c r="E887" s="1516"/>
      <c r="F887" s="1516"/>
      <c r="G887" s="1516"/>
      <c r="H887" s="1543"/>
      <c r="I887" s="1510"/>
      <c r="J887" s="1509"/>
      <c r="K887" s="1508"/>
      <c r="L887" s="1507"/>
      <c r="M887" s="1432"/>
    </row>
    <row r="888" spans="1:13" s="1412" customFormat="1">
      <c r="A888" s="1496" t="s">
        <v>18</v>
      </c>
      <c r="B888" s="1516"/>
      <c r="C888" s="1516"/>
      <c r="D888" s="1516"/>
      <c r="E888" s="1516"/>
      <c r="F888" s="1516"/>
      <c r="G888" s="1516"/>
      <c r="H888" s="1543"/>
      <c r="I888" s="1504" t="s">
        <v>19</v>
      </c>
      <c r="J888" s="1503"/>
      <c r="K888" s="1506">
        <v>3.53</v>
      </c>
      <c r="L888" s="1505"/>
      <c r="M888" s="1432">
        <f>K888*12*I881</f>
        <v>15385.152</v>
      </c>
    </row>
    <row r="889" spans="1:13" s="1412" customFormat="1">
      <c r="A889" s="1489" t="s">
        <v>20</v>
      </c>
      <c r="B889" s="1540"/>
      <c r="C889" s="1540"/>
      <c r="D889" s="1540"/>
      <c r="E889" s="1540"/>
      <c r="F889" s="1540"/>
      <c r="G889" s="1540"/>
      <c r="H889" s="1539"/>
      <c r="I889" s="1459" t="s">
        <v>16</v>
      </c>
      <c r="J889" s="1458"/>
      <c r="K889" s="1599"/>
      <c r="L889" s="1598"/>
      <c r="M889" s="1432"/>
    </row>
    <row r="890" spans="1:13" s="1412" customFormat="1">
      <c r="A890" s="1482" t="s">
        <v>21</v>
      </c>
      <c r="B890" s="1511"/>
      <c r="C890" s="1511"/>
      <c r="D890" s="1511"/>
      <c r="E890" s="1511"/>
      <c r="F890" s="1511"/>
      <c r="G890" s="1511"/>
      <c r="H890" s="1557"/>
      <c r="I890" s="1459"/>
      <c r="J890" s="1458"/>
      <c r="K890" s="1508"/>
      <c r="L890" s="1507"/>
      <c r="M890" s="1432"/>
    </row>
    <row r="891" spans="1:13" s="1412" customFormat="1" ht="15.75" thickBot="1">
      <c r="A891" s="1496" t="s">
        <v>22</v>
      </c>
      <c r="B891" s="1495"/>
      <c r="C891" s="1495"/>
      <c r="D891" s="1495"/>
      <c r="E891" s="1495"/>
      <c r="F891" s="1495"/>
      <c r="G891" s="1495"/>
      <c r="H891" s="1494"/>
      <c r="I891" s="1523"/>
      <c r="J891" s="1522"/>
      <c r="K891" s="1484"/>
      <c r="L891" s="1483"/>
      <c r="M891" s="1432"/>
    </row>
    <row r="892" spans="1:13" s="1412" customFormat="1">
      <c r="A892" s="1555" t="s">
        <v>23</v>
      </c>
      <c r="B892" s="1554"/>
      <c r="C892" s="1554"/>
      <c r="D892" s="1554"/>
      <c r="E892" s="1554"/>
      <c r="F892" s="1554"/>
      <c r="G892" s="1554"/>
      <c r="H892" s="1553"/>
      <c r="I892" s="1531"/>
      <c r="J892" s="1552"/>
      <c r="K892" s="1551">
        <f>K894+K899+K901</f>
        <v>7.17</v>
      </c>
      <c r="L892" s="1528"/>
      <c r="M892" s="1444">
        <f>K892*12*I881</f>
        <v>31249.727999999996</v>
      </c>
    </row>
    <row r="893" spans="1:13" s="1412" customFormat="1" ht="15.75" thickBot="1">
      <c r="A893" s="1550" t="s">
        <v>24</v>
      </c>
      <c r="B893" s="1549"/>
      <c r="C893" s="1549"/>
      <c r="D893" s="1549"/>
      <c r="E893" s="1549"/>
      <c r="F893" s="1549"/>
      <c r="G893" s="1549"/>
      <c r="H893" s="1548"/>
      <c r="I893" s="1547"/>
      <c r="J893" s="1546"/>
      <c r="K893" s="1439"/>
      <c r="L893" s="1438"/>
      <c r="M893" s="1437"/>
    </row>
    <row r="894" spans="1:13" s="1412" customFormat="1">
      <c r="A894" s="1456" t="s">
        <v>25</v>
      </c>
      <c r="B894" s="1455"/>
      <c r="C894" s="1455"/>
      <c r="D894" s="1455"/>
      <c r="E894" s="1455"/>
      <c r="F894" s="1455"/>
      <c r="G894" s="1455"/>
      <c r="H894" s="1453"/>
      <c r="I894" s="1459" t="s">
        <v>14</v>
      </c>
      <c r="J894" s="1458"/>
      <c r="K894" s="1514">
        <v>7.17</v>
      </c>
      <c r="L894" s="1513"/>
      <c r="M894" s="1432">
        <f>K894*12*I881</f>
        <v>31249.727999999996</v>
      </c>
    </row>
    <row r="895" spans="1:13" s="1412" customFormat="1">
      <c r="A895" s="1496" t="s">
        <v>26</v>
      </c>
      <c r="B895" s="1495"/>
      <c r="C895" s="1495"/>
      <c r="D895" s="1495"/>
      <c r="E895" s="1495"/>
      <c r="F895" s="1495"/>
      <c r="G895" s="1495"/>
      <c r="H895" s="1494"/>
      <c r="I895" s="1545"/>
      <c r="J895" s="1544"/>
      <c r="K895" s="1508"/>
      <c r="L895" s="1507"/>
      <c r="M895" s="1432"/>
    </row>
    <row r="896" spans="1:13" s="1412" customFormat="1">
      <c r="A896" s="1456" t="s">
        <v>15</v>
      </c>
      <c r="B896" s="1541"/>
      <c r="C896" s="1541"/>
      <c r="D896" s="1541"/>
      <c r="E896" s="1541"/>
      <c r="F896" s="1541"/>
      <c r="G896" s="1541"/>
      <c r="H896" s="1542"/>
      <c r="I896" s="1459" t="s">
        <v>16</v>
      </c>
      <c r="J896" s="1458"/>
      <c r="K896" s="1508"/>
      <c r="L896" s="1507"/>
      <c r="M896" s="1432"/>
    </row>
    <row r="897" spans="1:13" s="1412" customFormat="1">
      <c r="A897" s="1496" t="s">
        <v>17</v>
      </c>
      <c r="B897" s="1516"/>
      <c r="C897" s="1516"/>
      <c r="D897" s="1516"/>
      <c r="E897" s="1516"/>
      <c r="F897" s="1516"/>
      <c r="G897" s="1516"/>
      <c r="H897" s="1543"/>
      <c r="I897" s="1510"/>
      <c r="J897" s="1509"/>
      <c r="K897" s="1508"/>
      <c r="L897" s="1507"/>
      <c r="M897" s="1432"/>
    </row>
    <row r="898" spans="1:13" s="1412" customFormat="1">
      <c r="A898" s="1489" t="s">
        <v>27</v>
      </c>
      <c r="B898" s="1540"/>
      <c r="C898" s="1539"/>
      <c r="D898" s="1541"/>
      <c r="E898" s="1541"/>
      <c r="F898" s="1541"/>
      <c r="G898" s="1541"/>
      <c r="H898" s="1542"/>
      <c r="I898" s="1459" t="s">
        <v>16</v>
      </c>
      <c r="J898" s="1458"/>
      <c r="K898" s="1508"/>
      <c r="L898" s="1507"/>
      <c r="M898" s="1432"/>
    </row>
    <row r="899" spans="1:13" s="1412" customFormat="1">
      <c r="A899" s="1456"/>
      <c r="B899" s="1541"/>
      <c r="C899" s="1541"/>
      <c r="D899" s="1540"/>
      <c r="E899" s="1540"/>
      <c r="F899" s="1540"/>
      <c r="G899" s="1540"/>
      <c r="H899" s="1539"/>
      <c r="I899" s="1504"/>
      <c r="J899" s="1503"/>
      <c r="K899" s="1506"/>
      <c r="L899" s="1505"/>
      <c r="M899" s="1432"/>
    </row>
    <row r="900" spans="1:13" s="1412" customFormat="1">
      <c r="A900" s="1482"/>
      <c r="B900" s="1481"/>
      <c r="C900" s="1481"/>
      <c r="D900" s="1481"/>
      <c r="E900" s="1481"/>
      <c r="F900" s="1481"/>
      <c r="G900" s="1481"/>
      <c r="H900" s="1480"/>
      <c r="I900" s="1504"/>
      <c r="J900" s="1503"/>
      <c r="K900" s="1508"/>
      <c r="L900" s="1507"/>
      <c r="M900" s="1432"/>
    </row>
    <row r="901" spans="1:13" s="1412" customFormat="1">
      <c r="A901" s="1482"/>
      <c r="B901" s="1481"/>
      <c r="C901" s="1481"/>
      <c r="D901" s="1481"/>
      <c r="E901" s="1481"/>
      <c r="F901" s="1481"/>
      <c r="G901" s="1481"/>
      <c r="H901" s="1480"/>
      <c r="I901" s="1526"/>
      <c r="J901" s="1525"/>
      <c r="K901" s="1506"/>
      <c r="L901" s="1505"/>
      <c r="M901" s="1432"/>
    </row>
    <row r="902" spans="1:13" s="1412" customFormat="1">
      <c r="A902" s="1496"/>
      <c r="B902" s="1495"/>
      <c r="C902" s="1495"/>
      <c r="D902" s="1495"/>
      <c r="E902" s="1495"/>
      <c r="F902" s="1495"/>
      <c r="G902" s="1495"/>
      <c r="H902" s="1494"/>
      <c r="I902" s="1523"/>
      <c r="J902" s="1522"/>
      <c r="K902" s="1508"/>
      <c r="L902" s="1507"/>
      <c r="M902" s="1432"/>
    </row>
    <row r="903" spans="1:13" s="1412" customFormat="1">
      <c r="A903" s="1482"/>
      <c r="B903" s="1481"/>
      <c r="C903" s="1481"/>
      <c r="D903" s="1481"/>
      <c r="E903" s="1481"/>
      <c r="F903" s="1481"/>
      <c r="G903" s="1481"/>
      <c r="H903" s="1480"/>
      <c r="I903" s="1504"/>
      <c r="J903" s="1503"/>
      <c r="K903" s="1508"/>
      <c r="L903" s="1507"/>
      <c r="M903" s="1432"/>
    </row>
    <row r="904" spans="1:13" s="1412" customFormat="1" ht="15.75" thickBot="1">
      <c r="A904" s="1482" t="s">
        <v>35</v>
      </c>
      <c r="B904" s="1481"/>
      <c r="C904" s="1481"/>
      <c r="D904" s="1481"/>
      <c r="E904" s="1481"/>
      <c r="F904" s="1481"/>
      <c r="G904" s="1481"/>
      <c r="H904" s="1480"/>
      <c r="I904" s="1526" t="s">
        <v>132</v>
      </c>
      <c r="J904" s="1525"/>
      <c r="K904" s="1538"/>
      <c r="L904" s="1537"/>
      <c r="M904" s="1536"/>
    </row>
    <row r="905" spans="1:13" s="1412" customFormat="1" ht="15.75" thickBot="1">
      <c r="A905" s="1535" t="s">
        <v>38</v>
      </c>
      <c r="B905" s="1534"/>
      <c r="C905" s="1534"/>
      <c r="D905" s="1534"/>
      <c r="E905" s="1534"/>
      <c r="F905" s="1534"/>
      <c r="G905" s="1533"/>
      <c r="H905" s="1532"/>
      <c r="I905" s="1531"/>
      <c r="J905" s="1530"/>
      <c r="K905" s="1529">
        <f>K906+K913+K921+K925+K926+K927</f>
        <v>69.56</v>
      </c>
      <c r="L905" s="1528"/>
      <c r="M905" s="1444">
        <f>M906+M913+M921+M925+M926+M927</f>
        <v>303170.30399999995</v>
      </c>
    </row>
    <row r="906" spans="1:13" s="1412" customFormat="1" ht="15.75" thickBot="1">
      <c r="A906" s="1467" t="s">
        <v>39</v>
      </c>
      <c r="B906" s="1466"/>
      <c r="C906" s="1466"/>
      <c r="D906" s="1466"/>
      <c r="E906" s="1466"/>
      <c r="F906" s="1466"/>
      <c r="G906" s="1466"/>
      <c r="H906" s="1465"/>
      <c r="I906" s="1464"/>
      <c r="J906" s="1463"/>
      <c r="K906" s="1527">
        <f>K907+K908+K909+K911+K912</f>
        <v>9.58</v>
      </c>
      <c r="L906" s="1518"/>
      <c r="M906" s="1460">
        <f>K906*12*I881</f>
        <v>41753.472000000002</v>
      </c>
    </row>
    <row r="907" spans="1:13" s="1412" customFormat="1">
      <c r="A907" s="1496" t="s">
        <v>40</v>
      </c>
      <c r="B907" s="1495"/>
      <c r="C907" s="1495"/>
      <c r="D907" s="1495"/>
      <c r="E907" s="1495"/>
      <c r="F907" s="1495"/>
      <c r="G907" s="1495"/>
      <c r="H907" s="1494"/>
      <c r="I907" s="1510" t="s">
        <v>41</v>
      </c>
      <c r="J907" s="1509"/>
      <c r="K907" s="1514">
        <v>2.58</v>
      </c>
      <c r="L907" s="1513"/>
      <c r="M907" s="1432">
        <f>K907*12*I881</f>
        <v>11244.672</v>
      </c>
    </row>
    <row r="908" spans="1:13" s="1412" customFormat="1">
      <c r="A908" s="1489" t="s">
        <v>42</v>
      </c>
      <c r="B908" s="1488"/>
      <c r="C908" s="1488"/>
      <c r="D908" s="1488"/>
      <c r="E908" s="1488"/>
      <c r="F908" s="1488"/>
      <c r="G908" s="1488"/>
      <c r="H908" s="1487"/>
      <c r="I908" s="1504" t="s">
        <v>43</v>
      </c>
      <c r="J908" s="1503"/>
      <c r="K908" s="1506">
        <v>6.1</v>
      </c>
      <c r="L908" s="1505"/>
      <c r="M908" s="1432">
        <f>K908*12*I881</f>
        <v>26586.239999999994</v>
      </c>
    </row>
    <row r="909" spans="1:13" s="1412" customFormat="1">
      <c r="A909" s="1482" t="s">
        <v>44</v>
      </c>
      <c r="B909" s="1481"/>
      <c r="C909" s="1481"/>
      <c r="D909" s="1481"/>
      <c r="E909" s="1481"/>
      <c r="F909" s="1481"/>
      <c r="G909" s="1481"/>
      <c r="H909" s="1480"/>
      <c r="I909" s="1526" t="s">
        <v>19</v>
      </c>
      <c r="J909" s="1525"/>
      <c r="K909" s="1506">
        <v>0.69</v>
      </c>
      <c r="L909" s="1505"/>
      <c r="M909" s="1432">
        <f>K909*12*I881</f>
        <v>3007.2959999999998</v>
      </c>
    </row>
    <row r="910" spans="1:13" s="1412" customFormat="1">
      <c r="A910" s="1524" t="s">
        <v>45</v>
      </c>
      <c r="B910" s="1516"/>
      <c r="C910" s="1516"/>
      <c r="D910" s="1516"/>
      <c r="E910" s="1495"/>
      <c r="F910" s="1495"/>
      <c r="G910" s="1495"/>
      <c r="H910" s="1494"/>
      <c r="I910" s="1523"/>
      <c r="J910" s="1522"/>
      <c r="K910" s="1521"/>
      <c r="L910" s="1507"/>
      <c r="M910" s="1432"/>
    </row>
    <row r="911" spans="1:13" s="1412" customFormat="1">
      <c r="A911" s="1489" t="s">
        <v>46</v>
      </c>
      <c r="B911" s="1488"/>
      <c r="C911" s="1488"/>
      <c r="D911" s="1488"/>
      <c r="E911" s="1488"/>
      <c r="F911" s="1488"/>
      <c r="G911" s="1488"/>
      <c r="H911" s="1487"/>
      <c r="I911" s="1504" t="s">
        <v>14</v>
      </c>
      <c r="J911" s="1503"/>
      <c r="K911" s="1506">
        <v>0.21</v>
      </c>
      <c r="L911" s="1505"/>
      <c r="M911" s="1432">
        <f>K911*12*I881</f>
        <v>915.26400000000001</v>
      </c>
    </row>
    <row r="912" spans="1:13" s="1412" customFormat="1" ht="15.75" thickBot="1">
      <c r="A912" s="1482" t="s">
        <v>47</v>
      </c>
      <c r="B912" s="1481"/>
      <c r="C912" s="1481"/>
      <c r="D912" s="1481"/>
      <c r="E912" s="1481"/>
      <c r="F912" s="1481"/>
      <c r="G912" s="1481"/>
      <c r="H912" s="1480"/>
      <c r="I912" s="1479" t="s">
        <v>14</v>
      </c>
      <c r="J912" s="1478"/>
      <c r="K912" s="1520"/>
      <c r="L912" s="1519"/>
      <c r="M912" s="1432"/>
    </row>
    <row r="913" spans="1:13" s="1412" customFormat="1" ht="15.75" thickBot="1">
      <c r="A913" s="1501" t="s">
        <v>48</v>
      </c>
      <c r="B913" s="1500"/>
      <c r="C913" s="1500"/>
      <c r="D913" s="1500"/>
      <c r="E913" s="1500"/>
      <c r="F913" s="1500"/>
      <c r="G913" s="1500"/>
      <c r="H913" s="1499"/>
      <c r="I913" s="1464"/>
      <c r="J913" s="1463"/>
      <c r="K913" s="1462">
        <f>K914+K915+K917+K918+K919+K920</f>
        <v>2.9600000000000004</v>
      </c>
      <c r="L913" s="1518"/>
      <c r="M913" s="1460">
        <f>K913*12*I881</f>
        <v>12900.864000000001</v>
      </c>
    </row>
    <row r="914" spans="1:13" s="1412" customFormat="1">
      <c r="A914" s="1517" t="s">
        <v>49</v>
      </c>
      <c r="B914" s="1516"/>
      <c r="C914" s="1516"/>
      <c r="D914" s="1516"/>
      <c r="E914" s="1516"/>
      <c r="F914" s="1495"/>
      <c r="G914" s="1495"/>
      <c r="H914" s="1494"/>
      <c r="I914" s="1515"/>
      <c r="J914" s="1451"/>
      <c r="K914" s="1514">
        <v>0.16</v>
      </c>
      <c r="L914" s="1513"/>
      <c r="M914" s="1432">
        <f>K914*12*I881</f>
        <v>697.34399999999994</v>
      </c>
    </row>
    <row r="915" spans="1:13" s="1412" customFormat="1">
      <c r="A915" s="1512" t="s">
        <v>50</v>
      </c>
      <c r="B915" s="1511"/>
      <c r="C915" s="1511"/>
      <c r="D915" s="1511"/>
      <c r="E915" s="1511"/>
      <c r="F915" s="1481"/>
      <c r="G915" s="1481"/>
      <c r="H915" s="1480"/>
      <c r="I915" s="1459" t="s">
        <v>51</v>
      </c>
      <c r="J915" s="1458"/>
      <c r="K915" s="1506">
        <v>1.41</v>
      </c>
      <c r="L915" s="1505"/>
      <c r="M915" s="1432">
        <f>K915*12*I881</f>
        <v>6145.3439999999991</v>
      </c>
    </row>
    <row r="916" spans="1:13" s="1412" customFormat="1">
      <c r="A916" s="1496" t="s">
        <v>52</v>
      </c>
      <c r="B916" s="1495"/>
      <c r="C916" s="1495"/>
      <c r="D916" s="1495"/>
      <c r="E916" s="1495"/>
      <c r="F916" s="1495"/>
      <c r="G916" s="1495"/>
      <c r="H916" s="1494"/>
      <c r="I916" s="1510" t="s">
        <v>53</v>
      </c>
      <c r="J916" s="1509"/>
      <c r="K916" s="1508"/>
      <c r="L916" s="1507"/>
      <c r="M916" s="1432"/>
    </row>
    <row r="917" spans="1:13" s="1412" customFormat="1">
      <c r="A917" s="1489" t="s">
        <v>54</v>
      </c>
      <c r="B917" s="1488"/>
      <c r="C917" s="1488"/>
      <c r="D917" s="1488"/>
      <c r="E917" s="1488"/>
      <c r="F917" s="1488"/>
      <c r="G917" s="1488"/>
      <c r="H917" s="1487"/>
      <c r="I917" s="1504" t="s">
        <v>55</v>
      </c>
      <c r="J917" s="1503"/>
      <c r="K917" s="1506">
        <v>0.87</v>
      </c>
      <c r="L917" s="1505"/>
      <c r="M917" s="1432">
        <f>K917*12*I881</f>
        <v>3791.8079999999995</v>
      </c>
    </row>
    <row r="918" spans="1:13" s="1412" customFormat="1">
      <c r="A918" s="1489" t="s">
        <v>56</v>
      </c>
      <c r="B918" s="1488"/>
      <c r="C918" s="1488"/>
      <c r="D918" s="1488"/>
      <c r="E918" s="1488"/>
      <c r="F918" s="1488"/>
      <c r="G918" s="1488"/>
      <c r="H918" s="1487"/>
      <c r="I918" s="1504" t="s">
        <v>57</v>
      </c>
      <c r="J918" s="1503"/>
      <c r="K918" s="1506">
        <v>0.22</v>
      </c>
      <c r="L918" s="1505"/>
      <c r="M918" s="1432">
        <f>K918*12*I881</f>
        <v>958.84800000000007</v>
      </c>
    </row>
    <row r="919" spans="1:13" s="1412" customFormat="1">
      <c r="A919" s="1482" t="s">
        <v>58</v>
      </c>
      <c r="B919" s="1481"/>
      <c r="C919" s="1481"/>
      <c r="D919" s="1481"/>
      <c r="E919" s="1481"/>
      <c r="F919" s="1481"/>
      <c r="G919" s="1481"/>
      <c r="H919" s="1480"/>
      <c r="I919" s="1504" t="s">
        <v>59</v>
      </c>
      <c r="J919" s="1503"/>
      <c r="K919" s="1484">
        <v>0.12</v>
      </c>
      <c r="L919" s="1483"/>
      <c r="M919" s="1432">
        <f>K919*12*I881</f>
        <v>523.00799999999992</v>
      </c>
    </row>
    <row r="920" spans="1:13" s="1412" customFormat="1" ht="15.75" thickBot="1">
      <c r="A920" s="1482" t="s">
        <v>60</v>
      </c>
      <c r="B920" s="1481"/>
      <c r="C920" s="1481"/>
      <c r="D920" s="1481"/>
      <c r="E920" s="1481"/>
      <c r="F920" s="1481"/>
      <c r="G920" s="1481"/>
      <c r="H920" s="1480"/>
      <c r="I920" s="1479" t="s">
        <v>61</v>
      </c>
      <c r="J920" s="1478"/>
      <c r="K920" s="1477">
        <v>0.18</v>
      </c>
      <c r="L920" s="1476"/>
      <c r="M920" s="1502">
        <f>K920*12*I881</f>
        <v>784.51200000000006</v>
      </c>
    </row>
    <row r="921" spans="1:13" s="1412" customFormat="1" ht="15.75" thickBot="1">
      <c r="A921" s="1501" t="s">
        <v>109</v>
      </c>
      <c r="B921" s="1500"/>
      <c r="C921" s="1500"/>
      <c r="D921" s="1500"/>
      <c r="E921" s="1500"/>
      <c r="F921" s="1500"/>
      <c r="G921" s="1500"/>
      <c r="H921" s="1499"/>
      <c r="I921" s="1498"/>
      <c r="J921" s="1497"/>
      <c r="K921" s="1424">
        <f>K922+K923+K924</f>
        <v>1.93</v>
      </c>
      <c r="L921" s="1461"/>
      <c r="M921" s="1460">
        <f>K921*12*I881</f>
        <v>8411.7119999999995</v>
      </c>
    </row>
    <row r="922" spans="1:13" s="1412" customFormat="1">
      <c r="A922" s="1496" t="s">
        <v>63</v>
      </c>
      <c r="B922" s="1495"/>
      <c r="C922" s="1495"/>
      <c r="D922" s="1495"/>
      <c r="E922" s="1495"/>
      <c r="F922" s="1495"/>
      <c r="G922" s="1495"/>
      <c r="H922" s="1494"/>
      <c r="I922" s="1493" t="s">
        <v>64</v>
      </c>
      <c r="J922" s="1492"/>
      <c r="K922" s="1491">
        <v>0.92</v>
      </c>
      <c r="L922" s="1490"/>
      <c r="M922" s="1432">
        <f>K922*12*I881</f>
        <v>4009.7280000000001</v>
      </c>
    </row>
    <row r="923" spans="1:13" s="1412" customFormat="1">
      <c r="A923" s="1489" t="s">
        <v>65</v>
      </c>
      <c r="B923" s="1488"/>
      <c r="C923" s="1488"/>
      <c r="D923" s="1488"/>
      <c r="E923" s="1488"/>
      <c r="F923" s="1488"/>
      <c r="G923" s="1488"/>
      <c r="H923" s="1487"/>
      <c r="I923" s="1486" t="s">
        <v>66</v>
      </c>
      <c r="J923" s="1485"/>
      <c r="K923" s="1484">
        <v>0.81</v>
      </c>
      <c r="L923" s="1483"/>
      <c r="M923" s="1432">
        <f>K923*12*I881</f>
        <v>3530.3040000000001</v>
      </c>
    </row>
    <row r="924" spans="1:13" s="1412" customFormat="1" ht="15.75" thickBot="1">
      <c r="A924" s="1482" t="s">
        <v>58</v>
      </c>
      <c r="B924" s="1481"/>
      <c r="C924" s="1481"/>
      <c r="D924" s="1481"/>
      <c r="E924" s="1481"/>
      <c r="F924" s="1481"/>
      <c r="G924" s="1481"/>
      <c r="H924" s="1480"/>
      <c r="I924" s="1479" t="s">
        <v>59</v>
      </c>
      <c r="J924" s="1478"/>
      <c r="K924" s="1477">
        <v>0.2</v>
      </c>
      <c r="L924" s="1476"/>
      <c r="M924" s="1432">
        <f>K924*12*I881</f>
        <v>871.68000000000006</v>
      </c>
    </row>
    <row r="925" spans="1:13" s="1412" customFormat="1" ht="15.75" thickBot="1">
      <c r="A925" s="1471" t="s">
        <v>108</v>
      </c>
      <c r="B925" s="1470"/>
      <c r="C925" s="1470"/>
      <c r="D925" s="1470"/>
      <c r="E925" s="1470"/>
      <c r="F925" s="1470"/>
      <c r="G925" s="1470"/>
      <c r="H925" s="1469"/>
      <c r="I925" s="1475" t="s">
        <v>68</v>
      </c>
      <c r="J925" s="1474"/>
      <c r="K925" s="1473">
        <v>52.69</v>
      </c>
      <c r="L925" s="1472"/>
      <c r="M925" s="1460">
        <f>K925*12*I881</f>
        <v>229644.09599999999</v>
      </c>
    </row>
    <row r="926" spans="1:13" s="1412" customFormat="1" ht="15.75" thickBot="1">
      <c r="A926" s="1467" t="s">
        <v>107</v>
      </c>
      <c r="B926" s="1466"/>
      <c r="C926" s="1466"/>
      <c r="D926" s="1466"/>
      <c r="E926" s="1466"/>
      <c r="F926" s="1466"/>
      <c r="G926" s="1466"/>
      <c r="H926" s="1465"/>
      <c r="I926" s="1435" t="s">
        <v>71</v>
      </c>
      <c r="J926" s="1434"/>
      <c r="K926" s="1462">
        <v>2.29</v>
      </c>
      <c r="L926" s="1461"/>
      <c r="M926" s="1460">
        <f>K926*12*I881</f>
        <v>9980.735999999999</v>
      </c>
    </row>
    <row r="927" spans="1:13" s="1412" customFormat="1" ht="15.75" thickBot="1">
      <c r="A927" s="1471" t="s">
        <v>106</v>
      </c>
      <c r="B927" s="1470"/>
      <c r="C927" s="1470"/>
      <c r="D927" s="1470"/>
      <c r="E927" s="1470"/>
      <c r="F927" s="1470"/>
      <c r="G927" s="1470"/>
      <c r="H927" s="1469"/>
      <c r="I927" s="1464"/>
      <c r="J927" s="1463"/>
      <c r="K927" s="1462">
        <v>0.11</v>
      </c>
      <c r="L927" s="1461"/>
      <c r="M927" s="1460">
        <f>K927*12*I881</f>
        <v>479.42400000000004</v>
      </c>
    </row>
    <row r="928" spans="1:13" s="1412" customFormat="1">
      <c r="A928" s="1456" t="s">
        <v>75</v>
      </c>
      <c r="B928" s="1455"/>
      <c r="C928" s="1455"/>
      <c r="D928" s="1455"/>
      <c r="E928" s="1455"/>
      <c r="F928" s="1455"/>
      <c r="G928" s="1455"/>
      <c r="H928" s="1453"/>
      <c r="I928" s="1435" t="s">
        <v>14</v>
      </c>
      <c r="J928" s="1434"/>
      <c r="K928" s="1468"/>
      <c r="L928" s="1449"/>
      <c r="M928" s="1432"/>
    </row>
    <row r="929" spans="1:19" ht="15.75" thickBot="1">
      <c r="A929" s="1456" t="s">
        <v>76</v>
      </c>
      <c r="B929" s="1455"/>
      <c r="C929" s="1455"/>
      <c r="D929" s="1455"/>
      <c r="E929" s="1455"/>
      <c r="F929" s="1455"/>
      <c r="G929" s="1455"/>
      <c r="H929" s="1453"/>
      <c r="I929" s="1452"/>
      <c r="J929" s="1451"/>
      <c r="K929" s="1468"/>
      <c r="L929" s="1449"/>
      <c r="M929" s="1432"/>
    </row>
    <row r="930" spans="1:19" ht="15.75" thickBot="1">
      <c r="A930" s="1467" t="s">
        <v>105</v>
      </c>
      <c r="B930" s="1466"/>
      <c r="C930" s="1466"/>
      <c r="D930" s="1466"/>
      <c r="E930" s="1466"/>
      <c r="F930" s="1466"/>
      <c r="G930" s="1466"/>
      <c r="H930" s="1465"/>
      <c r="I930" s="1464"/>
      <c r="J930" s="1463"/>
      <c r="K930" s="1462">
        <v>10.83</v>
      </c>
      <c r="L930" s="1461"/>
      <c r="M930" s="1460">
        <f>K930*12*I881</f>
        <v>47201.472000000002</v>
      </c>
    </row>
    <row r="931" spans="1:19">
      <c r="A931" s="1456" t="s">
        <v>131</v>
      </c>
      <c r="B931" s="1454"/>
      <c r="C931" s="1454"/>
      <c r="D931" s="1454"/>
      <c r="E931" s="1454"/>
      <c r="F931" s="1455"/>
      <c r="G931" s="1454"/>
      <c r="H931" s="1453"/>
      <c r="I931" s="1459" t="s">
        <v>79</v>
      </c>
      <c r="J931" s="1458"/>
      <c r="K931" s="1450"/>
      <c r="L931" s="1449"/>
      <c r="M931" s="1432"/>
    </row>
    <row r="932" spans="1:19">
      <c r="A932" s="1456" t="s">
        <v>130</v>
      </c>
      <c r="B932" s="1454"/>
      <c r="C932" s="1454"/>
      <c r="D932" s="1454"/>
      <c r="E932" s="1454"/>
      <c r="F932" s="1455"/>
      <c r="G932" s="1454"/>
      <c r="H932" s="1453"/>
      <c r="I932" s="1459" t="s">
        <v>81</v>
      </c>
      <c r="J932" s="1458"/>
      <c r="K932" s="1450"/>
      <c r="L932" s="1449"/>
      <c r="M932" s="1432"/>
    </row>
    <row r="933" spans="1:19">
      <c r="A933" s="1456" t="s">
        <v>129</v>
      </c>
      <c r="B933" s="1454"/>
      <c r="C933" s="1454"/>
      <c r="D933" s="1454"/>
      <c r="E933" s="1454"/>
      <c r="F933" s="1455"/>
      <c r="G933" s="1454"/>
      <c r="H933" s="1453"/>
      <c r="I933" s="1459" t="s">
        <v>83</v>
      </c>
      <c r="J933" s="1458"/>
      <c r="K933" s="1450"/>
      <c r="L933" s="1449"/>
      <c r="M933" s="1432"/>
    </row>
    <row r="934" spans="1:19">
      <c r="A934" s="1456" t="s">
        <v>128</v>
      </c>
      <c r="B934" s="1454"/>
      <c r="C934" s="1454"/>
      <c r="D934" s="1454"/>
      <c r="E934" s="1454"/>
      <c r="F934" s="1455"/>
      <c r="G934" s="1454"/>
      <c r="H934" s="1453"/>
      <c r="I934" s="1459" t="s">
        <v>85</v>
      </c>
      <c r="J934" s="1458"/>
      <c r="K934" s="1450"/>
      <c r="L934" s="1449"/>
      <c r="M934" s="1432"/>
    </row>
    <row r="935" spans="1:19">
      <c r="A935" s="1456" t="s">
        <v>127</v>
      </c>
      <c r="B935" s="1454"/>
      <c r="C935" s="1454"/>
      <c r="D935" s="1454"/>
      <c r="E935" s="1454"/>
      <c r="F935" s="1455"/>
      <c r="G935" s="1454"/>
      <c r="H935" s="1453"/>
      <c r="I935" s="1459" t="s">
        <v>87</v>
      </c>
      <c r="J935" s="1458"/>
      <c r="K935" s="1450"/>
      <c r="L935" s="1449"/>
      <c r="M935" s="1432"/>
    </row>
    <row r="936" spans="1:19">
      <c r="A936" s="1456" t="s">
        <v>126</v>
      </c>
      <c r="B936" s="1454"/>
      <c r="C936" s="1454"/>
      <c r="D936" s="1454"/>
      <c r="E936" s="1454"/>
      <c r="F936" s="1455"/>
      <c r="G936" s="1454"/>
      <c r="H936" s="1453"/>
      <c r="I936" s="1452"/>
      <c r="J936" s="1451"/>
      <c r="K936" s="1450"/>
      <c r="L936" s="1449"/>
      <c r="M936" s="1432"/>
    </row>
    <row r="937" spans="1:19">
      <c r="A937" s="1456" t="s">
        <v>125</v>
      </c>
      <c r="B937" s="1454"/>
      <c r="C937" s="1454"/>
      <c r="D937" s="1454"/>
      <c r="E937" s="1454"/>
      <c r="F937" s="1455"/>
      <c r="G937" s="1454"/>
      <c r="H937" s="1453"/>
      <c r="I937" s="1452"/>
      <c r="J937" s="1451"/>
      <c r="K937" s="1450"/>
      <c r="L937" s="1449"/>
      <c r="M937" s="1432"/>
    </row>
    <row r="938" spans="1:19">
      <c r="A938" s="1456" t="s">
        <v>91</v>
      </c>
      <c r="B938" s="1454"/>
      <c r="C938" s="1454"/>
      <c r="D938" s="1454"/>
      <c r="E938" s="1454"/>
      <c r="F938" s="1455"/>
      <c r="G938" s="1454"/>
      <c r="H938" s="1453"/>
      <c r="I938" s="1452"/>
      <c r="J938" s="1451"/>
      <c r="K938" s="1450"/>
      <c r="L938" s="1449"/>
      <c r="M938" s="1432"/>
    </row>
    <row r="939" spans="1:19" ht="15.75" thickBot="1">
      <c r="A939" s="1456" t="s">
        <v>124</v>
      </c>
      <c r="B939" s="1454"/>
      <c r="C939" s="1454"/>
      <c r="D939" s="1454"/>
      <c r="E939" s="1454"/>
      <c r="F939" s="1455"/>
      <c r="G939" s="1454"/>
      <c r="H939" s="1453"/>
      <c r="I939" s="1452"/>
      <c r="J939" s="1451"/>
      <c r="K939" s="1450"/>
      <c r="L939" s="1449"/>
      <c r="M939" s="1432"/>
    </row>
    <row r="940" spans="1:19">
      <c r="A940" s="1448" t="s">
        <v>94</v>
      </c>
      <c r="B940" s="1447"/>
      <c r="C940" s="1447"/>
      <c r="D940" s="1447"/>
      <c r="E940" s="1447"/>
      <c r="F940" s="1447"/>
      <c r="G940" s="1447"/>
      <c r="H940" s="1447"/>
      <c r="I940" s="1435" t="s">
        <v>95</v>
      </c>
      <c r="J940" s="1434"/>
      <c r="K940" s="1446"/>
      <c r="L940" s="1445"/>
      <c r="M940" s="1444"/>
    </row>
    <row r="941" spans="1:19" ht="15.75" thickBot="1">
      <c r="A941" s="1443" t="s">
        <v>96</v>
      </c>
      <c r="B941" s="1442"/>
      <c r="C941" s="1442"/>
      <c r="D941" s="1442"/>
      <c r="E941" s="1442"/>
      <c r="F941" s="1442"/>
      <c r="G941" s="1442"/>
      <c r="H941" s="1442"/>
      <c r="I941" s="1441"/>
      <c r="J941" s="1440"/>
      <c r="K941" s="1439"/>
      <c r="L941" s="1438"/>
      <c r="M941" s="1437"/>
    </row>
    <row r="942" spans="1:19" ht="15.75" thickBot="1">
      <c r="A942" s="1436" t="s">
        <v>160</v>
      </c>
      <c r="B942" s="1436"/>
      <c r="C942" s="1436"/>
      <c r="D942" s="1436"/>
      <c r="E942" s="1436"/>
      <c r="F942" s="1436"/>
      <c r="G942" s="1436"/>
      <c r="H942" s="1436"/>
      <c r="I942" s="1435" t="s">
        <v>95</v>
      </c>
      <c r="J942" s="1434"/>
      <c r="K942" s="1433">
        <v>0.72</v>
      </c>
      <c r="L942" s="1433"/>
      <c r="M942" s="1432">
        <f>I881*12*K942</f>
        <v>3138.0479999999998</v>
      </c>
    </row>
    <row r="943" spans="1:19" s="1588" customFormat="1" ht="15.75" thickBot="1">
      <c r="A943" s="1431" t="s">
        <v>137</v>
      </c>
      <c r="B943" s="1430"/>
      <c r="C943" s="1430"/>
      <c r="D943" s="1430"/>
      <c r="E943" s="1430"/>
      <c r="F943" s="1430"/>
      <c r="G943" s="1430"/>
      <c r="H943" s="1430"/>
      <c r="I943" s="1426"/>
      <c r="J943" s="1425"/>
      <c r="K943" s="1429">
        <v>92.43</v>
      </c>
      <c r="L943" s="1423"/>
      <c r="M943" s="1416">
        <f>K943*12*I881</f>
        <v>402846.91200000001</v>
      </c>
      <c r="P943" s="1414"/>
      <c r="Q943" s="1414"/>
      <c r="R943" s="1414"/>
      <c r="S943" s="1589"/>
    </row>
    <row r="944" spans="1:19" s="1588" customFormat="1" ht="15.75" thickBot="1">
      <c r="A944" s="1428" t="s">
        <v>136</v>
      </c>
      <c r="B944" s="1427"/>
      <c r="C944" s="1427"/>
      <c r="D944" s="1427"/>
      <c r="E944" s="1427"/>
      <c r="F944" s="1427"/>
      <c r="G944" s="1427"/>
      <c r="H944" s="1427"/>
      <c r="I944" s="1426"/>
      <c r="J944" s="1425"/>
      <c r="K944" s="1424">
        <f>K945-K943</f>
        <v>4.6199999999999903</v>
      </c>
      <c r="L944" s="1423"/>
      <c r="M944" s="1416">
        <f>K944*12*I881</f>
        <v>20135.807999999957</v>
      </c>
      <c r="P944" s="1414"/>
      <c r="Q944" s="1414"/>
      <c r="R944" s="1414"/>
      <c r="S944" s="1589"/>
    </row>
    <row r="945" spans="1:19" s="1588" customFormat="1" ht="15.75" thickBot="1">
      <c r="A945" s="1422" t="s">
        <v>135</v>
      </c>
      <c r="B945" s="1421"/>
      <c r="C945" s="1421"/>
      <c r="D945" s="1421"/>
      <c r="E945" s="1421"/>
      <c r="F945" s="1421"/>
      <c r="G945" s="1421"/>
      <c r="H945" s="1421"/>
      <c r="I945" s="1420"/>
      <c r="J945" s="1419"/>
      <c r="K945" s="1418">
        <f>K942+K930+K905+K892+K882</f>
        <v>97.05</v>
      </c>
      <c r="L945" s="1417"/>
      <c r="M945" s="1416">
        <f>M942+M930+M905+M892+M882</f>
        <v>422982.72</v>
      </c>
      <c r="N945" s="1590"/>
      <c r="O945" s="1590"/>
      <c r="P945" s="1414"/>
      <c r="Q945" s="1414"/>
      <c r="R945" s="1414"/>
      <c r="S945" s="1589"/>
    </row>
    <row r="947" spans="1:19" ht="15.75">
      <c r="A947" s="1587" t="s">
        <v>104</v>
      </c>
      <c r="B947" s="1587"/>
      <c r="C947" s="1587"/>
      <c r="D947" s="1587"/>
      <c r="E947" s="1587"/>
      <c r="F947" s="1587"/>
      <c r="G947" s="1587"/>
      <c r="H947" s="1587"/>
      <c r="I947" s="1587"/>
      <c r="J947" s="1587"/>
      <c r="K947" s="1587"/>
      <c r="L947" s="1587"/>
      <c r="M947" s="1508"/>
    </row>
    <row r="948" spans="1:19" ht="15.75">
      <c r="A948" s="1586" t="s">
        <v>0</v>
      </c>
      <c r="B948" s="1586"/>
      <c r="C948" s="1586"/>
      <c r="D948" s="1586"/>
      <c r="E948" s="1586"/>
      <c r="F948" s="1586"/>
      <c r="G948" s="1586"/>
      <c r="H948" s="1586"/>
      <c r="I948" s="1586"/>
      <c r="J948" s="1586"/>
      <c r="K948" s="1586"/>
      <c r="L948" s="1586"/>
      <c r="M948" s="1508"/>
    </row>
    <row r="949" spans="1:19" ht="15.75">
      <c r="A949" s="1559"/>
      <c r="B949" s="1559"/>
      <c r="C949" s="1559"/>
      <c r="D949" s="1559"/>
      <c r="E949" s="1559"/>
      <c r="F949" s="1559" t="s">
        <v>224</v>
      </c>
      <c r="G949" s="1559"/>
      <c r="H949" s="1559"/>
      <c r="I949" s="1559"/>
      <c r="J949" s="1559"/>
      <c r="K949" s="1601" t="s">
        <v>187</v>
      </c>
      <c r="L949" s="1584"/>
      <c r="M949" s="1584"/>
    </row>
    <row r="950" spans="1:19">
      <c r="A950" s="1512"/>
      <c r="B950" s="1511"/>
      <c r="C950" s="1583" t="s">
        <v>2</v>
      </c>
      <c r="D950" s="1583"/>
      <c r="E950" s="1583"/>
      <c r="F950" s="1511"/>
      <c r="G950" s="1511"/>
      <c r="H950" s="1557"/>
      <c r="I950" s="1526" t="s">
        <v>3</v>
      </c>
      <c r="J950" s="1525"/>
      <c r="K950" s="1582" t="s">
        <v>4</v>
      </c>
      <c r="L950" s="1581"/>
      <c r="M950" s="1536"/>
    </row>
    <row r="951" spans="1:19">
      <c r="A951" s="1577"/>
      <c r="B951" s="1541"/>
      <c r="C951" s="1541"/>
      <c r="D951" s="1541"/>
      <c r="E951" s="1541"/>
      <c r="F951" s="1541"/>
      <c r="G951" s="1541"/>
      <c r="H951" s="1542"/>
      <c r="I951" s="1452"/>
      <c r="J951" s="1451"/>
      <c r="K951" s="1579" t="s">
        <v>5</v>
      </c>
      <c r="L951" s="1578"/>
      <c r="M951" s="1600" t="s">
        <v>6</v>
      </c>
    </row>
    <row r="952" spans="1:19">
      <c r="A952" s="1577"/>
      <c r="B952" s="1541"/>
      <c r="C952" s="1541"/>
      <c r="D952" s="1541"/>
      <c r="E952" s="1541"/>
      <c r="F952" s="1541"/>
      <c r="G952" s="1541"/>
      <c r="H952" s="1542"/>
      <c r="I952" s="1459" t="s">
        <v>7</v>
      </c>
      <c r="J952" s="1458"/>
      <c r="K952" s="1576" t="s">
        <v>8</v>
      </c>
      <c r="L952" s="1575"/>
      <c r="M952" s="1600" t="s">
        <v>9</v>
      </c>
    </row>
    <row r="953" spans="1:19" ht="16.5" thickBot="1">
      <c r="A953" s="1573"/>
      <c r="B953" s="1538"/>
      <c r="C953" s="1538"/>
      <c r="D953" s="1538"/>
      <c r="E953" s="1538"/>
      <c r="F953" s="1538"/>
      <c r="G953" s="1538"/>
      <c r="H953" s="1537"/>
      <c r="I953" s="1572">
        <v>276</v>
      </c>
      <c r="J953" s="1571"/>
      <c r="K953" s="1570"/>
      <c r="L953" s="1569"/>
      <c r="M953" s="1568"/>
    </row>
    <row r="954" spans="1:19">
      <c r="A954" s="1555" t="s">
        <v>10</v>
      </c>
      <c r="B954" s="1534"/>
      <c r="C954" s="1534"/>
      <c r="D954" s="1534"/>
      <c r="E954" s="1534"/>
      <c r="F954" s="1534"/>
      <c r="G954" s="1534"/>
      <c r="H954" s="1567"/>
      <c r="I954" s="1435"/>
      <c r="J954" s="1434"/>
      <c r="K954" s="1566">
        <f>K957+K960</f>
        <v>8.77</v>
      </c>
      <c r="L954" s="1528"/>
      <c r="M954" s="1444">
        <f>K954*12*I953</f>
        <v>29046.239999999998</v>
      </c>
    </row>
    <row r="955" spans="1:19">
      <c r="A955" s="1565" t="s">
        <v>11</v>
      </c>
      <c r="B955" s="1564"/>
      <c r="C955" s="1564"/>
      <c r="D955" s="1564"/>
      <c r="E955" s="1564"/>
      <c r="F955" s="1564"/>
      <c r="G955" s="1564"/>
      <c r="H955" s="1563"/>
      <c r="I955" s="1459"/>
      <c r="J955" s="1458"/>
      <c r="K955" s="1521"/>
      <c r="L955" s="1507"/>
      <c r="M955" s="1562"/>
    </row>
    <row r="956" spans="1:19" ht="15.75" thickBot="1">
      <c r="A956" s="1550" t="s">
        <v>12</v>
      </c>
      <c r="B956" s="1561"/>
      <c r="C956" s="1561"/>
      <c r="D956" s="1561"/>
      <c r="E956" s="1561"/>
      <c r="F956" s="1561"/>
      <c r="G956" s="1561"/>
      <c r="H956" s="1560"/>
      <c r="I956" s="1772"/>
      <c r="J956" s="1771"/>
      <c r="K956" s="1439"/>
      <c r="L956" s="1438"/>
      <c r="M956" s="1437"/>
    </row>
    <row r="957" spans="1:19">
      <c r="A957" s="1496" t="s">
        <v>13</v>
      </c>
      <c r="B957" s="1516"/>
      <c r="C957" s="1516"/>
      <c r="D957" s="1516"/>
      <c r="E957" s="1516"/>
      <c r="F957" s="1516"/>
      <c r="G957" s="1516"/>
      <c r="H957" s="1543"/>
      <c r="I957" s="1510" t="s">
        <v>14</v>
      </c>
      <c r="J957" s="1509"/>
      <c r="K957" s="1514">
        <v>5.24</v>
      </c>
      <c r="L957" s="1513"/>
      <c r="M957" s="1432">
        <f>K957*12*I953</f>
        <v>17354.88</v>
      </c>
    </row>
    <row r="958" spans="1:19">
      <c r="A958" s="1456" t="s">
        <v>15</v>
      </c>
      <c r="B958" s="1541"/>
      <c r="C958" s="1541"/>
      <c r="D958" s="1541"/>
      <c r="E958" s="1541"/>
      <c r="F958" s="1541"/>
      <c r="G958" s="1541"/>
      <c r="H958" s="1542"/>
      <c r="I958" s="1459" t="s">
        <v>16</v>
      </c>
      <c r="J958" s="1458"/>
      <c r="K958" s="1508"/>
      <c r="L958" s="1507"/>
      <c r="M958" s="1432"/>
    </row>
    <row r="959" spans="1:19">
      <c r="A959" s="1496" t="s">
        <v>17</v>
      </c>
      <c r="B959" s="1516"/>
      <c r="C959" s="1516"/>
      <c r="D959" s="1516"/>
      <c r="E959" s="1516"/>
      <c r="F959" s="1516"/>
      <c r="G959" s="1516"/>
      <c r="H959" s="1543"/>
      <c r="I959" s="1510"/>
      <c r="J959" s="1509"/>
      <c r="K959" s="1508"/>
      <c r="L959" s="1507"/>
      <c r="M959" s="1432"/>
    </row>
    <row r="960" spans="1:19">
      <c r="A960" s="1496" t="s">
        <v>18</v>
      </c>
      <c r="B960" s="1516"/>
      <c r="C960" s="1516"/>
      <c r="D960" s="1516"/>
      <c r="E960" s="1516"/>
      <c r="F960" s="1516"/>
      <c r="G960" s="1516"/>
      <c r="H960" s="1543"/>
      <c r="I960" s="1504" t="s">
        <v>19</v>
      </c>
      <c r="J960" s="1503"/>
      <c r="K960" s="1506">
        <v>3.53</v>
      </c>
      <c r="L960" s="1505"/>
      <c r="M960" s="1432">
        <f>K960*12*I953</f>
        <v>11691.36</v>
      </c>
    </row>
    <row r="961" spans="1:13" s="1412" customFormat="1">
      <c r="A961" s="1489" t="s">
        <v>20</v>
      </c>
      <c r="B961" s="1540"/>
      <c r="C961" s="1540"/>
      <c r="D961" s="1540"/>
      <c r="E961" s="1540"/>
      <c r="F961" s="1540"/>
      <c r="G961" s="1540"/>
      <c r="H961" s="1539"/>
      <c r="I961" s="1459" t="s">
        <v>16</v>
      </c>
      <c r="J961" s="1458"/>
      <c r="K961" s="1599"/>
      <c r="L961" s="1598"/>
      <c r="M961" s="1432"/>
    </row>
    <row r="962" spans="1:13" s="1412" customFormat="1">
      <c r="A962" s="1482" t="s">
        <v>21</v>
      </c>
      <c r="B962" s="1511"/>
      <c r="C962" s="1511"/>
      <c r="D962" s="1511"/>
      <c r="E962" s="1511"/>
      <c r="F962" s="1511"/>
      <c r="G962" s="1511"/>
      <c r="H962" s="1557"/>
      <c r="I962" s="1459"/>
      <c r="J962" s="1458"/>
      <c r="K962" s="1508"/>
      <c r="L962" s="1507"/>
      <c r="M962" s="1432"/>
    </row>
    <row r="963" spans="1:13" s="1412" customFormat="1" ht="15.75" thickBot="1">
      <c r="A963" s="1496" t="s">
        <v>22</v>
      </c>
      <c r="B963" s="1495"/>
      <c r="C963" s="1495"/>
      <c r="D963" s="1495"/>
      <c r="E963" s="1495"/>
      <c r="F963" s="1495"/>
      <c r="G963" s="1495"/>
      <c r="H963" s="1494"/>
      <c r="I963" s="1523"/>
      <c r="J963" s="1522"/>
      <c r="K963" s="1484"/>
      <c r="L963" s="1483"/>
      <c r="M963" s="1432"/>
    </row>
    <row r="964" spans="1:13" s="1412" customFormat="1">
      <c r="A964" s="1555" t="s">
        <v>23</v>
      </c>
      <c r="B964" s="1554"/>
      <c r="C964" s="1554"/>
      <c r="D964" s="1554"/>
      <c r="E964" s="1554"/>
      <c r="F964" s="1554"/>
      <c r="G964" s="1554"/>
      <c r="H964" s="1553"/>
      <c r="I964" s="1531"/>
      <c r="J964" s="1552"/>
      <c r="K964" s="1551">
        <f>K966+K971+K973</f>
        <v>7.17</v>
      </c>
      <c r="L964" s="1528"/>
      <c r="M964" s="1444">
        <f>K964*12*I953</f>
        <v>23747.039999999997</v>
      </c>
    </row>
    <row r="965" spans="1:13" s="1412" customFormat="1" ht="15.75" thickBot="1">
      <c r="A965" s="1550" t="s">
        <v>24</v>
      </c>
      <c r="B965" s="1549"/>
      <c r="C965" s="1549"/>
      <c r="D965" s="1549"/>
      <c r="E965" s="1549"/>
      <c r="F965" s="1549"/>
      <c r="G965" s="1549"/>
      <c r="H965" s="1548"/>
      <c r="I965" s="1547"/>
      <c r="J965" s="1546"/>
      <c r="K965" s="1439"/>
      <c r="L965" s="1438"/>
      <c r="M965" s="1437"/>
    </row>
    <row r="966" spans="1:13" s="1412" customFormat="1">
      <c r="A966" s="1456" t="s">
        <v>25</v>
      </c>
      <c r="B966" s="1455"/>
      <c r="C966" s="1455"/>
      <c r="D966" s="1455"/>
      <c r="E966" s="1455"/>
      <c r="F966" s="1455"/>
      <c r="G966" s="1455"/>
      <c r="H966" s="1453"/>
      <c r="I966" s="1459" t="s">
        <v>14</v>
      </c>
      <c r="J966" s="1458"/>
      <c r="K966" s="1514">
        <v>3.59</v>
      </c>
      <c r="L966" s="1513"/>
      <c r="M966" s="1432">
        <f>K966*12*I953</f>
        <v>11890.08</v>
      </c>
    </row>
    <row r="967" spans="1:13" s="1412" customFormat="1">
      <c r="A967" s="1496" t="s">
        <v>26</v>
      </c>
      <c r="B967" s="1495"/>
      <c r="C967" s="1495"/>
      <c r="D967" s="1495"/>
      <c r="E967" s="1495"/>
      <c r="F967" s="1495"/>
      <c r="G967" s="1495"/>
      <c r="H967" s="1494"/>
      <c r="I967" s="1545"/>
      <c r="J967" s="1544"/>
      <c r="K967" s="1508"/>
      <c r="L967" s="1507"/>
      <c r="M967" s="1432"/>
    </row>
    <row r="968" spans="1:13" s="1412" customFormat="1">
      <c r="A968" s="1456" t="s">
        <v>15</v>
      </c>
      <c r="B968" s="1541"/>
      <c r="C968" s="1541"/>
      <c r="D968" s="1541"/>
      <c r="E968" s="1541"/>
      <c r="F968" s="1541"/>
      <c r="G968" s="1541"/>
      <c r="H968" s="1542"/>
      <c r="I968" s="1459" t="s">
        <v>16</v>
      </c>
      <c r="J968" s="1458"/>
      <c r="K968" s="1508"/>
      <c r="L968" s="1507"/>
      <c r="M968" s="1432"/>
    </row>
    <row r="969" spans="1:13" s="1412" customFormat="1">
      <c r="A969" s="1496" t="s">
        <v>17</v>
      </c>
      <c r="B969" s="1516"/>
      <c r="C969" s="1516"/>
      <c r="D969" s="1516"/>
      <c r="E969" s="1516"/>
      <c r="F969" s="1516"/>
      <c r="G969" s="1516"/>
      <c r="H969" s="1543"/>
      <c r="I969" s="1510"/>
      <c r="J969" s="1509"/>
      <c r="K969" s="1508"/>
      <c r="L969" s="1507"/>
      <c r="M969" s="1432"/>
    </row>
    <row r="970" spans="1:13" s="1412" customFormat="1">
      <c r="A970" s="1489" t="s">
        <v>27</v>
      </c>
      <c r="B970" s="1540"/>
      <c r="C970" s="1539"/>
      <c r="D970" s="1541"/>
      <c r="E970" s="1541"/>
      <c r="F970" s="1541"/>
      <c r="G970" s="1541"/>
      <c r="H970" s="1542"/>
      <c r="I970" s="1459" t="s">
        <v>16</v>
      </c>
      <c r="J970" s="1458"/>
      <c r="K970" s="1508"/>
      <c r="L970" s="1507"/>
      <c r="M970" s="1432"/>
    </row>
    <row r="971" spans="1:13" s="1412" customFormat="1">
      <c r="A971" s="1456" t="s">
        <v>28</v>
      </c>
      <c r="B971" s="1541"/>
      <c r="C971" s="1541"/>
      <c r="D971" s="1540"/>
      <c r="E971" s="1540"/>
      <c r="F971" s="1540"/>
      <c r="G971" s="1540"/>
      <c r="H971" s="1539"/>
      <c r="I971" s="1504" t="s">
        <v>19</v>
      </c>
      <c r="J971" s="1503"/>
      <c r="K971" s="1506">
        <v>1.58</v>
      </c>
      <c r="L971" s="1505"/>
      <c r="M971" s="1432">
        <f>K971*12*I953</f>
        <v>5232.96</v>
      </c>
    </row>
    <row r="972" spans="1:13" s="1412" customFormat="1">
      <c r="A972" s="1482" t="s">
        <v>29</v>
      </c>
      <c r="B972" s="1481"/>
      <c r="C972" s="1481"/>
      <c r="D972" s="1481"/>
      <c r="E972" s="1481"/>
      <c r="F972" s="1481"/>
      <c r="G972" s="1481"/>
      <c r="H972" s="1480"/>
      <c r="I972" s="1526" t="s">
        <v>133</v>
      </c>
      <c r="J972" s="1525"/>
      <c r="K972" s="1508"/>
      <c r="L972" s="1507"/>
      <c r="M972" s="1432"/>
    </row>
    <row r="973" spans="1:13" s="1412" customFormat="1">
      <c r="A973" s="1482" t="s">
        <v>32</v>
      </c>
      <c r="B973" s="1481"/>
      <c r="C973" s="1481"/>
      <c r="D973" s="1481"/>
      <c r="E973" s="1481"/>
      <c r="F973" s="1481"/>
      <c r="G973" s="1481"/>
      <c r="H973" s="1480"/>
      <c r="I973" s="1526" t="s">
        <v>19</v>
      </c>
      <c r="J973" s="1525"/>
      <c r="K973" s="1506">
        <v>2</v>
      </c>
      <c r="L973" s="1505"/>
      <c r="M973" s="1432">
        <f>K973*12*I953</f>
        <v>6624</v>
      </c>
    </row>
    <row r="974" spans="1:13" s="1412" customFormat="1">
      <c r="A974" s="1496" t="s">
        <v>33</v>
      </c>
      <c r="B974" s="1495"/>
      <c r="C974" s="1495"/>
      <c r="D974" s="1495"/>
      <c r="E974" s="1495"/>
      <c r="F974" s="1495"/>
      <c r="G974" s="1495"/>
      <c r="H974" s="1494"/>
      <c r="I974" s="1523"/>
      <c r="J974" s="1522"/>
      <c r="K974" s="1508"/>
      <c r="L974" s="1507"/>
      <c r="M974" s="1432"/>
    </row>
    <row r="975" spans="1:13" s="1412" customFormat="1">
      <c r="A975" s="1482" t="s">
        <v>34</v>
      </c>
      <c r="B975" s="1481"/>
      <c r="C975" s="1481"/>
      <c r="D975" s="1481"/>
      <c r="E975" s="1481"/>
      <c r="F975" s="1481"/>
      <c r="G975" s="1481"/>
      <c r="H975" s="1480"/>
      <c r="I975" s="1459" t="s">
        <v>16</v>
      </c>
      <c r="J975" s="1458"/>
      <c r="K975" s="1508"/>
      <c r="L975" s="1507"/>
      <c r="M975" s="1432"/>
    </row>
    <row r="976" spans="1:13" s="1412" customFormat="1" ht="15.75" thickBot="1">
      <c r="A976" s="1482" t="s">
        <v>35</v>
      </c>
      <c r="B976" s="1481"/>
      <c r="C976" s="1481"/>
      <c r="D976" s="1481"/>
      <c r="E976" s="1481"/>
      <c r="F976" s="1481"/>
      <c r="G976" s="1481"/>
      <c r="H976" s="1480"/>
      <c r="I976" s="1526" t="s">
        <v>132</v>
      </c>
      <c r="J976" s="1525"/>
      <c r="K976" s="1538"/>
      <c r="L976" s="1537"/>
      <c r="M976" s="1536"/>
    </row>
    <row r="977" spans="1:13" s="1412" customFormat="1" ht="15.75" thickBot="1">
      <c r="A977" s="1535" t="s">
        <v>38</v>
      </c>
      <c r="B977" s="1534"/>
      <c r="C977" s="1534"/>
      <c r="D977" s="1534"/>
      <c r="E977" s="1534"/>
      <c r="F977" s="1534"/>
      <c r="G977" s="1533"/>
      <c r="H977" s="1532"/>
      <c r="I977" s="1531"/>
      <c r="J977" s="1530"/>
      <c r="K977" s="1529">
        <f>K978+K985+K993+K997+K998+K999</f>
        <v>43.279999999999994</v>
      </c>
      <c r="L977" s="1528"/>
      <c r="M977" s="1444">
        <f>M978+M985+M993+M997+M998+M999</f>
        <v>143343.36000000002</v>
      </c>
    </row>
    <row r="978" spans="1:13" s="1412" customFormat="1" ht="15.75" thickBot="1">
      <c r="A978" s="1467" t="s">
        <v>39</v>
      </c>
      <c r="B978" s="1466"/>
      <c r="C978" s="1466"/>
      <c r="D978" s="1466"/>
      <c r="E978" s="1466"/>
      <c r="F978" s="1466"/>
      <c r="G978" s="1466"/>
      <c r="H978" s="1465"/>
      <c r="I978" s="1464"/>
      <c r="J978" s="1463"/>
      <c r="K978" s="1527">
        <f>K979+K980+K981+K983+K984</f>
        <v>15.49</v>
      </c>
      <c r="L978" s="1518"/>
      <c r="M978" s="1460">
        <f>K978*12*I953</f>
        <v>51302.879999999997</v>
      </c>
    </row>
    <row r="979" spans="1:13" s="1412" customFormat="1">
      <c r="A979" s="1496" t="s">
        <v>40</v>
      </c>
      <c r="B979" s="1495"/>
      <c r="C979" s="1495"/>
      <c r="D979" s="1495"/>
      <c r="E979" s="1495"/>
      <c r="F979" s="1495"/>
      <c r="G979" s="1495"/>
      <c r="H979" s="1494"/>
      <c r="I979" s="1510" t="s">
        <v>41</v>
      </c>
      <c r="J979" s="1509"/>
      <c r="K979" s="1514">
        <v>2.58</v>
      </c>
      <c r="L979" s="1513"/>
      <c r="M979" s="1432">
        <f>K979*12*I953</f>
        <v>8544.9600000000009</v>
      </c>
    </row>
    <row r="980" spans="1:13" s="1412" customFormat="1">
      <c r="A980" s="1489" t="s">
        <v>42</v>
      </c>
      <c r="B980" s="1488"/>
      <c r="C980" s="1488"/>
      <c r="D980" s="1488"/>
      <c r="E980" s="1488"/>
      <c r="F980" s="1488"/>
      <c r="G980" s="1488"/>
      <c r="H980" s="1487"/>
      <c r="I980" s="1504" t="s">
        <v>43</v>
      </c>
      <c r="J980" s="1503"/>
      <c r="K980" s="1506">
        <v>6.1</v>
      </c>
      <c r="L980" s="1505"/>
      <c r="M980" s="1432">
        <f>K980*12*I953</f>
        <v>20203.199999999997</v>
      </c>
    </row>
    <row r="981" spans="1:13" s="1412" customFormat="1">
      <c r="A981" s="1482" t="s">
        <v>44</v>
      </c>
      <c r="B981" s="1481"/>
      <c r="C981" s="1481"/>
      <c r="D981" s="1481"/>
      <c r="E981" s="1481"/>
      <c r="F981" s="1481"/>
      <c r="G981" s="1481"/>
      <c r="H981" s="1480"/>
      <c r="I981" s="1526" t="s">
        <v>19</v>
      </c>
      <c r="J981" s="1525"/>
      <c r="K981" s="1506">
        <v>0.69</v>
      </c>
      <c r="L981" s="1505"/>
      <c r="M981" s="1432">
        <f>K981*12*I953</f>
        <v>2285.2799999999997</v>
      </c>
    </row>
    <row r="982" spans="1:13" s="1412" customFormat="1">
      <c r="A982" s="1524" t="s">
        <v>45</v>
      </c>
      <c r="B982" s="1516"/>
      <c r="C982" s="1516"/>
      <c r="D982" s="1516"/>
      <c r="E982" s="1495"/>
      <c r="F982" s="1495"/>
      <c r="G982" s="1495"/>
      <c r="H982" s="1494"/>
      <c r="I982" s="1523"/>
      <c r="J982" s="1522"/>
      <c r="K982" s="1521"/>
      <c r="L982" s="1507"/>
      <c r="M982" s="1432"/>
    </row>
    <row r="983" spans="1:13" s="1412" customFormat="1">
      <c r="A983" s="1489" t="s">
        <v>46</v>
      </c>
      <c r="B983" s="1488"/>
      <c r="C983" s="1488"/>
      <c r="D983" s="1488"/>
      <c r="E983" s="1488"/>
      <c r="F983" s="1488"/>
      <c r="G983" s="1488"/>
      <c r="H983" s="1487"/>
      <c r="I983" s="1504" t="s">
        <v>14</v>
      </c>
      <c r="J983" s="1503"/>
      <c r="K983" s="1506">
        <v>0.21</v>
      </c>
      <c r="L983" s="1505"/>
      <c r="M983" s="1432">
        <f>K983*12*I953</f>
        <v>695.52</v>
      </c>
    </row>
    <row r="984" spans="1:13" s="1412" customFormat="1" ht="15.75" thickBot="1">
      <c r="A984" s="1482" t="s">
        <v>47</v>
      </c>
      <c r="B984" s="1481"/>
      <c r="C984" s="1481"/>
      <c r="D984" s="1481"/>
      <c r="E984" s="1481"/>
      <c r="F984" s="1481"/>
      <c r="G984" s="1481"/>
      <c r="H984" s="1480"/>
      <c r="I984" s="1479" t="s">
        <v>14</v>
      </c>
      <c r="J984" s="1478"/>
      <c r="K984" s="1520">
        <v>5.91</v>
      </c>
      <c r="L984" s="1519"/>
      <c r="M984" s="1432">
        <f>K984*12*I953</f>
        <v>19573.920000000002</v>
      </c>
    </row>
    <row r="985" spans="1:13" s="1412" customFormat="1" ht="15.75" thickBot="1">
      <c r="A985" s="1501" t="s">
        <v>48</v>
      </c>
      <c r="B985" s="1500"/>
      <c r="C985" s="1500"/>
      <c r="D985" s="1500"/>
      <c r="E985" s="1500"/>
      <c r="F985" s="1500"/>
      <c r="G985" s="1500"/>
      <c r="H985" s="1499"/>
      <c r="I985" s="1464"/>
      <c r="J985" s="1463"/>
      <c r="K985" s="1462">
        <f>K986+K987+K989+K990+K991+K992</f>
        <v>2.9600000000000004</v>
      </c>
      <c r="L985" s="1518"/>
      <c r="M985" s="1460">
        <f>K985*12*I953</f>
        <v>9803.52</v>
      </c>
    </row>
    <row r="986" spans="1:13" s="1412" customFormat="1">
      <c r="A986" s="1517" t="s">
        <v>49</v>
      </c>
      <c r="B986" s="1516"/>
      <c r="C986" s="1516"/>
      <c r="D986" s="1516"/>
      <c r="E986" s="1516"/>
      <c r="F986" s="1495"/>
      <c r="G986" s="1495"/>
      <c r="H986" s="1494"/>
      <c r="I986" s="1515"/>
      <c r="J986" s="1451"/>
      <c r="K986" s="1514">
        <v>0.16</v>
      </c>
      <c r="L986" s="1513"/>
      <c r="M986" s="1432">
        <f>K986*12*I953</f>
        <v>529.91999999999996</v>
      </c>
    </row>
    <row r="987" spans="1:13" s="1412" customFormat="1">
      <c r="A987" s="1512" t="s">
        <v>50</v>
      </c>
      <c r="B987" s="1511"/>
      <c r="C987" s="1511"/>
      <c r="D987" s="1511"/>
      <c r="E987" s="1511"/>
      <c r="F987" s="1481"/>
      <c r="G987" s="1481"/>
      <c r="H987" s="1480"/>
      <c r="I987" s="1459" t="s">
        <v>51</v>
      </c>
      <c r="J987" s="1458"/>
      <c r="K987" s="1506">
        <v>1.41</v>
      </c>
      <c r="L987" s="1505"/>
      <c r="M987" s="1432">
        <f>K987*12*I953</f>
        <v>4669.9199999999992</v>
      </c>
    </row>
    <row r="988" spans="1:13" s="1412" customFormat="1">
      <c r="A988" s="1496" t="s">
        <v>52</v>
      </c>
      <c r="B988" s="1495"/>
      <c r="C988" s="1495"/>
      <c r="D988" s="1495"/>
      <c r="E988" s="1495"/>
      <c r="F988" s="1495"/>
      <c r="G988" s="1495"/>
      <c r="H988" s="1494"/>
      <c r="I988" s="1510" t="s">
        <v>53</v>
      </c>
      <c r="J988" s="1509"/>
      <c r="K988" s="1508"/>
      <c r="L988" s="1507"/>
      <c r="M988" s="1432"/>
    </row>
    <row r="989" spans="1:13" s="1412" customFormat="1">
      <c r="A989" s="1489" t="s">
        <v>54</v>
      </c>
      <c r="B989" s="1488"/>
      <c r="C989" s="1488"/>
      <c r="D989" s="1488"/>
      <c r="E989" s="1488"/>
      <c r="F989" s="1488"/>
      <c r="G989" s="1488"/>
      <c r="H989" s="1487"/>
      <c r="I989" s="1504" t="s">
        <v>55</v>
      </c>
      <c r="J989" s="1503"/>
      <c r="K989" s="1506">
        <v>0.87</v>
      </c>
      <c r="L989" s="1505"/>
      <c r="M989" s="1432">
        <f>K989*12*I953</f>
        <v>2881.44</v>
      </c>
    </row>
    <row r="990" spans="1:13" s="1412" customFormat="1">
      <c r="A990" s="1489" t="s">
        <v>56</v>
      </c>
      <c r="B990" s="1488"/>
      <c r="C990" s="1488"/>
      <c r="D990" s="1488"/>
      <c r="E990" s="1488"/>
      <c r="F990" s="1488"/>
      <c r="G990" s="1488"/>
      <c r="H990" s="1487"/>
      <c r="I990" s="1504" t="s">
        <v>57</v>
      </c>
      <c r="J990" s="1503"/>
      <c r="K990" s="1506">
        <v>0.22</v>
      </c>
      <c r="L990" s="1505"/>
      <c r="M990" s="1432">
        <f>K990*12*I953</f>
        <v>728.64</v>
      </c>
    </row>
    <row r="991" spans="1:13" s="1412" customFormat="1">
      <c r="A991" s="1482" t="s">
        <v>58</v>
      </c>
      <c r="B991" s="1481"/>
      <c r="C991" s="1481"/>
      <c r="D991" s="1481"/>
      <c r="E991" s="1481"/>
      <c r="F991" s="1481"/>
      <c r="G991" s="1481"/>
      <c r="H991" s="1480"/>
      <c r="I991" s="1504" t="s">
        <v>59</v>
      </c>
      <c r="J991" s="1503"/>
      <c r="K991" s="1484">
        <v>0.12</v>
      </c>
      <c r="L991" s="1483"/>
      <c r="M991" s="1432">
        <f>K991*12*I953</f>
        <v>397.44</v>
      </c>
    </row>
    <row r="992" spans="1:13" s="1412" customFormat="1" ht="15.75" thickBot="1">
      <c r="A992" s="1482" t="s">
        <v>60</v>
      </c>
      <c r="B992" s="1481"/>
      <c r="C992" s="1481"/>
      <c r="D992" s="1481"/>
      <c r="E992" s="1481"/>
      <c r="F992" s="1481"/>
      <c r="G992" s="1481"/>
      <c r="H992" s="1480"/>
      <c r="I992" s="1479" t="s">
        <v>61</v>
      </c>
      <c r="J992" s="1478"/>
      <c r="K992" s="1477">
        <v>0.18</v>
      </c>
      <c r="L992" s="1476"/>
      <c r="M992" s="1502">
        <f>K992*12*I953</f>
        <v>596.16000000000008</v>
      </c>
    </row>
    <row r="993" spans="1:13" s="1412" customFormat="1" ht="15.75" thickBot="1">
      <c r="A993" s="1501" t="s">
        <v>109</v>
      </c>
      <c r="B993" s="1500"/>
      <c r="C993" s="1500"/>
      <c r="D993" s="1500"/>
      <c r="E993" s="1500"/>
      <c r="F993" s="1500"/>
      <c r="G993" s="1500"/>
      <c r="H993" s="1499"/>
      <c r="I993" s="1498"/>
      <c r="J993" s="1497"/>
      <c r="K993" s="1424">
        <f>K994+K995+K996</f>
        <v>1.93</v>
      </c>
      <c r="L993" s="1461"/>
      <c r="M993" s="1460">
        <f>K993*12*I953</f>
        <v>6392.16</v>
      </c>
    </row>
    <row r="994" spans="1:13" s="1412" customFormat="1">
      <c r="A994" s="1496" t="s">
        <v>63</v>
      </c>
      <c r="B994" s="1495"/>
      <c r="C994" s="1495"/>
      <c r="D994" s="1495"/>
      <c r="E994" s="1495"/>
      <c r="F994" s="1495"/>
      <c r="G994" s="1495"/>
      <c r="H994" s="1494"/>
      <c r="I994" s="1493" t="s">
        <v>64</v>
      </c>
      <c r="J994" s="1492"/>
      <c r="K994" s="1491">
        <v>0.92</v>
      </c>
      <c r="L994" s="1490"/>
      <c r="M994" s="1432">
        <f>K994*12*I953</f>
        <v>3047.0400000000004</v>
      </c>
    </row>
    <row r="995" spans="1:13" s="1412" customFormat="1">
      <c r="A995" s="1489" t="s">
        <v>65</v>
      </c>
      <c r="B995" s="1488"/>
      <c r="C995" s="1488"/>
      <c r="D995" s="1488"/>
      <c r="E995" s="1488"/>
      <c r="F995" s="1488"/>
      <c r="G995" s="1488"/>
      <c r="H995" s="1487"/>
      <c r="I995" s="1486" t="s">
        <v>66</v>
      </c>
      <c r="J995" s="1485"/>
      <c r="K995" s="1484">
        <v>0.81</v>
      </c>
      <c r="L995" s="1483"/>
      <c r="M995" s="1432">
        <f>K995*12*I953</f>
        <v>2682.7200000000003</v>
      </c>
    </row>
    <row r="996" spans="1:13" s="1412" customFormat="1" ht="15.75" thickBot="1">
      <c r="A996" s="1482" t="s">
        <v>58</v>
      </c>
      <c r="B996" s="1481"/>
      <c r="C996" s="1481"/>
      <c r="D996" s="1481"/>
      <c r="E996" s="1481"/>
      <c r="F996" s="1481"/>
      <c r="G996" s="1481"/>
      <c r="H996" s="1480"/>
      <c r="I996" s="1479" t="s">
        <v>59</v>
      </c>
      <c r="J996" s="1478"/>
      <c r="K996" s="1477">
        <v>0.2</v>
      </c>
      <c r="L996" s="1476"/>
      <c r="M996" s="1432">
        <f>K996*12*I953</f>
        <v>662.40000000000009</v>
      </c>
    </row>
    <row r="997" spans="1:13" s="1412" customFormat="1" ht="15.75" thickBot="1">
      <c r="A997" s="1471" t="s">
        <v>108</v>
      </c>
      <c r="B997" s="1470"/>
      <c r="C997" s="1470"/>
      <c r="D997" s="1470"/>
      <c r="E997" s="1470"/>
      <c r="F997" s="1470"/>
      <c r="G997" s="1470"/>
      <c r="H997" s="1469"/>
      <c r="I997" s="1475" t="s">
        <v>68</v>
      </c>
      <c r="J997" s="1474"/>
      <c r="K997" s="1473">
        <v>20.5</v>
      </c>
      <c r="L997" s="1472"/>
      <c r="M997" s="1460">
        <f>K997*12*I953</f>
        <v>67896</v>
      </c>
    </row>
    <row r="998" spans="1:13" s="1412" customFormat="1" ht="15.75" thickBot="1">
      <c r="A998" s="1467" t="s">
        <v>107</v>
      </c>
      <c r="B998" s="1466"/>
      <c r="C998" s="1466"/>
      <c r="D998" s="1466"/>
      <c r="E998" s="1466"/>
      <c r="F998" s="1466"/>
      <c r="G998" s="1466"/>
      <c r="H998" s="1465"/>
      <c r="I998" s="1435" t="s">
        <v>71</v>
      </c>
      <c r="J998" s="1434"/>
      <c r="K998" s="1462">
        <v>2.29</v>
      </c>
      <c r="L998" s="1461"/>
      <c r="M998" s="1460">
        <f>K998*12*I953</f>
        <v>7584.4800000000005</v>
      </c>
    </row>
    <row r="999" spans="1:13" s="1412" customFormat="1" ht="15.75" thickBot="1">
      <c r="A999" s="1471" t="s">
        <v>106</v>
      </c>
      <c r="B999" s="1470"/>
      <c r="C999" s="1470"/>
      <c r="D999" s="1470"/>
      <c r="E999" s="1470"/>
      <c r="F999" s="1470"/>
      <c r="G999" s="1470"/>
      <c r="H999" s="1469"/>
      <c r="I999" s="1464"/>
      <c r="J999" s="1463"/>
      <c r="K999" s="1462">
        <v>0.11</v>
      </c>
      <c r="L999" s="1461"/>
      <c r="M999" s="1460">
        <f>K999*12*I953</f>
        <v>364.32</v>
      </c>
    </row>
    <row r="1000" spans="1:13" s="1412" customFormat="1">
      <c r="A1000" s="1456" t="s">
        <v>75</v>
      </c>
      <c r="B1000" s="1455"/>
      <c r="C1000" s="1455"/>
      <c r="D1000" s="1455"/>
      <c r="E1000" s="1455"/>
      <c r="F1000" s="1455"/>
      <c r="G1000" s="1455"/>
      <c r="H1000" s="1453"/>
      <c r="I1000" s="1435" t="s">
        <v>14</v>
      </c>
      <c r="J1000" s="1434"/>
      <c r="K1000" s="1468"/>
      <c r="L1000" s="1449"/>
      <c r="M1000" s="1432"/>
    </row>
    <row r="1001" spans="1:13" s="1412" customFormat="1" ht="15.75" thickBot="1">
      <c r="A1001" s="1456" t="s">
        <v>76</v>
      </c>
      <c r="B1001" s="1455"/>
      <c r="C1001" s="1455"/>
      <c r="D1001" s="1455"/>
      <c r="E1001" s="1455"/>
      <c r="F1001" s="1455"/>
      <c r="G1001" s="1455"/>
      <c r="H1001" s="1453"/>
      <c r="I1001" s="1452"/>
      <c r="J1001" s="1451"/>
      <c r="K1001" s="1468"/>
      <c r="L1001" s="1449"/>
      <c r="M1001" s="1432"/>
    </row>
    <row r="1002" spans="1:13" s="1412" customFormat="1" ht="15.75" thickBot="1">
      <c r="A1002" s="1467" t="s">
        <v>105</v>
      </c>
      <c r="B1002" s="1466"/>
      <c r="C1002" s="1466"/>
      <c r="D1002" s="1466"/>
      <c r="E1002" s="1466"/>
      <c r="F1002" s="1466"/>
      <c r="G1002" s="1466"/>
      <c r="H1002" s="1465"/>
      <c r="I1002" s="1464"/>
      <c r="J1002" s="1463"/>
      <c r="K1002" s="1462">
        <v>9.9700000000000006</v>
      </c>
      <c r="L1002" s="1461"/>
      <c r="M1002" s="1460">
        <f>K1002*12*I953</f>
        <v>33020.640000000007</v>
      </c>
    </row>
    <row r="1003" spans="1:13" s="1412" customFormat="1">
      <c r="A1003" s="1456" t="s">
        <v>131</v>
      </c>
      <c r="B1003" s="1454"/>
      <c r="C1003" s="1454"/>
      <c r="D1003" s="1454"/>
      <c r="E1003" s="1454"/>
      <c r="F1003" s="1455"/>
      <c r="G1003" s="1454"/>
      <c r="H1003" s="1453"/>
      <c r="I1003" s="1459" t="s">
        <v>79</v>
      </c>
      <c r="J1003" s="1458"/>
      <c r="K1003" s="1450"/>
      <c r="L1003" s="1449"/>
      <c r="M1003" s="1432"/>
    </row>
    <row r="1004" spans="1:13" s="1412" customFormat="1">
      <c r="A1004" s="1456" t="s">
        <v>130</v>
      </c>
      <c r="B1004" s="1454"/>
      <c r="C1004" s="1454"/>
      <c r="D1004" s="1454"/>
      <c r="E1004" s="1454"/>
      <c r="F1004" s="1455"/>
      <c r="G1004" s="1454"/>
      <c r="H1004" s="1453"/>
      <c r="I1004" s="1459" t="s">
        <v>81</v>
      </c>
      <c r="J1004" s="1458"/>
      <c r="K1004" s="1450"/>
      <c r="L1004" s="1449"/>
      <c r="M1004" s="1432"/>
    </row>
    <row r="1005" spans="1:13" s="1412" customFormat="1">
      <c r="A1005" s="1456" t="s">
        <v>129</v>
      </c>
      <c r="B1005" s="1454"/>
      <c r="C1005" s="1454"/>
      <c r="D1005" s="1454"/>
      <c r="E1005" s="1454"/>
      <c r="F1005" s="1455"/>
      <c r="G1005" s="1454"/>
      <c r="H1005" s="1453"/>
      <c r="I1005" s="1459" t="s">
        <v>83</v>
      </c>
      <c r="J1005" s="1458"/>
      <c r="K1005" s="1450"/>
      <c r="L1005" s="1449"/>
      <c r="M1005" s="1432"/>
    </row>
    <row r="1006" spans="1:13" s="1412" customFormat="1">
      <c r="A1006" s="1456" t="s">
        <v>128</v>
      </c>
      <c r="B1006" s="1454"/>
      <c r="C1006" s="1454"/>
      <c r="D1006" s="1454"/>
      <c r="E1006" s="1454"/>
      <c r="F1006" s="1455"/>
      <c r="G1006" s="1454"/>
      <c r="H1006" s="1453"/>
      <c r="I1006" s="1459" t="s">
        <v>85</v>
      </c>
      <c r="J1006" s="1458"/>
      <c r="K1006" s="1450"/>
      <c r="L1006" s="1449"/>
      <c r="M1006" s="1432"/>
    </row>
    <row r="1007" spans="1:13" s="1412" customFormat="1">
      <c r="A1007" s="1456" t="s">
        <v>127</v>
      </c>
      <c r="B1007" s="1454"/>
      <c r="C1007" s="1454"/>
      <c r="D1007" s="1454"/>
      <c r="E1007" s="1454"/>
      <c r="F1007" s="1455"/>
      <c r="G1007" s="1454"/>
      <c r="H1007" s="1453"/>
      <c r="I1007" s="1459" t="s">
        <v>87</v>
      </c>
      <c r="J1007" s="1458"/>
      <c r="K1007" s="1450"/>
      <c r="L1007" s="1449"/>
      <c r="M1007" s="1432"/>
    </row>
    <row r="1008" spans="1:13" s="1412" customFormat="1">
      <c r="A1008" s="1456" t="s">
        <v>126</v>
      </c>
      <c r="B1008" s="1454"/>
      <c r="C1008" s="1454"/>
      <c r="D1008" s="1454"/>
      <c r="E1008" s="1454"/>
      <c r="F1008" s="1455"/>
      <c r="G1008" s="1454"/>
      <c r="H1008" s="1453"/>
      <c r="I1008" s="1452"/>
      <c r="J1008" s="1451"/>
      <c r="K1008" s="1450"/>
      <c r="L1008" s="1449"/>
      <c r="M1008" s="1432"/>
    </row>
    <row r="1009" spans="1:19">
      <c r="A1009" s="1456" t="s">
        <v>125</v>
      </c>
      <c r="B1009" s="1454"/>
      <c r="C1009" s="1454"/>
      <c r="D1009" s="1454"/>
      <c r="E1009" s="1454"/>
      <c r="F1009" s="1455"/>
      <c r="G1009" s="1454"/>
      <c r="H1009" s="1453"/>
      <c r="I1009" s="1452"/>
      <c r="J1009" s="1451"/>
      <c r="K1009" s="1450"/>
      <c r="L1009" s="1449"/>
      <c r="M1009" s="1432"/>
    </row>
    <row r="1010" spans="1:19">
      <c r="A1010" s="1456" t="s">
        <v>91</v>
      </c>
      <c r="B1010" s="1454"/>
      <c r="C1010" s="1454"/>
      <c r="D1010" s="1454"/>
      <c r="E1010" s="1454"/>
      <c r="F1010" s="1455"/>
      <c r="G1010" s="1454"/>
      <c r="H1010" s="1453"/>
      <c r="I1010" s="1452"/>
      <c r="J1010" s="1451"/>
      <c r="K1010" s="1450"/>
      <c r="L1010" s="1449"/>
      <c r="M1010" s="1432"/>
    </row>
    <row r="1011" spans="1:19" ht="15.75" thickBot="1">
      <c r="A1011" s="1456" t="s">
        <v>124</v>
      </c>
      <c r="B1011" s="1454"/>
      <c r="C1011" s="1454"/>
      <c r="D1011" s="1454"/>
      <c r="E1011" s="1454"/>
      <c r="F1011" s="1455"/>
      <c r="G1011" s="1454"/>
      <c r="H1011" s="1453"/>
      <c r="I1011" s="1452"/>
      <c r="J1011" s="1451"/>
      <c r="K1011" s="1450"/>
      <c r="L1011" s="1449"/>
      <c r="M1011" s="1432"/>
    </row>
    <row r="1012" spans="1:19">
      <c r="A1012" s="1448" t="s">
        <v>94</v>
      </c>
      <c r="B1012" s="1447"/>
      <c r="C1012" s="1447"/>
      <c r="D1012" s="1447"/>
      <c r="E1012" s="1447"/>
      <c r="F1012" s="1447"/>
      <c r="G1012" s="1447"/>
      <c r="H1012" s="1447"/>
      <c r="I1012" s="1435" t="s">
        <v>95</v>
      </c>
      <c r="J1012" s="1434"/>
      <c r="K1012" s="1446"/>
      <c r="L1012" s="1445"/>
      <c r="M1012" s="1444"/>
    </row>
    <row r="1013" spans="1:19" ht="15.75" thickBot="1">
      <c r="A1013" s="1443" t="s">
        <v>96</v>
      </c>
      <c r="B1013" s="1442"/>
      <c r="C1013" s="1442"/>
      <c r="D1013" s="1442"/>
      <c r="E1013" s="1442"/>
      <c r="F1013" s="1442"/>
      <c r="G1013" s="1442"/>
      <c r="H1013" s="1442"/>
      <c r="I1013" s="1441"/>
      <c r="J1013" s="1440"/>
      <c r="K1013" s="1439"/>
      <c r="L1013" s="1438"/>
      <c r="M1013" s="1437"/>
    </row>
    <row r="1014" spans="1:19" ht="15.75" thickBot="1">
      <c r="A1014" s="1436" t="s">
        <v>160</v>
      </c>
      <c r="B1014" s="1436"/>
      <c r="C1014" s="1436"/>
      <c r="D1014" s="1436"/>
      <c r="E1014" s="1436"/>
      <c r="F1014" s="1436"/>
      <c r="G1014" s="1436"/>
      <c r="H1014" s="1436"/>
      <c r="I1014" s="1435" t="s">
        <v>95</v>
      </c>
      <c r="J1014" s="1434"/>
      <c r="K1014" s="1433">
        <v>0.88</v>
      </c>
      <c r="L1014" s="1433"/>
      <c r="M1014" s="1432">
        <f>I953*12*K1014</f>
        <v>2914.56</v>
      </c>
    </row>
    <row r="1015" spans="1:19" s="1588" customFormat="1" ht="15.75" thickBot="1">
      <c r="A1015" s="1431" t="s">
        <v>137</v>
      </c>
      <c r="B1015" s="1430"/>
      <c r="C1015" s="1430"/>
      <c r="D1015" s="1430"/>
      <c r="E1015" s="1430"/>
      <c r="F1015" s="1430"/>
      <c r="G1015" s="1430"/>
      <c r="H1015" s="1430"/>
      <c r="I1015" s="1426"/>
      <c r="J1015" s="1425"/>
      <c r="K1015" s="1429">
        <v>66.73</v>
      </c>
      <c r="L1015" s="1423"/>
      <c r="M1015" s="1416">
        <f>K1015*I953*12</f>
        <v>221009.76</v>
      </c>
      <c r="P1015" s="1414"/>
      <c r="Q1015" s="1414"/>
      <c r="R1015" s="1414"/>
      <c r="S1015" s="1589"/>
    </row>
    <row r="1016" spans="1:19" s="1588" customFormat="1" ht="15.75" thickBot="1">
      <c r="A1016" s="1428" t="s">
        <v>136</v>
      </c>
      <c r="B1016" s="1427"/>
      <c r="C1016" s="1427"/>
      <c r="D1016" s="1427"/>
      <c r="E1016" s="1427"/>
      <c r="F1016" s="1427"/>
      <c r="G1016" s="1427"/>
      <c r="H1016" s="1427"/>
      <c r="I1016" s="1426"/>
      <c r="J1016" s="1425"/>
      <c r="K1016" s="1424">
        <f>K1017-K1015</f>
        <v>3.3399999999999892</v>
      </c>
      <c r="L1016" s="1423"/>
      <c r="M1016" s="1416">
        <f>K1016*12*I954</f>
        <v>0</v>
      </c>
      <c r="P1016" s="1414"/>
      <c r="Q1016" s="1414"/>
      <c r="R1016" s="1414"/>
      <c r="S1016" s="1589"/>
    </row>
    <row r="1017" spans="1:19" s="1588" customFormat="1" ht="15.75" thickBot="1">
      <c r="A1017" s="1422" t="s">
        <v>135</v>
      </c>
      <c r="B1017" s="1421"/>
      <c r="C1017" s="1421"/>
      <c r="D1017" s="1421"/>
      <c r="E1017" s="1421"/>
      <c r="F1017" s="1421"/>
      <c r="G1017" s="1421"/>
      <c r="H1017" s="1421"/>
      <c r="I1017" s="1420"/>
      <c r="J1017" s="1419"/>
      <c r="K1017" s="1418">
        <f>K1014+K1002+K977+K964+K954</f>
        <v>70.069999999999993</v>
      </c>
      <c r="L1017" s="1417"/>
      <c r="M1017" s="1416">
        <f>M1014+M1002+M977+M964+M954</f>
        <v>232071.84000000003</v>
      </c>
      <c r="N1017" s="1590"/>
      <c r="O1017" s="1590"/>
      <c r="P1017" s="1414"/>
      <c r="Q1017" s="1414"/>
      <c r="R1017" s="1414"/>
      <c r="S1017" s="1589"/>
    </row>
    <row r="1019" spans="1:19" ht="15.75">
      <c r="A1019" s="1587" t="s">
        <v>104</v>
      </c>
      <c r="B1019" s="1587"/>
      <c r="C1019" s="1587"/>
      <c r="D1019" s="1587"/>
      <c r="E1019" s="1587"/>
      <c r="F1019" s="1587"/>
      <c r="G1019" s="1587"/>
      <c r="H1019" s="1587"/>
      <c r="I1019" s="1587"/>
      <c r="J1019" s="1587"/>
      <c r="K1019" s="1587"/>
      <c r="L1019" s="1587"/>
      <c r="M1019" s="1508"/>
    </row>
    <row r="1020" spans="1:19" ht="15.75">
      <c r="A1020" s="1586" t="s">
        <v>0</v>
      </c>
      <c r="B1020" s="1586"/>
      <c r="C1020" s="1586"/>
      <c r="D1020" s="1586"/>
      <c r="E1020" s="1586"/>
      <c r="F1020" s="1586"/>
      <c r="G1020" s="1586"/>
      <c r="H1020" s="1586"/>
      <c r="I1020" s="1586"/>
      <c r="J1020" s="1586"/>
      <c r="K1020" s="1586"/>
      <c r="L1020" s="1586"/>
      <c r="M1020" s="1508"/>
    </row>
    <row r="1021" spans="1:19" ht="15.75">
      <c r="A1021" s="1559"/>
      <c r="B1021" s="1559"/>
      <c r="C1021" s="1559"/>
      <c r="D1021" s="1559"/>
      <c r="E1021" s="1559"/>
      <c r="F1021" s="1559" t="s">
        <v>223</v>
      </c>
      <c r="G1021" s="1559"/>
      <c r="H1021" s="1559"/>
      <c r="I1021" s="1559"/>
      <c r="J1021" s="1559"/>
      <c r="K1021" s="1601" t="s">
        <v>187</v>
      </c>
      <c r="L1021" s="1584"/>
      <c r="M1021" s="1584"/>
    </row>
    <row r="1022" spans="1:19">
      <c r="A1022" s="1512"/>
      <c r="B1022" s="1511"/>
      <c r="C1022" s="1583" t="s">
        <v>2</v>
      </c>
      <c r="D1022" s="1583"/>
      <c r="E1022" s="1583"/>
      <c r="F1022" s="1511"/>
      <c r="G1022" s="1511"/>
      <c r="H1022" s="1557"/>
      <c r="I1022" s="1526" t="s">
        <v>3</v>
      </c>
      <c r="J1022" s="1525"/>
      <c r="K1022" s="1582" t="s">
        <v>4</v>
      </c>
      <c r="L1022" s="1581"/>
      <c r="M1022" s="1536"/>
    </row>
    <row r="1023" spans="1:19">
      <c r="A1023" s="1577"/>
      <c r="B1023" s="1541"/>
      <c r="C1023" s="1541"/>
      <c r="D1023" s="1541"/>
      <c r="E1023" s="1541"/>
      <c r="F1023" s="1541"/>
      <c r="G1023" s="1541"/>
      <c r="H1023" s="1542"/>
      <c r="I1023" s="1452"/>
      <c r="J1023" s="1451"/>
      <c r="K1023" s="1579" t="s">
        <v>5</v>
      </c>
      <c r="L1023" s="1578"/>
      <c r="M1023" s="1600" t="s">
        <v>6</v>
      </c>
    </row>
    <row r="1024" spans="1:19">
      <c r="A1024" s="1577"/>
      <c r="B1024" s="1541"/>
      <c r="C1024" s="1541"/>
      <c r="D1024" s="1541"/>
      <c r="E1024" s="1541"/>
      <c r="F1024" s="1541"/>
      <c r="G1024" s="1541"/>
      <c r="H1024" s="1542"/>
      <c r="I1024" s="1459" t="s">
        <v>7</v>
      </c>
      <c r="J1024" s="1458"/>
      <c r="K1024" s="1576" t="s">
        <v>8</v>
      </c>
      <c r="L1024" s="1575"/>
      <c r="M1024" s="1600" t="s">
        <v>9</v>
      </c>
    </row>
    <row r="1025" spans="1:13" s="1412" customFormat="1" ht="16.5" thickBot="1">
      <c r="A1025" s="1573"/>
      <c r="B1025" s="1538"/>
      <c r="C1025" s="1538"/>
      <c r="D1025" s="1538"/>
      <c r="E1025" s="1538"/>
      <c r="F1025" s="1538"/>
      <c r="G1025" s="1538"/>
      <c r="H1025" s="1537"/>
      <c r="I1025" s="1572">
        <v>363.7</v>
      </c>
      <c r="J1025" s="1571"/>
      <c r="K1025" s="1570"/>
      <c r="L1025" s="1569"/>
      <c r="M1025" s="1568"/>
    </row>
    <row r="1026" spans="1:13" s="1412" customFormat="1">
      <c r="A1026" s="1555" t="s">
        <v>10</v>
      </c>
      <c r="B1026" s="1534"/>
      <c r="C1026" s="1534"/>
      <c r="D1026" s="1534"/>
      <c r="E1026" s="1534"/>
      <c r="F1026" s="1534"/>
      <c r="G1026" s="1534"/>
      <c r="H1026" s="1567"/>
      <c r="I1026" s="1531"/>
      <c r="J1026" s="1530"/>
      <c r="K1026" s="1566">
        <f>K1029+K1032</f>
        <v>8.77</v>
      </c>
      <c r="L1026" s="1528"/>
      <c r="M1026" s="1444">
        <f>K1026*12*I1025</f>
        <v>38275.788</v>
      </c>
    </row>
    <row r="1027" spans="1:13" s="1412" customFormat="1">
      <c r="A1027" s="1565" t="s">
        <v>11</v>
      </c>
      <c r="B1027" s="1564"/>
      <c r="C1027" s="1564"/>
      <c r="D1027" s="1564"/>
      <c r="E1027" s="1564"/>
      <c r="F1027" s="1564"/>
      <c r="G1027" s="1564"/>
      <c r="H1027" s="1563"/>
      <c r="I1027" s="1452"/>
      <c r="J1027" s="1451"/>
      <c r="K1027" s="1521"/>
      <c r="L1027" s="1507"/>
      <c r="M1027" s="1562"/>
    </row>
    <row r="1028" spans="1:13" s="1412" customFormat="1" ht="15.75" thickBot="1">
      <c r="A1028" s="1550" t="s">
        <v>12</v>
      </c>
      <c r="B1028" s="1561"/>
      <c r="C1028" s="1561"/>
      <c r="D1028" s="1561"/>
      <c r="E1028" s="1561"/>
      <c r="F1028" s="1561"/>
      <c r="G1028" s="1561"/>
      <c r="H1028" s="1560"/>
      <c r="I1028" s="1547"/>
      <c r="J1028" s="1440"/>
      <c r="K1028" s="1439"/>
      <c r="L1028" s="1438"/>
      <c r="M1028" s="1437"/>
    </row>
    <row r="1029" spans="1:13" s="1412" customFormat="1">
      <c r="A1029" s="1496" t="s">
        <v>13</v>
      </c>
      <c r="B1029" s="1516"/>
      <c r="C1029" s="1516"/>
      <c r="D1029" s="1516"/>
      <c r="E1029" s="1516"/>
      <c r="F1029" s="1516"/>
      <c r="G1029" s="1516"/>
      <c r="H1029" s="1543"/>
      <c r="I1029" s="1510" t="s">
        <v>14</v>
      </c>
      <c r="J1029" s="1509"/>
      <c r="K1029" s="1514">
        <v>5.24</v>
      </c>
      <c r="L1029" s="1513"/>
      <c r="M1029" s="1432">
        <f>K1029*12*I1025</f>
        <v>22869.456000000002</v>
      </c>
    </row>
    <row r="1030" spans="1:13" s="1412" customFormat="1">
      <c r="A1030" s="1456" t="s">
        <v>15</v>
      </c>
      <c r="B1030" s="1541"/>
      <c r="C1030" s="1541"/>
      <c r="D1030" s="1541"/>
      <c r="E1030" s="1541"/>
      <c r="F1030" s="1541"/>
      <c r="G1030" s="1541"/>
      <c r="H1030" s="1542"/>
      <c r="I1030" s="1459" t="s">
        <v>16</v>
      </c>
      <c r="J1030" s="1458"/>
      <c r="K1030" s="1508"/>
      <c r="L1030" s="1507"/>
      <c r="M1030" s="1432"/>
    </row>
    <row r="1031" spans="1:13" s="1412" customFormat="1">
      <c r="A1031" s="1496" t="s">
        <v>17</v>
      </c>
      <c r="B1031" s="1516"/>
      <c r="C1031" s="1516"/>
      <c r="D1031" s="1516"/>
      <c r="E1031" s="1516"/>
      <c r="F1031" s="1516"/>
      <c r="G1031" s="1516"/>
      <c r="H1031" s="1543"/>
      <c r="I1031" s="1510"/>
      <c r="J1031" s="1509"/>
      <c r="K1031" s="1508"/>
      <c r="L1031" s="1507"/>
      <c r="M1031" s="1432"/>
    </row>
    <row r="1032" spans="1:13" s="1412" customFormat="1">
      <c r="A1032" s="1496" t="s">
        <v>18</v>
      </c>
      <c r="B1032" s="1516"/>
      <c r="C1032" s="1516"/>
      <c r="D1032" s="1516"/>
      <c r="E1032" s="1516"/>
      <c r="F1032" s="1516"/>
      <c r="G1032" s="1516"/>
      <c r="H1032" s="1543"/>
      <c r="I1032" s="1504" t="s">
        <v>19</v>
      </c>
      <c r="J1032" s="1503"/>
      <c r="K1032" s="1506">
        <v>3.53</v>
      </c>
      <c r="L1032" s="1505"/>
      <c r="M1032" s="1432">
        <f>K1032*12*I1025</f>
        <v>15406.331999999999</v>
      </c>
    </row>
    <row r="1033" spans="1:13" s="1412" customFormat="1">
      <c r="A1033" s="1489" t="s">
        <v>20</v>
      </c>
      <c r="B1033" s="1540"/>
      <c r="C1033" s="1540"/>
      <c r="D1033" s="1540"/>
      <c r="E1033" s="1540"/>
      <c r="F1033" s="1540"/>
      <c r="G1033" s="1540"/>
      <c r="H1033" s="1539"/>
      <c r="I1033" s="1459" t="s">
        <v>16</v>
      </c>
      <c r="J1033" s="1458"/>
      <c r="K1033" s="1599"/>
      <c r="L1033" s="1598"/>
      <c r="M1033" s="1432"/>
    </row>
    <row r="1034" spans="1:13" s="1412" customFormat="1">
      <c r="A1034" s="1482" t="s">
        <v>21</v>
      </c>
      <c r="B1034" s="1511"/>
      <c r="C1034" s="1511"/>
      <c r="D1034" s="1511"/>
      <c r="E1034" s="1511"/>
      <c r="F1034" s="1511"/>
      <c r="G1034" s="1511"/>
      <c r="H1034" s="1557"/>
      <c r="I1034" s="1459"/>
      <c r="J1034" s="1458"/>
      <c r="K1034" s="1508"/>
      <c r="L1034" s="1507"/>
      <c r="M1034" s="1432"/>
    </row>
    <row r="1035" spans="1:13" s="1412" customFormat="1" ht="15.75" thickBot="1">
      <c r="A1035" s="1496" t="s">
        <v>22</v>
      </c>
      <c r="B1035" s="1495"/>
      <c r="C1035" s="1495"/>
      <c r="D1035" s="1495"/>
      <c r="E1035" s="1495"/>
      <c r="F1035" s="1495"/>
      <c r="G1035" s="1495"/>
      <c r="H1035" s="1494"/>
      <c r="I1035" s="1523"/>
      <c r="J1035" s="1522"/>
      <c r="K1035" s="1484"/>
      <c r="L1035" s="1483"/>
      <c r="M1035" s="1432"/>
    </row>
    <row r="1036" spans="1:13" s="1412" customFormat="1">
      <c r="A1036" s="1555" t="s">
        <v>23</v>
      </c>
      <c r="B1036" s="1554"/>
      <c r="C1036" s="1554"/>
      <c r="D1036" s="1554"/>
      <c r="E1036" s="1554"/>
      <c r="F1036" s="1554"/>
      <c r="G1036" s="1554"/>
      <c r="H1036" s="1553"/>
      <c r="I1036" s="1531"/>
      <c r="J1036" s="1552"/>
      <c r="K1036" s="1551">
        <f>K1038+K1043+K1045</f>
        <v>7.17</v>
      </c>
      <c r="L1036" s="1528"/>
      <c r="M1036" s="1444">
        <f>K1036*12*I1025</f>
        <v>31292.747999999996</v>
      </c>
    </row>
    <row r="1037" spans="1:13" s="1412" customFormat="1" ht="15.75" thickBot="1">
      <c r="A1037" s="1550" t="s">
        <v>24</v>
      </c>
      <c r="B1037" s="1549"/>
      <c r="C1037" s="1549"/>
      <c r="D1037" s="1549"/>
      <c r="E1037" s="1549"/>
      <c r="F1037" s="1549"/>
      <c r="G1037" s="1549"/>
      <c r="H1037" s="1548"/>
      <c r="I1037" s="1547"/>
      <c r="J1037" s="1546"/>
      <c r="K1037" s="1439"/>
      <c r="L1037" s="1438"/>
      <c r="M1037" s="1437"/>
    </row>
    <row r="1038" spans="1:13" s="1412" customFormat="1">
      <c r="A1038" s="1456" t="s">
        <v>25</v>
      </c>
      <c r="B1038" s="1455"/>
      <c r="C1038" s="1455"/>
      <c r="D1038" s="1455"/>
      <c r="E1038" s="1455"/>
      <c r="F1038" s="1455"/>
      <c r="G1038" s="1455"/>
      <c r="H1038" s="1453"/>
      <c r="I1038" s="1459" t="s">
        <v>14</v>
      </c>
      <c r="J1038" s="1458"/>
      <c r="K1038" s="1514">
        <v>3.59</v>
      </c>
      <c r="L1038" s="1513"/>
      <c r="M1038" s="1432">
        <f>K1038*12*I1025</f>
        <v>15668.195999999998</v>
      </c>
    </row>
    <row r="1039" spans="1:13" s="1412" customFormat="1">
      <c r="A1039" s="1496" t="s">
        <v>26</v>
      </c>
      <c r="B1039" s="1495"/>
      <c r="C1039" s="1495"/>
      <c r="D1039" s="1495"/>
      <c r="E1039" s="1495"/>
      <c r="F1039" s="1495"/>
      <c r="G1039" s="1495"/>
      <c r="H1039" s="1494"/>
      <c r="I1039" s="1545"/>
      <c r="J1039" s="1544"/>
      <c r="K1039" s="1508"/>
      <c r="L1039" s="1507"/>
      <c r="M1039" s="1432"/>
    </row>
    <row r="1040" spans="1:13" s="1412" customFormat="1">
      <c r="A1040" s="1456" t="s">
        <v>15</v>
      </c>
      <c r="B1040" s="1541"/>
      <c r="C1040" s="1541"/>
      <c r="D1040" s="1541"/>
      <c r="E1040" s="1541"/>
      <c r="F1040" s="1541"/>
      <c r="G1040" s="1541"/>
      <c r="H1040" s="1542"/>
      <c r="I1040" s="1459" t="s">
        <v>16</v>
      </c>
      <c r="J1040" s="1458"/>
      <c r="K1040" s="1508"/>
      <c r="L1040" s="1507"/>
      <c r="M1040" s="1432"/>
    </row>
    <row r="1041" spans="1:13" s="1412" customFormat="1">
      <c r="A1041" s="1496" t="s">
        <v>17</v>
      </c>
      <c r="B1041" s="1516"/>
      <c r="C1041" s="1516"/>
      <c r="D1041" s="1516"/>
      <c r="E1041" s="1516"/>
      <c r="F1041" s="1516"/>
      <c r="G1041" s="1516"/>
      <c r="H1041" s="1543"/>
      <c r="I1041" s="1510"/>
      <c r="J1041" s="1509"/>
      <c r="K1041" s="1508"/>
      <c r="L1041" s="1507"/>
      <c r="M1041" s="1432"/>
    </row>
    <row r="1042" spans="1:13" s="1412" customFormat="1">
      <c r="A1042" s="1489" t="s">
        <v>27</v>
      </c>
      <c r="B1042" s="1540"/>
      <c r="C1042" s="1539"/>
      <c r="D1042" s="1541"/>
      <c r="E1042" s="1541"/>
      <c r="F1042" s="1541"/>
      <c r="G1042" s="1541"/>
      <c r="H1042" s="1542"/>
      <c r="I1042" s="1459" t="s">
        <v>16</v>
      </c>
      <c r="J1042" s="1458"/>
      <c r="K1042" s="1508"/>
      <c r="L1042" s="1507"/>
      <c r="M1042" s="1432"/>
    </row>
    <row r="1043" spans="1:13" s="1412" customFormat="1">
      <c r="A1043" s="1456" t="s">
        <v>28</v>
      </c>
      <c r="B1043" s="1541"/>
      <c r="C1043" s="1541"/>
      <c r="D1043" s="1540"/>
      <c r="E1043" s="1540"/>
      <c r="F1043" s="1540"/>
      <c r="G1043" s="1540"/>
      <c r="H1043" s="1539"/>
      <c r="I1043" s="1504" t="s">
        <v>19</v>
      </c>
      <c r="J1043" s="1503"/>
      <c r="K1043" s="1506">
        <v>1.58</v>
      </c>
      <c r="L1043" s="1505"/>
      <c r="M1043" s="1432">
        <f>K1043*12*I1025</f>
        <v>6895.7520000000004</v>
      </c>
    </row>
    <row r="1044" spans="1:13" s="1412" customFormat="1">
      <c r="A1044" s="1482" t="s">
        <v>29</v>
      </c>
      <c r="B1044" s="1481"/>
      <c r="C1044" s="1481"/>
      <c r="D1044" s="1481"/>
      <c r="E1044" s="1481"/>
      <c r="F1044" s="1481"/>
      <c r="G1044" s="1481"/>
      <c r="H1044" s="1480"/>
      <c r="I1044" s="1526" t="s">
        <v>133</v>
      </c>
      <c r="J1044" s="1525"/>
      <c r="K1044" s="1508"/>
      <c r="L1044" s="1507"/>
      <c r="M1044" s="1432"/>
    </row>
    <row r="1045" spans="1:13" s="1412" customFormat="1">
      <c r="A1045" s="1482" t="s">
        <v>32</v>
      </c>
      <c r="B1045" s="1481"/>
      <c r="C1045" s="1481"/>
      <c r="D1045" s="1481"/>
      <c r="E1045" s="1481"/>
      <c r="F1045" s="1481"/>
      <c r="G1045" s="1481"/>
      <c r="H1045" s="1480"/>
      <c r="I1045" s="1526" t="s">
        <v>19</v>
      </c>
      <c r="J1045" s="1525"/>
      <c r="K1045" s="1506">
        <v>2</v>
      </c>
      <c r="L1045" s="1505"/>
      <c r="M1045" s="1432">
        <f>K1045*12*I1025</f>
        <v>8728.7999999999993</v>
      </c>
    </row>
    <row r="1046" spans="1:13" s="1412" customFormat="1">
      <c r="A1046" s="1496" t="s">
        <v>33</v>
      </c>
      <c r="B1046" s="1495"/>
      <c r="C1046" s="1495"/>
      <c r="D1046" s="1495"/>
      <c r="E1046" s="1495"/>
      <c r="F1046" s="1495"/>
      <c r="G1046" s="1495"/>
      <c r="H1046" s="1494"/>
      <c r="I1046" s="1523"/>
      <c r="J1046" s="1522"/>
      <c r="K1046" s="1508"/>
      <c r="L1046" s="1507"/>
      <c r="M1046" s="1432"/>
    </row>
    <row r="1047" spans="1:13" s="1412" customFormat="1">
      <c r="A1047" s="1482" t="s">
        <v>34</v>
      </c>
      <c r="B1047" s="1481"/>
      <c r="C1047" s="1481"/>
      <c r="D1047" s="1481"/>
      <c r="E1047" s="1481"/>
      <c r="F1047" s="1481"/>
      <c r="G1047" s="1481"/>
      <c r="H1047" s="1480"/>
      <c r="I1047" s="1459" t="s">
        <v>16</v>
      </c>
      <c r="J1047" s="1458"/>
      <c r="K1047" s="1508"/>
      <c r="L1047" s="1507"/>
      <c r="M1047" s="1432"/>
    </row>
    <row r="1048" spans="1:13" s="1412" customFormat="1" ht="15.75" thickBot="1">
      <c r="A1048" s="1482" t="s">
        <v>35</v>
      </c>
      <c r="B1048" s="1481"/>
      <c r="C1048" s="1481"/>
      <c r="D1048" s="1481"/>
      <c r="E1048" s="1481"/>
      <c r="F1048" s="1481"/>
      <c r="G1048" s="1481"/>
      <c r="H1048" s="1480"/>
      <c r="I1048" s="1526" t="s">
        <v>132</v>
      </c>
      <c r="J1048" s="1525"/>
      <c r="K1048" s="1538"/>
      <c r="L1048" s="1537"/>
      <c r="M1048" s="1536"/>
    </row>
    <row r="1049" spans="1:13" s="1412" customFormat="1" ht="15.75" thickBot="1">
      <c r="A1049" s="1535" t="s">
        <v>38</v>
      </c>
      <c r="B1049" s="1534"/>
      <c r="C1049" s="1534"/>
      <c r="D1049" s="1534"/>
      <c r="E1049" s="1534"/>
      <c r="F1049" s="1534"/>
      <c r="G1049" s="1533"/>
      <c r="H1049" s="1532"/>
      <c r="I1049" s="1531"/>
      <c r="J1049" s="1530"/>
      <c r="K1049" s="1529">
        <f>K1050+K1057+K1065+K1069+K1070+K1071</f>
        <v>60.6</v>
      </c>
      <c r="L1049" s="1528"/>
      <c r="M1049" s="1444">
        <f>M1050+M1057+M1065+M1069+M1070+M1071</f>
        <v>264482.64</v>
      </c>
    </row>
    <row r="1050" spans="1:13" s="1412" customFormat="1" ht="15.75" thickBot="1">
      <c r="A1050" s="1467" t="s">
        <v>39</v>
      </c>
      <c r="B1050" s="1466"/>
      <c r="C1050" s="1466"/>
      <c r="D1050" s="1466"/>
      <c r="E1050" s="1466"/>
      <c r="F1050" s="1466"/>
      <c r="G1050" s="1466"/>
      <c r="H1050" s="1465"/>
      <c r="I1050" s="1464"/>
      <c r="J1050" s="1463"/>
      <c r="K1050" s="1527">
        <f>K1051+K1052+K1053+K1055+K1056</f>
        <v>12.74</v>
      </c>
      <c r="L1050" s="1518"/>
      <c r="M1050" s="1460">
        <f>K1050*12*I1025</f>
        <v>55602.455999999998</v>
      </c>
    </row>
    <row r="1051" spans="1:13" s="1412" customFormat="1">
      <c r="A1051" s="1496" t="s">
        <v>40</v>
      </c>
      <c r="B1051" s="1495"/>
      <c r="C1051" s="1495"/>
      <c r="D1051" s="1495"/>
      <c r="E1051" s="1495"/>
      <c r="F1051" s="1495"/>
      <c r="G1051" s="1495"/>
      <c r="H1051" s="1494"/>
      <c r="I1051" s="1510" t="s">
        <v>41</v>
      </c>
      <c r="J1051" s="1509"/>
      <c r="K1051" s="1514">
        <v>2.58</v>
      </c>
      <c r="L1051" s="1513"/>
      <c r="M1051" s="1432">
        <f>K1051*12*I1025</f>
        <v>11260.152</v>
      </c>
    </row>
    <row r="1052" spans="1:13" s="1412" customFormat="1">
      <c r="A1052" s="1489" t="s">
        <v>42</v>
      </c>
      <c r="B1052" s="1488"/>
      <c r="C1052" s="1488"/>
      <c r="D1052" s="1488"/>
      <c r="E1052" s="1488"/>
      <c r="F1052" s="1488"/>
      <c r="G1052" s="1488"/>
      <c r="H1052" s="1487"/>
      <c r="I1052" s="1504" t="s">
        <v>43</v>
      </c>
      <c r="J1052" s="1503"/>
      <c r="K1052" s="1506">
        <v>6.1</v>
      </c>
      <c r="L1052" s="1505"/>
      <c r="M1052" s="1432">
        <f>K1052*12*I1025</f>
        <v>26622.839999999997</v>
      </c>
    </row>
    <row r="1053" spans="1:13" s="1412" customFormat="1">
      <c r="A1053" s="1482" t="s">
        <v>44</v>
      </c>
      <c r="B1053" s="1481"/>
      <c r="C1053" s="1481"/>
      <c r="D1053" s="1481"/>
      <c r="E1053" s="1481"/>
      <c r="F1053" s="1481"/>
      <c r="G1053" s="1481"/>
      <c r="H1053" s="1480"/>
      <c r="I1053" s="1526" t="s">
        <v>19</v>
      </c>
      <c r="J1053" s="1525"/>
      <c r="K1053" s="1506">
        <v>0.69</v>
      </c>
      <c r="L1053" s="1505"/>
      <c r="M1053" s="1432">
        <f>K1053*12*I1025</f>
        <v>3011.4359999999997</v>
      </c>
    </row>
    <row r="1054" spans="1:13" s="1412" customFormat="1">
      <c r="A1054" s="1524" t="s">
        <v>45</v>
      </c>
      <c r="B1054" s="1516"/>
      <c r="C1054" s="1516"/>
      <c r="D1054" s="1516"/>
      <c r="E1054" s="1495"/>
      <c r="F1054" s="1495"/>
      <c r="G1054" s="1495"/>
      <c r="H1054" s="1494"/>
      <c r="I1054" s="1523"/>
      <c r="J1054" s="1522"/>
      <c r="K1054" s="1521"/>
      <c r="L1054" s="1507"/>
      <c r="M1054" s="1432"/>
    </row>
    <row r="1055" spans="1:13" s="1412" customFormat="1">
      <c r="A1055" s="1489" t="s">
        <v>46</v>
      </c>
      <c r="B1055" s="1488"/>
      <c r="C1055" s="1488"/>
      <c r="D1055" s="1488"/>
      <c r="E1055" s="1488"/>
      <c r="F1055" s="1488"/>
      <c r="G1055" s="1488"/>
      <c r="H1055" s="1487"/>
      <c r="I1055" s="1504" t="s">
        <v>14</v>
      </c>
      <c r="J1055" s="1503"/>
      <c r="K1055" s="1506">
        <v>0.21</v>
      </c>
      <c r="L1055" s="1505"/>
      <c r="M1055" s="1432">
        <f>K1055*12*I1025</f>
        <v>916.524</v>
      </c>
    </row>
    <row r="1056" spans="1:13" s="1412" customFormat="1" ht="15.75" thickBot="1">
      <c r="A1056" s="1482" t="s">
        <v>47</v>
      </c>
      <c r="B1056" s="1481"/>
      <c r="C1056" s="1481"/>
      <c r="D1056" s="1481"/>
      <c r="E1056" s="1481"/>
      <c r="F1056" s="1481"/>
      <c r="G1056" s="1481"/>
      <c r="H1056" s="1480"/>
      <c r="I1056" s="1479" t="s">
        <v>14</v>
      </c>
      <c r="J1056" s="1478"/>
      <c r="K1056" s="1520">
        <v>3.16</v>
      </c>
      <c r="L1056" s="1519"/>
      <c r="M1056" s="1432">
        <f>K1056*12*I1025</f>
        <v>13791.504000000001</v>
      </c>
    </row>
    <row r="1057" spans="1:13" s="1412" customFormat="1" ht="15.75" thickBot="1">
      <c r="A1057" s="1501" t="s">
        <v>48</v>
      </c>
      <c r="B1057" s="1500"/>
      <c r="C1057" s="1500"/>
      <c r="D1057" s="1500"/>
      <c r="E1057" s="1500"/>
      <c r="F1057" s="1500"/>
      <c r="G1057" s="1500"/>
      <c r="H1057" s="1499"/>
      <c r="I1057" s="1464"/>
      <c r="J1057" s="1463"/>
      <c r="K1057" s="1462">
        <f>K1058+K1059+K1061+K1062+K1063+K1064</f>
        <v>2.9600000000000004</v>
      </c>
      <c r="L1057" s="1518"/>
      <c r="M1057" s="1460">
        <f>K1057*12*I1025</f>
        <v>12918.624000000002</v>
      </c>
    </row>
    <row r="1058" spans="1:13" s="1412" customFormat="1">
      <c r="A1058" s="1517" t="s">
        <v>49</v>
      </c>
      <c r="B1058" s="1516"/>
      <c r="C1058" s="1516"/>
      <c r="D1058" s="1516"/>
      <c r="E1058" s="1516"/>
      <c r="F1058" s="1495"/>
      <c r="G1058" s="1495"/>
      <c r="H1058" s="1494"/>
      <c r="I1058" s="1515"/>
      <c r="J1058" s="1451"/>
      <c r="K1058" s="1514">
        <v>0.16</v>
      </c>
      <c r="L1058" s="1513"/>
      <c r="M1058" s="1432">
        <f>K1058*12*I1025</f>
        <v>698.30399999999997</v>
      </c>
    </row>
    <row r="1059" spans="1:13" s="1412" customFormat="1">
      <c r="A1059" s="1512" t="s">
        <v>50</v>
      </c>
      <c r="B1059" s="1511"/>
      <c r="C1059" s="1511"/>
      <c r="D1059" s="1511"/>
      <c r="E1059" s="1511"/>
      <c r="F1059" s="1481"/>
      <c r="G1059" s="1481"/>
      <c r="H1059" s="1480"/>
      <c r="I1059" s="1459" t="s">
        <v>51</v>
      </c>
      <c r="J1059" s="1458"/>
      <c r="K1059" s="1506">
        <v>1.41</v>
      </c>
      <c r="L1059" s="1505"/>
      <c r="M1059" s="1432">
        <f>K1059*12*I1025</f>
        <v>6153.8039999999992</v>
      </c>
    </row>
    <row r="1060" spans="1:13" s="1412" customFormat="1">
      <c r="A1060" s="1496" t="s">
        <v>52</v>
      </c>
      <c r="B1060" s="1495"/>
      <c r="C1060" s="1495"/>
      <c r="D1060" s="1495"/>
      <c r="E1060" s="1495"/>
      <c r="F1060" s="1495"/>
      <c r="G1060" s="1495"/>
      <c r="H1060" s="1494"/>
      <c r="I1060" s="1510" t="s">
        <v>53</v>
      </c>
      <c r="J1060" s="1509"/>
      <c r="K1060" s="1508"/>
      <c r="L1060" s="1507"/>
      <c r="M1060" s="1432"/>
    </row>
    <row r="1061" spans="1:13" s="1412" customFormat="1">
      <c r="A1061" s="1489" t="s">
        <v>54</v>
      </c>
      <c r="B1061" s="1488"/>
      <c r="C1061" s="1488"/>
      <c r="D1061" s="1488"/>
      <c r="E1061" s="1488"/>
      <c r="F1061" s="1488"/>
      <c r="G1061" s="1488"/>
      <c r="H1061" s="1487"/>
      <c r="I1061" s="1504" t="s">
        <v>55</v>
      </c>
      <c r="J1061" s="1503"/>
      <c r="K1061" s="1506">
        <v>0.87</v>
      </c>
      <c r="L1061" s="1505"/>
      <c r="M1061" s="1432">
        <f>K1061*12*I1025</f>
        <v>3797.0279999999998</v>
      </c>
    </row>
    <row r="1062" spans="1:13" s="1412" customFormat="1">
      <c r="A1062" s="1489" t="s">
        <v>56</v>
      </c>
      <c r="B1062" s="1488"/>
      <c r="C1062" s="1488"/>
      <c r="D1062" s="1488"/>
      <c r="E1062" s="1488"/>
      <c r="F1062" s="1488"/>
      <c r="G1062" s="1488"/>
      <c r="H1062" s="1487"/>
      <c r="I1062" s="1504" t="s">
        <v>57</v>
      </c>
      <c r="J1062" s="1503"/>
      <c r="K1062" s="1506">
        <v>0.22</v>
      </c>
      <c r="L1062" s="1505"/>
      <c r="M1062" s="1432">
        <f>K1062*12*I1025</f>
        <v>960.16800000000001</v>
      </c>
    </row>
    <row r="1063" spans="1:13" s="1412" customFormat="1">
      <c r="A1063" s="1482" t="s">
        <v>58</v>
      </c>
      <c r="B1063" s="1481"/>
      <c r="C1063" s="1481"/>
      <c r="D1063" s="1481"/>
      <c r="E1063" s="1481"/>
      <c r="F1063" s="1481"/>
      <c r="G1063" s="1481"/>
      <c r="H1063" s="1480"/>
      <c r="I1063" s="1504" t="s">
        <v>59</v>
      </c>
      <c r="J1063" s="1503"/>
      <c r="K1063" s="1484">
        <v>0.12</v>
      </c>
      <c r="L1063" s="1483"/>
      <c r="M1063" s="1432">
        <f>K1063*12*I1025</f>
        <v>523.72799999999995</v>
      </c>
    </row>
    <row r="1064" spans="1:13" s="1412" customFormat="1" ht="15.75" thickBot="1">
      <c r="A1064" s="1482" t="s">
        <v>60</v>
      </c>
      <c r="B1064" s="1481"/>
      <c r="C1064" s="1481"/>
      <c r="D1064" s="1481"/>
      <c r="E1064" s="1481"/>
      <c r="F1064" s="1481"/>
      <c r="G1064" s="1481"/>
      <c r="H1064" s="1480"/>
      <c r="I1064" s="1479" t="s">
        <v>61</v>
      </c>
      <c r="J1064" s="1478"/>
      <c r="K1064" s="1477">
        <v>0.18</v>
      </c>
      <c r="L1064" s="1476"/>
      <c r="M1064" s="1502">
        <f>K1064*12*I1025</f>
        <v>785.59199999999998</v>
      </c>
    </row>
    <row r="1065" spans="1:13" s="1412" customFormat="1" ht="15.75" thickBot="1">
      <c r="A1065" s="1501" t="s">
        <v>109</v>
      </c>
      <c r="B1065" s="1500"/>
      <c r="C1065" s="1500"/>
      <c r="D1065" s="1500"/>
      <c r="E1065" s="1500"/>
      <c r="F1065" s="1500"/>
      <c r="G1065" s="1500"/>
      <c r="H1065" s="1499"/>
      <c r="I1065" s="1498"/>
      <c r="J1065" s="1497"/>
      <c r="K1065" s="1424">
        <f>K1066+K1067+K1068</f>
        <v>1.93</v>
      </c>
      <c r="L1065" s="1461"/>
      <c r="M1065" s="1460">
        <f>K1065*12*I1025</f>
        <v>8423.2919999999995</v>
      </c>
    </row>
    <row r="1066" spans="1:13" s="1412" customFormat="1">
      <c r="A1066" s="1496" t="s">
        <v>63</v>
      </c>
      <c r="B1066" s="1495"/>
      <c r="C1066" s="1495"/>
      <c r="D1066" s="1495"/>
      <c r="E1066" s="1495"/>
      <c r="F1066" s="1495"/>
      <c r="G1066" s="1495"/>
      <c r="H1066" s="1494"/>
      <c r="I1066" s="1493" t="s">
        <v>64</v>
      </c>
      <c r="J1066" s="1492"/>
      <c r="K1066" s="1491">
        <v>0.92</v>
      </c>
      <c r="L1066" s="1490"/>
      <c r="M1066" s="1432">
        <f>K1066*12*I1025</f>
        <v>4015.248</v>
      </c>
    </row>
    <row r="1067" spans="1:13" s="1412" customFormat="1">
      <c r="A1067" s="1489" t="s">
        <v>65</v>
      </c>
      <c r="B1067" s="1488"/>
      <c r="C1067" s="1488"/>
      <c r="D1067" s="1488"/>
      <c r="E1067" s="1488"/>
      <c r="F1067" s="1488"/>
      <c r="G1067" s="1488"/>
      <c r="H1067" s="1487"/>
      <c r="I1067" s="1486" t="s">
        <v>66</v>
      </c>
      <c r="J1067" s="1485"/>
      <c r="K1067" s="1484">
        <v>0.81</v>
      </c>
      <c r="L1067" s="1483"/>
      <c r="M1067" s="1432">
        <f>K1067*12*I1025</f>
        <v>3535.1640000000002</v>
      </c>
    </row>
    <row r="1068" spans="1:13" s="1412" customFormat="1" ht="15.75" thickBot="1">
      <c r="A1068" s="1482" t="s">
        <v>58</v>
      </c>
      <c r="B1068" s="1481"/>
      <c r="C1068" s="1481"/>
      <c r="D1068" s="1481"/>
      <c r="E1068" s="1481"/>
      <c r="F1068" s="1481"/>
      <c r="G1068" s="1481"/>
      <c r="H1068" s="1480"/>
      <c r="I1068" s="1479" t="s">
        <v>59</v>
      </c>
      <c r="J1068" s="1478"/>
      <c r="K1068" s="1477">
        <v>0.2</v>
      </c>
      <c r="L1068" s="1476"/>
      <c r="M1068" s="1432">
        <f>K1068*12*I1025</f>
        <v>872.88000000000011</v>
      </c>
    </row>
    <row r="1069" spans="1:13" s="1412" customFormat="1" ht="15.75" thickBot="1">
      <c r="A1069" s="1471" t="s">
        <v>108</v>
      </c>
      <c r="B1069" s="1470"/>
      <c r="C1069" s="1470"/>
      <c r="D1069" s="1470"/>
      <c r="E1069" s="1470"/>
      <c r="F1069" s="1470"/>
      <c r="G1069" s="1470"/>
      <c r="H1069" s="1469"/>
      <c r="I1069" s="1475" t="s">
        <v>68</v>
      </c>
      <c r="J1069" s="1474"/>
      <c r="K1069" s="1473">
        <v>40.57</v>
      </c>
      <c r="L1069" s="1472"/>
      <c r="M1069" s="1460">
        <f>K1069*12*I1025</f>
        <v>177063.70800000001</v>
      </c>
    </row>
    <row r="1070" spans="1:13" s="1412" customFormat="1" ht="15.75" thickBot="1">
      <c r="A1070" s="1467" t="s">
        <v>107</v>
      </c>
      <c r="B1070" s="1466"/>
      <c r="C1070" s="1466"/>
      <c r="D1070" s="1466"/>
      <c r="E1070" s="1466"/>
      <c r="F1070" s="1466"/>
      <c r="G1070" s="1466"/>
      <c r="H1070" s="1465"/>
      <c r="I1070" s="1435" t="s">
        <v>71</v>
      </c>
      <c r="J1070" s="1434"/>
      <c r="K1070" s="1462">
        <v>2.29</v>
      </c>
      <c r="L1070" s="1461"/>
      <c r="M1070" s="1460">
        <f>K1070*12*I1025</f>
        <v>9994.4760000000006</v>
      </c>
    </row>
    <row r="1071" spans="1:13" s="1412" customFormat="1" ht="15.75" thickBot="1">
      <c r="A1071" s="1471" t="s">
        <v>106</v>
      </c>
      <c r="B1071" s="1470"/>
      <c r="C1071" s="1470"/>
      <c r="D1071" s="1470"/>
      <c r="E1071" s="1470"/>
      <c r="F1071" s="1470"/>
      <c r="G1071" s="1470"/>
      <c r="H1071" s="1469"/>
      <c r="I1071" s="1464"/>
      <c r="J1071" s="1463"/>
      <c r="K1071" s="1462">
        <v>0.11</v>
      </c>
      <c r="L1071" s="1461"/>
      <c r="M1071" s="1460">
        <f>K1071*12*I1025</f>
        <v>480.084</v>
      </c>
    </row>
    <row r="1072" spans="1:13" s="1412" customFormat="1">
      <c r="A1072" s="1456" t="s">
        <v>75</v>
      </c>
      <c r="B1072" s="1455"/>
      <c r="C1072" s="1455"/>
      <c r="D1072" s="1455"/>
      <c r="E1072" s="1455"/>
      <c r="F1072" s="1455"/>
      <c r="G1072" s="1455"/>
      <c r="H1072" s="1453"/>
      <c r="I1072" s="1435" t="s">
        <v>14</v>
      </c>
      <c r="J1072" s="1434"/>
      <c r="K1072" s="1468"/>
      <c r="L1072" s="1449"/>
      <c r="M1072" s="1432"/>
    </row>
    <row r="1073" spans="1:13" s="1412" customFormat="1" ht="15.75" thickBot="1">
      <c r="A1073" s="1456" t="s">
        <v>76</v>
      </c>
      <c r="B1073" s="1455"/>
      <c r="C1073" s="1455"/>
      <c r="D1073" s="1455"/>
      <c r="E1073" s="1455"/>
      <c r="F1073" s="1455"/>
      <c r="G1073" s="1455"/>
      <c r="H1073" s="1453"/>
      <c r="I1073" s="1452"/>
      <c r="J1073" s="1451"/>
      <c r="K1073" s="1468"/>
      <c r="L1073" s="1449"/>
      <c r="M1073" s="1432"/>
    </row>
    <row r="1074" spans="1:13" s="1412" customFormat="1" ht="15.75" thickBot="1">
      <c r="A1074" s="1467" t="s">
        <v>105</v>
      </c>
      <c r="B1074" s="1466"/>
      <c r="C1074" s="1466"/>
      <c r="D1074" s="1466"/>
      <c r="E1074" s="1466"/>
      <c r="F1074" s="1466"/>
      <c r="G1074" s="1466"/>
      <c r="H1074" s="1465"/>
      <c r="I1074" s="1464"/>
      <c r="J1074" s="1463"/>
      <c r="K1074" s="1462">
        <v>10.43</v>
      </c>
      <c r="L1074" s="1461"/>
      <c r="M1074" s="1460">
        <f>K1074*12*I1025</f>
        <v>45520.691999999995</v>
      </c>
    </row>
    <row r="1075" spans="1:13" s="1412" customFormat="1">
      <c r="A1075" s="1456" t="s">
        <v>131</v>
      </c>
      <c r="B1075" s="1454"/>
      <c r="C1075" s="1454"/>
      <c r="D1075" s="1454"/>
      <c r="E1075" s="1454"/>
      <c r="F1075" s="1455"/>
      <c r="G1075" s="1454"/>
      <c r="H1075" s="1453"/>
      <c r="I1075" s="1459" t="s">
        <v>79</v>
      </c>
      <c r="J1075" s="1458"/>
      <c r="K1075" s="1450"/>
      <c r="L1075" s="1449"/>
      <c r="M1075" s="1432"/>
    </row>
    <row r="1076" spans="1:13" s="1412" customFormat="1">
      <c r="A1076" s="1456" t="s">
        <v>130</v>
      </c>
      <c r="B1076" s="1454"/>
      <c r="C1076" s="1454"/>
      <c r="D1076" s="1454"/>
      <c r="E1076" s="1454"/>
      <c r="F1076" s="1455"/>
      <c r="G1076" s="1454"/>
      <c r="H1076" s="1453"/>
      <c r="I1076" s="1459" t="s">
        <v>81</v>
      </c>
      <c r="J1076" s="1458"/>
      <c r="K1076" s="1450"/>
      <c r="L1076" s="1449"/>
      <c r="M1076" s="1432"/>
    </row>
    <row r="1077" spans="1:13" s="1412" customFormat="1">
      <c r="A1077" s="1456" t="s">
        <v>129</v>
      </c>
      <c r="B1077" s="1454"/>
      <c r="C1077" s="1454"/>
      <c r="D1077" s="1454"/>
      <c r="E1077" s="1454"/>
      <c r="F1077" s="1455"/>
      <c r="G1077" s="1454"/>
      <c r="H1077" s="1453"/>
      <c r="I1077" s="1459" t="s">
        <v>83</v>
      </c>
      <c r="J1077" s="1458"/>
      <c r="K1077" s="1450"/>
      <c r="L1077" s="1449"/>
      <c r="M1077" s="1432"/>
    </row>
    <row r="1078" spans="1:13" s="1412" customFormat="1">
      <c r="A1078" s="1456" t="s">
        <v>128</v>
      </c>
      <c r="B1078" s="1454"/>
      <c r="C1078" s="1454"/>
      <c r="D1078" s="1454"/>
      <c r="E1078" s="1454"/>
      <c r="F1078" s="1455"/>
      <c r="G1078" s="1454"/>
      <c r="H1078" s="1453"/>
      <c r="I1078" s="1459" t="s">
        <v>85</v>
      </c>
      <c r="J1078" s="1458"/>
      <c r="K1078" s="1450"/>
      <c r="L1078" s="1449"/>
      <c r="M1078" s="1432"/>
    </row>
    <row r="1079" spans="1:13" s="1412" customFormat="1">
      <c r="A1079" s="1456" t="s">
        <v>127</v>
      </c>
      <c r="B1079" s="1454"/>
      <c r="C1079" s="1454"/>
      <c r="D1079" s="1454"/>
      <c r="E1079" s="1454"/>
      <c r="F1079" s="1455"/>
      <c r="G1079" s="1454"/>
      <c r="H1079" s="1453"/>
      <c r="I1079" s="1459" t="s">
        <v>87</v>
      </c>
      <c r="J1079" s="1458"/>
      <c r="K1079" s="1450"/>
      <c r="L1079" s="1449"/>
      <c r="M1079" s="1432"/>
    </row>
    <row r="1080" spans="1:13" s="1412" customFormat="1">
      <c r="A1080" s="1456" t="s">
        <v>126</v>
      </c>
      <c r="B1080" s="1454"/>
      <c r="C1080" s="1454"/>
      <c r="D1080" s="1454"/>
      <c r="E1080" s="1454"/>
      <c r="F1080" s="1455"/>
      <c r="G1080" s="1454"/>
      <c r="H1080" s="1453"/>
      <c r="I1080" s="1452"/>
      <c r="J1080" s="1451"/>
      <c r="K1080" s="1450"/>
      <c r="L1080" s="1449"/>
      <c r="M1080" s="1432"/>
    </row>
    <row r="1081" spans="1:13" s="1412" customFormat="1">
      <c r="A1081" s="1456" t="s">
        <v>125</v>
      </c>
      <c r="B1081" s="1454"/>
      <c r="C1081" s="1454"/>
      <c r="D1081" s="1454"/>
      <c r="E1081" s="1454"/>
      <c r="F1081" s="1455"/>
      <c r="G1081" s="1454"/>
      <c r="H1081" s="1453"/>
      <c r="I1081" s="1452"/>
      <c r="J1081" s="1451"/>
      <c r="K1081" s="1450"/>
      <c r="L1081" s="1449"/>
      <c r="M1081" s="1432"/>
    </row>
    <row r="1082" spans="1:13" s="1412" customFormat="1">
      <c r="A1082" s="1456" t="s">
        <v>91</v>
      </c>
      <c r="B1082" s="1454"/>
      <c r="C1082" s="1454"/>
      <c r="D1082" s="1454"/>
      <c r="E1082" s="1454"/>
      <c r="F1082" s="1455"/>
      <c r="G1082" s="1454"/>
      <c r="H1082" s="1453"/>
      <c r="I1082" s="1452"/>
      <c r="J1082" s="1451"/>
      <c r="K1082" s="1450"/>
      <c r="L1082" s="1449"/>
      <c r="M1082" s="1432"/>
    </row>
    <row r="1083" spans="1:13" s="1412" customFormat="1" ht="15.75" thickBot="1">
      <c r="A1083" s="1456" t="s">
        <v>124</v>
      </c>
      <c r="B1083" s="1454"/>
      <c r="C1083" s="1454"/>
      <c r="D1083" s="1454"/>
      <c r="E1083" s="1454"/>
      <c r="F1083" s="1455"/>
      <c r="G1083" s="1454"/>
      <c r="H1083" s="1453"/>
      <c r="I1083" s="1452"/>
      <c r="J1083" s="1451"/>
      <c r="K1083" s="1450"/>
      <c r="L1083" s="1449"/>
      <c r="M1083" s="1432"/>
    </row>
    <row r="1084" spans="1:13" s="1412" customFormat="1">
      <c r="A1084" s="1448" t="s">
        <v>94</v>
      </c>
      <c r="B1084" s="1447"/>
      <c r="C1084" s="1447"/>
      <c r="D1084" s="1447"/>
      <c r="E1084" s="1447"/>
      <c r="F1084" s="1447"/>
      <c r="G1084" s="1447"/>
      <c r="H1084" s="1447"/>
      <c r="I1084" s="1435" t="s">
        <v>95</v>
      </c>
      <c r="J1084" s="1434"/>
      <c r="K1084" s="1446"/>
      <c r="L1084" s="1445"/>
      <c r="M1084" s="1444"/>
    </row>
    <row r="1085" spans="1:13" s="1412" customFormat="1" ht="15.75" thickBot="1">
      <c r="A1085" s="1443" t="s">
        <v>96</v>
      </c>
      <c r="B1085" s="1442"/>
      <c r="C1085" s="1442"/>
      <c r="D1085" s="1442"/>
      <c r="E1085" s="1442"/>
      <c r="F1085" s="1442"/>
      <c r="G1085" s="1442"/>
      <c r="H1085" s="1442"/>
      <c r="I1085" s="1441"/>
      <c r="J1085" s="1440"/>
      <c r="K1085" s="1439"/>
      <c r="L1085" s="1438"/>
      <c r="M1085" s="1437"/>
    </row>
    <row r="1086" spans="1:13" s="1412" customFormat="1" ht="15.75" thickBot="1">
      <c r="A1086" s="1467" t="s">
        <v>97</v>
      </c>
      <c r="B1086" s="1466"/>
      <c r="C1086" s="1466"/>
      <c r="D1086" s="1466"/>
      <c r="E1086" s="1466"/>
      <c r="F1086" s="1466"/>
      <c r="G1086" s="1466"/>
      <c r="H1086" s="1597"/>
      <c r="I1086" s="1596" t="s">
        <v>98</v>
      </c>
      <c r="J1086" s="1595"/>
      <c r="K1086" s="1429"/>
      <c r="L1086" s="1423"/>
      <c r="M1086" s="1416">
        <f>K1086*12*I1025</f>
        <v>0</v>
      </c>
    </row>
    <row r="1087" spans="1:13" s="1412" customFormat="1" ht="15.75" thickBot="1">
      <c r="A1087" s="1436" t="s">
        <v>222</v>
      </c>
      <c r="B1087" s="1436"/>
      <c r="C1087" s="1436"/>
      <c r="D1087" s="1436"/>
      <c r="E1087" s="1436"/>
      <c r="F1087" s="1436"/>
      <c r="G1087" s="1436"/>
      <c r="H1087" s="1436"/>
      <c r="I1087" s="1435" t="s">
        <v>95</v>
      </c>
      <c r="J1087" s="1434"/>
      <c r="K1087" s="1433">
        <v>0.72</v>
      </c>
      <c r="L1087" s="1433"/>
      <c r="M1087" s="1432">
        <f>I1025*12*K1087</f>
        <v>3142.3679999999995</v>
      </c>
    </row>
    <row r="1088" spans="1:13" s="1412" customFormat="1" ht="15.75" thickBot="1">
      <c r="A1088" s="1594" t="s">
        <v>100</v>
      </c>
      <c r="B1088" s="1593"/>
      <c r="C1088" s="1593"/>
      <c r="D1088" s="1593"/>
      <c r="E1088" s="1593"/>
      <c r="F1088" s="1593"/>
      <c r="G1088" s="1593"/>
      <c r="H1088" s="1593"/>
      <c r="I1088" s="1592"/>
      <c r="J1088" s="1591"/>
      <c r="K1088" s="1603"/>
      <c r="L1088" s="1602"/>
      <c r="M1088" s="1416"/>
    </row>
    <row r="1089" spans="1:19" s="1588" customFormat="1" ht="15.75" thickBot="1">
      <c r="A1089" s="1431" t="s">
        <v>137</v>
      </c>
      <c r="B1089" s="1430"/>
      <c r="C1089" s="1430"/>
      <c r="D1089" s="1430"/>
      <c r="E1089" s="1430"/>
      <c r="F1089" s="1430"/>
      <c r="G1089" s="1430"/>
      <c r="H1089" s="1430"/>
      <c r="I1089" s="1426"/>
      <c r="J1089" s="1425"/>
      <c r="K1089" s="1429">
        <v>83.51</v>
      </c>
      <c r="L1089" s="1423"/>
      <c r="M1089" s="1416">
        <f>K1089*12*I1025</f>
        <v>364471.04400000005</v>
      </c>
      <c r="P1089" s="1414"/>
      <c r="Q1089" s="1414"/>
      <c r="R1089" s="1414"/>
      <c r="S1089" s="1589"/>
    </row>
    <row r="1090" spans="1:19" s="1588" customFormat="1" ht="15.75" thickBot="1">
      <c r="A1090" s="1428" t="s">
        <v>136</v>
      </c>
      <c r="B1090" s="1427"/>
      <c r="C1090" s="1427"/>
      <c r="D1090" s="1427"/>
      <c r="E1090" s="1427"/>
      <c r="F1090" s="1427"/>
      <c r="G1090" s="1427"/>
      <c r="H1090" s="1427"/>
      <c r="I1090" s="1426"/>
      <c r="J1090" s="1425"/>
      <c r="K1090" s="1424">
        <f>K1091-K1089</f>
        <v>4.1799999999999926</v>
      </c>
      <c r="L1090" s="1423"/>
      <c r="M1090" s="1416">
        <f>K1090*12*I1025</f>
        <v>18243.191999999966</v>
      </c>
      <c r="P1090" s="1414"/>
      <c r="Q1090" s="1414"/>
      <c r="R1090" s="1414"/>
      <c r="S1090" s="1589"/>
    </row>
    <row r="1091" spans="1:19" s="1588" customFormat="1" ht="15.75" thickBot="1">
      <c r="A1091" s="1422" t="s">
        <v>135</v>
      </c>
      <c r="B1091" s="1421"/>
      <c r="C1091" s="1421"/>
      <c r="D1091" s="1421"/>
      <c r="E1091" s="1421"/>
      <c r="F1091" s="1421"/>
      <c r="G1091" s="1421"/>
      <c r="H1091" s="1421"/>
      <c r="I1091" s="1420"/>
      <c r="J1091" s="1419"/>
      <c r="K1091" s="1418">
        <f>K1088+K1087+K1086+K1074+K1049+K1036+K1026</f>
        <v>87.69</v>
      </c>
      <c r="L1091" s="1417"/>
      <c r="M1091" s="1416">
        <f>M1088+M1087+M1086+M1074+M1049+M1036+M1026</f>
        <v>382714.23600000003</v>
      </c>
      <c r="N1091" s="1590"/>
      <c r="O1091" s="1590"/>
      <c r="P1091" s="1414"/>
      <c r="Q1091" s="1414"/>
      <c r="R1091" s="1414"/>
      <c r="S1091" s="1589"/>
    </row>
    <row r="1093" spans="1:19" ht="15.75">
      <c r="A1093" s="1587" t="s">
        <v>104</v>
      </c>
      <c r="B1093" s="1587"/>
      <c r="C1093" s="1587"/>
      <c r="D1093" s="1587"/>
      <c r="E1093" s="1587"/>
      <c r="F1093" s="1587"/>
      <c r="G1093" s="1587"/>
      <c r="H1093" s="1587"/>
      <c r="I1093" s="1587"/>
      <c r="J1093" s="1587"/>
      <c r="K1093" s="1587"/>
      <c r="L1093" s="1587"/>
      <c r="M1093" s="1508"/>
    </row>
    <row r="1094" spans="1:19" ht="15.75">
      <c r="A1094" s="1586" t="s">
        <v>0</v>
      </c>
      <c r="B1094" s="1586"/>
      <c r="C1094" s="1586"/>
      <c r="D1094" s="1586"/>
      <c r="E1094" s="1586"/>
      <c r="F1094" s="1586"/>
      <c r="G1094" s="1586"/>
      <c r="H1094" s="1586"/>
      <c r="I1094" s="1586"/>
      <c r="J1094" s="1586"/>
      <c r="K1094" s="1586"/>
      <c r="L1094" s="1586"/>
      <c r="M1094" s="1508"/>
    </row>
    <row r="1095" spans="1:19" ht="15.75">
      <c r="A1095" s="1559"/>
      <c r="B1095" s="1559"/>
      <c r="C1095" s="1559"/>
      <c r="D1095" s="1559"/>
      <c r="E1095" s="1559"/>
      <c r="F1095" s="1559" t="s">
        <v>221</v>
      </c>
      <c r="G1095" s="1559"/>
      <c r="H1095" s="1559"/>
      <c r="I1095" s="1559"/>
      <c r="J1095" s="1559"/>
      <c r="K1095" s="1601" t="s">
        <v>187</v>
      </c>
      <c r="L1095" s="1584"/>
      <c r="M1095" s="1584"/>
    </row>
    <row r="1096" spans="1:19">
      <c r="A1096" s="1512"/>
      <c r="B1096" s="1511"/>
      <c r="C1096" s="1583" t="s">
        <v>2</v>
      </c>
      <c r="D1096" s="1583"/>
      <c r="E1096" s="1583"/>
      <c r="F1096" s="1511"/>
      <c r="G1096" s="1511"/>
      <c r="H1096" s="1557"/>
      <c r="I1096" s="1526" t="s">
        <v>3</v>
      </c>
      <c r="J1096" s="1525"/>
      <c r="K1096" s="1582" t="s">
        <v>4</v>
      </c>
      <c r="L1096" s="1581"/>
      <c r="M1096" s="1536"/>
    </row>
    <row r="1097" spans="1:19">
      <c r="A1097" s="1577"/>
      <c r="B1097" s="1541"/>
      <c r="C1097" s="1541"/>
      <c r="D1097" s="1541"/>
      <c r="E1097" s="1541"/>
      <c r="F1097" s="1541"/>
      <c r="G1097" s="1541"/>
      <c r="H1097" s="1542"/>
      <c r="I1097" s="1452"/>
      <c r="J1097" s="1451"/>
      <c r="K1097" s="1579" t="s">
        <v>5</v>
      </c>
      <c r="L1097" s="1578"/>
      <c r="M1097" s="1600" t="s">
        <v>6</v>
      </c>
    </row>
    <row r="1098" spans="1:19">
      <c r="A1098" s="1577"/>
      <c r="B1098" s="1541"/>
      <c r="C1098" s="1541"/>
      <c r="D1098" s="1541"/>
      <c r="E1098" s="1541"/>
      <c r="F1098" s="1541"/>
      <c r="G1098" s="1541"/>
      <c r="H1098" s="1542"/>
      <c r="I1098" s="1459" t="s">
        <v>7</v>
      </c>
      <c r="J1098" s="1458"/>
      <c r="K1098" s="1576" t="s">
        <v>8</v>
      </c>
      <c r="L1098" s="1575"/>
      <c r="M1098" s="1600" t="s">
        <v>9</v>
      </c>
    </row>
    <row r="1099" spans="1:19" ht="16.5" thickBot="1">
      <c r="A1099" s="1573"/>
      <c r="B1099" s="1538"/>
      <c r="C1099" s="1538"/>
      <c r="D1099" s="1538"/>
      <c r="E1099" s="1538"/>
      <c r="F1099" s="1538"/>
      <c r="G1099" s="1538"/>
      <c r="H1099" s="1537"/>
      <c r="I1099" s="1572">
        <v>1447.8</v>
      </c>
      <c r="J1099" s="1571"/>
      <c r="K1099" s="1570"/>
      <c r="L1099" s="1569"/>
      <c r="M1099" s="1568"/>
    </row>
    <row r="1100" spans="1:19">
      <c r="A1100" s="1555" t="s">
        <v>10</v>
      </c>
      <c r="B1100" s="1534"/>
      <c r="C1100" s="1534"/>
      <c r="D1100" s="1534"/>
      <c r="E1100" s="1534"/>
      <c r="F1100" s="1534"/>
      <c r="G1100" s="1534"/>
      <c r="H1100" s="1567"/>
      <c r="I1100" s="1531"/>
      <c r="J1100" s="1530"/>
      <c r="K1100" s="1566">
        <f>K1103+K1106</f>
        <v>8.77</v>
      </c>
      <c r="L1100" s="1528"/>
      <c r="M1100" s="1444">
        <f>K1100*12*I1099</f>
        <v>152366.47199999998</v>
      </c>
    </row>
    <row r="1101" spans="1:19">
      <c r="A1101" s="1565" t="s">
        <v>11</v>
      </c>
      <c r="B1101" s="1564"/>
      <c r="C1101" s="1564"/>
      <c r="D1101" s="1564"/>
      <c r="E1101" s="1564"/>
      <c r="F1101" s="1564"/>
      <c r="G1101" s="1564"/>
      <c r="H1101" s="1563"/>
      <c r="I1101" s="1452"/>
      <c r="J1101" s="1451"/>
      <c r="K1101" s="1521"/>
      <c r="L1101" s="1507"/>
      <c r="M1101" s="1562"/>
    </row>
    <row r="1102" spans="1:19" ht="15.75" thickBot="1">
      <c r="A1102" s="1550" t="s">
        <v>12</v>
      </c>
      <c r="B1102" s="1561"/>
      <c r="C1102" s="1561"/>
      <c r="D1102" s="1561"/>
      <c r="E1102" s="1561"/>
      <c r="F1102" s="1561"/>
      <c r="G1102" s="1561"/>
      <c r="H1102" s="1560"/>
      <c r="I1102" s="1547"/>
      <c r="J1102" s="1440"/>
      <c r="K1102" s="1439"/>
      <c r="L1102" s="1438"/>
      <c r="M1102" s="1437"/>
    </row>
    <row r="1103" spans="1:19">
      <c r="A1103" s="1496" t="s">
        <v>13</v>
      </c>
      <c r="B1103" s="1516"/>
      <c r="C1103" s="1516"/>
      <c r="D1103" s="1516"/>
      <c r="E1103" s="1516"/>
      <c r="F1103" s="1516"/>
      <c r="G1103" s="1516"/>
      <c r="H1103" s="1543"/>
      <c r="I1103" s="1510" t="s">
        <v>14</v>
      </c>
      <c r="J1103" s="1509"/>
      <c r="K1103" s="1514">
        <v>5.24</v>
      </c>
      <c r="L1103" s="1513"/>
      <c r="M1103" s="1432">
        <f>K1103*12*I1099</f>
        <v>91037.664000000004</v>
      </c>
    </row>
    <row r="1104" spans="1:19">
      <c r="A1104" s="1456" t="s">
        <v>15</v>
      </c>
      <c r="B1104" s="1541"/>
      <c r="C1104" s="1541"/>
      <c r="D1104" s="1541"/>
      <c r="E1104" s="1541"/>
      <c r="F1104" s="1541"/>
      <c r="G1104" s="1541"/>
      <c r="H1104" s="1542"/>
      <c r="I1104" s="1459" t="s">
        <v>16</v>
      </c>
      <c r="J1104" s="1458"/>
      <c r="K1104" s="1508"/>
      <c r="L1104" s="1507"/>
      <c r="M1104" s="1432"/>
    </row>
    <row r="1105" spans="1:13" s="1412" customFormat="1">
      <c r="A1105" s="1496" t="s">
        <v>17</v>
      </c>
      <c r="B1105" s="1516"/>
      <c r="C1105" s="1516"/>
      <c r="D1105" s="1516"/>
      <c r="E1105" s="1516"/>
      <c r="F1105" s="1516"/>
      <c r="G1105" s="1516"/>
      <c r="H1105" s="1543"/>
      <c r="I1105" s="1510"/>
      <c r="J1105" s="1509"/>
      <c r="K1105" s="1508"/>
      <c r="L1105" s="1507"/>
      <c r="M1105" s="1432"/>
    </row>
    <row r="1106" spans="1:13" s="1412" customFormat="1">
      <c r="A1106" s="1496" t="s">
        <v>18</v>
      </c>
      <c r="B1106" s="1516"/>
      <c r="C1106" s="1516"/>
      <c r="D1106" s="1516"/>
      <c r="E1106" s="1516"/>
      <c r="F1106" s="1516"/>
      <c r="G1106" s="1516"/>
      <c r="H1106" s="1543"/>
      <c r="I1106" s="1504" t="s">
        <v>19</v>
      </c>
      <c r="J1106" s="1503"/>
      <c r="K1106" s="1506">
        <v>3.53</v>
      </c>
      <c r="L1106" s="1505"/>
      <c r="M1106" s="1432">
        <f>K1106*12*I1099</f>
        <v>61328.807999999997</v>
      </c>
    </row>
    <row r="1107" spans="1:13" s="1412" customFormat="1">
      <c r="A1107" s="1489" t="s">
        <v>20</v>
      </c>
      <c r="B1107" s="1540"/>
      <c r="C1107" s="1540"/>
      <c r="D1107" s="1540"/>
      <c r="E1107" s="1540"/>
      <c r="F1107" s="1540"/>
      <c r="G1107" s="1540"/>
      <c r="H1107" s="1539"/>
      <c r="I1107" s="1459" t="s">
        <v>16</v>
      </c>
      <c r="J1107" s="1458"/>
      <c r="K1107" s="1599"/>
      <c r="L1107" s="1598"/>
      <c r="M1107" s="1432"/>
    </row>
    <row r="1108" spans="1:13" s="1412" customFormat="1">
      <c r="A1108" s="1482" t="s">
        <v>21</v>
      </c>
      <c r="B1108" s="1511"/>
      <c r="C1108" s="1511"/>
      <c r="D1108" s="1511"/>
      <c r="E1108" s="1511"/>
      <c r="F1108" s="1511"/>
      <c r="G1108" s="1511"/>
      <c r="H1108" s="1557"/>
      <c r="I1108" s="1459"/>
      <c r="J1108" s="1458"/>
      <c r="K1108" s="1508"/>
      <c r="L1108" s="1507"/>
      <c r="M1108" s="1432"/>
    </row>
    <row r="1109" spans="1:13" s="1412" customFormat="1" ht="15.75" thickBot="1">
      <c r="A1109" s="1496" t="s">
        <v>22</v>
      </c>
      <c r="B1109" s="1495"/>
      <c r="C1109" s="1495"/>
      <c r="D1109" s="1495"/>
      <c r="E1109" s="1495"/>
      <c r="F1109" s="1495"/>
      <c r="G1109" s="1495"/>
      <c r="H1109" s="1494"/>
      <c r="I1109" s="1523"/>
      <c r="J1109" s="1522"/>
      <c r="K1109" s="1484"/>
      <c r="L1109" s="1483"/>
      <c r="M1109" s="1432"/>
    </row>
    <row r="1110" spans="1:13" s="1412" customFormat="1">
      <c r="A1110" s="1555" t="s">
        <v>23</v>
      </c>
      <c r="B1110" s="1554"/>
      <c r="C1110" s="1554"/>
      <c r="D1110" s="1554"/>
      <c r="E1110" s="1554"/>
      <c r="F1110" s="1554"/>
      <c r="G1110" s="1554"/>
      <c r="H1110" s="1553"/>
      <c r="I1110" s="1531"/>
      <c r="J1110" s="1552"/>
      <c r="K1110" s="1551">
        <f>K1112+K1117+K1119</f>
        <v>7.17</v>
      </c>
      <c r="L1110" s="1528"/>
      <c r="M1110" s="1444">
        <f>K1110*12*I1099</f>
        <v>124568.71199999998</v>
      </c>
    </row>
    <row r="1111" spans="1:13" s="1412" customFormat="1" ht="15.75" thickBot="1">
      <c r="A1111" s="1550" t="s">
        <v>24</v>
      </c>
      <c r="B1111" s="1549"/>
      <c r="C1111" s="1549"/>
      <c r="D1111" s="1549"/>
      <c r="E1111" s="1549"/>
      <c r="F1111" s="1549"/>
      <c r="G1111" s="1549"/>
      <c r="H1111" s="1548"/>
      <c r="I1111" s="1547"/>
      <c r="J1111" s="1546"/>
      <c r="K1111" s="1439"/>
      <c r="L1111" s="1438"/>
      <c r="M1111" s="1437"/>
    </row>
    <row r="1112" spans="1:13" s="1412" customFormat="1">
      <c r="A1112" s="1456" t="s">
        <v>25</v>
      </c>
      <c r="B1112" s="1455"/>
      <c r="C1112" s="1455"/>
      <c r="D1112" s="1455"/>
      <c r="E1112" s="1455"/>
      <c r="F1112" s="1455"/>
      <c r="G1112" s="1455"/>
      <c r="H1112" s="1453"/>
      <c r="I1112" s="1459" t="s">
        <v>14</v>
      </c>
      <c r="J1112" s="1458"/>
      <c r="K1112" s="1514">
        <v>3.59</v>
      </c>
      <c r="L1112" s="1513"/>
      <c r="M1112" s="1432">
        <f>K1112*12*I1099</f>
        <v>62371.223999999995</v>
      </c>
    </row>
    <row r="1113" spans="1:13" s="1412" customFormat="1">
      <c r="A1113" s="1496" t="s">
        <v>26</v>
      </c>
      <c r="B1113" s="1495"/>
      <c r="C1113" s="1495"/>
      <c r="D1113" s="1495"/>
      <c r="E1113" s="1495"/>
      <c r="F1113" s="1495"/>
      <c r="G1113" s="1495"/>
      <c r="H1113" s="1494"/>
      <c r="I1113" s="1545"/>
      <c r="J1113" s="1544"/>
      <c r="K1113" s="1508"/>
      <c r="L1113" s="1507"/>
      <c r="M1113" s="1432"/>
    </row>
    <row r="1114" spans="1:13" s="1412" customFormat="1">
      <c r="A1114" s="1456" t="s">
        <v>15</v>
      </c>
      <c r="B1114" s="1541"/>
      <c r="C1114" s="1541"/>
      <c r="D1114" s="1541"/>
      <c r="E1114" s="1541"/>
      <c r="F1114" s="1541"/>
      <c r="G1114" s="1541"/>
      <c r="H1114" s="1542"/>
      <c r="I1114" s="1459" t="s">
        <v>16</v>
      </c>
      <c r="J1114" s="1458"/>
      <c r="K1114" s="1508"/>
      <c r="L1114" s="1507"/>
      <c r="M1114" s="1432"/>
    </row>
    <row r="1115" spans="1:13" s="1412" customFormat="1">
      <c r="A1115" s="1496" t="s">
        <v>17</v>
      </c>
      <c r="B1115" s="1516"/>
      <c r="C1115" s="1516"/>
      <c r="D1115" s="1516"/>
      <c r="E1115" s="1516"/>
      <c r="F1115" s="1516"/>
      <c r="G1115" s="1516"/>
      <c r="H1115" s="1543"/>
      <c r="I1115" s="1510"/>
      <c r="J1115" s="1509"/>
      <c r="K1115" s="1508"/>
      <c r="L1115" s="1507"/>
      <c r="M1115" s="1432"/>
    </row>
    <row r="1116" spans="1:13" s="1412" customFormat="1">
      <c r="A1116" s="1489" t="s">
        <v>27</v>
      </c>
      <c r="B1116" s="1540"/>
      <c r="C1116" s="1539"/>
      <c r="D1116" s="1541"/>
      <c r="E1116" s="1541"/>
      <c r="F1116" s="1541"/>
      <c r="G1116" s="1541"/>
      <c r="H1116" s="1542"/>
      <c r="I1116" s="1459" t="s">
        <v>16</v>
      </c>
      <c r="J1116" s="1458"/>
      <c r="K1116" s="1508"/>
      <c r="L1116" s="1507"/>
      <c r="M1116" s="1432"/>
    </row>
    <row r="1117" spans="1:13" s="1412" customFormat="1">
      <c r="A1117" s="1456" t="s">
        <v>28</v>
      </c>
      <c r="B1117" s="1541"/>
      <c r="C1117" s="1541"/>
      <c r="D1117" s="1540"/>
      <c r="E1117" s="1540"/>
      <c r="F1117" s="1540"/>
      <c r="G1117" s="1540"/>
      <c r="H1117" s="1539"/>
      <c r="I1117" s="1504" t="s">
        <v>19</v>
      </c>
      <c r="J1117" s="1503"/>
      <c r="K1117" s="1506">
        <v>1.58</v>
      </c>
      <c r="L1117" s="1505"/>
      <c r="M1117" s="1432">
        <f>K1117*12*I1099</f>
        <v>27450.288</v>
      </c>
    </row>
    <row r="1118" spans="1:13" s="1412" customFormat="1">
      <c r="A1118" s="1482" t="s">
        <v>29</v>
      </c>
      <c r="B1118" s="1481"/>
      <c r="C1118" s="1481"/>
      <c r="D1118" s="1481"/>
      <c r="E1118" s="1481"/>
      <c r="F1118" s="1481"/>
      <c r="G1118" s="1481"/>
      <c r="H1118" s="1480"/>
      <c r="I1118" s="1526" t="s">
        <v>133</v>
      </c>
      <c r="J1118" s="1525"/>
      <c r="K1118" s="1508"/>
      <c r="L1118" s="1507"/>
      <c r="M1118" s="1432"/>
    </row>
    <row r="1119" spans="1:13" s="1412" customFormat="1">
      <c r="A1119" s="1482" t="s">
        <v>32</v>
      </c>
      <c r="B1119" s="1481"/>
      <c r="C1119" s="1481"/>
      <c r="D1119" s="1481"/>
      <c r="E1119" s="1481"/>
      <c r="F1119" s="1481"/>
      <c r="G1119" s="1481"/>
      <c r="H1119" s="1480"/>
      <c r="I1119" s="1526" t="s">
        <v>19</v>
      </c>
      <c r="J1119" s="1525"/>
      <c r="K1119" s="1506">
        <v>2</v>
      </c>
      <c r="L1119" s="1505"/>
      <c r="M1119" s="1432">
        <f>K1119*12*I1099</f>
        <v>34747.199999999997</v>
      </c>
    </row>
    <row r="1120" spans="1:13" s="1412" customFormat="1">
      <c r="A1120" s="1496" t="s">
        <v>33</v>
      </c>
      <c r="B1120" s="1495"/>
      <c r="C1120" s="1495"/>
      <c r="D1120" s="1495"/>
      <c r="E1120" s="1495"/>
      <c r="F1120" s="1495"/>
      <c r="G1120" s="1495"/>
      <c r="H1120" s="1494"/>
      <c r="I1120" s="1523"/>
      <c r="J1120" s="1522"/>
      <c r="K1120" s="1508"/>
      <c r="L1120" s="1507"/>
      <c r="M1120" s="1432"/>
    </row>
    <row r="1121" spans="1:13" s="1412" customFormat="1">
      <c r="A1121" s="1482" t="s">
        <v>34</v>
      </c>
      <c r="B1121" s="1481"/>
      <c r="C1121" s="1481"/>
      <c r="D1121" s="1481"/>
      <c r="E1121" s="1481"/>
      <c r="F1121" s="1481"/>
      <c r="G1121" s="1481"/>
      <c r="H1121" s="1480"/>
      <c r="I1121" s="1459" t="s">
        <v>16</v>
      </c>
      <c r="J1121" s="1458"/>
      <c r="K1121" s="1508"/>
      <c r="L1121" s="1507"/>
      <c r="M1121" s="1432"/>
    </row>
    <row r="1122" spans="1:13" s="1412" customFormat="1" ht="15.75" thickBot="1">
      <c r="A1122" s="1482" t="s">
        <v>35</v>
      </c>
      <c r="B1122" s="1481"/>
      <c r="C1122" s="1481"/>
      <c r="D1122" s="1481"/>
      <c r="E1122" s="1481"/>
      <c r="F1122" s="1481"/>
      <c r="G1122" s="1481"/>
      <c r="H1122" s="1480"/>
      <c r="I1122" s="1526" t="s">
        <v>132</v>
      </c>
      <c r="J1122" s="1525"/>
      <c r="K1122" s="1538"/>
      <c r="L1122" s="1537"/>
      <c r="M1122" s="1536"/>
    </row>
    <row r="1123" spans="1:13" s="1412" customFormat="1" ht="15.75" thickBot="1">
      <c r="A1123" s="1535" t="s">
        <v>38</v>
      </c>
      <c r="B1123" s="1534"/>
      <c r="C1123" s="1534"/>
      <c r="D1123" s="1534"/>
      <c r="E1123" s="1534"/>
      <c r="F1123" s="1534"/>
      <c r="G1123" s="1533"/>
      <c r="H1123" s="1532"/>
      <c r="I1123" s="1531"/>
      <c r="J1123" s="1530"/>
      <c r="K1123" s="1529">
        <f>K1124+K1131+K1139+K1143+K1144+K1145</f>
        <v>53.68</v>
      </c>
      <c r="L1123" s="1528"/>
      <c r="M1123" s="1444">
        <f>M1124+M1131+M1139+M1143+M1144+M1145</f>
        <v>932614.84800000011</v>
      </c>
    </row>
    <row r="1124" spans="1:13" s="1412" customFormat="1" ht="15.75" thickBot="1">
      <c r="A1124" s="1467" t="s">
        <v>39</v>
      </c>
      <c r="B1124" s="1466"/>
      <c r="C1124" s="1466"/>
      <c r="D1124" s="1466"/>
      <c r="E1124" s="1466"/>
      <c r="F1124" s="1466"/>
      <c r="G1124" s="1466"/>
      <c r="H1124" s="1465"/>
      <c r="I1124" s="1464"/>
      <c r="J1124" s="1463"/>
      <c r="K1124" s="1527">
        <f>K1125+K1126+K1127+K1129+K1130</f>
        <v>9.58</v>
      </c>
      <c r="L1124" s="1518"/>
      <c r="M1124" s="1460">
        <f>K1124*12*I1099</f>
        <v>166439.08800000002</v>
      </c>
    </row>
    <row r="1125" spans="1:13" s="1412" customFormat="1">
      <c r="A1125" s="1496" t="s">
        <v>40</v>
      </c>
      <c r="B1125" s="1495"/>
      <c r="C1125" s="1495"/>
      <c r="D1125" s="1495"/>
      <c r="E1125" s="1495"/>
      <c r="F1125" s="1495"/>
      <c r="G1125" s="1495"/>
      <c r="H1125" s="1494"/>
      <c r="I1125" s="1510" t="s">
        <v>41</v>
      </c>
      <c r="J1125" s="1509"/>
      <c r="K1125" s="1514">
        <v>2.58</v>
      </c>
      <c r="L1125" s="1513"/>
      <c r="M1125" s="1432">
        <f>K1125*12*I1099</f>
        <v>44823.887999999999</v>
      </c>
    </row>
    <row r="1126" spans="1:13" s="1412" customFormat="1">
      <c r="A1126" s="1489" t="s">
        <v>42</v>
      </c>
      <c r="B1126" s="1488"/>
      <c r="C1126" s="1488"/>
      <c r="D1126" s="1488"/>
      <c r="E1126" s="1488"/>
      <c r="F1126" s="1488"/>
      <c r="G1126" s="1488"/>
      <c r="H1126" s="1487"/>
      <c r="I1126" s="1504" t="s">
        <v>43</v>
      </c>
      <c r="J1126" s="1503"/>
      <c r="K1126" s="1506">
        <v>6.1</v>
      </c>
      <c r="L1126" s="1505"/>
      <c r="M1126" s="1432">
        <f>K1126*12*I1099</f>
        <v>105978.95999999998</v>
      </c>
    </row>
    <row r="1127" spans="1:13" s="1412" customFormat="1">
      <c r="A1127" s="1482" t="s">
        <v>44</v>
      </c>
      <c r="B1127" s="1481"/>
      <c r="C1127" s="1481"/>
      <c r="D1127" s="1481"/>
      <c r="E1127" s="1481"/>
      <c r="F1127" s="1481"/>
      <c r="G1127" s="1481"/>
      <c r="H1127" s="1480"/>
      <c r="I1127" s="1526" t="s">
        <v>19</v>
      </c>
      <c r="J1127" s="1525"/>
      <c r="K1127" s="1506">
        <v>0.69</v>
      </c>
      <c r="L1127" s="1505"/>
      <c r="M1127" s="1432">
        <f>K1127*12*I1099</f>
        <v>11987.783999999998</v>
      </c>
    </row>
    <row r="1128" spans="1:13" s="1412" customFormat="1">
      <c r="A1128" s="1524" t="s">
        <v>45</v>
      </c>
      <c r="B1128" s="1516"/>
      <c r="C1128" s="1516"/>
      <c r="D1128" s="1516"/>
      <c r="E1128" s="1495"/>
      <c r="F1128" s="1495"/>
      <c r="G1128" s="1495"/>
      <c r="H1128" s="1494"/>
      <c r="I1128" s="1523"/>
      <c r="J1128" s="1522"/>
      <c r="K1128" s="1521"/>
      <c r="L1128" s="1507"/>
      <c r="M1128" s="1432"/>
    </row>
    <row r="1129" spans="1:13" s="1412" customFormat="1">
      <c r="A1129" s="1489" t="s">
        <v>46</v>
      </c>
      <c r="B1129" s="1488"/>
      <c r="C1129" s="1488"/>
      <c r="D1129" s="1488"/>
      <c r="E1129" s="1488"/>
      <c r="F1129" s="1488"/>
      <c r="G1129" s="1488"/>
      <c r="H1129" s="1487"/>
      <c r="I1129" s="1504" t="s">
        <v>14</v>
      </c>
      <c r="J1129" s="1503"/>
      <c r="K1129" s="1506">
        <v>0.21</v>
      </c>
      <c r="L1129" s="1505"/>
      <c r="M1129" s="1432">
        <f>K1129*12*I1099</f>
        <v>3648.4560000000001</v>
      </c>
    </row>
    <row r="1130" spans="1:13" s="1412" customFormat="1" ht="15.75" thickBot="1">
      <c r="A1130" s="1482" t="s">
        <v>47</v>
      </c>
      <c r="B1130" s="1481"/>
      <c r="C1130" s="1481"/>
      <c r="D1130" s="1481"/>
      <c r="E1130" s="1481"/>
      <c r="F1130" s="1481"/>
      <c r="G1130" s="1481"/>
      <c r="H1130" s="1480"/>
      <c r="I1130" s="1479" t="s">
        <v>14</v>
      </c>
      <c r="J1130" s="1478"/>
      <c r="K1130" s="1520"/>
      <c r="L1130" s="1519"/>
      <c r="M1130" s="1432"/>
    </row>
    <row r="1131" spans="1:13" s="1412" customFormat="1" ht="15.75" thickBot="1">
      <c r="A1131" s="1501" t="s">
        <v>48</v>
      </c>
      <c r="B1131" s="1500"/>
      <c r="C1131" s="1500"/>
      <c r="D1131" s="1500"/>
      <c r="E1131" s="1500"/>
      <c r="F1131" s="1500"/>
      <c r="G1131" s="1500"/>
      <c r="H1131" s="1499"/>
      <c r="I1131" s="1464"/>
      <c r="J1131" s="1463"/>
      <c r="K1131" s="1462">
        <f>K1132+K1133+K1135+K1136+K1137+K1138</f>
        <v>2.9600000000000004</v>
      </c>
      <c r="L1131" s="1518"/>
      <c r="M1131" s="1460">
        <f>K1131*12*I1099</f>
        <v>51425.856</v>
      </c>
    </row>
    <row r="1132" spans="1:13" s="1412" customFormat="1">
      <c r="A1132" s="1517" t="s">
        <v>49</v>
      </c>
      <c r="B1132" s="1516"/>
      <c r="C1132" s="1516"/>
      <c r="D1132" s="1516"/>
      <c r="E1132" s="1516"/>
      <c r="F1132" s="1495"/>
      <c r="G1132" s="1495"/>
      <c r="H1132" s="1494"/>
      <c r="I1132" s="1515"/>
      <c r="J1132" s="1451"/>
      <c r="K1132" s="1514">
        <v>0.16</v>
      </c>
      <c r="L1132" s="1513"/>
      <c r="M1132" s="1432">
        <f>K1132*12*I1099</f>
        <v>2779.7759999999998</v>
      </c>
    </row>
    <row r="1133" spans="1:13" s="1412" customFormat="1">
      <c r="A1133" s="1512" t="s">
        <v>50</v>
      </c>
      <c r="B1133" s="1511"/>
      <c r="C1133" s="1511"/>
      <c r="D1133" s="1511"/>
      <c r="E1133" s="1511"/>
      <c r="F1133" s="1481"/>
      <c r="G1133" s="1481"/>
      <c r="H1133" s="1480"/>
      <c r="I1133" s="1459" t="s">
        <v>51</v>
      </c>
      <c r="J1133" s="1458"/>
      <c r="K1133" s="1506">
        <v>1.41</v>
      </c>
      <c r="L1133" s="1505"/>
      <c r="M1133" s="1432">
        <f>K1133*12*I1099</f>
        <v>24496.775999999998</v>
      </c>
    </row>
    <row r="1134" spans="1:13" s="1412" customFormat="1">
      <c r="A1134" s="1496" t="s">
        <v>52</v>
      </c>
      <c r="B1134" s="1495"/>
      <c r="C1134" s="1495"/>
      <c r="D1134" s="1495"/>
      <c r="E1134" s="1495"/>
      <c r="F1134" s="1495"/>
      <c r="G1134" s="1495"/>
      <c r="H1134" s="1494"/>
      <c r="I1134" s="1510" t="s">
        <v>53</v>
      </c>
      <c r="J1134" s="1509"/>
      <c r="K1134" s="1508"/>
      <c r="L1134" s="1507"/>
      <c r="M1134" s="1432"/>
    </row>
    <row r="1135" spans="1:13" s="1412" customFormat="1">
      <c r="A1135" s="1489" t="s">
        <v>54</v>
      </c>
      <c r="B1135" s="1488"/>
      <c r="C1135" s="1488"/>
      <c r="D1135" s="1488"/>
      <c r="E1135" s="1488"/>
      <c r="F1135" s="1488"/>
      <c r="G1135" s="1488"/>
      <c r="H1135" s="1487"/>
      <c r="I1135" s="1504" t="s">
        <v>55</v>
      </c>
      <c r="J1135" s="1503"/>
      <c r="K1135" s="1506">
        <v>0.87</v>
      </c>
      <c r="L1135" s="1505"/>
      <c r="M1135" s="1432">
        <f>K1135*12*I1099</f>
        <v>15115.031999999999</v>
      </c>
    </row>
    <row r="1136" spans="1:13" s="1412" customFormat="1">
      <c r="A1136" s="1489" t="s">
        <v>56</v>
      </c>
      <c r="B1136" s="1488"/>
      <c r="C1136" s="1488"/>
      <c r="D1136" s="1488"/>
      <c r="E1136" s="1488"/>
      <c r="F1136" s="1488"/>
      <c r="G1136" s="1488"/>
      <c r="H1136" s="1487"/>
      <c r="I1136" s="1504" t="s">
        <v>57</v>
      </c>
      <c r="J1136" s="1503"/>
      <c r="K1136" s="1506">
        <v>0.22</v>
      </c>
      <c r="L1136" s="1505"/>
      <c r="M1136" s="1432">
        <f>K1136*12*I1099</f>
        <v>3822.192</v>
      </c>
    </row>
    <row r="1137" spans="1:13" s="1412" customFormat="1">
      <c r="A1137" s="1482" t="s">
        <v>58</v>
      </c>
      <c r="B1137" s="1481"/>
      <c r="C1137" s="1481"/>
      <c r="D1137" s="1481"/>
      <c r="E1137" s="1481"/>
      <c r="F1137" s="1481"/>
      <c r="G1137" s="1481"/>
      <c r="H1137" s="1480"/>
      <c r="I1137" s="1504" t="s">
        <v>59</v>
      </c>
      <c r="J1137" s="1503"/>
      <c r="K1137" s="1484">
        <v>0.12</v>
      </c>
      <c r="L1137" s="1483"/>
      <c r="M1137" s="1432">
        <f>K1137*12*I1099</f>
        <v>2084.8319999999999</v>
      </c>
    </row>
    <row r="1138" spans="1:13" s="1412" customFormat="1" ht="15.75" thickBot="1">
      <c r="A1138" s="1482" t="s">
        <v>60</v>
      </c>
      <c r="B1138" s="1481"/>
      <c r="C1138" s="1481"/>
      <c r="D1138" s="1481"/>
      <c r="E1138" s="1481"/>
      <c r="F1138" s="1481"/>
      <c r="G1138" s="1481"/>
      <c r="H1138" s="1480"/>
      <c r="I1138" s="1479" t="s">
        <v>61</v>
      </c>
      <c r="J1138" s="1478"/>
      <c r="K1138" s="1477">
        <v>0.18</v>
      </c>
      <c r="L1138" s="1476"/>
      <c r="M1138" s="1502">
        <f>K1138*12*I1099</f>
        <v>3127.248</v>
      </c>
    </row>
    <row r="1139" spans="1:13" s="1412" customFormat="1" ht="15.75" thickBot="1">
      <c r="A1139" s="1501" t="s">
        <v>109</v>
      </c>
      <c r="B1139" s="1500"/>
      <c r="C1139" s="1500"/>
      <c r="D1139" s="1500"/>
      <c r="E1139" s="1500"/>
      <c r="F1139" s="1500"/>
      <c r="G1139" s="1500"/>
      <c r="H1139" s="1499"/>
      <c r="I1139" s="1498"/>
      <c r="J1139" s="1497"/>
      <c r="K1139" s="1424">
        <f>K1140+K1141+K1142</f>
        <v>1.93</v>
      </c>
      <c r="L1139" s="1461"/>
      <c r="M1139" s="1460">
        <f>K1139*12*I1099</f>
        <v>33531.048000000003</v>
      </c>
    </row>
    <row r="1140" spans="1:13" s="1412" customFormat="1">
      <c r="A1140" s="1496" t="s">
        <v>63</v>
      </c>
      <c r="B1140" s="1495"/>
      <c r="C1140" s="1495"/>
      <c r="D1140" s="1495"/>
      <c r="E1140" s="1495"/>
      <c r="F1140" s="1495"/>
      <c r="G1140" s="1495"/>
      <c r="H1140" s="1494"/>
      <c r="I1140" s="1493" t="s">
        <v>64</v>
      </c>
      <c r="J1140" s="1492"/>
      <c r="K1140" s="1491">
        <v>0.92</v>
      </c>
      <c r="L1140" s="1490"/>
      <c r="M1140" s="1432">
        <f>K1140*12*I1099</f>
        <v>15983.712000000001</v>
      </c>
    </row>
    <row r="1141" spans="1:13" s="1412" customFormat="1">
      <c r="A1141" s="1489" t="s">
        <v>65</v>
      </c>
      <c r="B1141" s="1488"/>
      <c r="C1141" s="1488"/>
      <c r="D1141" s="1488"/>
      <c r="E1141" s="1488"/>
      <c r="F1141" s="1488"/>
      <c r="G1141" s="1488"/>
      <c r="H1141" s="1487"/>
      <c r="I1141" s="1486" t="s">
        <v>66</v>
      </c>
      <c r="J1141" s="1485"/>
      <c r="K1141" s="1484">
        <v>0.81</v>
      </c>
      <c r="L1141" s="1483"/>
      <c r="M1141" s="1432">
        <f>K1141*12*I1099</f>
        <v>14072.616</v>
      </c>
    </row>
    <row r="1142" spans="1:13" s="1412" customFormat="1" ht="15.75" thickBot="1">
      <c r="A1142" s="1482" t="s">
        <v>58</v>
      </c>
      <c r="B1142" s="1481"/>
      <c r="C1142" s="1481"/>
      <c r="D1142" s="1481"/>
      <c r="E1142" s="1481"/>
      <c r="F1142" s="1481"/>
      <c r="G1142" s="1481"/>
      <c r="H1142" s="1480"/>
      <c r="I1142" s="1479" t="s">
        <v>59</v>
      </c>
      <c r="J1142" s="1478"/>
      <c r="K1142" s="1477">
        <v>0.2</v>
      </c>
      <c r="L1142" s="1476"/>
      <c r="M1142" s="1432">
        <f>K1142*12*I1099</f>
        <v>3474.7200000000003</v>
      </c>
    </row>
    <row r="1143" spans="1:13" s="1412" customFormat="1" ht="15.75" thickBot="1">
      <c r="A1143" s="1471" t="s">
        <v>108</v>
      </c>
      <c r="B1143" s="1470"/>
      <c r="C1143" s="1470"/>
      <c r="D1143" s="1470"/>
      <c r="E1143" s="1470"/>
      <c r="F1143" s="1470"/>
      <c r="G1143" s="1470"/>
      <c r="H1143" s="1469"/>
      <c r="I1143" s="1475" t="s">
        <v>68</v>
      </c>
      <c r="J1143" s="1474"/>
      <c r="K1143" s="1473">
        <v>36.81</v>
      </c>
      <c r="L1143" s="1472"/>
      <c r="M1143" s="1460">
        <f>K1143*12*I1099</f>
        <v>639522.21600000001</v>
      </c>
    </row>
    <row r="1144" spans="1:13" s="1412" customFormat="1" ht="15.75" thickBot="1">
      <c r="A1144" s="1467" t="s">
        <v>107</v>
      </c>
      <c r="B1144" s="1466"/>
      <c r="C1144" s="1466"/>
      <c r="D1144" s="1466"/>
      <c r="E1144" s="1466"/>
      <c r="F1144" s="1466"/>
      <c r="G1144" s="1466"/>
      <c r="H1144" s="1465"/>
      <c r="I1144" s="1435" t="s">
        <v>71</v>
      </c>
      <c r="J1144" s="1434"/>
      <c r="K1144" s="1462">
        <v>2.29</v>
      </c>
      <c r="L1144" s="1461"/>
      <c r="M1144" s="1460">
        <f>K1144*12*I1099</f>
        <v>39785.544000000002</v>
      </c>
    </row>
    <row r="1145" spans="1:13" s="1412" customFormat="1" ht="15.75" thickBot="1">
      <c r="A1145" s="1471" t="s">
        <v>106</v>
      </c>
      <c r="B1145" s="1470"/>
      <c r="C1145" s="1470"/>
      <c r="D1145" s="1470"/>
      <c r="E1145" s="1470"/>
      <c r="F1145" s="1470"/>
      <c r="G1145" s="1470"/>
      <c r="H1145" s="1469"/>
      <c r="I1145" s="1464"/>
      <c r="J1145" s="1463"/>
      <c r="K1145" s="1462">
        <v>0.11</v>
      </c>
      <c r="L1145" s="1461"/>
      <c r="M1145" s="1460">
        <f>K1145*12*I1099</f>
        <v>1911.096</v>
      </c>
    </row>
    <row r="1146" spans="1:13" s="1412" customFormat="1">
      <c r="A1146" s="1456" t="s">
        <v>75</v>
      </c>
      <c r="B1146" s="1455"/>
      <c r="C1146" s="1455"/>
      <c r="D1146" s="1455"/>
      <c r="E1146" s="1455"/>
      <c r="F1146" s="1455"/>
      <c r="G1146" s="1455"/>
      <c r="H1146" s="1453"/>
      <c r="I1146" s="1435" t="s">
        <v>14</v>
      </c>
      <c r="J1146" s="1434"/>
      <c r="K1146" s="1468"/>
      <c r="L1146" s="1449"/>
      <c r="M1146" s="1432"/>
    </row>
    <row r="1147" spans="1:13" s="1412" customFormat="1" ht="15.75" thickBot="1">
      <c r="A1147" s="1456" t="s">
        <v>76</v>
      </c>
      <c r="B1147" s="1455"/>
      <c r="C1147" s="1455"/>
      <c r="D1147" s="1455"/>
      <c r="E1147" s="1455"/>
      <c r="F1147" s="1455"/>
      <c r="G1147" s="1455"/>
      <c r="H1147" s="1453"/>
      <c r="I1147" s="1452"/>
      <c r="J1147" s="1451"/>
      <c r="K1147" s="1468"/>
      <c r="L1147" s="1449"/>
      <c r="M1147" s="1432"/>
    </row>
    <row r="1148" spans="1:13" s="1412" customFormat="1" ht="15.75" thickBot="1">
      <c r="A1148" s="1467" t="s">
        <v>105</v>
      </c>
      <c r="B1148" s="1466"/>
      <c r="C1148" s="1466"/>
      <c r="D1148" s="1466"/>
      <c r="E1148" s="1466"/>
      <c r="F1148" s="1466"/>
      <c r="G1148" s="1466"/>
      <c r="H1148" s="1465"/>
      <c r="I1148" s="1464"/>
      <c r="J1148" s="1463"/>
      <c r="K1148" s="1462">
        <v>10.54</v>
      </c>
      <c r="L1148" s="1461"/>
      <c r="M1148" s="1460">
        <f>K1148*12*I1099</f>
        <v>183117.74399999998</v>
      </c>
    </row>
    <row r="1149" spans="1:13" s="1412" customFormat="1">
      <c r="A1149" s="1456" t="s">
        <v>131</v>
      </c>
      <c r="B1149" s="1454"/>
      <c r="C1149" s="1454"/>
      <c r="D1149" s="1454"/>
      <c r="E1149" s="1454"/>
      <c r="F1149" s="1455"/>
      <c r="G1149" s="1454"/>
      <c r="H1149" s="1453"/>
      <c r="I1149" s="1459" t="s">
        <v>79</v>
      </c>
      <c r="J1149" s="1458"/>
      <c r="K1149" s="1450"/>
      <c r="L1149" s="1449"/>
      <c r="M1149" s="1432"/>
    </row>
    <row r="1150" spans="1:13" s="1412" customFormat="1">
      <c r="A1150" s="1456" t="s">
        <v>130</v>
      </c>
      <c r="B1150" s="1454"/>
      <c r="C1150" s="1454"/>
      <c r="D1150" s="1454"/>
      <c r="E1150" s="1454"/>
      <c r="F1150" s="1455"/>
      <c r="G1150" s="1454"/>
      <c r="H1150" s="1453"/>
      <c r="I1150" s="1459" t="s">
        <v>81</v>
      </c>
      <c r="J1150" s="1458"/>
      <c r="K1150" s="1450"/>
      <c r="L1150" s="1449"/>
      <c r="M1150" s="1432"/>
    </row>
    <row r="1151" spans="1:13" s="1412" customFormat="1">
      <c r="A1151" s="1456" t="s">
        <v>129</v>
      </c>
      <c r="B1151" s="1454"/>
      <c r="C1151" s="1454"/>
      <c r="D1151" s="1454"/>
      <c r="E1151" s="1454"/>
      <c r="F1151" s="1455"/>
      <c r="G1151" s="1454"/>
      <c r="H1151" s="1453"/>
      <c r="I1151" s="1459" t="s">
        <v>83</v>
      </c>
      <c r="J1151" s="1458"/>
      <c r="K1151" s="1450"/>
      <c r="L1151" s="1449"/>
      <c r="M1151" s="1432"/>
    </row>
    <row r="1152" spans="1:13" s="1412" customFormat="1">
      <c r="A1152" s="1456" t="s">
        <v>128</v>
      </c>
      <c r="B1152" s="1454"/>
      <c r="C1152" s="1454"/>
      <c r="D1152" s="1454"/>
      <c r="E1152" s="1454"/>
      <c r="F1152" s="1455"/>
      <c r="G1152" s="1454"/>
      <c r="H1152" s="1453"/>
      <c r="I1152" s="1459" t="s">
        <v>85</v>
      </c>
      <c r="J1152" s="1458"/>
      <c r="K1152" s="1450"/>
      <c r="L1152" s="1449"/>
      <c r="M1152" s="1432"/>
    </row>
    <row r="1153" spans="1:19">
      <c r="A1153" s="1456" t="s">
        <v>127</v>
      </c>
      <c r="B1153" s="1454"/>
      <c r="C1153" s="1454"/>
      <c r="D1153" s="1454"/>
      <c r="E1153" s="1454"/>
      <c r="F1153" s="1455"/>
      <c r="G1153" s="1454"/>
      <c r="H1153" s="1453"/>
      <c r="I1153" s="1459" t="s">
        <v>87</v>
      </c>
      <c r="J1153" s="1458"/>
      <c r="K1153" s="1450"/>
      <c r="L1153" s="1449"/>
      <c r="M1153" s="1432"/>
    </row>
    <row r="1154" spans="1:19">
      <c r="A1154" s="1456" t="s">
        <v>126</v>
      </c>
      <c r="B1154" s="1454"/>
      <c r="C1154" s="1454"/>
      <c r="D1154" s="1454"/>
      <c r="E1154" s="1454"/>
      <c r="F1154" s="1455"/>
      <c r="G1154" s="1454"/>
      <c r="H1154" s="1453"/>
      <c r="I1154" s="1452"/>
      <c r="J1154" s="1451"/>
      <c r="K1154" s="1450"/>
      <c r="L1154" s="1449"/>
      <c r="M1154" s="1432"/>
    </row>
    <row r="1155" spans="1:19">
      <c r="A1155" s="1456" t="s">
        <v>125</v>
      </c>
      <c r="B1155" s="1454"/>
      <c r="C1155" s="1454"/>
      <c r="D1155" s="1454"/>
      <c r="E1155" s="1454"/>
      <c r="F1155" s="1455"/>
      <c r="G1155" s="1454"/>
      <c r="H1155" s="1453"/>
      <c r="I1155" s="1452"/>
      <c r="J1155" s="1451"/>
      <c r="K1155" s="1450"/>
      <c r="L1155" s="1449"/>
      <c r="M1155" s="1432"/>
    </row>
    <row r="1156" spans="1:19">
      <c r="A1156" s="1456" t="s">
        <v>91</v>
      </c>
      <c r="B1156" s="1454"/>
      <c r="C1156" s="1454"/>
      <c r="D1156" s="1454"/>
      <c r="E1156" s="1454"/>
      <c r="F1156" s="1455"/>
      <c r="G1156" s="1454"/>
      <c r="H1156" s="1453"/>
      <c r="I1156" s="1452"/>
      <c r="J1156" s="1451"/>
      <c r="K1156" s="1450"/>
      <c r="L1156" s="1449"/>
      <c r="M1156" s="1432"/>
    </row>
    <row r="1157" spans="1:19" ht="15.75" thickBot="1">
      <c r="A1157" s="1456" t="s">
        <v>124</v>
      </c>
      <c r="B1157" s="1454"/>
      <c r="C1157" s="1454"/>
      <c r="D1157" s="1454"/>
      <c r="E1157" s="1454"/>
      <c r="F1157" s="1455"/>
      <c r="G1157" s="1454"/>
      <c r="H1157" s="1453"/>
      <c r="I1157" s="1452"/>
      <c r="J1157" s="1451"/>
      <c r="K1157" s="1450"/>
      <c r="L1157" s="1449"/>
      <c r="M1157" s="1432"/>
    </row>
    <row r="1158" spans="1:19">
      <c r="A1158" s="1448" t="s">
        <v>94</v>
      </c>
      <c r="B1158" s="1447"/>
      <c r="C1158" s="1447"/>
      <c r="D1158" s="1447"/>
      <c r="E1158" s="1447"/>
      <c r="F1158" s="1447"/>
      <c r="G1158" s="1447"/>
      <c r="H1158" s="1447"/>
      <c r="I1158" s="1435" t="s">
        <v>95</v>
      </c>
      <c r="J1158" s="1434"/>
      <c r="K1158" s="1446"/>
      <c r="L1158" s="1445"/>
      <c r="M1158" s="1444"/>
    </row>
    <row r="1159" spans="1:19" ht="15.75" thickBot="1">
      <c r="A1159" s="1443" t="s">
        <v>96</v>
      </c>
      <c r="B1159" s="1442"/>
      <c r="C1159" s="1442"/>
      <c r="D1159" s="1442"/>
      <c r="E1159" s="1442"/>
      <c r="F1159" s="1442"/>
      <c r="G1159" s="1442"/>
      <c r="H1159" s="1442"/>
      <c r="I1159" s="1441"/>
      <c r="J1159" s="1440"/>
      <c r="K1159" s="1439"/>
      <c r="L1159" s="1438"/>
      <c r="M1159" s="1437"/>
    </row>
    <row r="1160" spans="1:19" ht="15.75" thickBot="1">
      <c r="A1160" s="1436" t="s">
        <v>160</v>
      </c>
      <c r="B1160" s="1436"/>
      <c r="C1160" s="1436"/>
      <c r="D1160" s="1436"/>
      <c r="E1160" s="1436"/>
      <c r="F1160" s="1436"/>
      <c r="G1160" s="1436"/>
      <c r="H1160" s="1436"/>
      <c r="I1160" s="1435" t="s">
        <v>95</v>
      </c>
      <c r="J1160" s="1434"/>
      <c r="K1160" s="1433">
        <v>0.5</v>
      </c>
      <c r="L1160" s="1433"/>
      <c r="M1160" s="1432">
        <f>I1099*12*K1160</f>
        <v>8686.7999999999993</v>
      </c>
    </row>
    <row r="1161" spans="1:19" s="1588" customFormat="1" ht="15.75" thickBot="1">
      <c r="A1161" s="1431" t="s">
        <v>137</v>
      </c>
      <c r="B1161" s="1430"/>
      <c r="C1161" s="1430"/>
      <c r="D1161" s="1430"/>
      <c r="E1161" s="1430"/>
      <c r="F1161" s="1430"/>
      <c r="G1161" s="1430"/>
      <c r="H1161" s="1430"/>
      <c r="I1161" s="1426"/>
      <c r="J1161" s="1425"/>
      <c r="K1161" s="1429">
        <v>76.819999999999993</v>
      </c>
      <c r="L1161" s="1423"/>
      <c r="M1161" s="1416">
        <f>K1161*12*I1099</f>
        <v>1334639.9519999998</v>
      </c>
      <c r="P1161" s="1414"/>
      <c r="Q1161" s="1414"/>
      <c r="R1161" s="1414"/>
      <c r="S1161" s="1589"/>
    </row>
    <row r="1162" spans="1:19" s="1588" customFormat="1" ht="15.75" thickBot="1">
      <c r="A1162" s="1428" t="s">
        <v>136</v>
      </c>
      <c r="B1162" s="1427"/>
      <c r="C1162" s="1427"/>
      <c r="D1162" s="1427"/>
      <c r="E1162" s="1427"/>
      <c r="F1162" s="1427"/>
      <c r="G1162" s="1427"/>
      <c r="H1162" s="1427"/>
      <c r="I1162" s="1426"/>
      <c r="J1162" s="1425"/>
      <c r="K1162" s="1424">
        <f>K1163-K1161</f>
        <v>3.8400000000000034</v>
      </c>
      <c r="L1162" s="1423"/>
      <c r="M1162" s="1416">
        <f>K1162*12*I1099</f>
        <v>66714.624000000054</v>
      </c>
      <c r="P1162" s="1414"/>
      <c r="Q1162" s="1414"/>
      <c r="R1162" s="1414"/>
      <c r="S1162" s="1589"/>
    </row>
    <row r="1163" spans="1:19" s="1588" customFormat="1" ht="15.75" thickBot="1">
      <c r="A1163" s="1422" t="s">
        <v>135</v>
      </c>
      <c r="B1163" s="1421"/>
      <c r="C1163" s="1421"/>
      <c r="D1163" s="1421"/>
      <c r="E1163" s="1421"/>
      <c r="F1163" s="1421"/>
      <c r="G1163" s="1421"/>
      <c r="H1163" s="1421"/>
      <c r="I1163" s="1420"/>
      <c r="J1163" s="1419"/>
      <c r="K1163" s="1418">
        <f>K1160+K1148+K1123+K1110+K1100</f>
        <v>80.66</v>
      </c>
      <c r="L1163" s="1417"/>
      <c r="M1163" s="1416">
        <f>M1160+M1148+M1123+M1110+M1100</f>
        <v>1401354.5760000001</v>
      </c>
      <c r="N1163" s="1590"/>
      <c r="O1163" s="1590"/>
      <c r="P1163" s="1414"/>
      <c r="Q1163" s="1414"/>
      <c r="R1163" s="1414"/>
      <c r="S1163" s="1589"/>
    </row>
    <row r="1165" spans="1:19" ht="15.75">
      <c r="A1165" s="1587" t="s">
        <v>104</v>
      </c>
      <c r="B1165" s="1587"/>
      <c r="C1165" s="1587"/>
      <c r="D1165" s="1587"/>
      <c r="E1165" s="1587"/>
      <c r="F1165" s="1587"/>
      <c r="G1165" s="1587"/>
      <c r="H1165" s="1587"/>
      <c r="I1165" s="1587"/>
      <c r="J1165" s="1587"/>
      <c r="K1165" s="1587"/>
      <c r="L1165" s="1587"/>
      <c r="M1165" s="1508"/>
    </row>
    <row r="1166" spans="1:19" ht="15.75">
      <c r="A1166" s="1586" t="s">
        <v>0</v>
      </c>
      <c r="B1166" s="1586"/>
      <c r="C1166" s="1586"/>
      <c r="D1166" s="1586"/>
      <c r="E1166" s="1586"/>
      <c r="F1166" s="1586"/>
      <c r="G1166" s="1586"/>
      <c r="H1166" s="1586"/>
      <c r="I1166" s="1586"/>
      <c r="J1166" s="1586"/>
      <c r="K1166" s="1586"/>
      <c r="L1166" s="1586"/>
      <c r="M1166" s="1508"/>
    </row>
    <row r="1167" spans="1:19" ht="15.75">
      <c r="A1167" s="1559"/>
      <c r="B1167" s="1559"/>
      <c r="C1167" s="1559"/>
      <c r="D1167" s="1559"/>
      <c r="E1167" s="1559"/>
      <c r="F1167" s="1559" t="s">
        <v>220</v>
      </c>
      <c r="G1167" s="1559"/>
      <c r="H1167" s="1559"/>
      <c r="I1167" s="1559"/>
      <c r="J1167" s="1559"/>
      <c r="K1167" s="1601" t="s">
        <v>187</v>
      </c>
      <c r="L1167" s="1584"/>
      <c r="M1167" s="1584"/>
    </row>
    <row r="1168" spans="1:19">
      <c r="A1168" s="1512"/>
      <c r="B1168" s="1511"/>
      <c r="C1168" s="1583" t="s">
        <v>2</v>
      </c>
      <c r="D1168" s="1583"/>
      <c r="E1168" s="1583"/>
      <c r="F1168" s="1511"/>
      <c r="G1168" s="1511"/>
      <c r="H1168" s="1557"/>
      <c r="I1168" s="1526" t="s">
        <v>3</v>
      </c>
      <c r="J1168" s="1525"/>
      <c r="K1168" s="1582" t="s">
        <v>4</v>
      </c>
      <c r="L1168" s="1581"/>
      <c r="M1168" s="1536"/>
    </row>
    <row r="1169" spans="1:13" s="1412" customFormat="1">
      <c r="A1169" s="1577"/>
      <c r="B1169" s="1541"/>
      <c r="C1169" s="1541"/>
      <c r="D1169" s="1541"/>
      <c r="E1169" s="1541"/>
      <c r="F1169" s="1541"/>
      <c r="G1169" s="1541"/>
      <c r="H1169" s="1542"/>
      <c r="I1169" s="1452"/>
      <c r="J1169" s="1451"/>
      <c r="K1169" s="1579" t="s">
        <v>5</v>
      </c>
      <c r="L1169" s="1578"/>
      <c r="M1169" s="1600" t="s">
        <v>6</v>
      </c>
    </row>
    <row r="1170" spans="1:13" s="1412" customFormat="1">
      <c r="A1170" s="1577"/>
      <c r="B1170" s="1541"/>
      <c r="C1170" s="1541"/>
      <c r="D1170" s="1541"/>
      <c r="E1170" s="1541"/>
      <c r="F1170" s="1541"/>
      <c r="G1170" s="1541"/>
      <c r="H1170" s="1542"/>
      <c r="I1170" s="1459" t="s">
        <v>7</v>
      </c>
      <c r="J1170" s="1458"/>
      <c r="K1170" s="1576" t="s">
        <v>8</v>
      </c>
      <c r="L1170" s="1575"/>
      <c r="M1170" s="1600" t="s">
        <v>9</v>
      </c>
    </row>
    <row r="1171" spans="1:13" s="1412" customFormat="1" ht="16.5" thickBot="1">
      <c r="A1171" s="1573"/>
      <c r="B1171" s="1538"/>
      <c r="C1171" s="1538"/>
      <c r="D1171" s="1538"/>
      <c r="E1171" s="1538"/>
      <c r="F1171" s="1538"/>
      <c r="G1171" s="1538"/>
      <c r="H1171" s="1537"/>
      <c r="I1171" s="1572">
        <v>603.20000000000005</v>
      </c>
      <c r="J1171" s="1571"/>
      <c r="K1171" s="1570"/>
      <c r="L1171" s="1569"/>
      <c r="M1171" s="1568"/>
    </row>
    <row r="1172" spans="1:13" s="1412" customFormat="1">
      <c r="A1172" s="1555" t="s">
        <v>10</v>
      </c>
      <c r="B1172" s="1534"/>
      <c r="C1172" s="1534"/>
      <c r="D1172" s="1534"/>
      <c r="E1172" s="1534"/>
      <c r="F1172" s="1534"/>
      <c r="G1172" s="1534"/>
      <c r="H1172" s="1567"/>
      <c r="I1172" s="1531"/>
      <c r="J1172" s="1530"/>
      <c r="K1172" s="1566">
        <f>K1175+K1178</f>
        <v>8.77</v>
      </c>
      <c r="L1172" s="1528"/>
      <c r="M1172" s="1444">
        <f>K1172*12*I1171</f>
        <v>63480.768000000004</v>
      </c>
    </row>
    <row r="1173" spans="1:13" s="1412" customFormat="1">
      <c r="A1173" s="1565" t="s">
        <v>11</v>
      </c>
      <c r="B1173" s="1564"/>
      <c r="C1173" s="1564"/>
      <c r="D1173" s="1564"/>
      <c r="E1173" s="1564"/>
      <c r="F1173" s="1564"/>
      <c r="G1173" s="1564"/>
      <c r="H1173" s="1563"/>
      <c r="I1173" s="1452"/>
      <c r="J1173" s="1451"/>
      <c r="K1173" s="1521"/>
      <c r="L1173" s="1507"/>
      <c r="M1173" s="1562"/>
    </row>
    <row r="1174" spans="1:13" s="1412" customFormat="1" ht="15.75" thickBot="1">
      <c r="A1174" s="1550" t="s">
        <v>12</v>
      </c>
      <c r="B1174" s="1561"/>
      <c r="C1174" s="1561"/>
      <c r="D1174" s="1561"/>
      <c r="E1174" s="1561"/>
      <c r="F1174" s="1561"/>
      <c r="G1174" s="1561"/>
      <c r="H1174" s="1560"/>
      <c r="I1174" s="1547"/>
      <c r="J1174" s="1440"/>
      <c r="K1174" s="1439"/>
      <c r="L1174" s="1438"/>
      <c r="M1174" s="1437"/>
    </row>
    <row r="1175" spans="1:13" s="1412" customFormat="1">
      <c r="A1175" s="1496" t="s">
        <v>13</v>
      </c>
      <c r="B1175" s="1516"/>
      <c r="C1175" s="1516"/>
      <c r="D1175" s="1516"/>
      <c r="E1175" s="1516"/>
      <c r="F1175" s="1516"/>
      <c r="G1175" s="1516"/>
      <c r="H1175" s="1543"/>
      <c r="I1175" s="1510" t="s">
        <v>14</v>
      </c>
      <c r="J1175" s="1509"/>
      <c r="K1175" s="1514">
        <v>5.24</v>
      </c>
      <c r="L1175" s="1513"/>
      <c r="M1175" s="1432">
        <f>K1175*12*I1171</f>
        <v>37929.216000000008</v>
      </c>
    </row>
    <row r="1176" spans="1:13" s="1412" customFormat="1">
      <c r="A1176" s="1456" t="s">
        <v>15</v>
      </c>
      <c r="B1176" s="1541"/>
      <c r="C1176" s="1541"/>
      <c r="D1176" s="1541"/>
      <c r="E1176" s="1541"/>
      <c r="F1176" s="1541"/>
      <c r="G1176" s="1541"/>
      <c r="H1176" s="1542"/>
      <c r="I1176" s="1459" t="s">
        <v>16</v>
      </c>
      <c r="J1176" s="1458"/>
      <c r="K1176" s="1508"/>
      <c r="L1176" s="1507"/>
      <c r="M1176" s="1432"/>
    </row>
    <row r="1177" spans="1:13" s="1412" customFormat="1">
      <c r="A1177" s="1496" t="s">
        <v>17</v>
      </c>
      <c r="B1177" s="1516"/>
      <c r="C1177" s="1516"/>
      <c r="D1177" s="1516"/>
      <c r="E1177" s="1516"/>
      <c r="F1177" s="1516"/>
      <c r="G1177" s="1516"/>
      <c r="H1177" s="1543"/>
      <c r="I1177" s="1510"/>
      <c r="J1177" s="1509"/>
      <c r="K1177" s="1508"/>
      <c r="L1177" s="1507"/>
      <c r="M1177" s="1432"/>
    </row>
    <row r="1178" spans="1:13" s="1412" customFormat="1">
      <c r="A1178" s="1496" t="s">
        <v>18</v>
      </c>
      <c r="B1178" s="1516"/>
      <c r="C1178" s="1516"/>
      <c r="D1178" s="1516"/>
      <c r="E1178" s="1516"/>
      <c r="F1178" s="1516"/>
      <c r="G1178" s="1516"/>
      <c r="H1178" s="1543"/>
      <c r="I1178" s="1504" t="s">
        <v>19</v>
      </c>
      <c r="J1178" s="1503"/>
      <c r="K1178" s="1506">
        <v>3.53</v>
      </c>
      <c r="L1178" s="1505"/>
      <c r="M1178" s="1432">
        <f>K1178*12*I1171</f>
        <v>25551.552000000003</v>
      </c>
    </row>
    <row r="1179" spans="1:13" s="1412" customFormat="1">
      <c r="A1179" s="1489" t="s">
        <v>20</v>
      </c>
      <c r="B1179" s="1540"/>
      <c r="C1179" s="1540"/>
      <c r="D1179" s="1540"/>
      <c r="E1179" s="1540"/>
      <c r="F1179" s="1540"/>
      <c r="G1179" s="1540"/>
      <c r="H1179" s="1539"/>
      <c r="I1179" s="1459" t="s">
        <v>16</v>
      </c>
      <c r="J1179" s="1458"/>
      <c r="K1179" s="1599"/>
      <c r="L1179" s="1598"/>
      <c r="M1179" s="1432"/>
    </row>
    <row r="1180" spans="1:13" s="1412" customFormat="1">
      <c r="A1180" s="1482" t="s">
        <v>21</v>
      </c>
      <c r="B1180" s="1511"/>
      <c r="C1180" s="1511"/>
      <c r="D1180" s="1511"/>
      <c r="E1180" s="1511"/>
      <c r="F1180" s="1511"/>
      <c r="G1180" s="1511"/>
      <c r="H1180" s="1557"/>
      <c r="I1180" s="1459"/>
      <c r="J1180" s="1458"/>
      <c r="K1180" s="1508"/>
      <c r="L1180" s="1507"/>
      <c r="M1180" s="1432"/>
    </row>
    <row r="1181" spans="1:13" s="1412" customFormat="1" ht="15.75" thickBot="1">
      <c r="A1181" s="1496" t="s">
        <v>22</v>
      </c>
      <c r="B1181" s="1495"/>
      <c r="C1181" s="1495"/>
      <c r="D1181" s="1495"/>
      <c r="E1181" s="1495"/>
      <c r="F1181" s="1495"/>
      <c r="G1181" s="1495"/>
      <c r="H1181" s="1494"/>
      <c r="I1181" s="1523"/>
      <c r="J1181" s="1522"/>
      <c r="K1181" s="1484"/>
      <c r="L1181" s="1483"/>
      <c r="M1181" s="1432"/>
    </row>
    <row r="1182" spans="1:13" s="1412" customFormat="1">
      <c r="A1182" s="1555" t="s">
        <v>23</v>
      </c>
      <c r="B1182" s="1554"/>
      <c r="C1182" s="1554"/>
      <c r="D1182" s="1554"/>
      <c r="E1182" s="1554"/>
      <c r="F1182" s="1554"/>
      <c r="G1182" s="1554"/>
      <c r="H1182" s="1553"/>
      <c r="I1182" s="1531"/>
      <c r="J1182" s="1552"/>
      <c r="K1182" s="1551">
        <f>K1184+K1189+K1191</f>
        <v>7.17</v>
      </c>
      <c r="L1182" s="1528"/>
      <c r="M1182" s="1444">
        <f>K1182*12*I1171</f>
        <v>51899.328000000001</v>
      </c>
    </row>
    <row r="1183" spans="1:13" s="1412" customFormat="1" ht="15.75" thickBot="1">
      <c r="A1183" s="1550" t="s">
        <v>24</v>
      </c>
      <c r="B1183" s="1549"/>
      <c r="C1183" s="1549"/>
      <c r="D1183" s="1549"/>
      <c r="E1183" s="1549"/>
      <c r="F1183" s="1549"/>
      <c r="G1183" s="1549"/>
      <c r="H1183" s="1548"/>
      <c r="I1183" s="1547"/>
      <c r="J1183" s="1546"/>
      <c r="K1183" s="1439"/>
      <c r="L1183" s="1438"/>
      <c r="M1183" s="1437"/>
    </row>
    <row r="1184" spans="1:13" s="1412" customFormat="1">
      <c r="A1184" s="1456" t="s">
        <v>25</v>
      </c>
      <c r="B1184" s="1455"/>
      <c r="C1184" s="1455"/>
      <c r="D1184" s="1455"/>
      <c r="E1184" s="1455"/>
      <c r="F1184" s="1455"/>
      <c r="G1184" s="1455"/>
      <c r="H1184" s="1453"/>
      <c r="I1184" s="1459" t="s">
        <v>14</v>
      </c>
      <c r="J1184" s="1458"/>
      <c r="K1184" s="1514">
        <v>3.59</v>
      </c>
      <c r="L1184" s="1513"/>
      <c r="M1184" s="1432">
        <f>K1184*12*I1171</f>
        <v>25985.856</v>
      </c>
    </row>
    <row r="1185" spans="1:13" s="1412" customFormat="1">
      <c r="A1185" s="1496" t="s">
        <v>26</v>
      </c>
      <c r="B1185" s="1495"/>
      <c r="C1185" s="1495"/>
      <c r="D1185" s="1495"/>
      <c r="E1185" s="1495"/>
      <c r="F1185" s="1495"/>
      <c r="G1185" s="1495"/>
      <c r="H1185" s="1494"/>
      <c r="I1185" s="1545"/>
      <c r="J1185" s="1544"/>
      <c r="K1185" s="1508"/>
      <c r="L1185" s="1507"/>
      <c r="M1185" s="1432"/>
    </row>
    <row r="1186" spans="1:13" s="1412" customFormat="1">
      <c r="A1186" s="1456" t="s">
        <v>15</v>
      </c>
      <c r="B1186" s="1541"/>
      <c r="C1186" s="1541"/>
      <c r="D1186" s="1541"/>
      <c r="E1186" s="1541"/>
      <c r="F1186" s="1541"/>
      <c r="G1186" s="1541"/>
      <c r="H1186" s="1542"/>
      <c r="I1186" s="1459" t="s">
        <v>16</v>
      </c>
      <c r="J1186" s="1458"/>
      <c r="K1186" s="1508"/>
      <c r="L1186" s="1507"/>
      <c r="M1186" s="1432"/>
    </row>
    <row r="1187" spans="1:13" s="1412" customFormat="1">
      <c r="A1187" s="1496" t="s">
        <v>17</v>
      </c>
      <c r="B1187" s="1516"/>
      <c r="C1187" s="1516"/>
      <c r="D1187" s="1516"/>
      <c r="E1187" s="1516"/>
      <c r="F1187" s="1516"/>
      <c r="G1187" s="1516"/>
      <c r="H1187" s="1543"/>
      <c r="I1187" s="1510"/>
      <c r="J1187" s="1509"/>
      <c r="K1187" s="1508"/>
      <c r="L1187" s="1507"/>
      <c r="M1187" s="1432"/>
    </row>
    <row r="1188" spans="1:13" s="1412" customFormat="1">
      <c r="A1188" s="1489" t="s">
        <v>27</v>
      </c>
      <c r="B1188" s="1540"/>
      <c r="C1188" s="1539"/>
      <c r="D1188" s="1541"/>
      <c r="E1188" s="1541"/>
      <c r="F1188" s="1541"/>
      <c r="G1188" s="1541"/>
      <c r="H1188" s="1542"/>
      <c r="I1188" s="1459" t="s">
        <v>16</v>
      </c>
      <c r="J1188" s="1458"/>
      <c r="K1188" s="1508"/>
      <c r="L1188" s="1507"/>
      <c r="M1188" s="1432"/>
    </row>
    <row r="1189" spans="1:13" s="1412" customFormat="1">
      <c r="A1189" s="1456" t="s">
        <v>28</v>
      </c>
      <c r="B1189" s="1541"/>
      <c r="C1189" s="1541"/>
      <c r="D1189" s="1540"/>
      <c r="E1189" s="1540"/>
      <c r="F1189" s="1540"/>
      <c r="G1189" s="1540"/>
      <c r="H1189" s="1539"/>
      <c r="I1189" s="1504" t="s">
        <v>19</v>
      </c>
      <c r="J1189" s="1503"/>
      <c r="K1189" s="1506">
        <v>1.58</v>
      </c>
      <c r="L1189" s="1505"/>
      <c r="M1189" s="1432">
        <f>K1189*12*I1171</f>
        <v>11436.672</v>
      </c>
    </row>
    <row r="1190" spans="1:13" s="1412" customFormat="1">
      <c r="A1190" s="1482" t="s">
        <v>29</v>
      </c>
      <c r="B1190" s="1481"/>
      <c r="C1190" s="1481"/>
      <c r="D1190" s="1481"/>
      <c r="E1190" s="1481"/>
      <c r="F1190" s="1481"/>
      <c r="G1190" s="1481"/>
      <c r="H1190" s="1480"/>
      <c r="I1190" s="1526" t="s">
        <v>133</v>
      </c>
      <c r="J1190" s="1525"/>
      <c r="K1190" s="1508"/>
      <c r="L1190" s="1507"/>
      <c r="M1190" s="1432"/>
    </row>
    <row r="1191" spans="1:13" s="1412" customFormat="1">
      <c r="A1191" s="1482" t="s">
        <v>32</v>
      </c>
      <c r="B1191" s="1481"/>
      <c r="C1191" s="1481"/>
      <c r="D1191" s="1481"/>
      <c r="E1191" s="1481"/>
      <c r="F1191" s="1481"/>
      <c r="G1191" s="1481"/>
      <c r="H1191" s="1480"/>
      <c r="I1191" s="1526" t="s">
        <v>19</v>
      </c>
      <c r="J1191" s="1525"/>
      <c r="K1191" s="1506">
        <v>2</v>
      </c>
      <c r="L1191" s="1505"/>
      <c r="M1191" s="1432">
        <f>K1191*12*I1171</f>
        <v>14476.800000000001</v>
      </c>
    </row>
    <row r="1192" spans="1:13" s="1412" customFormat="1">
      <c r="A1192" s="1496" t="s">
        <v>33</v>
      </c>
      <c r="B1192" s="1495"/>
      <c r="C1192" s="1495"/>
      <c r="D1192" s="1495"/>
      <c r="E1192" s="1495"/>
      <c r="F1192" s="1495"/>
      <c r="G1192" s="1495"/>
      <c r="H1192" s="1494"/>
      <c r="I1192" s="1523"/>
      <c r="J1192" s="1522"/>
      <c r="K1192" s="1508"/>
      <c r="L1192" s="1507"/>
      <c r="M1192" s="1432"/>
    </row>
    <row r="1193" spans="1:13" s="1412" customFormat="1">
      <c r="A1193" s="1482" t="s">
        <v>34</v>
      </c>
      <c r="B1193" s="1481"/>
      <c r="C1193" s="1481"/>
      <c r="D1193" s="1481"/>
      <c r="E1193" s="1481"/>
      <c r="F1193" s="1481"/>
      <c r="G1193" s="1481"/>
      <c r="H1193" s="1480"/>
      <c r="I1193" s="1459" t="s">
        <v>16</v>
      </c>
      <c r="J1193" s="1458"/>
      <c r="K1193" s="1508"/>
      <c r="L1193" s="1507"/>
      <c r="M1193" s="1432"/>
    </row>
    <row r="1194" spans="1:13" s="1412" customFormat="1" ht="15.75" thickBot="1">
      <c r="A1194" s="1482" t="s">
        <v>35</v>
      </c>
      <c r="B1194" s="1481"/>
      <c r="C1194" s="1481"/>
      <c r="D1194" s="1481"/>
      <c r="E1194" s="1481"/>
      <c r="F1194" s="1481"/>
      <c r="G1194" s="1481"/>
      <c r="H1194" s="1480"/>
      <c r="I1194" s="1526" t="s">
        <v>132</v>
      </c>
      <c r="J1194" s="1525"/>
      <c r="K1194" s="1538"/>
      <c r="L1194" s="1537"/>
      <c r="M1194" s="1536"/>
    </row>
    <row r="1195" spans="1:13" s="1412" customFormat="1" ht="15.75" thickBot="1">
      <c r="A1195" s="1535" t="s">
        <v>38</v>
      </c>
      <c r="B1195" s="1534"/>
      <c r="C1195" s="1534"/>
      <c r="D1195" s="1534"/>
      <c r="E1195" s="1534"/>
      <c r="F1195" s="1534"/>
      <c r="G1195" s="1533"/>
      <c r="H1195" s="1532"/>
      <c r="I1195" s="1531"/>
      <c r="J1195" s="1530"/>
      <c r="K1195" s="1529">
        <f>K1196+K1203+K1211+K1215+K1216+K1217</f>
        <v>40.699999999999996</v>
      </c>
      <c r="L1195" s="1528"/>
      <c r="M1195" s="1444">
        <f>M1196+M1203+M1211+M1215+M1216+M1217</f>
        <v>294602.88</v>
      </c>
    </row>
    <row r="1196" spans="1:13" s="1412" customFormat="1" ht="15.75" thickBot="1">
      <c r="A1196" s="1467" t="s">
        <v>39</v>
      </c>
      <c r="B1196" s="1466"/>
      <c r="C1196" s="1466"/>
      <c r="D1196" s="1466"/>
      <c r="E1196" s="1466"/>
      <c r="F1196" s="1466"/>
      <c r="G1196" s="1466"/>
      <c r="H1196" s="1465"/>
      <c r="I1196" s="1464"/>
      <c r="J1196" s="1463"/>
      <c r="K1196" s="1527">
        <f>K1197+K1198+K1199+K1201+K1202</f>
        <v>12.36</v>
      </c>
      <c r="L1196" s="1518"/>
      <c r="M1196" s="1460">
        <f>K1196*12*I1171</f>
        <v>89466.623999999996</v>
      </c>
    </row>
    <row r="1197" spans="1:13" s="1412" customFormat="1">
      <c r="A1197" s="1496" t="s">
        <v>40</v>
      </c>
      <c r="B1197" s="1495"/>
      <c r="C1197" s="1495"/>
      <c r="D1197" s="1495"/>
      <c r="E1197" s="1495"/>
      <c r="F1197" s="1495"/>
      <c r="G1197" s="1495"/>
      <c r="H1197" s="1494"/>
      <c r="I1197" s="1510" t="s">
        <v>41</v>
      </c>
      <c r="J1197" s="1509"/>
      <c r="K1197" s="1514">
        <v>2.58</v>
      </c>
      <c r="L1197" s="1513"/>
      <c r="M1197" s="1432">
        <f>K1197*12*I1171</f>
        <v>18675.072</v>
      </c>
    </row>
    <row r="1198" spans="1:13" s="1412" customFormat="1">
      <c r="A1198" s="1489" t="s">
        <v>42</v>
      </c>
      <c r="B1198" s="1488"/>
      <c r="C1198" s="1488"/>
      <c r="D1198" s="1488"/>
      <c r="E1198" s="1488"/>
      <c r="F1198" s="1488"/>
      <c r="G1198" s="1488"/>
      <c r="H1198" s="1487"/>
      <c r="I1198" s="1504" t="s">
        <v>43</v>
      </c>
      <c r="J1198" s="1503"/>
      <c r="K1198" s="1506">
        <v>6.1</v>
      </c>
      <c r="L1198" s="1505"/>
      <c r="M1198" s="1432">
        <f>K1198*12*I1171</f>
        <v>44154.239999999998</v>
      </c>
    </row>
    <row r="1199" spans="1:13" s="1412" customFormat="1">
      <c r="A1199" s="1482" t="s">
        <v>44</v>
      </c>
      <c r="B1199" s="1481"/>
      <c r="C1199" s="1481"/>
      <c r="D1199" s="1481"/>
      <c r="E1199" s="1481"/>
      <c r="F1199" s="1481"/>
      <c r="G1199" s="1481"/>
      <c r="H1199" s="1480"/>
      <c r="I1199" s="1526" t="s">
        <v>19</v>
      </c>
      <c r="J1199" s="1525"/>
      <c r="K1199" s="1506">
        <v>0.69</v>
      </c>
      <c r="L1199" s="1505"/>
      <c r="M1199" s="1432">
        <f>K1199*12*I1171</f>
        <v>4994.4960000000001</v>
      </c>
    </row>
    <row r="1200" spans="1:13" s="1412" customFormat="1">
      <c r="A1200" s="1524" t="s">
        <v>45</v>
      </c>
      <c r="B1200" s="1516"/>
      <c r="C1200" s="1516"/>
      <c r="D1200" s="1516"/>
      <c r="E1200" s="1495"/>
      <c r="F1200" s="1495"/>
      <c r="G1200" s="1495"/>
      <c r="H1200" s="1494"/>
      <c r="I1200" s="1523"/>
      <c r="J1200" s="1522"/>
      <c r="K1200" s="1521"/>
      <c r="L1200" s="1507"/>
      <c r="M1200" s="1432"/>
    </row>
    <row r="1201" spans="1:13" s="1412" customFormat="1">
      <c r="A1201" s="1489" t="s">
        <v>46</v>
      </c>
      <c r="B1201" s="1488"/>
      <c r="C1201" s="1488"/>
      <c r="D1201" s="1488"/>
      <c r="E1201" s="1488"/>
      <c r="F1201" s="1488"/>
      <c r="G1201" s="1488"/>
      <c r="H1201" s="1487"/>
      <c r="I1201" s="1504" t="s">
        <v>14</v>
      </c>
      <c r="J1201" s="1503"/>
      <c r="K1201" s="1506">
        <v>0.21</v>
      </c>
      <c r="L1201" s="1505"/>
      <c r="M1201" s="1432">
        <f>K1201*12*I1171</f>
        <v>1520.0640000000001</v>
      </c>
    </row>
    <row r="1202" spans="1:13" s="1412" customFormat="1" ht="15.75" thickBot="1">
      <c r="A1202" s="1482" t="s">
        <v>47</v>
      </c>
      <c r="B1202" s="1481"/>
      <c r="C1202" s="1481"/>
      <c r="D1202" s="1481"/>
      <c r="E1202" s="1481"/>
      <c r="F1202" s="1481"/>
      <c r="G1202" s="1481"/>
      <c r="H1202" s="1480"/>
      <c r="I1202" s="1479" t="s">
        <v>14</v>
      </c>
      <c r="J1202" s="1478"/>
      <c r="K1202" s="1520">
        <v>2.78</v>
      </c>
      <c r="L1202" s="1519"/>
      <c r="M1202" s="1432">
        <f>K1202*12*I1171</f>
        <v>20122.752</v>
      </c>
    </row>
    <row r="1203" spans="1:13" s="1412" customFormat="1" ht="15.75" thickBot="1">
      <c r="A1203" s="1501" t="s">
        <v>48</v>
      </c>
      <c r="B1203" s="1500"/>
      <c r="C1203" s="1500"/>
      <c r="D1203" s="1500"/>
      <c r="E1203" s="1500"/>
      <c r="F1203" s="1500"/>
      <c r="G1203" s="1500"/>
      <c r="H1203" s="1499"/>
      <c r="I1203" s="1464"/>
      <c r="J1203" s="1463"/>
      <c r="K1203" s="1462">
        <f>K1204+K1205+K1207+K1208+K1209+K1210</f>
        <v>2.9600000000000004</v>
      </c>
      <c r="L1203" s="1518"/>
      <c r="M1203" s="1460">
        <f>K1203*12*I1171</f>
        <v>21425.664000000004</v>
      </c>
    </row>
    <row r="1204" spans="1:13" s="1412" customFormat="1">
      <c r="A1204" s="1517" t="s">
        <v>49</v>
      </c>
      <c r="B1204" s="1516"/>
      <c r="C1204" s="1516"/>
      <c r="D1204" s="1516"/>
      <c r="E1204" s="1516"/>
      <c r="F1204" s="1495"/>
      <c r="G1204" s="1495"/>
      <c r="H1204" s="1494"/>
      <c r="I1204" s="1515"/>
      <c r="J1204" s="1451"/>
      <c r="K1204" s="1514">
        <v>0.16</v>
      </c>
      <c r="L1204" s="1513"/>
      <c r="M1204" s="1432">
        <f>K1204*12*I1171</f>
        <v>1158.144</v>
      </c>
    </row>
    <row r="1205" spans="1:13" s="1412" customFormat="1">
      <c r="A1205" s="1512" t="s">
        <v>50</v>
      </c>
      <c r="B1205" s="1511"/>
      <c r="C1205" s="1511"/>
      <c r="D1205" s="1511"/>
      <c r="E1205" s="1511"/>
      <c r="F1205" s="1481"/>
      <c r="G1205" s="1481"/>
      <c r="H1205" s="1480"/>
      <c r="I1205" s="1459" t="s">
        <v>51</v>
      </c>
      <c r="J1205" s="1458"/>
      <c r="K1205" s="1506">
        <v>1.41</v>
      </c>
      <c r="L1205" s="1505"/>
      <c r="M1205" s="1432">
        <f>K1205*12*I1171</f>
        <v>10206.144</v>
      </c>
    </row>
    <row r="1206" spans="1:13" s="1412" customFormat="1">
      <c r="A1206" s="1496" t="s">
        <v>52</v>
      </c>
      <c r="B1206" s="1495"/>
      <c r="C1206" s="1495"/>
      <c r="D1206" s="1495"/>
      <c r="E1206" s="1495"/>
      <c r="F1206" s="1495"/>
      <c r="G1206" s="1495"/>
      <c r="H1206" s="1494"/>
      <c r="I1206" s="1510" t="s">
        <v>53</v>
      </c>
      <c r="J1206" s="1509"/>
      <c r="K1206" s="1508"/>
      <c r="L1206" s="1507"/>
      <c r="M1206" s="1432"/>
    </row>
    <row r="1207" spans="1:13" s="1412" customFormat="1">
      <c r="A1207" s="1489" t="s">
        <v>54</v>
      </c>
      <c r="B1207" s="1488"/>
      <c r="C1207" s="1488"/>
      <c r="D1207" s="1488"/>
      <c r="E1207" s="1488"/>
      <c r="F1207" s="1488"/>
      <c r="G1207" s="1488"/>
      <c r="H1207" s="1487"/>
      <c r="I1207" s="1504" t="s">
        <v>55</v>
      </c>
      <c r="J1207" s="1503"/>
      <c r="K1207" s="1506">
        <v>0.87</v>
      </c>
      <c r="L1207" s="1505"/>
      <c r="M1207" s="1432">
        <f>K1207*12*I1171</f>
        <v>6297.4080000000004</v>
      </c>
    </row>
    <row r="1208" spans="1:13" s="1412" customFormat="1">
      <c r="A1208" s="1489" t="s">
        <v>56</v>
      </c>
      <c r="B1208" s="1488"/>
      <c r="C1208" s="1488"/>
      <c r="D1208" s="1488"/>
      <c r="E1208" s="1488"/>
      <c r="F1208" s="1488"/>
      <c r="G1208" s="1488"/>
      <c r="H1208" s="1487"/>
      <c r="I1208" s="1504" t="s">
        <v>57</v>
      </c>
      <c r="J1208" s="1503"/>
      <c r="K1208" s="1506">
        <v>0.22</v>
      </c>
      <c r="L1208" s="1505"/>
      <c r="M1208" s="1432">
        <f>K1208*12*I1171</f>
        <v>1592.4480000000001</v>
      </c>
    </row>
    <row r="1209" spans="1:13" s="1412" customFormat="1">
      <c r="A1209" s="1482" t="s">
        <v>58</v>
      </c>
      <c r="B1209" s="1481"/>
      <c r="C1209" s="1481"/>
      <c r="D1209" s="1481"/>
      <c r="E1209" s="1481"/>
      <c r="F1209" s="1481"/>
      <c r="G1209" s="1481"/>
      <c r="H1209" s="1480"/>
      <c r="I1209" s="1504" t="s">
        <v>59</v>
      </c>
      <c r="J1209" s="1503"/>
      <c r="K1209" s="1484">
        <v>0.12</v>
      </c>
      <c r="L1209" s="1483"/>
      <c r="M1209" s="1432">
        <f>K1209*12*I1171</f>
        <v>868.60800000000006</v>
      </c>
    </row>
    <row r="1210" spans="1:13" s="1412" customFormat="1" ht="15.75" thickBot="1">
      <c r="A1210" s="1482" t="s">
        <v>60</v>
      </c>
      <c r="B1210" s="1481"/>
      <c r="C1210" s="1481"/>
      <c r="D1210" s="1481"/>
      <c r="E1210" s="1481"/>
      <c r="F1210" s="1481"/>
      <c r="G1210" s="1481"/>
      <c r="H1210" s="1480"/>
      <c r="I1210" s="1479" t="s">
        <v>61</v>
      </c>
      <c r="J1210" s="1478"/>
      <c r="K1210" s="1477">
        <v>0.18</v>
      </c>
      <c r="L1210" s="1476"/>
      <c r="M1210" s="1502">
        <f>K1210*12*I1171</f>
        <v>1302.9120000000003</v>
      </c>
    </row>
    <row r="1211" spans="1:13" s="1412" customFormat="1" ht="15.75" thickBot="1">
      <c r="A1211" s="1501" t="s">
        <v>109</v>
      </c>
      <c r="B1211" s="1500"/>
      <c r="C1211" s="1500"/>
      <c r="D1211" s="1500"/>
      <c r="E1211" s="1500"/>
      <c r="F1211" s="1500"/>
      <c r="G1211" s="1500"/>
      <c r="H1211" s="1499"/>
      <c r="I1211" s="1498"/>
      <c r="J1211" s="1497"/>
      <c r="K1211" s="1424">
        <f>K1212+K1213+K1214</f>
        <v>1.93</v>
      </c>
      <c r="L1211" s="1461"/>
      <c r="M1211" s="1460">
        <f>K1211*12*I1171</f>
        <v>13970.112000000001</v>
      </c>
    </row>
    <row r="1212" spans="1:13" s="1412" customFormat="1">
      <c r="A1212" s="1496" t="s">
        <v>63</v>
      </c>
      <c r="B1212" s="1495"/>
      <c r="C1212" s="1495"/>
      <c r="D1212" s="1495"/>
      <c r="E1212" s="1495"/>
      <c r="F1212" s="1495"/>
      <c r="G1212" s="1495"/>
      <c r="H1212" s="1494"/>
      <c r="I1212" s="1493" t="s">
        <v>64</v>
      </c>
      <c r="J1212" s="1492"/>
      <c r="K1212" s="1491">
        <v>0.92</v>
      </c>
      <c r="L1212" s="1490"/>
      <c r="M1212" s="1432">
        <f>K1212*12*I1171</f>
        <v>6659.3280000000013</v>
      </c>
    </row>
    <row r="1213" spans="1:13" s="1412" customFormat="1">
      <c r="A1213" s="1489" t="s">
        <v>65</v>
      </c>
      <c r="B1213" s="1488"/>
      <c r="C1213" s="1488"/>
      <c r="D1213" s="1488"/>
      <c r="E1213" s="1488"/>
      <c r="F1213" s="1488"/>
      <c r="G1213" s="1488"/>
      <c r="H1213" s="1487"/>
      <c r="I1213" s="1486" t="s">
        <v>66</v>
      </c>
      <c r="J1213" s="1485"/>
      <c r="K1213" s="1484">
        <v>0.81</v>
      </c>
      <c r="L1213" s="1483"/>
      <c r="M1213" s="1432">
        <f>K1213*12*I1171</f>
        <v>5863.1040000000012</v>
      </c>
    </row>
    <row r="1214" spans="1:13" s="1412" customFormat="1" ht="15.75" thickBot="1">
      <c r="A1214" s="1482" t="s">
        <v>58</v>
      </c>
      <c r="B1214" s="1481"/>
      <c r="C1214" s="1481"/>
      <c r="D1214" s="1481"/>
      <c r="E1214" s="1481"/>
      <c r="F1214" s="1481"/>
      <c r="G1214" s="1481"/>
      <c r="H1214" s="1480"/>
      <c r="I1214" s="1479" t="s">
        <v>59</v>
      </c>
      <c r="J1214" s="1478"/>
      <c r="K1214" s="1477">
        <v>0.2</v>
      </c>
      <c r="L1214" s="1476"/>
      <c r="M1214" s="1432">
        <f>K1214*12*I1171</f>
        <v>1447.6800000000003</v>
      </c>
    </row>
    <row r="1215" spans="1:13" s="1412" customFormat="1" ht="15.75" thickBot="1">
      <c r="A1215" s="1471" t="s">
        <v>108</v>
      </c>
      <c r="B1215" s="1470"/>
      <c r="C1215" s="1470"/>
      <c r="D1215" s="1470"/>
      <c r="E1215" s="1470"/>
      <c r="F1215" s="1470"/>
      <c r="G1215" s="1470"/>
      <c r="H1215" s="1469"/>
      <c r="I1215" s="1475" t="s">
        <v>68</v>
      </c>
      <c r="J1215" s="1474"/>
      <c r="K1215" s="1605">
        <v>21.05</v>
      </c>
      <c r="L1215" s="1604"/>
      <c r="M1215" s="1460">
        <f>K1215*12*I1171</f>
        <v>152368.32000000004</v>
      </c>
    </row>
    <row r="1216" spans="1:13" s="1412" customFormat="1" ht="15.75" thickBot="1">
      <c r="A1216" s="1467" t="s">
        <v>107</v>
      </c>
      <c r="B1216" s="1466"/>
      <c r="C1216" s="1466"/>
      <c r="D1216" s="1466"/>
      <c r="E1216" s="1466"/>
      <c r="F1216" s="1466"/>
      <c r="G1216" s="1466"/>
      <c r="H1216" s="1465"/>
      <c r="I1216" s="1435" t="s">
        <v>71</v>
      </c>
      <c r="J1216" s="1434"/>
      <c r="K1216" s="1462">
        <v>2.29</v>
      </c>
      <c r="L1216" s="1461"/>
      <c r="M1216" s="1460">
        <f>K1216*12*I1171</f>
        <v>16575.936000000002</v>
      </c>
    </row>
    <row r="1217" spans="1:13" s="1412" customFormat="1" ht="15.75" thickBot="1">
      <c r="A1217" s="1471" t="s">
        <v>106</v>
      </c>
      <c r="B1217" s="1470"/>
      <c r="C1217" s="1470"/>
      <c r="D1217" s="1470"/>
      <c r="E1217" s="1470"/>
      <c r="F1217" s="1470"/>
      <c r="G1217" s="1470"/>
      <c r="H1217" s="1469"/>
      <c r="I1217" s="1464"/>
      <c r="J1217" s="1463"/>
      <c r="K1217" s="1462">
        <v>0.11</v>
      </c>
      <c r="L1217" s="1461"/>
      <c r="M1217" s="1460">
        <f>K1217*12*I1171</f>
        <v>796.22400000000005</v>
      </c>
    </row>
    <row r="1218" spans="1:13" s="1412" customFormat="1">
      <c r="A1218" s="1456" t="s">
        <v>75</v>
      </c>
      <c r="B1218" s="1455"/>
      <c r="C1218" s="1455"/>
      <c r="D1218" s="1455"/>
      <c r="E1218" s="1455"/>
      <c r="F1218" s="1455"/>
      <c r="G1218" s="1455"/>
      <c r="H1218" s="1453"/>
      <c r="I1218" s="1435" t="s">
        <v>14</v>
      </c>
      <c r="J1218" s="1434"/>
      <c r="K1218" s="1468"/>
      <c r="L1218" s="1449"/>
      <c r="M1218" s="1432"/>
    </row>
    <row r="1219" spans="1:13" s="1412" customFormat="1" ht="15.75" thickBot="1">
      <c r="A1219" s="1456" t="s">
        <v>76</v>
      </c>
      <c r="B1219" s="1455"/>
      <c r="C1219" s="1455"/>
      <c r="D1219" s="1455"/>
      <c r="E1219" s="1455"/>
      <c r="F1219" s="1455"/>
      <c r="G1219" s="1455"/>
      <c r="H1219" s="1453"/>
      <c r="I1219" s="1452"/>
      <c r="J1219" s="1451"/>
      <c r="K1219" s="1468"/>
      <c r="L1219" s="1449"/>
      <c r="M1219" s="1432"/>
    </row>
    <row r="1220" spans="1:13" s="1412" customFormat="1" ht="15.75" thickBot="1">
      <c r="A1220" s="1467" t="s">
        <v>105</v>
      </c>
      <c r="B1220" s="1466"/>
      <c r="C1220" s="1466"/>
      <c r="D1220" s="1466"/>
      <c r="E1220" s="1466"/>
      <c r="F1220" s="1466"/>
      <c r="G1220" s="1466"/>
      <c r="H1220" s="1465"/>
      <c r="I1220" s="1464"/>
      <c r="J1220" s="1463"/>
      <c r="K1220" s="1462">
        <v>13.8</v>
      </c>
      <c r="L1220" s="1461"/>
      <c r="M1220" s="1460">
        <f>K1220*12*I1171</f>
        <v>99889.920000000027</v>
      </c>
    </row>
    <row r="1221" spans="1:13" s="1412" customFormat="1">
      <c r="A1221" s="1456" t="s">
        <v>131</v>
      </c>
      <c r="B1221" s="1454"/>
      <c r="C1221" s="1454"/>
      <c r="D1221" s="1454"/>
      <c r="E1221" s="1454"/>
      <c r="F1221" s="1455"/>
      <c r="G1221" s="1454"/>
      <c r="H1221" s="1453"/>
      <c r="I1221" s="1459" t="s">
        <v>79</v>
      </c>
      <c r="J1221" s="1458"/>
      <c r="K1221" s="1450"/>
      <c r="L1221" s="1449"/>
      <c r="M1221" s="1432"/>
    </row>
    <row r="1222" spans="1:13" s="1412" customFormat="1">
      <c r="A1222" s="1456" t="s">
        <v>130</v>
      </c>
      <c r="B1222" s="1454"/>
      <c r="C1222" s="1454"/>
      <c r="D1222" s="1454"/>
      <c r="E1222" s="1454"/>
      <c r="F1222" s="1455"/>
      <c r="G1222" s="1454"/>
      <c r="H1222" s="1453"/>
      <c r="I1222" s="1459" t="s">
        <v>81</v>
      </c>
      <c r="J1222" s="1458"/>
      <c r="K1222" s="1450"/>
      <c r="L1222" s="1449"/>
      <c r="M1222" s="1432"/>
    </row>
    <row r="1223" spans="1:13" s="1412" customFormat="1">
      <c r="A1223" s="1456" t="s">
        <v>129</v>
      </c>
      <c r="B1223" s="1454"/>
      <c r="C1223" s="1454"/>
      <c r="D1223" s="1454"/>
      <c r="E1223" s="1454"/>
      <c r="F1223" s="1455"/>
      <c r="G1223" s="1454"/>
      <c r="H1223" s="1453"/>
      <c r="I1223" s="1459" t="s">
        <v>83</v>
      </c>
      <c r="J1223" s="1458"/>
      <c r="K1223" s="1450"/>
      <c r="L1223" s="1449"/>
      <c r="M1223" s="1432"/>
    </row>
    <row r="1224" spans="1:13" s="1412" customFormat="1">
      <c r="A1224" s="1456" t="s">
        <v>128</v>
      </c>
      <c r="B1224" s="1454"/>
      <c r="C1224" s="1454"/>
      <c r="D1224" s="1454"/>
      <c r="E1224" s="1454"/>
      <c r="F1224" s="1455"/>
      <c r="G1224" s="1454"/>
      <c r="H1224" s="1453"/>
      <c r="I1224" s="1459" t="s">
        <v>85</v>
      </c>
      <c r="J1224" s="1458"/>
      <c r="K1224" s="1450"/>
      <c r="L1224" s="1449"/>
      <c r="M1224" s="1432"/>
    </row>
    <row r="1225" spans="1:13" s="1412" customFormat="1">
      <c r="A1225" s="1456" t="s">
        <v>127</v>
      </c>
      <c r="B1225" s="1454"/>
      <c r="C1225" s="1454"/>
      <c r="D1225" s="1454"/>
      <c r="E1225" s="1454"/>
      <c r="F1225" s="1455"/>
      <c r="G1225" s="1454"/>
      <c r="H1225" s="1453"/>
      <c r="I1225" s="1459" t="s">
        <v>87</v>
      </c>
      <c r="J1225" s="1458"/>
      <c r="K1225" s="1450"/>
      <c r="L1225" s="1449"/>
      <c r="M1225" s="1432"/>
    </row>
    <row r="1226" spans="1:13" s="1412" customFormat="1">
      <c r="A1226" s="1456" t="s">
        <v>126</v>
      </c>
      <c r="B1226" s="1454"/>
      <c r="C1226" s="1454"/>
      <c r="D1226" s="1454"/>
      <c r="E1226" s="1454"/>
      <c r="F1226" s="1455"/>
      <c r="G1226" s="1454"/>
      <c r="H1226" s="1453"/>
      <c r="I1226" s="1452"/>
      <c r="J1226" s="1451"/>
      <c r="K1226" s="1450"/>
      <c r="L1226" s="1449"/>
      <c r="M1226" s="1432"/>
    </row>
    <row r="1227" spans="1:13" s="1412" customFormat="1">
      <c r="A1227" s="1456" t="s">
        <v>125</v>
      </c>
      <c r="B1227" s="1454"/>
      <c r="C1227" s="1454"/>
      <c r="D1227" s="1454"/>
      <c r="E1227" s="1454"/>
      <c r="F1227" s="1455"/>
      <c r="G1227" s="1454"/>
      <c r="H1227" s="1453"/>
      <c r="I1227" s="1452"/>
      <c r="J1227" s="1451"/>
      <c r="K1227" s="1450"/>
      <c r="L1227" s="1449"/>
      <c r="M1227" s="1432"/>
    </row>
    <row r="1228" spans="1:13" s="1412" customFormat="1">
      <c r="A1228" s="1456" t="s">
        <v>91</v>
      </c>
      <c r="B1228" s="1454"/>
      <c r="C1228" s="1454"/>
      <c r="D1228" s="1454"/>
      <c r="E1228" s="1454"/>
      <c r="F1228" s="1455"/>
      <c r="G1228" s="1454"/>
      <c r="H1228" s="1453"/>
      <c r="I1228" s="1452"/>
      <c r="J1228" s="1451"/>
      <c r="K1228" s="1450"/>
      <c r="L1228" s="1449"/>
      <c r="M1228" s="1432"/>
    </row>
    <row r="1229" spans="1:13" s="1412" customFormat="1" ht="15.75" thickBot="1">
      <c r="A1229" s="1456" t="s">
        <v>124</v>
      </c>
      <c r="B1229" s="1454"/>
      <c r="C1229" s="1454"/>
      <c r="D1229" s="1454"/>
      <c r="E1229" s="1454"/>
      <c r="F1229" s="1455"/>
      <c r="G1229" s="1454"/>
      <c r="H1229" s="1453"/>
      <c r="I1229" s="1452"/>
      <c r="J1229" s="1451"/>
      <c r="K1229" s="1450"/>
      <c r="L1229" s="1449"/>
      <c r="M1229" s="1432"/>
    </row>
    <row r="1230" spans="1:13" s="1412" customFormat="1">
      <c r="A1230" s="1448" t="s">
        <v>94</v>
      </c>
      <c r="B1230" s="1447"/>
      <c r="C1230" s="1447"/>
      <c r="D1230" s="1447"/>
      <c r="E1230" s="1447"/>
      <c r="F1230" s="1447"/>
      <c r="G1230" s="1447"/>
      <c r="H1230" s="1447"/>
      <c r="I1230" s="1435" t="s">
        <v>95</v>
      </c>
      <c r="J1230" s="1434"/>
      <c r="K1230" s="1446"/>
      <c r="L1230" s="1445"/>
      <c r="M1230" s="1444"/>
    </row>
    <row r="1231" spans="1:13" s="1412" customFormat="1" ht="15.75" thickBot="1">
      <c r="A1231" s="1443" t="s">
        <v>96</v>
      </c>
      <c r="B1231" s="1442"/>
      <c r="C1231" s="1442"/>
      <c r="D1231" s="1442"/>
      <c r="E1231" s="1442"/>
      <c r="F1231" s="1442"/>
      <c r="G1231" s="1442"/>
      <c r="H1231" s="1442"/>
      <c r="I1231" s="1441"/>
      <c r="J1231" s="1440"/>
      <c r="K1231" s="1439"/>
      <c r="L1231" s="1438"/>
      <c r="M1231" s="1437"/>
    </row>
    <row r="1232" spans="1:13" s="1412" customFormat="1" ht="15.75" thickBot="1">
      <c r="A1232" s="1436" t="s">
        <v>160</v>
      </c>
      <c r="B1232" s="1436"/>
      <c r="C1232" s="1436"/>
      <c r="D1232" s="1436"/>
      <c r="E1232" s="1436"/>
      <c r="F1232" s="1436"/>
      <c r="G1232" s="1436"/>
      <c r="H1232" s="1436"/>
      <c r="I1232" s="1435" t="s">
        <v>95</v>
      </c>
      <c r="J1232" s="1434"/>
      <c r="K1232" s="1433">
        <v>0.81</v>
      </c>
      <c r="L1232" s="1433"/>
      <c r="M1232" s="1432">
        <f>I1171*12*K1232</f>
        <v>5863.1040000000012</v>
      </c>
    </row>
    <row r="1233" spans="1:19" s="1588" customFormat="1" ht="15.75" thickBot="1">
      <c r="A1233" s="1431" t="s">
        <v>137</v>
      </c>
      <c r="B1233" s="1430"/>
      <c r="C1233" s="1430"/>
      <c r="D1233" s="1430"/>
      <c r="E1233" s="1430"/>
      <c r="F1233" s="1430"/>
      <c r="G1233" s="1430"/>
      <c r="H1233" s="1430"/>
      <c r="I1233" s="1426"/>
      <c r="J1233" s="1425"/>
      <c r="K1233" s="1429">
        <v>67.86</v>
      </c>
      <c r="L1233" s="1423"/>
      <c r="M1233" s="1416">
        <f>K1233*I1171*12</f>
        <v>491197.82400000002</v>
      </c>
      <c r="P1233" s="1414"/>
      <c r="Q1233" s="1414"/>
      <c r="R1233" s="1414"/>
      <c r="S1233" s="1589"/>
    </row>
    <row r="1234" spans="1:19" s="1588" customFormat="1" ht="15.75" thickBot="1">
      <c r="A1234" s="1428" t="s">
        <v>136</v>
      </c>
      <c r="B1234" s="1427"/>
      <c r="C1234" s="1427"/>
      <c r="D1234" s="1427"/>
      <c r="E1234" s="1427"/>
      <c r="F1234" s="1427"/>
      <c r="G1234" s="1427"/>
      <c r="H1234" s="1427"/>
      <c r="I1234" s="1426"/>
      <c r="J1234" s="1425"/>
      <c r="K1234" s="1424">
        <f>K1235-K1233</f>
        <v>3.3900000000000006</v>
      </c>
      <c r="L1234" s="1423"/>
      <c r="M1234" s="1416">
        <f>K1234*12*I1171</f>
        <v>24538.176000000007</v>
      </c>
      <c r="P1234" s="1414"/>
      <c r="Q1234" s="1414"/>
      <c r="R1234" s="1414"/>
      <c r="S1234" s="1589"/>
    </row>
    <row r="1235" spans="1:19" s="1588" customFormat="1" ht="15.75" thickBot="1">
      <c r="A1235" s="1422" t="s">
        <v>135</v>
      </c>
      <c r="B1235" s="1421"/>
      <c r="C1235" s="1421"/>
      <c r="D1235" s="1421"/>
      <c r="E1235" s="1421"/>
      <c r="F1235" s="1421"/>
      <c r="G1235" s="1421"/>
      <c r="H1235" s="1421"/>
      <c r="I1235" s="1420"/>
      <c r="J1235" s="1419"/>
      <c r="K1235" s="1418">
        <f>K1232+K1220+K1195+K1182+K1172</f>
        <v>71.25</v>
      </c>
      <c r="L1235" s="1417"/>
      <c r="M1235" s="1416">
        <f>M1232+M1220+M1195+M1182+M1172</f>
        <v>515736</v>
      </c>
      <c r="N1235" s="1590"/>
      <c r="O1235" s="1590"/>
      <c r="P1235" s="1414"/>
      <c r="Q1235" s="1414"/>
      <c r="R1235" s="1414"/>
      <c r="S1235" s="1589"/>
    </row>
    <row r="1237" spans="1:19" ht="15.75">
      <c r="A1237" s="1587" t="s">
        <v>104</v>
      </c>
      <c r="B1237" s="1587"/>
      <c r="C1237" s="1587"/>
      <c r="D1237" s="1587"/>
      <c r="E1237" s="1587"/>
      <c r="F1237" s="1587"/>
      <c r="G1237" s="1587"/>
      <c r="H1237" s="1587"/>
      <c r="I1237" s="1587"/>
      <c r="J1237" s="1587"/>
      <c r="K1237" s="1587"/>
      <c r="L1237" s="1587"/>
      <c r="M1237" s="1508"/>
    </row>
    <row r="1238" spans="1:19" ht="15.75">
      <c r="A1238" s="1586" t="s">
        <v>0</v>
      </c>
      <c r="B1238" s="1586"/>
      <c r="C1238" s="1586"/>
      <c r="D1238" s="1586"/>
      <c r="E1238" s="1586"/>
      <c r="F1238" s="1586"/>
      <c r="G1238" s="1586"/>
      <c r="H1238" s="1586"/>
      <c r="I1238" s="1586"/>
      <c r="J1238" s="1586"/>
      <c r="K1238" s="1586"/>
      <c r="L1238" s="1586"/>
      <c r="M1238" s="1508"/>
    </row>
    <row r="1239" spans="1:19" ht="15.75">
      <c r="A1239" s="1559"/>
      <c r="B1239" s="1559"/>
      <c r="C1239" s="1559"/>
      <c r="D1239" s="1559"/>
      <c r="E1239" s="1559"/>
      <c r="F1239" s="1559" t="s">
        <v>219</v>
      </c>
      <c r="G1239" s="1559"/>
      <c r="H1239" s="1559"/>
      <c r="I1239" s="1559"/>
      <c r="J1239" s="1559"/>
      <c r="K1239" s="1601" t="s">
        <v>187</v>
      </c>
      <c r="L1239" s="1584"/>
      <c r="M1239" s="1584"/>
    </row>
    <row r="1240" spans="1:19">
      <c r="A1240" s="1512"/>
      <c r="B1240" s="1511"/>
      <c r="C1240" s="1583" t="s">
        <v>2</v>
      </c>
      <c r="D1240" s="1583"/>
      <c r="E1240" s="1583"/>
      <c r="F1240" s="1511"/>
      <c r="G1240" s="1511"/>
      <c r="H1240" s="1557"/>
      <c r="I1240" s="1526" t="s">
        <v>3</v>
      </c>
      <c r="J1240" s="1525"/>
      <c r="K1240" s="1582" t="s">
        <v>4</v>
      </c>
      <c r="L1240" s="1581"/>
      <c r="M1240" s="1536"/>
    </row>
    <row r="1241" spans="1:19">
      <c r="A1241" s="1577"/>
      <c r="B1241" s="1541"/>
      <c r="C1241" s="1541"/>
      <c r="D1241" s="1541"/>
      <c r="E1241" s="1541"/>
      <c r="F1241" s="1541"/>
      <c r="G1241" s="1541"/>
      <c r="H1241" s="1542"/>
      <c r="I1241" s="1452"/>
      <c r="J1241" s="1451"/>
      <c r="K1241" s="1579" t="s">
        <v>5</v>
      </c>
      <c r="L1241" s="1578"/>
      <c r="M1241" s="1600" t="s">
        <v>6</v>
      </c>
    </row>
    <row r="1242" spans="1:19">
      <c r="A1242" s="1577"/>
      <c r="B1242" s="1541"/>
      <c r="C1242" s="1541"/>
      <c r="D1242" s="1541"/>
      <c r="E1242" s="1541"/>
      <c r="F1242" s="1541"/>
      <c r="G1242" s="1541"/>
      <c r="H1242" s="1542"/>
      <c r="I1242" s="1459" t="s">
        <v>7</v>
      </c>
      <c r="J1242" s="1458"/>
      <c r="K1242" s="1576" t="s">
        <v>8</v>
      </c>
      <c r="L1242" s="1575"/>
      <c r="M1242" s="1600" t="s">
        <v>9</v>
      </c>
    </row>
    <row r="1243" spans="1:19" ht="16.5" thickBot="1">
      <c r="A1243" s="1573"/>
      <c r="B1243" s="1538"/>
      <c r="C1243" s="1538"/>
      <c r="D1243" s="1538"/>
      <c r="E1243" s="1538"/>
      <c r="F1243" s="1538"/>
      <c r="G1243" s="1538"/>
      <c r="H1243" s="1537"/>
      <c r="I1243" s="1572">
        <v>979.2</v>
      </c>
      <c r="J1243" s="1571"/>
      <c r="K1243" s="1570"/>
      <c r="L1243" s="1569"/>
      <c r="M1243" s="1568"/>
    </row>
    <row r="1244" spans="1:19">
      <c r="A1244" s="1555" t="s">
        <v>10</v>
      </c>
      <c r="B1244" s="1534"/>
      <c r="C1244" s="1534"/>
      <c r="D1244" s="1534"/>
      <c r="E1244" s="1534"/>
      <c r="F1244" s="1534"/>
      <c r="G1244" s="1534"/>
      <c r="H1244" s="1567"/>
      <c r="I1244" s="1531"/>
      <c r="J1244" s="1530"/>
      <c r="K1244" s="1566">
        <f>K1247+K1250</f>
        <v>8.77</v>
      </c>
      <c r="L1244" s="1528"/>
      <c r="M1244" s="1444">
        <f>K1244*12*I1243</f>
        <v>103051.008</v>
      </c>
    </row>
    <row r="1245" spans="1:19">
      <c r="A1245" s="1565" t="s">
        <v>11</v>
      </c>
      <c r="B1245" s="1564"/>
      <c r="C1245" s="1564"/>
      <c r="D1245" s="1564"/>
      <c r="E1245" s="1564"/>
      <c r="F1245" s="1564"/>
      <c r="G1245" s="1564"/>
      <c r="H1245" s="1563"/>
      <c r="I1245" s="1452"/>
      <c r="J1245" s="1451"/>
      <c r="K1245" s="1521"/>
      <c r="L1245" s="1507"/>
      <c r="M1245" s="1562"/>
    </row>
    <row r="1246" spans="1:19" ht="15.75" thickBot="1">
      <c r="A1246" s="1550" t="s">
        <v>12</v>
      </c>
      <c r="B1246" s="1561"/>
      <c r="C1246" s="1561"/>
      <c r="D1246" s="1561"/>
      <c r="E1246" s="1561"/>
      <c r="F1246" s="1561"/>
      <c r="G1246" s="1561"/>
      <c r="H1246" s="1560"/>
      <c r="I1246" s="1547"/>
      <c r="J1246" s="1440"/>
      <c r="K1246" s="1439"/>
      <c r="L1246" s="1438"/>
      <c r="M1246" s="1437"/>
    </row>
    <row r="1247" spans="1:19">
      <c r="A1247" s="1496" t="s">
        <v>13</v>
      </c>
      <c r="B1247" s="1516"/>
      <c r="C1247" s="1516"/>
      <c r="D1247" s="1516"/>
      <c r="E1247" s="1516"/>
      <c r="F1247" s="1516"/>
      <c r="G1247" s="1516"/>
      <c r="H1247" s="1543"/>
      <c r="I1247" s="1510" t="s">
        <v>14</v>
      </c>
      <c r="J1247" s="1509"/>
      <c r="K1247" s="1514">
        <v>5.24</v>
      </c>
      <c r="L1247" s="1513"/>
      <c r="M1247" s="1432">
        <f>K1247*12*I1243</f>
        <v>61572.096000000005</v>
      </c>
    </row>
    <row r="1248" spans="1:19">
      <c r="A1248" s="1456" t="s">
        <v>15</v>
      </c>
      <c r="B1248" s="1541"/>
      <c r="C1248" s="1541"/>
      <c r="D1248" s="1541"/>
      <c r="E1248" s="1541"/>
      <c r="F1248" s="1541"/>
      <c r="G1248" s="1541"/>
      <c r="H1248" s="1542"/>
      <c r="I1248" s="1459" t="s">
        <v>16</v>
      </c>
      <c r="J1248" s="1458"/>
      <c r="K1248" s="1508"/>
      <c r="L1248" s="1507"/>
      <c r="M1248" s="1432"/>
    </row>
    <row r="1249" spans="1:13" s="1412" customFormat="1">
      <c r="A1249" s="1496" t="s">
        <v>17</v>
      </c>
      <c r="B1249" s="1516"/>
      <c r="C1249" s="1516"/>
      <c r="D1249" s="1516"/>
      <c r="E1249" s="1516"/>
      <c r="F1249" s="1516"/>
      <c r="G1249" s="1516"/>
      <c r="H1249" s="1543"/>
      <c r="I1249" s="1510"/>
      <c r="J1249" s="1509"/>
      <c r="K1249" s="1508"/>
      <c r="L1249" s="1507"/>
      <c r="M1249" s="1432"/>
    </row>
    <row r="1250" spans="1:13" s="1412" customFormat="1">
      <c r="A1250" s="1496" t="s">
        <v>18</v>
      </c>
      <c r="B1250" s="1516"/>
      <c r="C1250" s="1516"/>
      <c r="D1250" s="1516"/>
      <c r="E1250" s="1516"/>
      <c r="F1250" s="1516"/>
      <c r="G1250" s="1516"/>
      <c r="H1250" s="1543"/>
      <c r="I1250" s="1504" t="s">
        <v>19</v>
      </c>
      <c r="J1250" s="1503"/>
      <c r="K1250" s="1506">
        <v>3.53</v>
      </c>
      <c r="L1250" s="1505"/>
      <c r="M1250" s="1432">
        <f>K1250*12*I1243</f>
        <v>41478.912000000004</v>
      </c>
    </row>
    <row r="1251" spans="1:13" s="1412" customFormat="1">
      <c r="A1251" s="1489" t="s">
        <v>20</v>
      </c>
      <c r="B1251" s="1540"/>
      <c r="C1251" s="1540"/>
      <c r="D1251" s="1540"/>
      <c r="E1251" s="1540"/>
      <c r="F1251" s="1540"/>
      <c r="G1251" s="1540"/>
      <c r="H1251" s="1539"/>
      <c r="I1251" s="1459" t="s">
        <v>16</v>
      </c>
      <c r="J1251" s="1458"/>
      <c r="K1251" s="1599"/>
      <c r="L1251" s="1598"/>
      <c r="M1251" s="1432"/>
    </row>
    <row r="1252" spans="1:13" s="1412" customFormat="1">
      <c r="A1252" s="1482" t="s">
        <v>21</v>
      </c>
      <c r="B1252" s="1511"/>
      <c r="C1252" s="1511"/>
      <c r="D1252" s="1511"/>
      <c r="E1252" s="1511"/>
      <c r="F1252" s="1511"/>
      <c r="G1252" s="1511"/>
      <c r="H1252" s="1557"/>
      <c r="I1252" s="1459"/>
      <c r="J1252" s="1458"/>
      <c r="K1252" s="1508"/>
      <c r="L1252" s="1507"/>
      <c r="M1252" s="1432"/>
    </row>
    <row r="1253" spans="1:13" s="1412" customFormat="1" ht="15.75" thickBot="1">
      <c r="A1253" s="1496" t="s">
        <v>22</v>
      </c>
      <c r="B1253" s="1495"/>
      <c r="C1253" s="1495"/>
      <c r="D1253" s="1495"/>
      <c r="E1253" s="1495"/>
      <c r="F1253" s="1495"/>
      <c r="G1253" s="1495"/>
      <c r="H1253" s="1494"/>
      <c r="I1253" s="1523"/>
      <c r="J1253" s="1522"/>
      <c r="K1253" s="1484"/>
      <c r="L1253" s="1483"/>
      <c r="M1253" s="1432"/>
    </row>
    <row r="1254" spans="1:13" s="1412" customFormat="1">
      <c r="A1254" s="1555" t="s">
        <v>23</v>
      </c>
      <c r="B1254" s="1554"/>
      <c r="C1254" s="1554"/>
      <c r="D1254" s="1554"/>
      <c r="E1254" s="1554"/>
      <c r="F1254" s="1554"/>
      <c r="G1254" s="1554"/>
      <c r="H1254" s="1553"/>
      <c r="I1254" s="1531"/>
      <c r="J1254" s="1552"/>
      <c r="K1254" s="1551">
        <f>K1256+K1261+K1263</f>
        <v>7.17</v>
      </c>
      <c r="L1254" s="1528"/>
      <c r="M1254" s="1444">
        <f>K1254*12*I1243</f>
        <v>84250.368000000002</v>
      </c>
    </row>
    <row r="1255" spans="1:13" s="1412" customFormat="1" ht="15.75" thickBot="1">
      <c r="A1255" s="1550" t="s">
        <v>24</v>
      </c>
      <c r="B1255" s="1549"/>
      <c r="C1255" s="1549"/>
      <c r="D1255" s="1549"/>
      <c r="E1255" s="1549"/>
      <c r="F1255" s="1549"/>
      <c r="G1255" s="1549"/>
      <c r="H1255" s="1548"/>
      <c r="I1255" s="1547"/>
      <c r="J1255" s="1546"/>
      <c r="K1255" s="1439"/>
      <c r="L1255" s="1438"/>
      <c r="M1255" s="1437"/>
    </row>
    <row r="1256" spans="1:13" s="1412" customFormat="1">
      <c r="A1256" s="1456" t="s">
        <v>25</v>
      </c>
      <c r="B1256" s="1455"/>
      <c r="C1256" s="1455"/>
      <c r="D1256" s="1455"/>
      <c r="E1256" s="1455"/>
      <c r="F1256" s="1455"/>
      <c r="G1256" s="1455"/>
      <c r="H1256" s="1453"/>
      <c r="I1256" s="1459" t="s">
        <v>14</v>
      </c>
      <c r="J1256" s="1458"/>
      <c r="K1256" s="1514">
        <v>3.59</v>
      </c>
      <c r="L1256" s="1513"/>
      <c r="M1256" s="1432">
        <f>K1256*12*I1243</f>
        <v>42183.936000000002</v>
      </c>
    </row>
    <row r="1257" spans="1:13" s="1412" customFormat="1">
      <c r="A1257" s="1496" t="s">
        <v>26</v>
      </c>
      <c r="B1257" s="1495"/>
      <c r="C1257" s="1495"/>
      <c r="D1257" s="1495"/>
      <c r="E1257" s="1495"/>
      <c r="F1257" s="1495"/>
      <c r="G1257" s="1495"/>
      <c r="H1257" s="1494"/>
      <c r="I1257" s="1545"/>
      <c r="J1257" s="1544"/>
      <c r="K1257" s="1508"/>
      <c r="L1257" s="1507"/>
      <c r="M1257" s="1432"/>
    </row>
    <row r="1258" spans="1:13" s="1412" customFormat="1">
      <c r="A1258" s="1456" t="s">
        <v>15</v>
      </c>
      <c r="B1258" s="1541"/>
      <c r="C1258" s="1541"/>
      <c r="D1258" s="1541"/>
      <c r="E1258" s="1541"/>
      <c r="F1258" s="1541"/>
      <c r="G1258" s="1541"/>
      <c r="H1258" s="1542"/>
      <c r="I1258" s="1459" t="s">
        <v>16</v>
      </c>
      <c r="J1258" s="1458"/>
      <c r="K1258" s="1508"/>
      <c r="L1258" s="1507"/>
      <c r="M1258" s="1432"/>
    </row>
    <row r="1259" spans="1:13" s="1412" customFormat="1">
      <c r="A1259" s="1496" t="s">
        <v>17</v>
      </c>
      <c r="B1259" s="1516"/>
      <c r="C1259" s="1516"/>
      <c r="D1259" s="1516"/>
      <c r="E1259" s="1516"/>
      <c r="F1259" s="1516"/>
      <c r="G1259" s="1516"/>
      <c r="H1259" s="1543"/>
      <c r="I1259" s="1510"/>
      <c r="J1259" s="1509"/>
      <c r="K1259" s="1508"/>
      <c r="L1259" s="1507"/>
      <c r="M1259" s="1432"/>
    </row>
    <row r="1260" spans="1:13" s="1412" customFormat="1">
      <c r="A1260" s="1489" t="s">
        <v>27</v>
      </c>
      <c r="B1260" s="1540"/>
      <c r="C1260" s="1539"/>
      <c r="D1260" s="1541"/>
      <c r="E1260" s="1541"/>
      <c r="F1260" s="1541"/>
      <c r="G1260" s="1541"/>
      <c r="H1260" s="1542"/>
      <c r="I1260" s="1459" t="s">
        <v>16</v>
      </c>
      <c r="J1260" s="1458"/>
      <c r="K1260" s="1508"/>
      <c r="L1260" s="1507"/>
      <c r="M1260" s="1432"/>
    </row>
    <row r="1261" spans="1:13" s="1412" customFormat="1">
      <c r="A1261" s="1456" t="s">
        <v>28</v>
      </c>
      <c r="B1261" s="1541"/>
      <c r="C1261" s="1541"/>
      <c r="D1261" s="1540"/>
      <c r="E1261" s="1540"/>
      <c r="F1261" s="1540"/>
      <c r="G1261" s="1540"/>
      <c r="H1261" s="1539"/>
      <c r="I1261" s="1504" t="s">
        <v>19</v>
      </c>
      <c r="J1261" s="1503"/>
      <c r="K1261" s="1506">
        <v>1.58</v>
      </c>
      <c r="L1261" s="1505"/>
      <c r="M1261" s="1432">
        <f>K1261*12*I1243</f>
        <v>18565.632000000001</v>
      </c>
    </row>
    <row r="1262" spans="1:13" s="1412" customFormat="1">
      <c r="A1262" s="1482" t="s">
        <v>29</v>
      </c>
      <c r="B1262" s="1481"/>
      <c r="C1262" s="1481"/>
      <c r="D1262" s="1481"/>
      <c r="E1262" s="1481"/>
      <c r="F1262" s="1481"/>
      <c r="G1262" s="1481"/>
      <c r="H1262" s="1480"/>
      <c r="I1262" s="1526" t="s">
        <v>133</v>
      </c>
      <c r="J1262" s="1525"/>
      <c r="K1262" s="1508"/>
      <c r="L1262" s="1507"/>
      <c r="M1262" s="1432"/>
    </row>
    <row r="1263" spans="1:13" s="1412" customFormat="1">
      <c r="A1263" s="1482" t="s">
        <v>32</v>
      </c>
      <c r="B1263" s="1481"/>
      <c r="C1263" s="1481"/>
      <c r="D1263" s="1481"/>
      <c r="E1263" s="1481"/>
      <c r="F1263" s="1481"/>
      <c r="G1263" s="1481"/>
      <c r="H1263" s="1480"/>
      <c r="I1263" s="1526" t="s">
        <v>19</v>
      </c>
      <c r="J1263" s="1525"/>
      <c r="K1263" s="1506">
        <v>2</v>
      </c>
      <c r="L1263" s="1505"/>
      <c r="M1263" s="1432">
        <f>K1263*12*I1243</f>
        <v>23500.800000000003</v>
      </c>
    </row>
    <row r="1264" spans="1:13" s="1412" customFormat="1">
      <c r="A1264" s="1496" t="s">
        <v>33</v>
      </c>
      <c r="B1264" s="1495"/>
      <c r="C1264" s="1495"/>
      <c r="D1264" s="1495"/>
      <c r="E1264" s="1495"/>
      <c r="F1264" s="1495"/>
      <c r="G1264" s="1495"/>
      <c r="H1264" s="1494"/>
      <c r="I1264" s="1523"/>
      <c r="J1264" s="1522"/>
      <c r="K1264" s="1508"/>
      <c r="L1264" s="1507"/>
      <c r="M1264" s="1432"/>
    </row>
    <row r="1265" spans="1:13" s="1412" customFormat="1">
      <c r="A1265" s="1482" t="s">
        <v>34</v>
      </c>
      <c r="B1265" s="1481"/>
      <c r="C1265" s="1481"/>
      <c r="D1265" s="1481"/>
      <c r="E1265" s="1481"/>
      <c r="F1265" s="1481"/>
      <c r="G1265" s="1481"/>
      <c r="H1265" s="1480"/>
      <c r="I1265" s="1459" t="s">
        <v>16</v>
      </c>
      <c r="J1265" s="1458"/>
      <c r="K1265" s="1508"/>
      <c r="L1265" s="1507"/>
      <c r="M1265" s="1432"/>
    </row>
    <row r="1266" spans="1:13" s="1412" customFormat="1" ht="15.75" thickBot="1">
      <c r="A1266" s="1482" t="s">
        <v>35</v>
      </c>
      <c r="B1266" s="1481"/>
      <c r="C1266" s="1481"/>
      <c r="D1266" s="1481"/>
      <c r="E1266" s="1481"/>
      <c r="F1266" s="1481"/>
      <c r="G1266" s="1481"/>
      <c r="H1266" s="1480"/>
      <c r="I1266" s="1526" t="s">
        <v>132</v>
      </c>
      <c r="J1266" s="1525"/>
      <c r="K1266" s="1538"/>
      <c r="L1266" s="1537"/>
      <c r="M1266" s="1536"/>
    </row>
    <row r="1267" spans="1:13" s="1412" customFormat="1" ht="15.75" thickBot="1">
      <c r="A1267" s="1535" t="s">
        <v>38</v>
      </c>
      <c r="B1267" s="1534"/>
      <c r="C1267" s="1534"/>
      <c r="D1267" s="1534"/>
      <c r="E1267" s="1534"/>
      <c r="F1267" s="1534"/>
      <c r="G1267" s="1533"/>
      <c r="H1267" s="1532"/>
      <c r="I1267" s="1531"/>
      <c r="J1267" s="1530"/>
      <c r="K1267" s="1529">
        <f>K1268+K1275+K1283+K1287+K1288+K1289</f>
        <v>37.86</v>
      </c>
      <c r="L1267" s="1528"/>
      <c r="M1267" s="1444">
        <f>M1268+M1275+M1283+M1287+M1288+M1289</f>
        <v>444870.14400000003</v>
      </c>
    </row>
    <row r="1268" spans="1:13" s="1412" customFormat="1" ht="15.75" thickBot="1">
      <c r="A1268" s="1467" t="s">
        <v>39</v>
      </c>
      <c r="B1268" s="1466"/>
      <c r="C1268" s="1466"/>
      <c r="D1268" s="1466"/>
      <c r="E1268" s="1466"/>
      <c r="F1268" s="1466"/>
      <c r="G1268" s="1466"/>
      <c r="H1268" s="1465"/>
      <c r="I1268" s="1464"/>
      <c r="J1268" s="1463"/>
      <c r="K1268" s="1527">
        <f>K1269+K1270+K1271+K1273+K1274</f>
        <v>11.29</v>
      </c>
      <c r="L1268" s="1518"/>
      <c r="M1268" s="1460">
        <f>K1268*12*I1243</f>
        <v>132662.016</v>
      </c>
    </row>
    <row r="1269" spans="1:13" s="1412" customFormat="1">
      <c r="A1269" s="1496" t="s">
        <v>40</v>
      </c>
      <c r="B1269" s="1495"/>
      <c r="C1269" s="1495"/>
      <c r="D1269" s="1495"/>
      <c r="E1269" s="1495"/>
      <c r="F1269" s="1495"/>
      <c r="G1269" s="1495"/>
      <c r="H1269" s="1494"/>
      <c r="I1269" s="1510" t="s">
        <v>41</v>
      </c>
      <c r="J1269" s="1509"/>
      <c r="K1269" s="1514">
        <v>2.58</v>
      </c>
      <c r="L1269" s="1513"/>
      <c r="M1269" s="1432">
        <f>K1269*12*I1243</f>
        <v>30316.032000000003</v>
      </c>
    </row>
    <row r="1270" spans="1:13" s="1412" customFormat="1">
      <c r="A1270" s="1489" t="s">
        <v>42</v>
      </c>
      <c r="B1270" s="1488"/>
      <c r="C1270" s="1488"/>
      <c r="D1270" s="1488"/>
      <c r="E1270" s="1488"/>
      <c r="F1270" s="1488"/>
      <c r="G1270" s="1488"/>
      <c r="H1270" s="1487"/>
      <c r="I1270" s="1504" t="s">
        <v>43</v>
      </c>
      <c r="J1270" s="1503"/>
      <c r="K1270" s="1506">
        <v>6.1</v>
      </c>
      <c r="L1270" s="1505"/>
      <c r="M1270" s="1432">
        <f>K1270*12*I1243</f>
        <v>71677.439999999988</v>
      </c>
    </row>
    <row r="1271" spans="1:13" s="1412" customFormat="1">
      <c r="A1271" s="1482" t="s">
        <v>44</v>
      </c>
      <c r="B1271" s="1481"/>
      <c r="C1271" s="1481"/>
      <c r="D1271" s="1481"/>
      <c r="E1271" s="1481"/>
      <c r="F1271" s="1481"/>
      <c r="G1271" s="1481"/>
      <c r="H1271" s="1480"/>
      <c r="I1271" s="1526" t="s">
        <v>19</v>
      </c>
      <c r="J1271" s="1525"/>
      <c r="K1271" s="1506">
        <v>0.69</v>
      </c>
      <c r="L1271" s="1505"/>
      <c r="M1271" s="1432">
        <f>K1271*12*I1243</f>
        <v>8107.7759999999998</v>
      </c>
    </row>
    <row r="1272" spans="1:13" s="1412" customFormat="1">
      <c r="A1272" s="1524" t="s">
        <v>45</v>
      </c>
      <c r="B1272" s="1516"/>
      <c r="C1272" s="1516"/>
      <c r="D1272" s="1516"/>
      <c r="E1272" s="1495"/>
      <c r="F1272" s="1495"/>
      <c r="G1272" s="1495"/>
      <c r="H1272" s="1494"/>
      <c r="I1272" s="1523"/>
      <c r="J1272" s="1522"/>
      <c r="K1272" s="1521"/>
      <c r="L1272" s="1507"/>
      <c r="M1272" s="1432"/>
    </row>
    <row r="1273" spans="1:13" s="1412" customFormat="1">
      <c r="A1273" s="1489" t="s">
        <v>46</v>
      </c>
      <c r="B1273" s="1488"/>
      <c r="C1273" s="1488"/>
      <c r="D1273" s="1488"/>
      <c r="E1273" s="1488"/>
      <c r="F1273" s="1488"/>
      <c r="G1273" s="1488"/>
      <c r="H1273" s="1487"/>
      <c r="I1273" s="1504" t="s">
        <v>14</v>
      </c>
      <c r="J1273" s="1503"/>
      <c r="K1273" s="1506">
        <v>0.21</v>
      </c>
      <c r="L1273" s="1505"/>
      <c r="M1273" s="1432">
        <f>K1273*12*I1243</f>
        <v>2467.5840000000003</v>
      </c>
    </row>
    <row r="1274" spans="1:13" s="1412" customFormat="1" ht="15.75" thickBot="1">
      <c r="A1274" s="1482" t="s">
        <v>47</v>
      </c>
      <c r="B1274" s="1481"/>
      <c r="C1274" s="1481"/>
      <c r="D1274" s="1481"/>
      <c r="E1274" s="1481"/>
      <c r="F1274" s="1481"/>
      <c r="G1274" s="1481"/>
      <c r="H1274" s="1480"/>
      <c r="I1274" s="1479" t="s">
        <v>14</v>
      </c>
      <c r="J1274" s="1478"/>
      <c r="K1274" s="1520">
        <v>1.71</v>
      </c>
      <c r="L1274" s="1519"/>
      <c r="M1274" s="1432">
        <f>K1274*12*I1243</f>
        <v>20093.184000000001</v>
      </c>
    </row>
    <row r="1275" spans="1:13" s="1412" customFormat="1" ht="15.75" thickBot="1">
      <c r="A1275" s="1501" t="s">
        <v>48</v>
      </c>
      <c r="B1275" s="1500"/>
      <c r="C1275" s="1500"/>
      <c r="D1275" s="1500"/>
      <c r="E1275" s="1500"/>
      <c r="F1275" s="1500"/>
      <c r="G1275" s="1500"/>
      <c r="H1275" s="1499"/>
      <c r="I1275" s="1464"/>
      <c r="J1275" s="1463"/>
      <c r="K1275" s="1462">
        <f>K1276+K1277+K1279+K1280+K1281+K1282</f>
        <v>2.9600000000000004</v>
      </c>
      <c r="L1275" s="1518"/>
      <c r="M1275" s="1460">
        <f>K1275*12*I1243</f>
        <v>34781.184000000001</v>
      </c>
    </row>
    <row r="1276" spans="1:13" s="1412" customFormat="1">
      <c r="A1276" s="1517" t="s">
        <v>49</v>
      </c>
      <c r="B1276" s="1516"/>
      <c r="C1276" s="1516"/>
      <c r="D1276" s="1516"/>
      <c r="E1276" s="1516"/>
      <c r="F1276" s="1495"/>
      <c r="G1276" s="1495"/>
      <c r="H1276" s="1494"/>
      <c r="I1276" s="1515"/>
      <c r="J1276" s="1451"/>
      <c r="K1276" s="1514">
        <v>0.16</v>
      </c>
      <c r="L1276" s="1513"/>
      <c r="M1276" s="1432">
        <f>K1276*12*I1243</f>
        <v>1880.0640000000001</v>
      </c>
    </row>
    <row r="1277" spans="1:13" s="1412" customFormat="1">
      <c r="A1277" s="1512" t="s">
        <v>50</v>
      </c>
      <c r="B1277" s="1511"/>
      <c r="C1277" s="1511"/>
      <c r="D1277" s="1511"/>
      <c r="E1277" s="1511"/>
      <c r="F1277" s="1481"/>
      <c r="G1277" s="1481"/>
      <c r="H1277" s="1480"/>
      <c r="I1277" s="1459" t="s">
        <v>51</v>
      </c>
      <c r="J1277" s="1458"/>
      <c r="K1277" s="1506">
        <v>1.41</v>
      </c>
      <c r="L1277" s="1505"/>
      <c r="M1277" s="1432">
        <f>K1277*12*I1243</f>
        <v>16568.063999999998</v>
      </c>
    </row>
    <row r="1278" spans="1:13" s="1412" customFormat="1">
      <c r="A1278" s="1496" t="s">
        <v>52</v>
      </c>
      <c r="B1278" s="1495"/>
      <c r="C1278" s="1495"/>
      <c r="D1278" s="1495"/>
      <c r="E1278" s="1495"/>
      <c r="F1278" s="1495"/>
      <c r="G1278" s="1495"/>
      <c r="H1278" s="1494"/>
      <c r="I1278" s="1510" t="s">
        <v>53</v>
      </c>
      <c r="J1278" s="1509"/>
      <c r="K1278" s="1508"/>
      <c r="L1278" s="1507"/>
      <c r="M1278" s="1432"/>
    </row>
    <row r="1279" spans="1:13" s="1412" customFormat="1">
      <c r="A1279" s="1489" t="s">
        <v>54</v>
      </c>
      <c r="B1279" s="1488"/>
      <c r="C1279" s="1488"/>
      <c r="D1279" s="1488"/>
      <c r="E1279" s="1488"/>
      <c r="F1279" s="1488"/>
      <c r="G1279" s="1488"/>
      <c r="H1279" s="1487"/>
      <c r="I1279" s="1504" t="s">
        <v>55</v>
      </c>
      <c r="J1279" s="1503"/>
      <c r="K1279" s="1506">
        <v>0.87</v>
      </c>
      <c r="L1279" s="1505"/>
      <c r="M1279" s="1432">
        <f>K1279*12*I1243</f>
        <v>10222.848</v>
      </c>
    </row>
    <row r="1280" spans="1:13" s="1412" customFormat="1">
      <c r="A1280" s="1489" t="s">
        <v>56</v>
      </c>
      <c r="B1280" s="1488"/>
      <c r="C1280" s="1488"/>
      <c r="D1280" s="1488"/>
      <c r="E1280" s="1488"/>
      <c r="F1280" s="1488"/>
      <c r="G1280" s="1488"/>
      <c r="H1280" s="1487"/>
      <c r="I1280" s="1504" t="s">
        <v>57</v>
      </c>
      <c r="J1280" s="1503"/>
      <c r="K1280" s="1506">
        <v>0.22</v>
      </c>
      <c r="L1280" s="1505"/>
      <c r="M1280" s="1432">
        <f>K1280*12*I1243</f>
        <v>2585.0880000000002</v>
      </c>
    </row>
    <row r="1281" spans="1:13" s="1412" customFormat="1">
      <c r="A1281" s="1482" t="s">
        <v>58</v>
      </c>
      <c r="B1281" s="1481"/>
      <c r="C1281" s="1481"/>
      <c r="D1281" s="1481"/>
      <c r="E1281" s="1481"/>
      <c r="F1281" s="1481"/>
      <c r="G1281" s="1481"/>
      <c r="H1281" s="1480"/>
      <c r="I1281" s="1504" t="s">
        <v>59</v>
      </c>
      <c r="J1281" s="1503"/>
      <c r="K1281" s="1484">
        <v>0.12</v>
      </c>
      <c r="L1281" s="1483"/>
      <c r="M1281" s="1432">
        <f>K1281*12*I1243</f>
        <v>1410.048</v>
      </c>
    </row>
    <row r="1282" spans="1:13" s="1412" customFormat="1" ht="15.75" thickBot="1">
      <c r="A1282" s="1482" t="s">
        <v>60</v>
      </c>
      <c r="B1282" s="1481"/>
      <c r="C1282" s="1481"/>
      <c r="D1282" s="1481"/>
      <c r="E1282" s="1481"/>
      <c r="F1282" s="1481"/>
      <c r="G1282" s="1481"/>
      <c r="H1282" s="1480"/>
      <c r="I1282" s="1479" t="s">
        <v>61</v>
      </c>
      <c r="J1282" s="1478"/>
      <c r="K1282" s="1477">
        <v>0.18</v>
      </c>
      <c r="L1282" s="1476"/>
      <c r="M1282" s="1502">
        <f>K1282*12*I1243</f>
        <v>2115.0720000000001</v>
      </c>
    </row>
    <row r="1283" spans="1:13" s="1412" customFormat="1" ht="15.75" thickBot="1">
      <c r="A1283" s="1501" t="s">
        <v>109</v>
      </c>
      <c r="B1283" s="1500"/>
      <c r="C1283" s="1500"/>
      <c r="D1283" s="1500"/>
      <c r="E1283" s="1500"/>
      <c r="F1283" s="1500"/>
      <c r="G1283" s="1500"/>
      <c r="H1283" s="1499"/>
      <c r="I1283" s="1498"/>
      <c r="J1283" s="1497"/>
      <c r="K1283" s="1424">
        <f>K1284+K1285+K1286</f>
        <v>1.93</v>
      </c>
      <c r="L1283" s="1461"/>
      <c r="M1283" s="1460">
        <f>K1283*12*I1243</f>
        <v>22678.272000000001</v>
      </c>
    </row>
    <row r="1284" spans="1:13" s="1412" customFormat="1">
      <c r="A1284" s="1496" t="s">
        <v>63</v>
      </c>
      <c r="B1284" s="1495"/>
      <c r="C1284" s="1495"/>
      <c r="D1284" s="1495"/>
      <c r="E1284" s="1495"/>
      <c r="F1284" s="1495"/>
      <c r="G1284" s="1495"/>
      <c r="H1284" s="1494"/>
      <c r="I1284" s="1493" t="s">
        <v>64</v>
      </c>
      <c r="J1284" s="1492"/>
      <c r="K1284" s="1491">
        <v>0.92</v>
      </c>
      <c r="L1284" s="1490"/>
      <c r="M1284" s="1432">
        <f>K1284*12*I1243</f>
        <v>10810.368000000002</v>
      </c>
    </row>
    <row r="1285" spans="1:13" s="1412" customFormat="1">
      <c r="A1285" s="1489" t="s">
        <v>65</v>
      </c>
      <c r="B1285" s="1488"/>
      <c r="C1285" s="1488"/>
      <c r="D1285" s="1488"/>
      <c r="E1285" s="1488"/>
      <c r="F1285" s="1488"/>
      <c r="G1285" s="1488"/>
      <c r="H1285" s="1487"/>
      <c r="I1285" s="1486" t="s">
        <v>66</v>
      </c>
      <c r="J1285" s="1485"/>
      <c r="K1285" s="1484">
        <v>0.81</v>
      </c>
      <c r="L1285" s="1483"/>
      <c r="M1285" s="1432">
        <f>K1285*12*I1243</f>
        <v>9517.8240000000005</v>
      </c>
    </row>
    <row r="1286" spans="1:13" s="1412" customFormat="1" ht="15.75" thickBot="1">
      <c r="A1286" s="1482" t="s">
        <v>58</v>
      </c>
      <c r="B1286" s="1481"/>
      <c r="C1286" s="1481"/>
      <c r="D1286" s="1481"/>
      <c r="E1286" s="1481"/>
      <c r="F1286" s="1481"/>
      <c r="G1286" s="1481"/>
      <c r="H1286" s="1480"/>
      <c r="I1286" s="1479" t="s">
        <v>59</v>
      </c>
      <c r="J1286" s="1478"/>
      <c r="K1286" s="1477">
        <v>0.2</v>
      </c>
      <c r="L1286" s="1476"/>
      <c r="M1286" s="1432">
        <f>K1286*12*I1243</f>
        <v>2350.0800000000004</v>
      </c>
    </row>
    <row r="1287" spans="1:13" s="1412" customFormat="1" ht="15.75" thickBot="1">
      <c r="A1287" s="1471" t="s">
        <v>108</v>
      </c>
      <c r="B1287" s="1470"/>
      <c r="C1287" s="1470"/>
      <c r="D1287" s="1470"/>
      <c r="E1287" s="1470"/>
      <c r="F1287" s="1470"/>
      <c r="G1287" s="1470"/>
      <c r="H1287" s="1469"/>
      <c r="I1287" s="1475" t="s">
        <v>68</v>
      </c>
      <c r="J1287" s="1474"/>
      <c r="K1287" s="1473">
        <v>19.28</v>
      </c>
      <c r="L1287" s="1472"/>
      <c r="M1287" s="1460">
        <f>K1287*12*I1243</f>
        <v>226547.71200000003</v>
      </c>
    </row>
    <row r="1288" spans="1:13" s="1412" customFormat="1" ht="15.75" thickBot="1">
      <c r="A1288" s="1467" t="s">
        <v>107</v>
      </c>
      <c r="B1288" s="1466"/>
      <c r="C1288" s="1466"/>
      <c r="D1288" s="1466"/>
      <c r="E1288" s="1466"/>
      <c r="F1288" s="1466"/>
      <c r="G1288" s="1466"/>
      <c r="H1288" s="1465"/>
      <c r="I1288" s="1435" t="s">
        <v>71</v>
      </c>
      <c r="J1288" s="1434"/>
      <c r="K1288" s="1462">
        <v>2.29</v>
      </c>
      <c r="L1288" s="1461"/>
      <c r="M1288" s="1460">
        <f>K1288*12*I1243</f>
        <v>26908.416000000001</v>
      </c>
    </row>
    <row r="1289" spans="1:13" s="1412" customFormat="1" ht="15.75" thickBot="1">
      <c r="A1289" s="1471" t="s">
        <v>106</v>
      </c>
      <c r="B1289" s="1470"/>
      <c r="C1289" s="1470"/>
      <c r="D1289" s="1470"/>
      <c r="E1289" s="1470"/>
      <c r="F1289" s="1470"/>
      <c r="G1289" s="1470"/>
      <c r="H1289" s="1469"/>
      <c r="I1289" s="1464"/>
      <c r="J1289" s="1463"/>
      <c r="K1289" s="1462">
        <v>0.11</v>
      </c>
      <c r="L1289" s="1461"/>
      <c r="M1289" s="1460">
        <f>K1289*12*I1243</f>
        <v>1292.5440000000001</v>
      </c>
    </row>
    <row r="1290" spans="1:13" s="1412" customFormat="1">
      <c r="A1290" s="1456" t="s">
        <v>75</v>
      </c>
      <c r="B1290" s="1455"/>
      <c r="C1290" s="1455"/>
      <c r="D1290" s="1455"/>
      <c r="E1290" s="1455"/>
      <c r="F1290" s="1455"/>
      <c r="G1290" s="1455"/>
      <c r="H1290" s="1453"/>
      <c r="I1290" s="1435" t="s">
        <v>14</v>
      </c>
      <c r="J1290" s="1434"/>
      <c r="K1290" s="1468"/>
      <c r="L1290" s="1449"/>
      <c r="M1290" s="1432"/>
    </row>
    <row r="1291" spans="1:13" s="1412" customFormat="1" ht="15.75" thickBot="1">
      <c r="A1291" s="1456" t="s">
        <v>76</v>
      </c>
      <c r="B1291" s="1455"/>
      <c r="C1291" s="1455"/>
      <c r="D1291" s="1455"/>
      <c r="E1291" s="1455"/>
      <c r="F1291" s="1455"/>
      <c r="G1291" s="1455"/>
      <c r="H1291" s="1453"/>
      <c r="I1291" s="1452"/>
      <c r="J1291" s="1451"/>
      <c r="K1291" s="1468"/>
      <c r="L1291" s="1449"/>
      <c r="M1291" s="1432"/>
    </row>
    <row r="1292" spans="1:13" s="1412" customFormat="1" ht="15.75" thickBot="1">
      <c r="A1292" s="1467" t="s">
        <v>105</v>
      </c>
      <c r="B1292" s="1466"/>
      <c r="C1292" s="1466"/>
      <c r="D1292" s="1466"/>
      <c r="E1292" s="1466"/>
      <c r="F1292" s="1466"/>
      <c r="G1292" s="1466"/>
      <c r="H1292" s="1465"/>
      <c r="I1292" s="1464"/>
      <c r="J1292" s="1463"/>
      <c r="K1292" s="1462">
        <v>9.5399999999999991</v>
      </c>
      <c r="L1292" s="1461"/>
      <c r="M1292" s="1460">
        <f>K1292*12*I1243</f>
        <v>112098.81599999999</v>
      </c>
    </row>
    <row r="1293" spans="1:13" s="1412" customFormat="1">
      <c r="A1293" s="1456" t="s">
        <v>131</v>
      </c>
      <c r="B1293" s="1454"/>
      <c r="C1293" s="1454"/>
      <c r="D1293" s="1454"/>
      <c r="E1293" s="1454"/>
      <c r="F1293" s="1455"/>
      <c r="G1293" s="1454"/>
      <c r="H1293" s="1453"/>
      <c r="I1293" s="1459" t="s">
        <v>79</v>
      </c>
      <c r="J1293" s="1458"/>
      <c r="K1293" s="1450"/>
      <c r="L1293" s="1449"/>
      <c r="M1293" s="1432"/>
    </row>
    <row r="1294" spans="1:13" s="1412" customFormat="1">
      <c r="A1294" s="1456" t="s">
        <v>130</v>
      </c>
      <c r="B1294" s="1454"/>
      <c r="C1294" s="1454"/>
      <c r="D1294" s="1454"/>
      <c r="E1294" s="1454"/>
      <c r="F1294" s="1455"/>
      <c r="G1294" s="1454"/>
      <c r="H1294" s="1453"/>
      <c r="I1294" s="1459" t="s">
        <v>81</v>
      </c>
      <c r="J1294" s="1458"/>
      <c r="K1294" s="1450"/>
      <c r="L1294" s="1449"/>
      <c r="M1294" s="1432"/>
    </row>
    <row r="1295" spans="1:13" s="1412" customFormat="1">
      <c r="A1295" s="1456" t="s">
        <v>129</v>
      </c>
      <c r="B1295" s="1454"/>
      <c r="C1295" s="1454"/>
      <c r="D1295" s="1454"/>
      <c r="E1295" s="1454"/>
      <c r="F1295" s="1455"/>
      <c r="G1295" s="1454"/>
      <c r="H1295" s="1453"/>
      <c r="I1295" s="1459" t="s">
        <v>83</v>
      </c>
      <c r="J1295" s="1458"/>
      <c r="K1295" s="1450"/>
      <c r="L1295" s="1449"/>
      <c r="M1295" s="1432"/>
    </row>
    <row r="1296" spans="1:13" s="1412" customFormat="1">
      <c r="A1296" s="1456" t="s">
        <v>128</v>
      </c>
      <c r="B1296" s="1454"/>
      <c r="C1296" s="1454"/>
      <c r="D1296" s="1454"/>
      <c r="E1296" s="1454"/>
      <c r="F1296" s="1455"/>
      <c r="G1296" s="1454"/>
      <c r="H1296" s="1453"/>
      <c r="I1296" s="1459" t="s">
        <v>85</v>
      </c>
      <c r="J1296" s="1458"/>
      <c r="K1296" s="1450"/>
      <c r="L1296" s="1449"/>
      <c r="M1296" s="1432"/>
    </row>
    <row r="1297" spans="1:19">
      <c r="A1297" s="1456" t="s">
        <v>127</v>
      </c>
      <c r="B1297" s="1454"/>
      <c r="C1297" s="1454"/>
      <c r="D1297" s="1454"/>
      <c r="E1297" s="1454"/>
      <c r="F1297" s="1455"/>
      <c r="G1297" s="1454"/>
      <c r="H1297" s="1453"/>
      <c r="I1297" s="1459" t="s">
        <v>87</v>
      </c>
      <c r="J1297" s="1458"/>
      <c r="K1297" s="1450"/>
      <c r="L1297" s="1449"/>
      <c r="M1297" s="1432"/>
    </row>
    <row r="1298" spans="1:19">
      <c r="A1298" s="1456" t="s">
        <v>126</v>
      </c>
      <c r="B1298" s="1454"/>
      <c r="C1298" s="1454"/>
      <c r="D1298" s="1454"/>
      <c r="E1298" s="1454"/>
      <c r="F1298" s="1455"/>
      <c r="G1298" s="1454"/>
      <c r="H1298" s="1453"/>
      <c r="I1298" s="1452"/>
      <c r="J1298" s="1451"/>
      <c r="K1298" s="1450"/>
      <c r="L1298" s="1449"/>
      <c r="M1298" s="1432"/>
    </row>
    <row r="1299" spans="1:19">
      <c r="A1299" s="1456" t="s">
        <v>125</v>
      </c>
      <c r="B1299" s="1454"/>
      <c r="C1299" s="1454"/>
      <c r="D1299" s="1454"/>
      <c r="E1299" s="1454"/>
      <c r="F1299" s="1455"/>
      <c r="G1299" s="1454"/>
      <c r="H1299" s="1453"/>
      <c r="I1299" s="1452"/>
      <c r="J1299" s="1451"/>
      <c r="K1299" s="1450"/>
      <c r="L1299" s="1449"/>
      <c r="M1299" s="1432"/>
    </row>
    <row r="1300" spans="1:19">
      <c r="A1300" s="1456" t="s">
        <v>91</v>
      </c>
      <c r="B1300" s="1454"/>
      <c r="C1300" s="1454"/>
      <c r="D1300" s="1454"/>
      <c r="E1300" s="1454"/>
      <c r="F1300" s="1455"/>
      <c r="G1300" s="1454"/>
      <c r="H1300" s="1453"/>
      <c r="I1300" s="1452"/>
      <c r="J1300" s="1451"/>
      <c r="K1300" s="1450"/>
      <c r="L1300" s="1449"/>
      <c r="M1300" s="1432"/>
    </row>
    <row r="1301" spans="1:19" ht="15.75" thickBot="1">
      <c r="A1301" s="1456" t="s">
        <v>124</v>
      </c>
      <c r="B1301" s="1454"/>
      <c r="C1301" s="1454"/>
      <c r="D1301" s="1454"/>
      <c r="E1301" s="1454"/>
      <c r="F1301" s="1455"/>
      <c r="G1301" s="1454"/>
      <c r="H1301" s="1453"/>
      <c r="I1301" s="1452"/>
      <c r="J1301" s="1451"/>
      <c r="K1301" s="1450"/>
      <c r="L1301" s="1449"/>
      <c r="M1301" s="1432"/>
    </row>
    <row r="1302" spans="1:19">
      <c r="A1302" s="1448" t="s">
        <v>94</v>
      </c>
      <c r="B1302" s="1447"/>
      <c r="C1302" s="1447"/>
      <c r="D1302" s="1447"/>
      <c r="E1302" s="1447"/>
      <c r="F1302" s="1447"/>
      <c r="G1302" s="1447"/>
      <c r="H1302" s="1447"/>
      <c r="I1302" s="1435" t="s">
        <v>95</v>
      </c>
      <c r="J1302" s="1434"/>
      <c r="K1302" s="1446"/>
      <c r="L1302" s="1445"/>
      <c r="M1302" s="1444"/>
    </row>
    <row r="1303" spans="1:19" ht="15.75" thickBot="1">
      <c r="A1303" s="1443" t="s">
        <v>96</v>
      </c>
      <c r="B1303" s="1442"/>
      <c r="C1303" s="1442"/>
      <c r="D1303" s="1442"/>
      <c r="E1303" s="1442"/>
      <c r="F1303" s="1442"/>
      <c r="G1303" s="1442"/>
      <c r="H1303" s="1442"/>
      <c r="I1303" s="1441"/>
      <c r="J1303" s="1440"/>
      <c r="K1303" s="1439"/>
      <c r="L1303" s="1438"/>
      <c r="M1303" s="1437"/>
    </row>
    <row r="1304" spans="1:19" ht="15.75" thickBot="1">
      <c r="A1304" s="1467" t="s">
        <v>97</v>
      </c>
      <c r="B1304" s="1466"/>
      <c r="C1304" s="1466"/>
      <c r="D1304" s="1466"/>
      <c r="E1304" s="1466"/>
      <c r="F1304" s="1466"/>
      <c r="G1304" s="1466"/>
      <c r="H1304" s="1597"/>
      <c r="I1304" s="1596" t="s">
        <v>98</v>
      </c>
      <c r="J1304" s="1595"/>
      <c r="K1304" s="1429">
        <v>1.85</v>
      </c>
      <c r="L1304" s="1423"/>
      <c r="M1304" s="1416">
        <f>K1304*12*I1243</f>
        <v>21738.240000000005</v>
      </c>
    </row>
    <row r="1305" spans="1:19" ht="15.75" thickBot="1">
      <c r="A1305" s="1436" t="s">
        <v>99</v>
      </c>
      <c r="B1305" s="1436"/>
      <c r="C1305" s="1436"/>
      <c r="D1305" s="1436"/>
      <c r="E1305" s="1436"/>
      <c r="F1305" s="1436"/>
      <c r="G1305" s="1436"/>
      <c r="H1305" s="1436"/>
      <c r="I1305" s="1435" t="s">
        <v>95</v>
      </c>
      <c r="J1305" s="1434"/>
      <c r="K1305" s="1433">
        <v>0.74</v>
      </c>
      <c r="L1305" s="1433"/>
      <c r="M1305" s="1432">
        <f>I1243*12*K1305</f>
        <v>8695.2960000000003</v>
      </c>
    </row>
    <row r="1306" spans="1:19" ht="15.75" thickBot="1">
      <c r="A1306" s="1594" t="s">
        <v>100</v>
      </c>
      <c r="B1306" s="1593"/>
      <c r="C1306" s="1593"/>
      <c r="D1306" s="1593"/>
      <c r="E1306" s="1593"/>
      <c r="F1306" s="1593"/>
      <c r="G1306" s="1593"/>
      <c r="H1306" s="1593"/>
      <c r="I1306" s="1592"/>
      <c r="J1306" s="1591"/>
      <c r="K1306" s="1429"/>
      <c r="L1306" s="1423"/>
      <c r="M1306" s="1416"/>
    </row>
    <row r="1307" spans="1:19" s="1588" customFormat="1" ht="15.75" thickBot="1">
      <c r="A1307" s="1431" t="s">
        <v>137</v>
      </c>
      <c r="B1307" s="1430"/>
      <c r="C1307" s="1430"/>
      <c r="D1307" s="1430"/>
      <c r="E1307" s="1430"/>
      <c r="F1307" s="1430"/>
      <c r="G1307" s="1430"/>
      <c r="H1307" s="1430"/>
      <c r="I1307" s="1426"/>
      <c r="J1307" s="1425"/>
      <c r="K1307" s="1429">
        <v>62.79</v>
      </c>
      <c r="L1307" s="1423"/>
      <c r="M1307" s="1416">
        <f>K1307*12*I1243</f>
        <v>737807.61600000004</v>
      </c>
      <c r="P1307" s="1414"/>
      <c r="Q1307" s="1414"/>
      <c r="R1307" s="1414"/>
      <c r="S1307" s="1589"/>
    </row>
    <row r="1308" spans="1:19" s="1588" customFormat="1" ht="15.75" thickBot="1">
      <c r="A1308" s="1428" t="s">
        <v>136</v>
      </c>
      <c r="B1308" s="1427"/>
      <c r="C1308" s="1427"/>
      <c r="D1308" s="1427"/>
      <c r="E1308" s="1427"/>
      <c r="F1308" s="1427"/>
      <c r="G1308" s="1427"/>
      <c r="H1308" s="1427"/>
      <c r="I1308" s="1426"/>
      <c r="J1308" s="1425"/>
      <c r="K1308" s="1424">
        <f>K1309-K1307</f>
        <v>3.1399999999999935</v>
      </c>
      <c r="L1308" s="1423"/>
      <c r="M1308" s="1416">
        <f>K1308*12*I1243</f>
        <v>36896.255999999928</v>
      </c>
      <c r="P1308" s="1414"/>
      <c r="Q1308" s="1414"/>
      <c r="R1308" s="1414"/>
      <c r="S1308" s="1589"/>
    </row>
    <row r="1309" spans="1:19" s="1588" customFormat="1" ht="15.75" thickBot="1">
      <c r="A1309" s="1422" t="s">
        <v>135</v>
      </c>
      <c r="B1309" s="1421"/>
      <c r="C1309" s="1421"/>
      <c r="D1309" s="1421"/>
      <c r="E1309" s="1421"/>
      <c r="F1309" s="1421"/>
      <c r="G1309" s="1421"/>
      <c r="H1309" s="1421"/>
      <c r="I1309" s="1420"/>
      <c r="J1309" s="1419"/>
      <c r="K1309" s="1418">
        <f>K1306+K1305+K1304+K1292+K1267+K1254+K1244</f>
        <v>65.929999999999993</v>
      </c>
      <c r="L1309" s="1417"/>
      <c r="M1309" s="1416">
        <f>M1306+M1305+M1304+M1292+M1267+M1254+M1244</f>
        <v>774703.87200000009</v>
      </c>
      <c r="N1309" s="1590"/>
      <c r="O1309" s="1590"/>
      <c r="P1309" s="1414"/>
      <c r="Q1309" s="1414"/>
      <c r="R1309" s="1414"/>
      <c r="S1309" s="1589"/>
    </row>
    <row r="1311" spans="1:19" ht="15.75">
      <c r="A1311" s="1587" t="s">
        <v>104</v>
      </c>
      <c r="B1311" s="1587"/>
      <c r="C1311" s="1587"/>
      <c r="D1311" s="1587"/>
      <c r="E1311" s="1587"/>
      <c r="F1311" s="1587"/>
      <c r="G1311" s="1587"/>
      <c r="H1311" s="1587"/>
      <c r="I1311" s="1587"/>
      <c r="J1311" s="1587"/>
      <c r="K1311" s="1587"/>
      <c r="L1311" s="1587"/>
      <c r="M1311" s="1508"/>
    </row>
    <row r="1312" spans="1:19" ht="15.75">
      <c r="A1312" s="1586" t="s">
        <v>0</v>
      </c>
      <c r="B1312" s="1586"/>
      <c r="C1312" s="1586"/>
      <c r="D1312" s="1586"/>
      <c r="E1312" s="1586"/>
      <c r="F1312" s="1586"/>
      <c r="G1312" s="1586"/>
      <c r="H1312" s="1586"/>
      <c r="I1312" s="1586"/>
      <c r="J1312" s="1586"/>
      <c r="K1312" s="1586"/>
      <c r="L1312" s="1586"/>
      <c r="M1312" s="1508"/>
    </row>
    <row r="1313" spans="1:13" s="1412" customFormat="1" ht="15.75">
      <c r="A1313" s="1559"/>
      <c r="B1313" s="1559"/>
      <c r="C1313" s="1559"/>
      <c r="D1313" s="1559"/>
      <c r="E1313" s="1559"/>
      <c r="F1313" s="1559" t="s">
        <v>218</v>
      </c>
      <c r="G1313" s="1559"/>
      <c r="H1313" s="1559"/>
      <c r="I1313" s="1559"/>
      <c r="J1313" s="1559"/>
      <c r="K1313" s="1601" t="s">
        <v>187</v>
      </c>
      <c r="L1313" s="1584"/>
      <c r="M1313" s="1584"/>
    </row>
    <row r="1314" spans="1:13" s="1412" customFormat="1">
      <c r="A1314" s="1512"/>
      <c r="B1314" s="1511"/>
      <c r="C1314" s="1583" t="s">
        <v>2</v>
      </c>
      <c r="D1314" s="1583"/>
      <c r="E1314" s="1583"/>
      <c r="F1314" s="1511"/>
      <c r="G1314" s="1511"/>
      <c r="H1314" s="1557"/>
      <c r="I1314" s="1526" t="s">
        <v>3</v>
      </c>
      <c r="J1314" s="1525"/>
      <c r="K1314" s="1582" t="s">
        <v>4</v>
      </c>
      <c r="L1314" s="1581"/>
      <c r="M1314" s="1536"/>
    </row>
    <row r="1315" spans="1:13" s="1412" customFormat="1">
      <c r="A1315" s="1577"/>
      <c r="B1315" s="1541"/>
      <c r="C1315" s="1541"/>
      <c r="D1315" s="1541"/>
      <c r="E1315" s="1541"/>
      <c r="F1315" s="1541"/>
      <c r="G1315" s="1541"/>
      <c r="H1315" s="1542"/>
      <c r="I1315" s="1452"/>
      <c r="J1315" s="1451"/>
      <c r="K1315" s="1579" t="s">
        <v>5</v>
      </c>
      <c r="L1315" s="1578"/>
      <c r="M1315" s="1600" t="s">
        <v>6</v>
      </c>
    </row>
    <row r="1316" spans="1:13" s="1412" customFormat="1">
      <c r="A1316" s="1577"/>
      <c r="B1316" s="1541"/>
      <c r="C1316" s="1541"/>
      <c r="D1316" s="1541"/>
      <c r="E1316" s="1541"/>
      <c r="F1316" s="1541"/>
      <c r="G1316" s="1541"/>
      <c r="H1316" s="1542"/>
      <c r="I1316" s="1459" t="s">
        <v>7</v>
      </c>
      <c r="J1316" s="1458"/>
      <c r="K1316" s="1576" t="s">
        <v>8</v>
      </c>
      <c r="L1316" s="1575"/>
      <c r="M1316" s="1600" t="s">
        <v>9</v>
      </c>
    </row>
    <row r="1317" spans="1:13" s="1412" customFormat="1" ht="16.5" thickBot="1">
      <c r="A1317" s="1573"/>
      <c r="B1317" s="1538"/>
      <c r="C1317" s="1538"/>
      <c r="D1317" s="1538"/>
      <c r="E1317" s="1538"/>
      <c r="F1317" s="1538"/>
      <c r="G1317" s="1538"/>
      <c r="H1317" s="1537"/>
      <c r="I1317" s="1572">
        <v>1313.5</v>
      </c>
      <c r="J1317" s="1571"/>
      <c r="K1317" s="1570"/>
      <c r="L1317" s="1569"/>
      <c r="M1317" s="1568"/>
    </row>
    <row r="1318" spans="1:13" s="1412" customFormat="1">
      <c r="A1318" s="1555" t="s">
        <v>10</v>
      </c>
      <c r="B1318" s="1534"/>
      <c r="C1318" s="1534"/>
      <c r="D1318" s="1534"/>
      <c r="E1318" s="1534"/>
      <c r="F1318" s="1534"/>
      <c r="G1318" s="1534"/>
      <c r="H1318" s="1567"/>
      <c r="I1318" s="1531"/>
      <c r="J1318" s="1530"/>
      <c r="K1318" s="1566">
        <f>K1321+K1324</f>
        <v>8.77</v>
      </c>
      <c r="L1318" s="1528"/>
      <c r="M1318" s="1444">
        <f>K1318*12*I1317</f>
        <v>138232.74</v>
      </c>
    </row>
    <row r="1319" spans="1:13" s="1412" customFormat="1">
      <c r="A1319" s="1565" t="s">
        <v>11</v>
      </c>
      <c r="B1319" s="1564"/>
      <c r="C1319" s="1564"/>
      <c r="D1319" s="1564"/>
      <c r="E1319" s="1564"/>
      <c r="F1319" s="1564"/>
      <c r="G1319" s="1564"/>
      <c r="H1319" s="1563"/>
      <c r="I1319" s="1452"/>
      <c r="J1319" s="1451"/>
      <c r="K1319" s="1521"/>
      <c r="L1319" s="1507"/>
      <c r="M1319" s="1562"/>
    </row>
    <row r="1320" spans="1:13" s="1412" customFormat="1" ht="15.75" thickBot="1">
      <c r="A1320" s="1550" t="s">
        <v>12</v>
      </c>
      <c r="B1320" s="1561"/>
      <c r="C1320" s="1561"/>
      <c r="D1320" s="1561"/>
      <c r="E1320" s="1561"/>
      <c r="F1320" s="1561"/>
      <c r="G1320" s="1561"/>
      <c r="H1320" s="1560"/>
      <c r="I1320" s="1547"/>
      <c r="J1320" s="1440"/>
      <c r="K1320" s="1439"/>
      <c r="L1320" s="1438"/>
      <c r="M1320" s="1437"/>
    </row>
    <row r="1321" spans="1:13" s="1412" customFormat="1">
      <c r="A1321" s="1496" t="s">
        <v>13</v>
      </c>
      <c r="B1321" s="1516"/>
      <c r="C1321" s="1516"/>
      <c r="D1321" s="1516"/>
      <c r="E1321" s="1516"/>
      <c r="F1321" s="1516"/>
      <c r="G1321" s="1516"/>
      <c r="H1321" s="1543"/>
      <c r="I1321" s="1510" t="s">
        <v>14</v>
      </c>
      <c r="J1321" s="1509"/>
      <c r="K1321" s="1514">
        <v>5.24</v>
      </c>
      <c r="L1321" s="1513"/>
      <c r="M1321" s="1432">
        <f>K1321*12*I1317</f>
        <v>82592.88</v>
      </c>
    </row>
    <row r="1322" spans="1:13" s="1412" customFormat="1">
      <c r="A1322" s="1456" t="s">
        <v>15</v>
      </c>
      <c r="B1322" s="1541"/>
      <c r="C1322" s="1541"/>
      <c r="D1322" s="1541"/>
      <c r="E1322" s="1541"/>
      <c r="F1322" s="1541"/>
      <c r="G1322" s="1541"/>
      <c r="H1322" s="1542"/>
      <c r="I1322" s="1459" t="s">
        <v>16</v>
      </c>
      <c r="J1322" s="1458"/>
      <c r="K1322" s="1508"/>
      <c r="L1322" s="1507"/>
      <c r="M1322" s="1432"/>
    </row>
    <row r="1323" spans="1:13" s="1412" customFormat="1">
      <c r="A1323" s="1496" t="s">
        <v>17</v>
      </c>
      <c r="B1323" s="1516"/>
      <c r="C1323" s="1516"/>
      <c r="D1323" s="1516"/>
      <c r="E1323" s="1516"/>
      <c r="F1323" s="1516"/>
      <c r="G1323" s="1516"/>
      <c r="H1323" s="1543"/>
      <c r="I1323" s="1510"/>
      <c r="J1323" s="1509"/>
      <c r="K1323" s="1508"/>
      <c r="L1323" s="1507"/>
      <c r="M1323" s="1432"/>
    </row>
    <row r="1324" spans="1:13" s="1412" customFormat="1">
      <c r="A1324" s="1496" t="s">
        <v>18</v>
      </c>
      <c r="B1324" s="1516"/>
      <c r="C1324" s="1516"/>
      <c r="D1324" s="1516"/>
      <c r="E1324" s="1516"/>
      <c r="F1324" s="1516"/>
      <c r="G1324" s="1516"/>
      <c r="H1324" s="1543"/>
      <c r="I1324" s="1504" t="s">
        <v>19</v>
      </c>
      <c r="J1324" s="1503"/>
      <c r="K1324" s="1506">
        <v>3.53</v>
      </c>
      <c r="L1324" s="1505"/>
      <c r="M1324" s="1432">
        <f>K1324*12*I1317</f>
        <v>55639.86</v>
      </c>
    </row>
    <row r="1325" spans="1:13" s="1412" customFormat="1">
      <c r="A1325" s="1489" t="s">
        <v>20</v>
      </c>
      <c r="B1325" s="1540"/>
      <c r="C1325" s="1540"/>
      <c r="D1325" s="1540"/>
      <c r="E1325" s="1540"/>
      <c r="F1325" s="1540"/>
      <c r="G1325" s="1540"/>
      <c r="H1325" s="1539"/>
      <c r="I1325" s="1459" t="s">
        <v>16</v>
      </c>
      <c r="J1325" s="1458"/>
      <c r="K1325" s="1599"/>
      <c r="L1325" s="1598"/>
      <c r="M1325" s="1432"/>
    </row>
    <row r="1326" spans="1:13" s="1412" customFormat="1">
      <c r="A1326" s="1482" t="s">
        <v>21</v>
      </c>
      <c r="B1326" s="1511"/>
      <c r="C1326" s="1511"/>
      <c r="D1326" s="1511"/>
      <c r="E1326" s="1511"/>
      <c r="F1326" s="1511"/>
      <c r="G1326" s="1511"/>
      <c r="H1326" s="1557"/>
      <c r="I1326" s="1459"/>
      <c r="J1326" s="1458"/>
      <c r="K1326" s="1508"/>
      <c r="L1326" s="1507"/>
      <c r="M1326" s="1432"/>
    </row>
    <row r="1327" spans="1:13" s="1412" customFormat="1" ht="15.75" thickBot="1">
      <c r="A1327" s="1496" t="s">
        <v>22</v>
      </c>
      <c r="B1327" s="1495"/>
      <c r="C1327" s="1495"/>
      <c r="D1327" s="1495"/>
      <c r="E1327" s="1495"/>
      <c r="F1327" s="1495"/>
      <c r="G1327" s="1495"/>
      <c r="H1327" s="1494"/>
      <c r="I1327" s="1523"/>
      <c r="J1327" s="1522"/>
      <c r="K1327" s="1484"/>
      <c r="L1327" s="1483"/>
      <c r="M1327" s="1432"/>
    </row>
    <row r="1328" spans="1:13" s="1412" customFormat="1">
      <c r="A1328" s="1555" t="s">
        <v>23</v>
      </c>
      <c r="B1328" s="1554"/>
      <c r="C1328" s="1554"/>
      <c r="D1328" s="1554"/>
      <c r="E1328" s="1554"/>
      <c r="F1328" s="1554"/>
      <c r="G1328" s="1554"/>
      <c r="H1328" s="1553"/>
      <c r="I1328" s="1531"/>
      <c r="J1328" s="1552"/>
      <c r="K1328" s="1551">
        <f>K1330+K1335+K1337</f>
        <v>7.17</v>
      </c>
      <c r="L1328" s="1528"/>
      <c r="M1328" s="1444">
        <f>K1328*12*I1317</f>
        <v>113013.54</v>
      </c>
    </row>
    <row r="1329" spans="1:13" s="1412" customFormat="1" ht="15.75" thickBot="1">
      <c r="A1329" s="1550" t="s">
        <v>24</v>
      </c>
      <c r="B1329" s="1549"/>
      <c r="C1329" s="1549"/>
      <c r="D1329" s="1549"/>
      <c r="E1329" s="1549"/>
      <c r="F1329" s="1549"/>
      <c r="G1329" s="1549"/>
      <c r="H1329" s="1548"/>
      <c r="I1329" s="1547"/>
      <c r="J1329" s="1546"/>
      <c r="K1329" s="1439"/>
      <c r="L1329" s="1438"/>
      <c r="M1329" s="1437"/>
    </row>
    <row r="1330" spans="1:13" s="1412" customFormat="1">
      <c r="A1330" s="1456" t="s">
        <v>25</v>
      </c>
      <c r="B1330" s="1455"/>
      <c r="C1330" s="1455"/>
      <c r="D1330" s="1455"/>
      <c r="E1330" s="1455"/>
      <c r="F1330" s="1455"/>
      <c r="G1330" s="1455"/>
      <c r="H1330" s="1453"/>
      <c r="I1330" s="1459" t="s">
        <v>14</v>
      </c>
      <c r="J1330" s="1458"/>
      <c r="K1330" s="1514">
        <v>3.59</v>
      </c>
      <c r="L1330" s="1513"/>
      <c r="M1330" s="1432">
        <f>K1330*12*I1317</f>
        <v>56585.579999999994</v>
      </c>
    </row>
    <row r="1331" spans="1:13" s="1412" customFormat="1">
      <c r="A1331" s="1496" t="s">
        <v>26</v>
      </c>
      <c r="B1331" s="1495"/>
      <c r="C1331" s="1495"/>
      <c r="D1331" s="1495"/>
      <c r="E1331" s="1495"/>
      <c r="F1331" s="1495"/>
      <c r="G1331" s="1495"/>
      <c r="H1331" s="1494"/>
      <c r="I1331" s="1545"/>
      <c r="J1331" s="1544"/>
      <c r="K1331" s="1508"/>
      <c r="L1331" s="1507"/>
      <c r="M1331" s="1432"/>
    </row>
    <row r="1332" spans="1:13" s="1412" customFormat="1">
      <c r="A1332" s="1456" t="s">
        <v>15</v>
      </c>
      <c r="B1332" s="1541"/>
      <c r="C1332" s="1541"/>
      <c r="D1332" s="1541"/>
      <c r="E1332" s="1541"/>
      <c r="F1332" s="1541"/>
      <c r="G1332" s="1541"/>
      <c r="H1332" s="1542"/>
      <c r="I1332" s="1459" t="s">
        <v>16</v>
      </c>
      <c r="J1332" s="1458"/>
      <c r="K1332" s="1508"/>
      <c r="L1332" s="1507"/>
      <c r="M1332" s="1432"/>
    </row>
    <row r="1333" spans="1:13" s="1412" customFormat="1">
      <c r="A1333" s="1496" t="s">
        <v>17</v>
      </c>
      <c r="B1333" s="1516"/>
      <c r="C1333" s="1516"/>
      <c r="D1333" s="1516"/>
      <c r="E1333" s="1516"/>
      <c r="F1333" s="1516"/>
      <c r="G1333" s="1516"/>
      <c r="H1333" s="1543"/>
      <c r="I1333" s="1510"/>
      <c r="J1333" s="1509"/>
      <c r="K1333" s="1508"/>
      <c r="L1333" s="1507"/>
      <c r="M1333" s="1432"/>
    </row>
    <row r="1334" spans="1:13" s="1412" customFormat="1">
      <c r="A1334" s="1489" t="s">
        <v>27</v>
      </c>
      <c r="B1334" s="1540"/>
      <c r="C1334" s="1539"/>
      <c r="D1334" s="1541"/>
      <c r="E1334" s="1541"/>
      <c r="F1334" s="1541"/>
      <c r="G1334" s="1541"/>
      <c r="H1334" s="1542"/>
      <c r="I1334" s="1459" t="s">
        <v>16</v>
      </c>
      <c r="J1334" s="1458"/>
      <c r="K1334" s="1508"/>
      <c r="L1334" s="1507"/>
      <c r="M1334" s="1432"/>
    </row>
    <row r="1335" spans="1:13" s="1412" customFormat="1">
      <c r="A1335" s="1456" t="s">
        <v>28</v>
      </c>
      <c r="B1335" s="1541"/>
      <c r="C1335" s="1541"/>
      <c r="D1335" s="1540"/>
      <c r="E1335" s="1540"/>
      <c r="F1335" s="1540"/>
      <c r="G1335" s="1540"/>
      <c r="H1335" s="1539"/>
      <c r="I1335" s="1504" t="s">
        <v>19</v>
      </c>
      <c r="J1335" s="1503"/>
      <c r="K1335" s="1506">
        <v>1.58</v>
      </c>
      <c r="L1335" s="1505"/>
      <c r="M1335" s="1432">
        <f>K1335*12*I1317</f>
        <v>24903.960000000003</v>
      </c>
    </row>
    <row r="1336" spans="1:13" s="1412" customFormat="1">
      <c r="A1336" s="1482" t="s">
        <v>29</v>
      </c>
      <c r="B1336" s="1481"/>
      <c r="C1336" s="1481"/>
      <c r="D1336" s="1481"/>
      <c r="E1336" s="1481"/>
      <c r="F1336" s="1481"/>
      <c r="G1336" s="1481"/>
      <c r="H1336" s="1480"/>
      <c r="I1336" s="1526" t="s">
        <v>133</v>
      </c>
      <c r="J1336" s="1525"/>
      <c r="K1336" s="1508"/>
      <c r="L1336" s="1507"/>
      <c r="M1336" s="1432"/>
    </row>
    <row r="1337" spans="1:13" s="1412" customFormat="1">
      <c r="A1337" s="1482" t="s">
        <v>32</v>
      </c>
      <c r="B1337" s="1481"/>
      <c r="C1337" s="1481"/>
      <c r="D1337" s="1481"/>
      <c r="E1337" s="1481"/>
      <c r="F1337" s="1481"/>
      <c r="G1337" s="1481"/>
      <c r="H1337" s="1480"/>
      <c r="I1337" s="1526" t="s">
        <v>19</v>
      </c>
      <c r="J1337" s="1525"/>
      <c r="K1337" s="1506">
        <v>2</v>
      </c>
      <c r="L1337" s="1505"/>
      <c r="M1337" s="1432">
        <f>K1337*12*I1317</f>
        <v>31524</v>
      </c>
    </row>
    <row r="1338" spans="1:13" s="1412" customFormat="1">
      <c r="A1338" s="1496" t="s">
        <v>33</v>
      </c>
      <c r="B1338" s="1495"/>
      <c r="C1338" s="1495"/>
      <c r="D1338" s="1495"/>
      <c r="E1338" s="1495"/>
      <c r="F1338" s="1495"/>
      <c r="G1338" s="1495"/>
      <c r="H1338" s="1494"/>
      <c r="I1338" s="1523"/>
      <c r="J1338" s="1522"/>
      <c r="K1338" s="1508"/>
      <c r="L1338" s="1507"/>
      <c r="M1338" s="1432"/>
    </row>
    <row r="1339" spans="1:13" s="1412" customFormat="1">
      <c r="A1339" s="1482" t="s">
        <v>34</v>
      </c>
      <c r="B1339" s="1481"/>
      <c r="C1339" s="1481"/>
      <c r="D1339" s="1481"/>
      <c r="E1339" s="1481"/>
      <c r="F1339" s="1481"/>
      <c r="G1339" s="1481"/>
      <c r="H1339" s="1480"/>
      <c r="I1339" s="1459" t="s">
        <v>16</v>
      </c>
      <c r="J1339" s="1458"/>
      <c r="K1339" s="1508"/>
      <c r="L1339" s="1507"/>
      <c r="M1339" s="1432"/>
    </row>
    <row r="1340" spans="1:13" s="1412" customFormat="1" ht="15.75" thickBot="1">
      <c r="A1340" s="1482" t="s">
        <v>35</v>
      </c>
      <c r="B1340" s="1481"/>
      <c r="C1340" s="1481"/>
      <c r="D1340" s="1481"/>
      <c r="E1340" s="1481"/>
      <c r="F1340" s="1481"/>
      <c r="G1340" s="1481"/>
      <c r="H1340" s="1480"/>
      <c r="I1340" s="1526" t="s">
        <v>132</v>
      </c>
      <c r="J1340" s="1525"/>
      <c r="K1340" s="1538"/>
      <c r="L1340" s="1537"/>
      <c r="M1340" s="1536"/>
    </row>
    <row r="1341" spans="1:13" s="1412" customFormat="1" ht="15.75" thickBot="1">
      <c r="A1341" s="1535" t="s">
        <v>38</v>
      </c>
      <c r="B1341" s="1534"/>
      <c r="C1341" s="1534"/>
      <c r="D1341" s="1534"/>
      <c r="E1341" s="1534"/>
      <c r="F1341" s="1534"/>
      <c r="G1341" s="1533"/>
      <c r="H1341" s="1532"/>
      <c r="I1341" s="1531"/>
      <c r="J1341" s="1530"/>
      <c r="K1341" s="1529">
        <f>K1342+K1349+K1357+K1361+K1362+K1363</f>
        <v>44.13</v>
      </c>
      <c r="L1341" s="1528"/>
      <c r="M1341" s="1444">
        <f>M1342+M1349+M1357+M1361+M1362+M1363</f>
        <v>695577.05999999994</v>
      </c>
    </row>
    <row r="1342" spans="1:13" s="1412" customFormat="1" ht="15.75" thickBot="1">
      <c r="A1342" s="1467" t="s">
        <v>39</v>
      </c>
      <c r="B1342" s="1466"/>
      <c r="C1342" s="1466"/>
      <c r="D1342" s="1466"/>
      <c r="E1342" s="1466"/>
      <c r="F1342" s="1466"/>
      <c r="G1342" s="1466"/>
      <c r="H1342" s="1465"/>
      <c r="I1342" s="1464"/>
      <c r="J1342" s="1463"/>
      <c r="K1342" s="1527">
        <f>K1343+K1344+K1345+K1347+K1348</f>
        <v>12.16</v>
      </c>
      <c r="L1342" s="1518"/>
      <c r="M1342" s="1460">
        <f>K1342*12*I1317</f>
        <v>191665.92000000001</v>
      </c>
    </row>
    <row r="1343" spans="1:13" s="1412" customFormat="1">
      <c r="A1343" s="1496" t="s">
        <v>40</v>
      </c>
      <c r="B1343" s="1495"/>
      <c r="C1343" s="1495"/>
      <c r="D1343" s="1495"/>
      <c r="E1343" s="1495"/>
      <c r="F1343" s="1495"/>
      <c r="G1343" s="1495"/>
      <c r="H1343" s="1494"/>
      <c r="I1343" s="1510" t="s">
        <v>41</v>
      </c>
      <c r="J1343" s="1509"/>
      <c r="K1343" s="1514">
        <v>2.58</v>
      </c>
      <c r="L1343" s="1513"/>
      <c r="M1343" s="1432">
        <f>K1343*12*I1317</f>
        <v>40665.96</v>
      </c>
    </row>
    <row r="1344" spans="1:13" s="1412" customFormat="1">
      <c r="A1344" s="1489" t="s">
        <v>42</v>
      </c>
      <c r="B1344" s="1488"/>
      <c r="C1344" s="1488"/>
      <c r="D1344" s="1488"/>
      <c r="E1344" s="1488"/>
      <c r="F1344" s="1488"/>
      <c r="G1344" s="1488"/>
      <c r="H1344" s="1487"/>
      <c r="I1344" s="1504" t="s">
        <v>43</v>
      </c>
      <c r="J1344" s="1503"/>
      <c r="K1344" s="1506">
        <v>6.1</v>
      </c>
      <c r="L1344" s="1505"/>
      <c r="M1344" s="1432">
        <f>K1344*12*I1317</f>
        <v>96148.199999999983</v>
      </c>
    </row>
    <row r="1345" spans="1:13" s="1412" customFormat="1">
      <c r="A1345" s="1482" t="s">
        <v>44</v>
      </c>
      <c r="B1345" s="1481"/>
      <c r="C1345" s="1481"/>
      <c r="D1345" s="1481"/>
      <c r="E1345" s="1481"/>
      <c r="F1345" s="1481"/>
      <c r="G1345" s="1481"/>
      <c r="H1345" s="1480"/>
      <c r="I1345" s="1526" t="s">
        <v>19</v>
      </c>
      <c r="J1345" s="1525"/>
      <c r="K1345" s="1506">
        <v>0.69</v>
      </c>
      <c r="L1345" s="1505"/>
      <c r="M1345" s="1432">
        <f>K1345*12*I1317</f>
        <v>10875.779999999999</v>
      </c>
    </row>
    <row r="1346" spans="1:13" s="1412" customFormat="1">
      <c r="A1346" s="1524" t="s">
        <v>45</v>
      </c>
      <c r="B1346" s="1516"/>
      <c r="C1346" s="1516"/>
      <c r="D1346" s="1516"/>
      <c r="E1346" s="1495"/>
      <c r="F1346" s="1495"/>
      <c r="G1346" s="1495"/>
      <c r="H1346" s="1494"/>
      <c r="I1346" s="1523"/>
      <c r="J1346" s="1522"/>
      <c r="K1346" s="1521"/>
      <c r="L1346" s="1507"/>
      <c r="M1346" s="1432"/>
    </row>
    <row r="1347" spans="1:13" s="1412" customFormat="1">
      <c r="A1347" s="1489" t="s">
        <v>46</v>
      </c>
      <c r="B1347" s="1488"/>
      <c r="C1347" s="1488"/>
      <c r="D1347" s="1488"/>
      <c r="E1347" s="1488"/>
      <c r="F1347" s="1488"/>
      <c r="G1347" s="1488"/>
      <c r="H1347" s="1487"/>
      <c r="I1347" s="1504" t="s">
        <v>14</v>
      </c>
      <c r="J1347" s="1503"/>
      <c r="K1347" s="1506">
        <v>0.21</v>
      </c>
      <c r="L1347" s="1505"/>
      <c r="M1347" s="1432">
        <f>K1347*12*I1317</f>
        <v>3310.02</v>
      </c>
    </row>
    <row r="1348" spans="1:13" s="1412" customFormat="1" ht="15.75" thickBot="1">
      <c r="A1348" s="1482" t="s">
        <v>47</v>
      </c>
      <c r="B1348" s="1481"/>
      <c r="C1348" s="1481"/>
      <c r="D1348" s="1481"/>
      <c r="E1348" s="1481"/>
      <c r="F1348" s="1481"/>
      <c r="G1348" s="1481"/>
      <c r="H1348" s="1480"/>
      <c r="I1348" s="1479" t="s">
        <v>14</v>
      </c>
      <c r="J1348" s="1478"/>
      <c r="K1348" s="1520">
        <v>2.58</v>
      </c>
      <c r="L1348" s="1519"/>
      <c r="M1348" s="1432">
        <f>K1348*12*I1317</f>
        <v>40665.96</v>
      </c>
    </row>
    <row r="1349" spans="1:13" s="1412" customFormat="1" ht="15.75" thickBot="1">
      <c r="A1349" s="1501" t="s">
        <v>48</v>
      </c>
      <c r="B1349" s="1500"/>
      <c r="C1349" s="1500"/>
      <c r="D1349" s="1500"/>
      <c r="E1349" s="1500"/>
      <c r="F1349" s="1500"/>
      <c r="G1349" s="1500"/>
      <c r="H1349" s="1499"/>
      <c r="I1349" s="1464"/>
      <c r="J1349" s="1463"/>
      <c r="K1349" s="1462">
        <f>K1350+K1351+K1353+K1354+K1355+K1356</f>
        <v>2.9600000000000004</v>
      </c>
      <c r="L1349" s="1518"/>
      <c r="M1349" s="1460">
        <f>K1349*12*I1317</f>
        <v>46655.520000000004</v>
      </c>
    </row>
    <row r="1350" spans="1:13" s="1412" customFormat="1">
      <c r="A1350" s="1517" t="s">
        <v>49</v>
      </c>
      <c r="B1350" s="1516"/>
      <c r="C1350" s="1516"/>
      <c r="D1350" s="1516"/>
      <c r="E1350" s="1516"/>
      <c r="F1350" s="1495"/>
      <c r="G1350" s="1495"/>
      <c r="H1350" s="1494"/>
      <c r="I1350" s="1515"/>
      <c r="J1350" s="1451"/>
      <c r="K1350" s="1514">
        <v>0.16</v>
      </c>
      <c r="L1350" s="1513"/>
      <c r="M1350" s="1432">
        <f>K1350*12*I1317</f>
        <v>2521.92</v>
      </c>
    </row>
    <row r="1351" spans="1:13" s="1412" customFormat="1">
      <c r="A1351" s="1512" t="s">
        <v>50</v>
      </c>
      <c r="B1351" s="1511"/>
      <c r="C1351" s="1511"/>
      <c r="D1351" s="1511"/>
      <c r="E1351" s="1511"/>
      <c r="F1351" s="1481"/>
      <c r="G1351" s="1481"/>
      <c r="H1351" s="1480"/>
      <c r="I1351" s="1459" t="s">
        <v>51</v>
      </c>
      <c r="J1351" s="1458"/>
      <c r="K1351" s="1506">
        <v>1.41</v>
      </c>
      <c r="L1351" s="1505"/>
      <c r="M1351" s="1432">
        <f>K1351*12*I1317</f>
        <v>22224.42</v>
      </c>
    </row>
    <row r="1352" spans="1:13" s="1412" customFormat="1">
      <c r="A1352" s="1496" t="s">
        <v>52</v>
      </c>
      <c r="B1352" s="1495"/>
      <c r="C1352" s="1495"/>
      <c r="D1352" s="1495"/>
      <c r="E1352" s="1495"/>
      <c r="F1352" s="1495"/>
      <c r="G1352" s="1495"/>
      <c r="H1352" s="1494"/>
      <c r="I1352" s="1510" t="s">
        <v>53</v>
      </c>
      <c r="J1352" s="1509"/>
      <c r="K1352" s="1508"/>
      <c r="L1352" s="1507"/>
      <c r="M1352" s="1432"/>
    </row>
    <row r="1353" spans="1:13" s="1412" customFormat="1">
      <c r="A1353" s="1489" t="s">
        <v>54</v>
      </c>
      <c r="B1353" s="1488"/>
      <c r="C1353" s="1488"/>
      <c r="D1353" s="1488"/>
      <c r="E1353" s="1488"/>
      <c r="F1353" s="1488"/>
      <c r="G1353" s="1488"/>
      <c r="H1353" s="1487"/>
      <c r="I1353" s="1504" t="s">
        <v>55</v>
      </c>
      <c r="J1353" s="1503"/>
      <c r="K1353" s="1506">
        <v>0.87</v>
      </c>
      <c r="L1353" s="1505"/>
      <c r="M1353" s="1432">
        <f>K1353*12*I1317</f>
        <v>13712.939999999999</v>
      </c>
    </row>
    <row r="1354" spans="1:13" s="1412" customFormat="1">
      <c r="A1354" s="1489" t="s">
        <v>56</v>
      </c>
      <c r="B1354" s="1488"/>
      <c r="C1354" s="1488"/>
      <c r="D1354" s="1488"/>
      <c r="E1354" s="1488"/>
      <c r="F1354" s="1488"/>
      <c r="G1354" s="1488"/>
      <c r="H1354" s="1487"/>
      <c r="I1354" s="1504" t="s">
        <v>57</v>
      </c>
      <c r="J1354" s="1503"/>
      <c r="K1354" s="1506">
        <v>0.22</v>
      </c>
      <c r="L1354" s="1505"/>
      <c r="M1354" s="1432">
        <f>K1354*12*I1317</f>
        <v>3467.6400000000003</v>
      </c>
    </row>
    <row r="1355" spans="1:13" s="1412" customFormat="1">
      <c r="A1355" s="1482" t="s">
        <v>58</v>
      </c>
      <c r="B1355" s="1481"/>
      <c r="C1355" s="1481"/>
      <c r="D1355" s="1481"/>
      <c r="E1355" s="1481"/>
      <c r="F1355" s="1481"/>
      <c r="G1355" s="1481"/>
      <c r="H1355" s="1480"/>
      <c r="I1355" s="1504" t="s">
        <v>59</v>
      </c>
      <c r="J1355" s="1503"/>
      <c r="K1355" s="1484">
        <v>0.12</v>
      </c>
      <c r="L1355" s="1483"/>
      <c r="M1355" s="1432">
        <f>K1355*12*I1317</f>
        <v>1891.4399999999998</v>
      </c>
    </row>
    <row r="1356" spans="1:13" s="1412" customFormat="1" ht="15.75" thickBot="1">
      <c r="A1356" s="1482" t="s">
        <v>60</v>
      </c>
      <c r="B1356" s="1481"/>
      <c r="C1356" s="1481"/>
      <c r="D1356" s="1481"/>
      <c r="E1356" s="1481"/>
      <c r="F1356" s="1481"/>
      <c r="G1356" s="1481"/>
      <c r="H1356" s="1480"/>
      <c r="I1356" s="1479" t="s">
        <v>61</v>
      </c>
      <c r="J1356" s="1478"/>
      <c r="K1356" s="1477">
        <v>0.18</v>
      </c>
      <c r="L1356" s="1476"/>
      <c r="M1356" s="1502">
        <f>K1356*12*I1317</f>
        <v>2837.1600000000003</v>
      </c>
    </row>
    <row r="1357" spans="1:13" s="1412" customFormat="1" ht="15.75" thickBot="1">
      <c r="A1357" s="1501" t="s">
        <v>109</v>
      </c>
      <c r="B1357" s="1500"/>
      <c r="C1357" s="1500"/>
      <c r="D1357" s="1500"/>
      <c r="E1357" s="1500"/>
      <c r="F1357" s="1500"/>
      <c r="G1357" s="1500"/>
      <c r="H1357" s="1499"/>
      <c r="I1357" s="1498"/>
      <c r="J1357" s="1497"/>
      <c r="K1357" s="1424">
        <f>K1358+K1359+K1360</f>
        <v>1.93</v>
      </c>
      <c r="L1357" s="1461"/>
      <c r="M1357" s="1460">
        <f>K1357*12*I1317</f>
        <v>30420.66</v>
      </c>
    </row>
    <row r="1358" spans="1:13" s="1412" customFormat="1">
      <c r="A1358" s="1496" t="s">
        <v>63</v>
      </c>
      <c r="B1358" s="1495"/>
      <c r="C1358" s="1495"/>
      <c r="D1358" s="1495"/>
      <c r="E1358" s="1495"/>
      <c r="F1358" s="1495"/>
      <c r="G1358" s="1495"/>
      <c r="H1358" s="1494"/>
      <c r="I1358" s="1493" t="s">
        <v>64</v>
      </c>
      <c r="J1358" s="1492"/>
      <c r="K1358" s="1491">
        <v>0.92</v>
      </c>
      <c r="L1358" s="1490"/>
      <c r="M1358" s="1432">
        <f>K1358*12*I1317</f>
        <v>14501.04</v>
      </c>
    </row>
    <row r="1359" spans="1:13" s="1412" customFormat="1">
      <c r="A1359" s="1489" t="s">
        <v>65</v>
      </c>
      <c r="B1359" s="1488"/>
      <c r="C1359" s="1488"/>
      <c r="D1359" s="1488"/>
      <c r="E1359" s="1488"/>
      <c r="F1359" s="1488"/>
      <c r="G1359" s="1488"/>
      <c r="H1359" s="1487"/>
      <c r="I1359" s="1486" t="s">
        <v>66</v>
      </c>
      <c r="J1359" s="1485"/>
      <c r="K1359" s="1484">
        <v>0.81</v>
      </c>
      <c r="L1359" s="1483"/>
      <c r="M1359" s="1432">
        <f>K1359*12*I1317</f>
        <v>12767.220000000001</v>
      </c>
    </row>
    <row r="1360" spans="1:13" s="1412" customFormat="1" ht="15.75" thickBot="1">
      <c r="A1360" s="1482" t="s">
        <v>58</v>
      </c>
      <c r="B1360" s="1481"/>
      <c r="C1360" s="1481"/>
      <c r="D1360" s="1481"/>
      <c r="E1360" s="1481"/>
      <c r="F1360" s="1481"/>
      <c r="G1360" s="1481"/>
      <c r="H1360" s="1480"/>
      <c r="I1360" s="1479" t="s">
        <v>59</v>
      </c>
      <c r="J1360" s="1478"/>
      <c r="K1360" s="1477">
        <v>0.2</v>
      </c>
      <c r="L1360" s="1476"/>
      <c r="M1360" s="1432">
        <f>K1360*12*I1317</f>
        <v>3152.4000000000005</v>
      </c>
    </row>
    <row r="1361" spans="1:13" s="1412" customFormat="1" ht="15.75" thickBot="1">
      <c r="A1361" s="1471" t="s">
        <v>108</v>
      </c>
      <c r="B1361" s="1470"/>
      <c r="C1361" s="1470"/>
      <c r="D1361" s="1470"/>
      <c r="E1361" s="1470"/>
      <c r="F1361" s="1470"/>
      <c r="G1361" s="1470"/>
      <c r="H1361" s="1469"/>
      <c r="I1361" s="1475" t="s">
        <v>68</v>
      </c>
      <c r="J1361" s="1474"/>
      <c r="K1361" s="1473">
        <v>24.68</v>
      </c>
      <c r="L1361" s="1472"/>
      <c r="M1361" s="1460">
        <f>K1361*12*I1317</f>
        <v>389006.16</v>
      </c>
    </row>
    <row r="1362" spans="1:13" s="1412" customFormat="1" ht="15.75" thickBot="1">
      <c r="A1362" s="1467" t="s">
        <v>107</v>
      </c>
      <c r="B1362" s="1466"/>
      <c r="C1362" s="1466"/>
      <c r="D1362" s="1466"/>
      <c r="E1362" s="1466"/>
      <c r="F1362" s="1466"/>
      <c r="G1362" s="1466"/>
      <c r="H1362" s="1465"/>
      <c r="I1362" s="1435" t="s">
        <v>71</v>
      </c>
      <c r="J1362" s="1434"/>
      <c r="K1362" s="1462">
        <v>2.29</v>
      </c>
      <c r="L1362" s="1461"/>
      <c r="M1362" s="1460">
        <f>K1362*12*I1317</f>
        <v>36094.980000000003</v>
      </c>
    </row>
    <row r="1363" spans="1:13" s="1412" customFormat="1" ht="15.75" thickBot="1">
      <c r="A1363" s="1471" t="s">
        <v>106</v>
      </c>
      <c r="B1363" s="1470"/>
      <c r="C1363" s="1470"/>
      <c r="D1363" s="1470"/>
      <c r="E1363" s="1470"/>
      <c r="F1363" s="1470"/>
      <c r="G1363" s="1470"/>
      <c r="H1363" s="1469"/>
      <c r="I1363" s="1464"/>
      <c r="J1363" s="1463"/>
      <c r="K1363" s="1462">
        <v>0.11</v>
      </c>
      <c r="L1363" s="1461"/>
      <c r="M1363" s="1460">
        <f>K1363*12*I1317</f>
        <v>1733.8200000000002</v>
      </c>
    </row>
    <row r="1364" spans="1:13" s="1412" customFormat="1">
      <c r="A1364" s="1456" t="s">
        <v>75</v>
      </c>
      <c r="B1364" s="1455"/>
      <c r="C1364" s="1455"/>
      <c r="D1364" s="1455"/>
      <c r="E1364" s="1455"/>
      <c r="F1364" s="1455"/>
      <c r="G1364" s="1455"/>
      <c r="H1364" s="1453"/>
      <c r="I1364" s="1435" t="s">
        <v>14</v>
      </c>
      <c r="J1364" s="1434"/>
      <c r="K1364" s="1468"/>
      <c r="L1364" s="1449"/>
      <c r="M1364" s="1432"/>
    </row>
    <row r="1365" spans="1:13" s="1412" customFormat="1" ht="15.75" thickBot="1">
      <c r="A1365" s="1456" t="s">
        <v>76</v>
      </c>
      <c r="B1365" s="1455"/>
      <c r="C1365" s="1455"/>
      <c r="D1365" s="1455"/>
      <c r="E1365" s="1455"/>
      <c r="F1365" s="1455"/>
      <c r="G1365" s="1455"/>
      <c r="H1365" s="1453"/>
      <c r="I1365" s="1452"/>
      <c r="J1365" s="1451"/>
      <c r="K1365" s="1468"/>
      <c r="L1365" s="1449"/>
      <c r="M1365" s="1432"/>
    </row>
    <row r="1366" spans="1:13" s="1412" customFormat="1" ht="15.75" thickBot="1">
      <c r="A1366" s="1467" t="s">
        <v>105</v>
      </c>
      <c r="B1366" s="1466"/>
      <c r="C1366" s="1466"/>
      <c r="D1366" s="1466"/>
      <c r="E1366" s="1466"/>
      <c r="F1366" s="1466"/>
      <c r="G1366" s="1466"/>
      <c r="H1366" s="1465"/>
      <c r="I1366" s="1464"/>
      <c r="J1366" s="1463"/>
      <c r="K1366" s="1462">
        <v>9.8699999999999992</v>
      </c>
      <c r="L1366" s="1461"/>
      <c r="M1366" s="1460">
        <f>K1366*12*I1317</f>
        <v>155570.94</v>
      </c>
    </row>
    <row r="1367" spans="1:13" s="1412" customFormat="1">
      <c r="A1367" s="1456" t="s">
        <v>131</v>
      </c>
      <c r="B1367" s="1454"/>
      <c r="C1367" s="1454"/>
      <c r="D1367" s="1454"/>
      <c r="E1367" s="1454"/>
      <c r="F1367" s="1455"/>
      <c r="G1367" s="1454"/>
      <c r="H1367" s="1453"/>
      <c r="I1367" s="1459" t="s">
        <v>79</v>
      </c>
      <c r="J1367" s="1458"/>
      <c r="K1367" s="1450"/>
      <c r="L1367" s="1449"/>
      <c r="M1367" s="1432"/>
    </row>
    <row r="1368" spans="1:13" s="1412" customFormat="1">
      <c r="A1368" s="1456" t="s">
        <v>130</v>
      </c>
      <c r="B1368" s="1454"/>
      <c r="C1368" s="1454"/>
      <c r="D1368" s="1454"/>
      <c r="E1368" s="1454"/>
      <c r="F1368" s="1455"/>
      <c r="G1368" s="1454"/>
      <c r="H1368" s="1453"/>
      <c r="I1368" s="1459" t="s">
        <v>81</v>
      </c>
      <c r="J1368" s="1458"/>
      <c r="K1368" s="1450"/>
      <c r="L1368" s="1449"/>
      <c r="M1368" s="1432"/>
    </row>
    <row r="1369" spans="1:13" s="1412" customFormat="1">
      <c r="A1369" s="1456" t="s">
        <v>129</v>
      </c>
      <c r="B1369" s="1454"/>
      <c r="C1369" s="1454"/>
      <c r="D1369" s="1454"/>
      <c r="E1369" s="1454"/>
      <c r="F1369" s="1455"/>
      <c r="G1369" s="1454"/>
      <c r="H1369" s="1453"/>
      <c r="I1369" s="1459" t="s">
        <v>83</v>
      </c>
      <c r="J1369" s="1458"/>
      <c r="K1369" s="1450"/>
      <c r="L1369" s="1449"/>
      <c r="M1369" s="1432"/>
    </row>
    <row r="1370" spans="1:13" s="1412" customFormat="1">
      <c r="A1370" s="1456" t="s">
        <v>128</v>
      </c>
      <c r="B1370" s="1454"/>
      <c r="C1370" s="1454"/>
      <c r="D1370" s="1454"/>
      <c r="E1370" s="1454"/>
      <c r="F1370" s="1455"/>
      <c r="G1370" s="1454"/>
      <c r="H1370" s="1453"/>
      <c r="I1370" s="1459" t="s">
        <v>85</v>
      </c>
      <c r="J1370" s="1458"/>
      <c r="K1370" s="1450"/>
      <c r="L1370" s="1449"/>
      <c r="M1370" s="1432"/>
    </row>
    <row r="1371" spans="1:13" s="1412" customFormat="1">
      <c r="A1371" s="1456" t="s">
        <v>127</v>
      </c>
      <c r="B1371" s="1454"/>
      <c r="C1371" s="1454"/>
      <c r="D1371" s="1454"/>
      <c r="E1371" s="1454"/>
      <c r="F1371" s="1455"/>
      <c r="G1371" s="1454"/>
      <c r="H1371" s="1453"/>
      <c r="I1371" s="1459" t="s">
        <v>87</v>
      </c>
      <c r="J1371" s="1458"/>
      <c r="K1371" s="1450"/>
      <c r="L1371" s="1449"/>
      <c r="M1371" s="1432"/>
    </row>
    <row r="1372" spans="1:13" s="1412" customFormat="1">
      <c r="A1372" s="1456" t="s">
        <v>126</v>
      </c>
      <c r="B1372" s="1454"/>
      <c r="C1372" s="1454"/>
      <c r="D1372" s="1454"/>
      <c r="E1372" s="1454"/>
      <c r="F1372" s="1455"/>
      <c r="G1372" s="1454"/>
      <c r="H1372" s="1453"/>
      <c r="I1372" s="1452"/>
      <c r="J1372" s="1451"/>
      <c r="K1372" s="1450"/>
      <c r="L1372" s="1449"/>
      <c r="M1372" s="1432"/>
    </row>
    <row r="1373" spans="1:13" s="1412" customFormat="1">
      <c r="A1373" s="1456" t="s">
        <v>125</v>
      </c>
      <c r="B1373" s="1454"/>
      <c r="C1373" s="1454"/>
      <c r="D1373" s="1454"/>
      <c r="E1373" s="1454"/>
      <c r="F1373" s="1455"/>
      <c r="G1373" s="1454"/>
      <c r="H1373" s="1453"/>
      <c r="I1373" s="1452"/>
      <c r="J1373" s="1451"/>
      <c r="K1373" s="1450"/>
      <c r="L1373" s="1449"/>
      <c r="M1373" s="1432"/>
    </row>
    <row r="1374" spans="1:13" s="1412" customFormat="1">
      <c r="A1374" s="1456" t="s">
        <v>91</v>
      </c>
      <c r="B1374" s="1454"/>
      <c r="C1374" s="1454"/>
      <c r="D1374" s="1454"/>
      <c r="E1374" s="1454"/>
      <c r="F1374" s="1455"/>
      <c r="G1374" s="1454"/>
      <c r="H1374" s="1453"/>
      <c r="I1374" s="1452"/>
      <c r="J1374" s="1451"/>
      <c r="K1374" s="1450"/>
      <c r="L1374" s="1449"/>
      <c r="M1374" s="1432"/>
    </row>
    <row r="1375" spans="1:13" s="1412" customFormat="1" ht="15.75" thickBot="1">
      <c r="A1375" s="1456" t="s">
        <v>124</v>
      </c>
      <c r="B1375" s="1454"/>
      <c r="C1375" s="1454"/>
      <c r="D1375" s="1454"/>
      <c r="E1375" s="1454"/>
      <c r="F1375" s="1455"/>
      <c r="G1375" s="1454"/>
      <c r="H1375" s="1453"/>
      <c r="I1375" s="1452"/>
      <c r="J1375" s="1451"/>
      <c r="K1375" s="1450"/>
      <c r="L1375" s="1449"/>
      <c r="M1375" s="1432"/>
    </row>
    <row r="1376" spans="1:13" s="1412" customFormat="1">
      <c r="A1376" s="1448" t="s">
        <v>94</v>
      </c>
      <c r="B1376" s="1447"/>
      <c r="C1376" s="1447"/>
      <c r="D1376" s="1447"/>
      <c r="E1376" s="1447"/>
      <c r="F1376" s="1447"/>
      <c r="G1376" s="1447"/>
      <c r="H1376" s="1447"/>
      <c r="I1376" s="1435" t="s">
        <v>95</v>
      </c>
      <c r="J1376" s="1434"/>
      <c r="K1376" s="1446"/>
      <c r="L1376" s="1445"/>
      <c r="M1376" s="1444"/>
    </row>
    <row r="1377" spans="1:19" ht="15.75" thickBot="1">
      <c r="A1377" s="1443" t="s">
        <v>96</v>
      </c>
      <c r="B1377" s="1442"/>
      <c r="C1377" s="1442"/>
      <c r="D1377" s="1442"/>
      <c r="E1377" s="1442"/>
      <c r="F1377" s="1442"/>
      <c r="G1377" s="1442"/>
      <c r="H1377" s="1442"/>
      <c r="I1377" s="1441"/>
      <c r="J1377" s="1440"/>
      <c r="K1377" s="1439"/>
      <c r="L1377" s="1438"/>
      <c r="M1377" s="1437"/>
    </row>
    <row r="1378" spans="1:19" ht="15.75" thickBot="1">
      <c r="A1378" s="1467" t="s">
        <v>97</v>
      </c>
      <c r="B1378" s="1466"/>
      <c r="C1378" s="1466"/>
      <c r="D1378" s="1466"/>
      <c r="E1378" s="1466"/>
      <c r="F1378" s="1466"/>
      <c r="G1378" s="1466"/>
      <c r="H1378" s="1597"/>
      <c r="I1378" s="1596" t="s">
        <v>98</v>
      </c>
      <c r="J1378" s="1595"/>
      <c r="K1378" s="1429">
        <v>1.85</v>
      </c>
      <c r="L1378" s="1423"/>
      <c r="M1378" s="1416">
        <f>K1378*12*I1317</f>
        <v>29159.700000000004</v>
      </c>
    </row>
    <row r="1379" spans="1:19" ht="15.75" thickBot="1">
      <c r="A1379" s="1436" t="s">
        <v>99</v>
      </c>
      <c r="B1379" s="1436"/>
      <c r="C1379" s="1436"/>
      <c r="D1379" s="1436"/>
      <c r="E1379" s="1436"/>
      <c r="F1379" s="1436"/>
      <c r="G1379" s="1436"/>
      <c r="H1379" s="1436"/>
      <c r="I1379" s="1435" t="s">
        <v>95</v>
      </c>
      <c r="J1379" s="1434"/>
      <c r="K1379" s="1433">
        <v>0.56000000000000005</v>
      </c>
      <c r="L1379" s="1433"/>
      <c r="M1379" s="1432">
        <f>I1317*12*K1379</f>
        <v>8826.7200000000012</v>
      </c>
    </row>
    <row r="1380" spans="1:19" ht="15.75" thickBot="1">
      <c r="A1380" s="1594" t="s">
        <v>100</v>
      </c>
      <c r="B1380" s="1593"/>
      <c r="C1380" s="1593"/>
      <c r="D1380" s="1593"/>
      <c r="E1380" s="1593"/>
      <c r="F1380" s="1593"/>
      <c r="G1380" s="1593"/>
      <c r="H1380" s="1593"/>
      <c r="I1380" s="1592"/>
      <c r="J1380" s="1591"/>
      <c r="K1380" s="1603"/>
      <c r="L1380" s="1602"/>
      <c r="M1380" s="1416">
        <f>K1380*I1317*12</f>
        <v>0</v>
      </c>
    </row>
    <row r="1381" spans="1:19" s="1588" customFormat="1" ht="15.75" thickBot="1">
      <c r="A1381" s="1431" t="s">
        <v>137</v>
      </c>
      <c r="B1381" s="1430"/>
      <c r="C1381" s="1430"/>
      <c r="D1381" s="1430"/>
      <c r="E1381" s="1430"/>
      <c r="F1381" s="1430"/>
      <c r="G1381" s="1430"/>
      <c r="H1381" s="1430"/>
      <c r="I1381" s="1426"/>
      <c r="J1381" s="1425"/>
      <c r="K1381" s="1429">
        <v>68.900000000000006</v>
      </c>
      <c r="L1381" s="1423"/>
      <c r="M1381" s="1416">
        <f>K1381*12*I1317</f>
        <v>1086001.8</v>
      </c>
      <c r="P1381" s="1414"/>
      <c r="Q1381" s="1414"/>
      <c r="R1381" s="1414"/>
      <c r="S1381" s="1589"/>
    </row>
    <row r="1382" spans="1:19" s="1588" customFormat="1" ht="15.75" thickBot="1">
      <c r="A1382" s="1428" t="s">
        <v>136</v>
      </c>
      <c r="B1382" s="1427"/>
      <c r="C1382" s="1427"/>
      <c r="D1382" s="1427"/>
      <c r="E1382" s="1427"/>
      <c r="F1382" s="1427"/>
      <c r="G1382" s="1427"/>
      <c r="H1382" s="1427"/>
      <c r="I1382" s="1426"/>
      <c r="J1382" s="1425"/>
      <c r="K1382" s="1424">
        <f>K1383-K1381</f>
        <v>3.4500000000000028</v>
      </c>
      <c r="L1382" s="1423"/>
      <c r="M1382" s="1416">
        <f>K1382*12*I1317</f>
        <v>54378.900000000045</v>
      </c>
      <c r="P1382" s="1414"/>
      <c r="Q1382" s="1414"/>
      <c r="R1382" s="1414"/>
      <c r="S1382" s="1589"/>
    </row>
    <row r="1383" spans="1:19" s="1588" customFormat="1" ht="15.75" thickBot="1">
      <c r="A1383" s="1422" t="s">
        <v>135</v>
      </c>
      <c r="B1383" s="1421"/>
      <c r="C1383" s="1421"/>
      <c r="D1383" s="1421"/>
      <c r="E1383" s="1421"/>
      <c r="F1383" s="1421"/>
      <c r="G1383" s="1421"/>
      <c r="H1383" s="1421"/>
      <c r="I1383" s="1420"/>
      <c r="J1383" s="1419"/>
      <c r="K1383" s="1418">
        <f>K1380+K1379+K1378+K1366+K1341+K1328+K1318</f>
        <v>72.350000000000009</v>
      </c>
      <c r="L1383" s="1417"/>
      <c r="M1383" s="1416">
        <f>M1380+M1379+M1378+M1366+M1341+M1328+M1318</f>
        <v>1140380.7</v>
      </c>
      <c r="N1383" s="1590"/>
      <c r="O1383" s="1590"/>
      <c r="P1383" s="1414"/>
      <c r="Q1383" s="1414"/>
      <c r="R1383" s="1414"/>
      <c r="S1383" s="1589"/>
    </row>
    <row r="1385" spans="1:19" ht="15.75">
      <c r="A1385" s="1587" t="s">
        <v>104</v>
      </c>
      <c r="B1385" s="1587"/>
      <c r="C1385" s="1587"/>
      <c r="D1385" s="1587"/>
      <c r="E1385" s="1587"/>
      <c r="F1385" s="1587"/>
      <c r="G1385" s="1587"/>
      <c r="H1385" s="1587"/>
      <c r="I1385" s="1587"/>
      <c r="J1385" s="1587"/>
      <c r="K1385" s="1587"/>
      <c r="L1385" s="1587"/>
      <c r="M1385" s="1508"/>
    </row>
    <row r="1386" spans="1:19" ht="15.75">
      <c r="A1386" s="1586" t="s">
        <v>0</v>
      </c>
      <c r="B1386" s="1586"/>
      <c r="C1386" s="1586"/>
      <c r="D1386" s="1586"/>
      <c r="E1386" s="1586"/>
      <c r="F1386" s="1586"/>
      <c r="G1386" s="1586"/>
      <c r="H1386" s="1586"/>
      <c r="I1386" s="1586"/>
      <c r="J1386" s="1586"/>
      <c r="K1386" s="1586"/>
      <c r="L1386" s="1586"/>
      <c r="M1386" s="1508"/>
    </row>
    <row r="1387" spans="1:19" ht="15.75">
      <c r="A1387" s="1559"/>
      <c r="B1387" s="1559"/>
      <c r="C1387" s="1559"/>
      <c r="D1387" s="1559"/>
      <c r="E1387" s="1559"/>
      <c r="F1387" s="1559" t="s">
        <v>217</v>
      </c>
      <c r="G1387" s="1559"/>
      <c r="H1387" s="1559"/>
      <c r="I1387" s="1559"/>
      <c r="J1387" s="1559"/>
      <c r="K1387" s="1601" t="s">
        <v>187</v>
      </c>
      <c r="L1387" s="1584"/>
      <c r="M1387" s="1584"/>
    </row>
    <row r="1388" spans="1:19">
      <c r="A1388" s="1512"/>
      <c r="B1388" s="1511"/>
      <c r="C1388" s="1583" t="s">
        <v>2</v>
      </c>
      <c r="D1388" s="1583"/>
      <c r="E1388" s="1583"/>
      <c r="F1388" s="1511"/>
      <c r="G1388" s="1511"/>
      <c r="H1388" s="1557"/>
      <c r="I1388" s="1526" t="s">
        <v>3</v>
      </c>
      <c r="J1388" s="1525"/>
      <c r="K1388" s="1582" t="s">
        <v>4</v>
      </c>
      <c r="L1388" s="1581"/>
      <c r="M1388" s="1536"/>
    </row>
    <row r="1389" spans="1:19">
      <c r="A1389" s="1577"/>
      <c r="B1389" s="1541"/>
      <c r="C1389" s="1541"/>
      <c r="D1389" s="1541"/>
      <c r="E1389" s="1541"/>
      <c r="F1389" s="1541"/>
      <c r="G1389" s="1541"/>
      <c r="H1389" s="1542"/>
      <c r="I1389" s="1452"/>
      <c r="J1389" s="1451"/>
      <c r="K1389" s="1579" t="s">
        <v>5</v>
      </c>
      <c r="L1389" s="1578"/>
      <c r="M1389" s="1600" t="s">
        <v>6</v>
      </c>
    </row>
    <row r="1390" spans="1:19">
      <c r="A1390" s="1577"/>
      <c r="B1390" s="1541"/>
      <c r="C1390" s="1541"/>
      <c r="D1390" s="1541"/>
      <c r="E1390" s="1541"/>
      <c r="F1390" s="1541"/>
      <c r="G1390" s="1541"/>
      <c r="H1390" s="1542"/>
      <c r="I1390" s="1459" t="s">
        <v>7</v>
      </c>
      <c r="J1390" s="1458"/>
      <c r="K1390" s="1576" t="s">
        <v>8</v>
      </c>
      <c r="L1390" s="1575"/>
      <c r="M1390" s="1600" t="s">
        <v>9</v>
      </c>
    </row>
    <row r="1391" spans="1:19" ht="16.5" thickBot="1">
      <c r="A1391" s="1573"/>
      <c r="B1391" s="1538"/>
      <c r="C1391" s="1538"/>
      <c r="D1391" s="1538"/>
      <c r="E1391" s="1538"/>
      <c r="F1391" s="1538"/>
      <c r="G1391" s="1538"/>
      <c r="H1391" s="1537"/>
      <c r="I1391" s="1572">
        <v>1084</v>
      </c>
      <c r="J1391" s="1571"/>
      <c r="K1391" s="1570"/>
      <c r="L1391" s="1569"/>
      <c r="M1391" s="1568"/>
    </row>
    <row r="1392" spans="1:19">
      <c r="A1392" s="1555" t="s">
        <v>10</v>
      </c>
      <c r="B1392" s="1534"/>
      <c r="C1392" s="1534"/>
      <c r="D1392" s="1534"/>
      <c r="E1392" s="1534"/>
      <c r="F1392" s="1534"/>
      <c r="G1392" s="1534"/>
      <c r="H1392" s="1567"/>
      <c r="I1392" s="1531"/>
      <c r="J1392" s="1530"/>
      <c r="K1392" s="1566">
        <f>K1395+K1398</f>
        <v>8.77</v>
      </c>
      <c r="L1392" s="1528"/>
      <c r="M1392" s="1444">
        <f>K1392*12*I1391</f>
        <v>114080.15999999999</v>
      </c>
    </row>
    <row r="1393" spans="1:13" s="1412" customFormat="1">
      <c r="A1393" s="1565" t="s">
        <v>11</v>
      </c>
      <c r="B1393" s="1564"/>
      <c r="C1393" s="1564"/>
      <c r="D1393" s="1564"/>
      <c r="E1393" s="1564"/>
      <c r="F1393" s="1564"/>
      <c r="G1393" s="1564"/>
      <c r="H1393" s="1563"/>
      <c r="I1393" s="1452"/>
      <c r="J1393" s="1451"/>
      <c r="K1393" s="1521"/>
      <c r="L1393" s="1507"/>
      <c r="M1393" s="1562"/>
    </row>
    <row r="1394" spans="1:13" s="1412" customFormat="1" ht="15.75" thickBot="1">
      <c r="A1394" s="1550" t="s">
        <v>12</v>
      </c>
      <c r="B1394" s="1561"/>
      <c r="C1394" s="1561"/>
      <c r="D1394" s="1561"/>
      <c r="E1394" s="1561"/>
      <c r="F1394" s="1561"/>
      <c r="G1394" s="1561"/>
      <c r="H1394" s="1560"/>
      <c r="I1394" s="1547"/>
      <c r="J1394" s="1440"/>
      <c r="K1394" s="1439"/>
      <c r="L1394" s="1438"/>
      <c r="M1394" s="1437"/>
    </row>
    <row r="1395" spans="1:13" s="1412" customFormat="1">
      <c r="A1395" s="1496" t="s">
        <v>13</v>
      </c>
      <c r="B1395" s="1516"/>
      <c r="C1395" s="1516"/>
      <c r="D1395" s="1516"/>
      <c r="E1395" s="1516"/>
      <c r="F1395" s="1516"/>
      <c r="G1395" s="1516"/>
      <c r="H1395" s="1543"/>
      <c r="I1395" s="1510" t="s">
        <v>14</v>
      </c>
      <c r="J1395" s="1509"/>
      <c r="K1395" s="1514">
        <v>5.24</v>
      </c>
      <c r="L1395" s="1513"/>
      <c r="M1395" s="1432">
        <f>K1395*12*I1391</f>
        <v>68161.919999999998</v>
      </c>
    </row>
    <row r="1396" spans="1:13" s="1412" customFormat="1">
      <c r="A1396" s="1456" t="s">
        <v>15</v>
      </c>
      <c r="B1396" s="1541"/>
      <c r="C1396" s="1541"/>
      <c r="D1396" s="1541"/>
      <c r="E1396" s="1541"/>
      <c r="F1396" s="1541"/>
      <c r="G1396" s="1541"/>
      <c r="H1396" s="1542"/>
      <c r="I1396" s="1459" t="s">
        <v>16</v>
      </c>
      <c r="J1396" s="1458"/>
      <c r="K1396" s="1508"/>
      <c r="L1396" s="1507"/>
      <c r="M1396" s="1432"/>
    </row>
    <row r="1397" spans="1:13" s="1412" customFormat="1">
      <c r="A1397" s="1496" t="s">
        <v>17</v>
      </c>
      <c r="B1397" s="1516"/>
      <c r="C1397" s="1516"/>
      <c r="D1397" s="1516"/>
      <c r="E1397" s="1516"/>
      <c r="F1397" s="1516"/>
      <c r="G1397" s="1516"/>
      <c r="H1397" s="1543"/>
      <c r="I1397" s="1510"/>
      <c r="J1397" s="1509"/>
      <c r="K1397" s="1508"/>
      <c r="L1397" s="1507"/>
      <c r="M1397" s="1432"/>
    </row>
    <row r="1398" spans="1:13" s="1412" customFormat="1">
      <c r="A1398" s="1496" t="s">
        <v>18</v>
      </c>
      <c r="B1398" s="1516"/>
      <c r="C1398" s="1516"/>
      <c r="D1398" s="1516"/>
      <c r="E1398" s="1516"/>
      <c r="F1398" s="1516"/>
      <c r="G1398" s="1516"/>
      <c r="H1398" s="1543"/>
      <c r="I1398" s="1504" t="s">
        <v>19</v>
      </c>
      <c r="J1398" s="1503"/>
      <c r="K1398" s="1506">
        <v>3.53</v>
      </c>
      <c r="L1398" s="1505"/>
      <c r="M1398" s="1432">
        <f>K1398*12*I1391</f>
        <v>45918.239999999998</v>
      </c>
    </row>
    <row r="1399" spans="1:13" s="1412" customFormat="1">
      <c r="A1399" s="1489" t="s">
        <v>20</v>
      </c>
      <c r="B1399" s="1540"/>
      <c r="C1399" s="1540"/>
      <c r="D1399" s="1540"/>
      <c r="E1399" s="1540"/>
      <c r="F1399" s="1540"/>
      <c r="G1399" s="1540"/>
      <c r="H1399" s="1539"/>
      <c r="I1399" s="1459" t="s">
        <v>16</v>
      </c>
      <c r="J1399" s="1458"/>
      <c r="K1399" s="1599"/>
      <c r="L1399" s="1598"/>
      <c r="M1399" s="1432"/>
    </row>
    <row r="1400" spans="1:13" s="1412" customFormat="1">
      <c r="A1400" s="1482" t="s">
        <v>21</v>
      </c>
      <c r="B1400" s="1511"/>
      <c r="C1400" s="1511"/>
      <c r="D1400" s="1511"/>
      <c r="E1400" s="1511"/>
      <c r="F1400" s="1511"/>
      <c r="G1400" s="1511"/>
      <c r="H1400" s="1557"/>
      <c r="I1400" s="1459"/>
      <c r="J1400" s="1458"/>
      <c r="K1400" s="1508"/>
      <c r="L1400" s="1507"/>
      <c r="M1400" s="1432"/>
    </row>
    <row r="1401" spans="1:13" s="1412" customFormat="1" ht="15.75" thickBot="1">
      <c r="A1401" s="1496" t="s">
        <v>22</v>
      </c>
      <c r="B1401" s="1495"/>
      <c r="C1401" s="1495"/>
      <c r="D1401" s="1495"/>
      <c r="E1401" s="1495"/>
      <c r="F1401" s="1495"/>
      <c r="G1401" s="1495"/>
      <c r="H1401" s="1494"/>
      <c r="I1401" s="1523"/>
      <c r="J1401" s="1522"/>
      <c r="K1401" s="1484"/>
      <c r="L1401" s="1483"/>
      <c r="M1401" s="1432"/>
    </row>
    <row r="1402" spans="1:13" s="1412" customFormat="1">
      <c r="A1402" s="1555" t="s">
        <v>23</v>
      </c>
      <c r="B1402" s="1554"/>
      <c r="C1402" s="1554"/>
      <c r="D1402" s="1554"/>
      <c r="E1402" s="1554"/>
      <c r="F1402" s="1554"/>
      <c r="G1402" s="1554"/>
      <c r="H1402" s="1553"/>
      <c r="I1402" s="1531"/>
      <c r="J1402" s="1552"/>
      <c r="K1402" s="1551">
        <f>K1404+K1409+K1411</f>
        <v>7.17</v>
      </c>
      <c r="L1402" s="1528"/>
      <c r="M1402" s="1444">
        <f>K1402*12*I1391</f>
        <v>93267.359999999986</v>
      </c>
    </row>
    <row r="1403" spans="1:13" s="1412" customFormat="1" ht="15.75" thickBot="1">
      <c r="A1403" s="1550" t="s">
        <v>24</v>
      </c>
      <c r="B1403" s="1549"/>
      <c r="C1403" s="1549"/>
      <c r="D1403" s="1549"/>
      <c r="E1403" s="1549"/>
      <c r="F1403" s="1549"/>
      <c r="G1403" s="1549"/>
      <c r="H1403" s="1548"/>
      <c r="I1403" s="1547"/>
      <c r="J1403" s="1546"/>
      <c r="K1403" s="1439"/>
      <c r="L1403" s="1438"/>
      <c r="M1403" s="1437"/>
    </row>
    <row r="1404" spans="1:13" s="1412" customFormat="1">
      <c r="A1404" s="1456" t="s">
        <v>25</v>
      </c>
      <c r="B1404" s="1455"/>
      <c r="C1404" s="1455"/>
      <c r="D1404" s="1455"/>
      <c r="E1404" s="1455"/>
      <c r="F1404" s="1455"/>
      <c r="G1404" s="1455"/>
      <c r="H1404" s="1453"/>
      <c r="I1404" s="1459" t="s">
        <v>14</v>
      </c>
      <c r="J1404" s="1458"/>
      <c r="K1404" s="1514">
        <v>3.59</v>
      </c>
      <c r="L1404" s="1513"/>
      <c r="M1404" s="1432">
        <f>K1404*12*I1391</f>
        <v>46698.720000000001</v>
      </c>
    </row>
    <row r="1405" spans="1:13" s="1412" customFormat="1">
      <c r="A1405" s="1496" t="s">
        <v>26</v>
      </c>
      <c r="B1405" s="1495"/>
      <c r="C1405" s="1495"/>
      <c r="D1405" s="1495"/>
      <c r="E1405" s="1495"/>
      <c r="F1405" s="1495"/>
      <c r="G1405" s="1495"/>
      <c r="H1405" s="1494"/>
      <c r="I1405" s="1545"/>
      <c r="J1405" s="1544"/>
      <c r="K1405" s="1508"/>
      <c r="L1405" s="1507"/>
      <c r="M1405" s="1432"/>
    </row>
    <row r="1406" spans="1:13" s="1412" customFormat="1">
      <c r="A1406" s="1456" t="s">
        <v>15</v>
      </c>
      <c r="B1406" s="1541"/>
      <c r="C1406" s="1541"/>
      <c r="D1406" s="1541"/>
      <c r="E1406" s="1541"/>
      <c r="F1406" s="1541"/>
      <c r="G1406" s="1541"/>
      <c r="H1406" s="1542"/>
      <c r="I1406" s="1459" t="s">
        <v>16</v>
      </c>
      <c r="J1406" s="1458"/>
      <c r="K1406" s="1508"/>
      <c r="L1406" s="1507"/>
      <c r="M1406" s="1432"/>
    </row>
    <row r="1407" spans="1:13" s="1412" customFormat="1">
      <c r="A1407" s="1496" t="s">
        <v>17</v>
      </c>
      <c r="B1407" s="1516"/>
      <c r="C1407" s="1516"/>
      <c r="D1407" s="1516"/>
      <c r="E1407" s="1516"/>
      <c r="F1407" s="1516"/>
      <c r="G1407" s="1516"/>
      <c r="H1407" s="1543"/>
      <c r="I1407" s="1510"/>
      <c r="J1407" s="1509"/>
      <c r="K1407" s="1508"/>
      <c r="L1407" s="1507"/>
      <c r="M1407" s="1432"/>
    </row>
    <row r="1408" spans="1:13" s="1412" customFormat="1">
      <c r="A1408" s="1489" t="s">
        <v>27</v>
      </c>
      <c r="B1408" s="1540"/>
      <c r="C1408" s="1539"/>
      <c r="D1408" s="1541"/>
      <c r="E1408" s="1541"/>
      <c r="F1408" s="1541"/>
      <c r="G1408" s="1541"/>
      <c r="H1408" s="1542"/>
      <c r="I1408" s="1459" t="s">
        <v>16</v>
      </c>
      <c r="J1408" s="1458"/>
      <c r="K1408" s="1508"/>
      <c r="L1408" s="1507"/>
      <c r="M1408" s="1432"/>
    </row>
    <row r="1409" spans="1:13" s="1412" customFormat="1">
      <c r="A1409" s="1456" t="s">
        <v>28</v>
      </c>
      <c r="B1409" s="1541"/>
      <c r="C1409" s="1541"/>
      <c r="D1409" s="1540"/>
      <c r="E1409" s="1540"/>
      <c r="F1409" s="1540"/>
      <c r="G1409" s="1540"/>
      <c r="H1409" s="1539"/>
      <c r="I1409" s="1504" t="s">
        <v>19</v>
      </c>
      <c r="J1409" s="1503"/>
      <c r="K1409" s="1506">
        <v>1.58</v>
      </c>
      <c r="L1409" s="1505"/>
      <c r="M1409" s="1432">
        <f>K1409*12*I1391</f>
        <v>20552.64</v>
      </c>
    </row>
    <row r="1410" spans="1:13" s="1412" customFormat="1">
      <c r="A1410" s="1482" t="s">
        <v>29</v>
      </c>
      <c r="B1410" s="1481"/>
      <c r="C1410" s="1481"/>
      <c r="D1410" s="1481"/>
      <c r="E1410" s="1481"/>
      <c r="F1410" s="1481"/>
      <c r="G1410" s="1481"/>
      <c r="H1410" s="1480"/>
      <c r="I1410" s="1526" t="s">
        <v>133</v>
      </c>
      <c r="J1410" s="1525"/>
      <c r="K1410" s="1508"/>
      <c r="L1410" s="1507"/>
      <c r="M1410" s="1432"/>
    </row>
    <row r="1411" spans="1:13" s="1412" customFormat="1">
      <c r="A1411" s="1482" t="s">
        <v>32</v>
      </c>
      <c r="B1411" s="1481"/>
      <c r="C1411" s="1481"/>
      <c r="D1411" s="1481"/>
      <c r="E1411" s="1481"/>
      <c r="F1411" s="1481"/>
      <c r="G1411" s="1481"/>
      <c r="H1411" s="1480"/>
      <c r="I1411" s="1526" t="s">
        <v>19</v>
      </c>
      <c r="J1411" s="1525"/>
      <c r="K1411" s="1506">
        <v>2</v>
      </c>
      <c r="L1411" s="1505"/>
      <c r="M1411" s="1432">
        <f>K1411*12*I1391</f>
        <v>26016</v>
      </c>
    </row>
    <row r="1412" spans="1:13" s="1412" customFormat="1">
      <c r="A1412" s="1496" t="s">
        <v>33</v>
      </c>
      <c r="B1412" s="1495"/>
      <c r="C1412" s="1495"/>
      <c r="D1412" s="1495"/>
      <c r="E1412" s="1495"/>
      <c r="F1412" s="1495"/>
      <c r="G1412" s="1495"/>
      <c r="H1412" s="1494"/>
      <c r="I1412" s="1523"/>
      <c r="J1412" s="1522"/>
      <c r="K1412" s="1508"/>
      <c r="L1412" s="1507"/>
      <c r="M1412" s="1432"/>
    </row>
    <row r="1413" spans="1:13" s="1412" customFormat="1">
      <c r="A1413" s="1482" t="s">
        <v>34</v>
      </c>
      <c r="B1413" s="1481"/>
      <c r="C1413" s="1481"/>
      <c r="D1413" s="1481"/>
      <c r="E1413" s="1481"/>
      <c r="F1413" s="1481"/>
      <c r="G1413" s="1481"/>
      <c r="H1413" s="1480"/>
      <c r="I1413" s="1459" t="s">
        <v>16</v>
      </c>
      <c r="J1413" s="1458"/>
      <c r="K1413" s="1508"/>
      <c r="L1413" s="1507"/>
      <c r="M1413" s="1432"/>
    </row>
    <row r="1414" spans="1:13" s="1412" customFormat="1" ht="15.75" thickBot="1">
      <c r="A1414" s="1482" t="s">
        <v>35</v>
      </c>
      <c r="B1414" s="1481"/>
      <c r="C1414" s="1481"/>
      <c r="D1414" s="1481"/>
      <c r="E1414" s="1481"/>
      <c r="F1414" s="1481"/>
      <c r="G1414" s="1481"/>
      <c r="H1414" s="1480"/>
      <c r="I1414" s="1526" t="s">
        <v>132</v>
      </c>
      <c r="J1414" s="1525"/>
      <c r="K1414" s="1538"/>
      <c r="L1414" s="1537"/>
      <c r="M1414" s="1536"/>
    </row>
    <row r="1415" spans="1:13" s="1412" customFormat="1" ht="15.75" thickBot="1">
      <c r="A1415" s="1535" t="s">
        <v>38</v>
      </c>
      <c r="B1415" s="1534"/>
      <c r="C1415" s="1534"/>
      <c r="D1415" s="1534"/>
      <c r="E1415" s="1534"/>
      <c r="F1415" s="1534"/>
      <c r="G1415" s="1533"/>
      <c r="H1415" s="1532"/>
      <c r="I1415" s="1531"/>
      <c r="J1415" s="1530"/>
      <c r="K1415" s="1529">
        <f>K1416+K1423+K1431+K1435+K1436+K1437</f>
        <v>42.220000000000006</v>
      </c>
      <c r="L1415" s="1528"/>
      <c r="M1415" s="1444">
        <f>M1416+M1423+M1431+M1435+M1436+M1437</f>
        <v>549197.76</v>
      </c>
    </row>
    <row r="1416" spans="1:13" s="1412" customFormat="1" ht="15.75" thickBot="1">
      <c r="A1416" s="1467" t="s">
        <v>39</v>
      </c>
      <c r="B1416" s="1466"/>
      <c r="C1416" s="1466"/>
      <c r="D1416" s="1466"/>
      <c r="E1416" s="1466"/>
      <c r="F1416" s="1466"/>
      <c r="G1416" s="1466"/>
      <c r="H1416" s="1465"/>
      <c r="I1416" s="1464"/>
      <c r="J1416" s="1463"/>
      <c r="K1416" s="1527">
        <f>K1417+K1418+K1419+K1421+K1422</f>
        <v>11.76</v>
      </c>
      <c r="L1416" s="1518"/>
      <c r="M1416" s="1460">
        <f>K1416*12*I1391</f>
        <v>152974.08000000002</v>
      </c>
    </row>
    <row r="1417" spans="1:13" s="1412" customFormat="1">
      <c r="A1417" s="1496" t="s">
        <v>40</v>
      </c>
      <c r="B1417" s="1495"/>
      <c r="C1417" s="1495"/>
      <c r="D1417" s="1495"/>
      <c r="E1417" s="1495"/>
      <c r="F1417" s="1495"/>
      <c r="G1417" s="1495"/>
      <c r="H1417" s="1494"/>
      <c r="I1417" s="1510" t="s">
        <v>41</v>
      </c>
      <c r="J1417" s="1509"/>
      <c r="K1417" s="1514">
        <v>2.58</v>
      </c>
      <c r="L1417" s="1513"/>
      <c r="M1417" s="1432">
        <f>K1417*12*I1391</f>
        <v>33560.639999999999</v>
      </c>
    </row>
    <row r="1418" spans="1:13" s="1412" customFormat="1">
      <c r="A1418" s="1489" t="s">
        <v>42</v>
      </c>
      <c r="B1418" s="1488"/>
      <c r="C1418" s="1488"/>
      <c r="D1418" s="1488"/>
      <c r="E1418" s="1488"/>
      <c r="F1418" s="1488"/>
      <c r="G1418" s="1488"/>
      <c r="H1418" s="1487"/>
      <c r="I1418" s="1504" t="s">
        <v>43</v>
      </c>
      <c r="J1418" s="1503"/>
      <c r="K1418" s="1506">
        <v>6.1</v>
      </c>
      <c r="L1418" s="1505"/>
      <c r="M1418" s="1432">
        <f>K1418*12*I1391</f>
        <v>79348.799999999988</v>
      </c>
    </row>
    <row r="1419" spans="1:13" s="1412" customFormat="1">
      <c r="A1419" s="1482" t="s">
        <v>44</v>
      </c>
      <c r="B1419" s="1481"/>
      <c r="C1419" s="1481"/>
      <c r="D1419" s="1481"/>
      <c r="E1419" s="1481"/>
      <c r="F1419" s="1481"/>
      <c r="G1419" s="1481"/>
      <c r="H1419" s="1480"/>
      <c r="I1419" s="1526" t="s">
        <v>19</v>
      </c>
      <c r="J1419" s="1525"/>
      <c r="K1419" s="1506">
        <v>0.69</v>
      </c>
      <c r="L1419" s="1505"/>
      <c r="M1419" s="1432">
        <f>K1419*12*I1391</f>
        <v>8975.5199999999986</v>
      </c>
    </row>
    <row r="1420" spans="1:13" s="1412" customFormat="1">
      <c r="A1420" s="1524" t="s">
        <v>45</v>
      </c>
      <c r="B1420" s="1516"/>
      <c r="C1420" s="1516"/>
      <c r="D1420" s="1516"/>
      <c r="E1420" s="1495"/>
      <c r="F1420" s="1495"/>
      <c r="G1420" s="1495"/>
      <c r="H1420" s="1494"/>
      <c r="I1420" s="1523"/>
      <c r="J1420" s="1522"/>
      <c r="K1420" s="1521"/>
      <c r="L1420" s="1507"/>
      <c r="M1420" s="1432"/>
    </row>
    <row r="1421" spans="1:13" s="1412" customFormat="1">
      <c r="A1421" s="1489" t="s">
        <v>46</v>
      </c>
      <c r="B1421" s="1488"/>
      <c r="C1421" s="1488"/>
      <c r="D1421" s="1488"/>
      <c r="E1421" s="1488"/>
      <c r="F1421" s="1488"/>
      <c r="G1421" s="1488"/>
      <c r="H1421" s="1487"/>
      <c r="I1421" s="1504" t="s">
        <v>14</v>
      </c>
      <c r="J1421" s="1503"/>
      <c r="K1421" s="1506">
        <v>0.21</v>
      </c>
      <c r="L1421" s="1505"/>
      <c r="M1421" s="1432">
        <f>K1421*12*I1391</f>
        <v>2731.68</v>
      </c>
    </row>
    <row r="1422" spans="1:13" s="1412" customFormat="1" ht="15.75" thickBot="1">
      <c r="A1422" s="1482" t="s">
        <v>47</v>
      </c>
      <c r="B1422" s="1481"/>
      <c r="C1422" s="1481"/>
      <c r="D1422" s="1481"/>
      <c r="E1422" s="1481"/>
      <c r="F1422" s="1481"/>
      <c r="G1422" s="1481"/>
      <c r="H1422" s="1480"/>
      <c r="I1422" s="1479" t="s">
        <v>14</v>
      </c>
      <c r="J1422" s="1478"/>
      <c r="K1422" s="1520">
        <v>2.1800000000000002</v>
      </c>
      <c r="L1422" s="1519"/>
      <c r="M1422" s="1432">
        <f>K1422*12*I1391</f>
        <v>28357.440000000002</v>
      </c>
    </row>
    <row r="1423" spans="1:13" s="1412" customFormat="1" ht="15.75" thickBot="1">
      <c r="A1423" s="1501" t="s">
        <v>48</v>
      </c>
      <c r="B1423" s="1500"/>
      <c r="C1423" s="1500"/>
      <c r="D1423" s="1500"/>
      <c r="E1423" s="1500"/>
      <c r="F1423" s="1500"/>
      <c r="G1423" s="1500"/>
      <c r="H1423" s="1499"/>
      <c r="I1423" s="1464"/>
      <c r="J1423" s="1463"/>
      <c r="K1423" s="1462">
        <f>K1424+K1425+K1427+K1428+K1429+K1430</f>
        <v>2.9600000000000004</v>
      </c>
      <c r="L1423" s="1518"/>
      <c r="M1423" s="1460">
        <f>K1423*12*I1391</f>
        <v>38503.68</v>
      </c>
    </row>
    <row r="1424" spans="1:13" s="1412" customFormat="1">
      <c r="A1424" s="1517" t="s">
        <v>49</v>
      </c>
      <c r="B1424" s="1516"/>
      <c r="C1424" s="1516"/>
      <c r="D1424" s="1516"/>
      <c r="E1424" s="1516"/>
      <c r="F1424" s="1495"/>
      <c r="G1424" s="1495"/>
      <c r="H1424" s="1494"/>
      <c r="I1424" s="1515"/>
      <c r="J1424" s="1451"/>
      <c r="K1424" s="1514">
        <v>0.16</v>
      </c>
      <c r="L1424" s="1513"/>
      <c r="M1424" s="1432">
        <f>K1424*12*I1391</f>
        <v>2081.2799999999997</v>
      </c>
    </row>
    <row r="1425" spans="1:13" s="1412" customFormat="1">
      <c r="A1425" s="1512" t="s">
        <v>50</v>
      </c>
      <c r="B1425" s="1511"/>
      <c r="C1425" s="1511"/>
      <c r="D1425" s="1511"/>
      <c r="E1425" s="1511"/>
      <c r="F1425" s="1481"/>
      <c r="G1425" s="1481"/>
      <c r="H1425" s="1480"/>
      <c r="I1425" s="1459" t="s">
        <v>51</v>
      </c>
      <c r="J1425" s="1458"/>
      <c r="K1425" s="1506">
        <v>1.41</v>
      </c>
      <c r="L1425" s="1505"/>
      <c r="M1425" s="1432">
        <f>K1425*12*I1391</f>
        <v>18341.28</v>
      </c>
    </row>
    <row r="1426" spans="1:13" s="1412" customFormat="1">
      <c r="A1426" s="1496" t="s">
        <v>52</v>
      </c>
      <c r="B1426" s="1495"/>
      <c r="C1426" s="1495"/>
      <c r="D1426" s="1495"/>
      <c r="E1426" s="1495"/>
      <c r="F1426" s="1495"/>
      <c r="G1426" s="1495"/>
      <c r="H1426" s="1494"/>
      <c r="I1426" s="1510" t="s">
        <v>53</v>
      </c>
      <c r="J1426" s="1509"/>
      <c r="K1426" s="1508"/>
      <c r="L1426" s="1507"/>
      <c r="M1426" s="1432"/>
    </row>
    <row r="1427" spans="1:13" s="1412" customFormat="1">
      <c r="A1427" s="1489" t="s">
        <v>54</v>
      </c>
      <c r="B1427" s="1488"/>
      <c r="C1427" s="1488"/>
      <c r="D1427" s="1488"/>
      <c r="E1427" s="1488"/>
      <c r="F1427" s="1488"/>
      <c r="G1427" s="1488"/>
      <c r="H1427" s="1487"/>
      <c r="I1427" s="1504" t="s">
        <v>55</v>
      </c>
      <c r="J1427" s="1503"/>
      <c r="K1427" s="1506">
        <v>0.87</v>
      </c>
      <c r="L1427" s="1505"/>
      <c r="M1427" s="1432">
        <f>K1427*12*I1391</f>
        <v>11316.96</v>
      </c>
    </row>
    <row r="1428" spans="1:13" s="1412" customFormat="1">
      <c r="A1428" s="1489" t="s">
        <v>56</v>
      </c>
      <c r="B1428" s="1488"/>
      <c r="C1428" s="1488"/>
      <c r="D1428" s="1488"/>
      <c r="E1428" s="1488"/>
      <c r="F1428" s="1488"/>
      <c r="G1428" s="1488"/>
      <c r="H1428" s="1487"/>
      <c r="I1428" s="1504" t="s">
        <v>57</v>
      </c>
      <c r="J1428" s="1503"/>
      <c r="K1428" s="1506">
        <v>0.22</v>
      </c>
      <c r="L1428" s="1505"/>
      <c r="M1428" s="1432">
        <f>K1428*12*I1391</f>
        <v>2861.76</v>
      </c>
    </row>
    <row r="1429" spans="1:13" s="1412" customFormat="1">
      <c r="A1429" s="1482" t="s">
        <v>58</v>
      </c>
      <c r="B1429" s="1481"/>
      <c r="C1429" s="1481"/>
      <c r="D1429" s="1481"/>
      <c r="E1429" s="1481"/>
      <c r="F1429" s="1481"/>
      <c r="G1429" s="1481"/>
      <c r="H1429" s="1480"/>
      <c r="I1429" s="1504" t="s">
        <v>59</v>
      </c>
      <c r="J1429" s="1503"/>
      <c r="K1429" s="1484">
        <v>0.12</v>
      </c>
      <c r="L1429" s="1483"/>
      <c r="M1429" s="1432">
        <f>K1429*12*I1391</f>
        <v>1560.96</v>
      </c>
    </row>
    <row r="1430" spans="1:13" s="1412" customFormat="1" ht="15.75" thickBot="1">
      <c r="A1430" s="1482" t="s">
        <v>60</v>
      </c>
      <c r="B1430" s="1481"/>
      <c r="C1430" s="1481"/>
      <c r="D1430" s="1481"/>
      <c r="E1430" s="1481"/>
      <c r="F1430" s="1481"/>
      <c r="G1430" s="1481"/>
      <c r="H1430" s="1480"/>
      <c r="I1430" s="1479" t="s">
        <v>61</v>
      </c>
      <c r="J1430" s="1478"/>
      <c r="K1430" s="1477">
        <v>0.18</v>
      </c>
      <c r="L1430" s="1476"/>
      <c r="M1430" s="1502">
        <f>K1430*12*I1391</f>
        <v>2341.44</v>
      </c>
    </row>
    <row r="1431" spans="1:13" s="1412" customFormat="1" ht="15.75" thickBot="1">
      <c r="A1431" s="1501" t="s">
        <v>109</v>
      </c>
      <c r="B1431" s="1500"/>
      <c r="C1431" s="1500"/>
      <c r="D1431" s="1500"/>
      <c r="E1431" s="1500"/>
      <c r="F1431" s="1500"/>
      <c r="G1431" s="1500"/>
      <c r="H1431" s="1499"/>
      <c r="I1431" s="1498"/>
      <c r="J1431" s="1497"/>
      <c r="K1431" s="1424">
        <f>K1432+K1433+K1434</f>
        <v>1.93</v>
      </c>
      <c r="L1431" s="1461"/>
      <c r="M1431" s="1460">
        <f>K1431*12*I1391</f>
        <v>25105.439999999999</v>
      </c>
    </row>
    <row r="1432" spans="1:13" s="1412" customFormat="1">
      <c r="A1432" s="1496" t="s">
        <v>63</v>
      </c>
      <c r="B1432" s="1495"/>
      <c r="C1432" s="1495"/>
      <c r="D1432" s="1495"/>
      <c r="E1432" s="1495"/>
      <c r="F1432" s="1495"/>
      <c r="G1432" s="1495"/>
      <c r="H1432" s="1494"/>
      <c r="I1432" s="1493" t="s">
        <v>64</v>
      </c>
      <c r="J1432" s="1492"/>
      <c r="K1432" s="1491">
        <v>0.92</v>
      </c>
      <c r="L1432" s="1490"/>
      <c r="M1432" s="1432">
        <f>K1432*12*I1391</f>
        <v>11967.36</v>
      </c>
    </row>
    <row r="1433" spans="1:13" s="1412" customFormat="1">
      <c r="A1433" s="1489" t="s">
        <v>65</v>
      </c>
      <c r="B1433" s="1488"/>
      <c r="C1433" s="1488"/>
      <c r="D1433" s="1488"/>
      <c r="E1433" s="1488"/>
      <c r="F1433" s="1488"/>
      <c r="G1433" s="1488"/>
      <c r="H1433" s="1487"/>
      <c r="I1433" s="1486" t="s">
        <v>66</v>
      </c>
      <c r="J1433" s="1485"/>
      <c r="K1433" s="1484">
        <v>0.81</v>
      </c>
      <c r="L1433" s="1483"/>
      <c r="M1433" s="1432">
        <f>K1433*12*I1391</f>
        <v>10536.480000000001</v>
      </c>
    </row>
    <row r="1434" spans="1:13" s="1412" customFormat="1" ht="15.75" thickBot="1">
      <c r="A1434" s="1482" t="s">
        <v>58</v>
      </c>
      <c r="B1434" s="1481"/>
      <c r="C1434" s="1481"/>
      <c r="D1434" s="1481"/>
      <c r="E1434" s="1481"/>
      <c r="F1434" s="1481"/>
      <c r="G1434" s="1481"/>
      <c r="H1434" s="1480"/>
      <c r="I1434" s="1479" t="s">
        <v>59</v>
      </c>
      <c r="J1434" s="1478"/>
      <c r="K1434" s="1477">
        <v>0.2</v>
      </c>
      <c r="L1434" s="1476"/>
      <c r="M1434" s="1432">
        <f>K1434*12*I1391</f>
        <v>2601.6000000000004</v>
      </c>
    </row>
    <row r="1435" spans="1:13" s="1412" customFormat="1" ht="15.75" thickBot="1">
      <c r="A1435" s="1471" t="s">
        <v>108</v>
      </c>
      <c r="B1435" s="1470"/>
      <c r="C1435" s="1470"/>
      <c r="D1435" s="1470"/>
      <c r="E1435" s="1470"/>
      <c r="F1435" s="1470"/>
      <c r="G1435" s="1470"/>
      <c r="H1435" s="1469"/>
      <c r="I1435" s="1475" t="s">
        <v>68</v>
      </c>
      <c r="J1435" s="1474"/>
      <c r="K1435" s="1473">
        <v>23.17</v>
      </c>
      <c r="L1435" s="1472"/>
      <c r="M1435" s="1460">
        <f>K1435*12*I1391</f>
        <v>301395.36000000004</v>
      </c>
    </row>
    <row r="1436" spans="1:13" s="1412" customFormat="1" ht="15.75" thickBot="1">
      <c r="A1436" s="1467" t="s">
        <v>107</v>
      </c>
      <c r="B1436" s="1466"/>
      <c r="C1436" s="1466"/>
      <c r="D1436" s="1466"/>
      <c r="E1436" s="1466"/>
      <c r="F1436" s="1466"/>
      <c r="G1436" s="1466"/>
      <c r="H1436" s="1465"/>
      <c r="I1436" s="1435" t="s">
        <v>71</v>
      </c>
      <c r="J1436" s="1434"/>
      <c r="K1436" s="1462">
        <v>2.29</v>
      </c>
      <c r="L1436" s="1461"/>
      <c r="M1436" s="1460">
        <f>K1436*12*I1391</f>
        <v>29788.32</v>
      </c>
    </row>
    <row r="1437" spans="1:13" s="1412" customFormat="1" ht="15.75" thickBot="1">
      <c r="A1437" s="1471" t="s">
        <v>106</v>
      </c>
      <c r="B1437" s="1470"/>
      <c r="C1437" s="1470"/>
      <c r="D1437" s="1470"/>
      <c r="E1437" s="1470"/>
      <c r="F1437" s="1470"/>
      <c r="G1437" s="1470"/>
      <c r="H1437" s="1469"/>
      <c r="I1437" s="1464"/>
      <c r="J1437" s="1463"/>
      <c r="K1437" s="1462">
        <v>0.11</v>
      </c>
      <c r="L1437" s="1461"/>
      <c r="M1437" s="1460">
        <f>K1437*12*I1391</f>
        <v>1430.88</v>
      </c>
    </row>
    <row r="1438" spans="1:13" s="1412" customFormat="1">
      <c r="A1438" s="1456" t="s">
        <v>75</v>
      </c>
      <c r="B1438" s="1455"/>
      <c r="C1438" s="1455"/>
      <c r="D1438" s="1455"/>
      <c r="E1438" s="1455"/>
      <c r="F1438" s="1455"/>
      <c r="G1438" s="1455"/>
      <c r="H1438" s="1453"/>
      <c r="I1438" s="1435" t="s">
        <v>14</v>
      </c>
      <c r="J1438" s="1434"/>
      <c r="K1438" s="1468"/>
      <c r="L1438" s="1449"/>
      <c r="M1438" s="1432"/>
    </row>
    <row r="1439" spans="1:13" s="1412" customFormat="1" ht="15.75" thickBot="1">
      <c r="A1439" s="1456" t="s">
        <v>76</v>
      </c>
      <c r="B1439" s="1455"/>
      <c r="C1439" s="1455"/>
      <c r="D1439" s="1455"/>
      <c r="E1439" s="1455"/>
      <c r="F1439" s="1455"/>
      <c r="G1439" s="1455"/>
      <c r="H1439" s="1453"/>
      <c r="I1439" s="1452"/>
      <c r="J1439" s="1451"/>
      <c r="K1439" s="1468"/>
      <c r="L1439" s="1449"/>
      <c r="M1439" s="1432"/>
    </row>
    <row r="1440" spans="1:13" s="1412" customFormat="1" ht="15.75" thickBot="1">
      <c r="A1440" s="1467" t="s">
        <v>105</v>
      </c>
      <c r="B1440" s="1466"/>
      <c r="C1440" s="1466"/>
      <c r="D1440" s="1466"/>
      <c r="E1440" s="1466"/>
      <c r="F1440" s="1466"/>
      <c r="G1440" s="1466"/>
      <c r="H1440" s="1465"/>
      <c r="I1440" s="1464"/>
      <c r="J1440" s="1463"/>
      <c r="K1440" s="1462">
        <v>11.48</v>
      </c>
      <c r="L1440" s="1461"/>
      <c r="M1440" s="1460">
        <f>K1440*12*I1391</f>
        <v>149331.84</v>
      </c>
    </row>
    <row r="1441" spans="1:19">
      <c r="A1441" s="1456" t="s">
        <v>131</v>
      </c>
      <c r="B1441" s="1454"/>
      <c r="C1441" s="1454"/>
      <c r="D1441" s="1454"/>
      <c r="E1441" s="1454"/>
      <c r="F1441" s="1455"/>
      <c r="G1441" s="1454"/>
      <c r="H1441" s="1453"/>
      <c r="I1441" s="1459" t="s">
        <v>79</v>
      </c>
      <c r="J1441" s="1458"/>
      <c r="K1441" s="1450"/>
      <c r="L1441" s="1449"/>
      <c r="M1441" s="1432"/>
    </row>
    <row r="1442" spans="1:19">
      <c r="A1442" s="1456" t="s">
        <v>130</v>
      </c>
      <c r="B1442" s="1454"/>
      <c r="C1442" s="1454"/>
      <c r="D1442" s="1454"/>
      <c r="E1442" s="1454"/>
      <c r="F1442" s="1455"/>
      <c r="G1442" s="1454"/>
      <c r="H1442" s="1453"/>
      <c r="I1442" s="1459" t="s">
        <v>81</v>
      </c>
      <c r="J1442" s="1458"/>
      <c r="K1442" s="1450"/>
      <c r="L1442" s="1449"/>
      <c r="M1442" s="1432"/>
    </row>
    <row r="1443" spans="1:19">
      <c r="A1443" s="1456" t="s">
        <v>129</v>
      </c>
      <c r="B1443" s="1454"/>
      <c r="C1443" s="1454"/>
      <c r="D1443" s="1454"/>
      <c r="E1443" s="1454"/>
      <c r="F1443" s="1455"/>
      <c r="G1443" s="1454"/>
      <c r="H1443" s="1453"/>
      <c r="I1443" s="1459" t="s">
        <v>83</v>
      </c>
      <c r="J1443" s="1458"/>
      <c r="K1443" s="1450"/>
      <c r="L1443" s="1449"/>
      <c r="M1443" s="1432"/>
    </row>
    <row r="1444" spans="1:19">
      <c r="A1444" s="1456" t="s">
        <v>128</v>
      </c>
      <c r="B1444" s="1454"/>
      <c r="C1444" s="1454"/>
      <c r="D1444" s="1454"/>
      <c r="E1444" s="1454"/>
      <c r="F1444" s="1455"/>
      <c r="G1444" s="1454"/>
      <c r="H1444" s="1453"/>
      <c r="I1444" s="1459" t="s">
        <v>85</v>
      </c>
      <c r="J1444" s="1458"/>
      <c r="K1444" s="1450"/>
      <c r="L1444" s="1449"/>
      <c r="M1444" s="1432"/>
    </row>
    <row r="1445" spans="1:19">
      <c r="A1445" s="1456" t="s">
        <v>127</v>
      </c>
      <c r="B1445" s="1454"/>
      <c r="C1445" s="1454"/>
      <c r="D1445" s="1454"/>
      <c r="E1445" s="1454"/>
      <c r="F1445" s="1455"/>
      <c r="G1445" s="1454"/>
      <c r="H1445" s="1453"/>
      <c r="I1445" s="1459" t="s">
        <v>87</v>
      </c>
      <c r="J1445" s="1458"/>
      <c r="K1445" s="1450"/>
      <c r="L1445" s="1449"/>
      <c r="M1445" s="1432"/>
    </row>
    <row r="1446" spans="1:19">
      <c r="A1446" s="1456" t="s">
        <v>126</v>
      </c>
      <c r="B1446" s="1454"/>
      <c r="C1446" s="1454"/>
      <c r="D1446" s="1454"/>
      <c r="E1446" s="1454"/>
      <c r="F1446" s="1455"/>
      <c r="G1446" s="1454"/>
      <c r="H1446" s="1453"/>
      <c r="I1446" s="1452"/>
      <c r="J1446" s="1451"/>
      <c r="K1446" s="1450"/>
      <c r="L1446" s="1449"/>
      <c r="M1446" s="1432"/>
    </row>
    <row r="1447" spans="1:19">
      <c r="A1447" s="1456" t="s">
        <v>125</v>
      </c>
      <c r="B1447" s="1454"/>
      <c r="C1447" s="1454"/>
      <c r="D1447" s="1454"/>
      <c r="E1447" s="1454"/>
      <c r="F1447" s="1455"/>
      <c r="G1447" s="1454"/>
      <c r="H1447" s="1453"/>
      <c r="I1447" s="1452"/>
      <c r="J1447" s="1451"/>
      <c r="K1447" s="1450"/>
      <c r="L1447" s="1449"/>
      <c r="M1447" s="1432"/>
    </row>
    <row r="1448" spans="1:19">
      <c r="A1448" s="1456" t="s">
        <v>91</v>
      </c>
      <c r="B1448" s="1454"/>
      <c r="C1448" s="1454"/>
      <c r="D1448" s="1454"/>
      <c r="E1448" s="1454"/>
      <c r="F1448" s="1455"/>
      <c r="G1448" s="1454"/>
      <c r="H1448" s="1453"/>
      <c r="I1448" s="1452"/>
      <c r="J1448" s="1451"/>
      <c r="K1448" s="1450"/>
      <c r="L1448" s="1449"/>
      <c r="M1448" s="1432"/>
    </row>
    <row r="1449" spans="1:19" ht="15.75" thickBot="1">
      <c r="A1449" s="1456" t="s">
        <v>124</v>
      </c>
      <c r="B1449" s="1454"/>
      <c r="C1449" s="1454"/>
      <c r="D1449" s="1454"/>
      <c r="E1449" s="1454"/>
      <c r="F1449" s="1455"/>
      <c r="G1449" s="1454"/>
      <c r="H1449" s="1453"/>
      <c r="I1449" s="1452"/>
      <c r="J1449" s="1451"/>
      <c r="K1449" s="1450"/>
      <c r="L1449" s="1449"/>
      <c r="M1449" s="1432"/>
    </row>
    <row r="1450" spans="1:19">
      <c r="A1450" s="1448" t="s">
        <v>94</v>
      </c>
      <c r="B1450" s="1447"/>
      <c r="C1450" s="1447"/>
      <c r="D1450" s="1447"/>
      <c r="E1450" s="1447"/>
      <c r="F1450" s="1447"/>
      <c r="G1450" s="1447"/>
      <c r="H1450" s="1447"/>
      <c r="I1450" s="1435" t="s">
        <v>95</v>
      </c>
      <c r="J1450" s="1434"/>
      <c r="K1450" s="1446"/>
      <c r="L1450" s="1445"/>
      <c r="M1450" s="1444"/>
    </row>
    <row r="1451" spans="1:19" ht="15.75" thickBot="1">
      <c r="A1451" s="1443" t="s">
        <v>96</v>
      </c>
      <c r="B1451" s="1442"/>
      <c r="C1451" s="1442"/>
      <c r="D1451" s="1442"/>
      <c r="E1451" s="1442"/>
      <c r="F1451" s="1442"/>
      <c r="G1451" s="1442"/>
      <c r="H1451" s="1442"/>
      <c r="I1451" s="1441"/>
      <c r="J1451" s="1440"/>
      <c r="K1451" s="1439"/>
      <c r="L1451" s="1438"/>
      <c r="M1451" s="1437"/>
    </row>
    <row r="1452" spans="1:19" ht="15.75" thickBot="1">
      <c r="A1452" s="1467" t="s">
        <v>97</v>
      </c>
      <c r="B1452" s="1466"/>
      <c r="C1452" s="1466"/>
      <c r="D1452" s="1466"/>
      <c r="E1452" s="1466"/>
      <c r="F1452" s="1466"/>
      <c r="G1452" s="1466"/>
      <c r="H1452" s="1597"/>
      <c r="I1452" s="1596" t="s">
        <v>98</v>
      </c>
      <c r="J1452" s="1595"/>
      <c r="K1452" s="1429">
        <v>1.85</v>
      </c>
      <c r="L1452" s="1423"/>
      <c r="M1452" s="1416">
        <f>K1452*12*I1391</f>
        <v>24064.800000000003</v>
      </c>
    </row>
    <row r="1453" spans="1:19" ht="15.75" thickBot="1">
      <c r="A1453" s="1436" t="s">
        <v>99</v>
      </c>
      <c r="B1453" s="1436"/>
      <c r="C1453" s="1436"/>
      <c r="D1453" s="1436"/>
      <c r="E1453" s="1436"/>
      <c r="F1453" s="1436"/>
      <c r="G1453" s="1436"/>
      <c r="H1453" s="1436"/>
      <c r="I1453" s="1435" t="s">
        <v>95</v>
      </c>
      <c r="J1453" s="1434"/>
      <c r="K1453" s="1433">
        <v>0.56000000000000005</v>
      </c>
      <c r="L1453" s="1433"/>
      <c r="M1453" s="1432">
        <f>I1391*12*K1453</f>
        <v>7284.4800000000005</v>
      </c>
    </row>
    <row r="1454" spans="1:19" ht="15.75" thickBot="1">
      <c r="A1454" s="1594" t="s">
        <v>100</v>
      </c>
      <c r="B1454" s="1593"/>
      <c r="C1454" s="1593"/>
      <c r="D1454" s="1593"/>
      <c r="E1454" s="1593"/>
      <c r="F1454" s="1593"/>
      <c r="G1454" s="1593"/>
      <c r="H1454" s="1593"/>
      <c r="I1454" s="1592"/>
      <c r="J1454" s="1591"/>
      <c r="K1454" s="1429"/>
      <c r="L1454" s="1423"/>
      <c r="M1454" s="1416"/>
    </row>
    <row r="1455" spans="1:19" s="1588" customFormat="1" ht="15.75" thickBot="1">
      <c r="A1455" s="1431" t="s">
        <v>137</v>
      </c>
      <c r="B1455" s="1430"/>
      <c r="C1455" s="1430"/>
      <c r="D1455" s="1430"/>
      <c r="E1455" s="1430"/>
      <c r="F1455" s="1430"/>
      <c r="G1455" s="1430"/>
      <c r="H1455" s="1430"/>
      <c r="I1455" s="1426"/>
      <c r="J1455" s="1425"/>
      <c r="K1455" s="1429">
        <v>68.62</v>
      </c>
      <c r="L1455" s="1423"/>
      <c r="M1455" s="1416">
        <f>K1455*12*I1391</f>
        <v>892608.96000000008</v>
      </c>
      <c r="P1455" s="1414"/>
      <c r="Q1455" s="1414"/>
      <c r="R1455" s="1414"/>
      <c r="S1455" s="1589"/>
    </row>
    <row r="1456" spans="1:19" s="1588" customFormat="1" ht="15.75" thickBot="1">
      <c r="A1456" s="1428" t="s">
        <v>136</v>
      </c>
      <c r="B1456" s="1427"/>
      <c r="C1456" s="1427"/>
      <c r="D1456" s="1427"/>
      <c r="E1456" s="1427"/>
      <c r="F1456" s="1427"/>
      <c r="G1456" s="1427"/>
      <c r="H1456" s="1427"/>
      <c r="I1456" s="1426"/>
      <c r="J1456" s="1425"/>
      <c r="K1456" s="1424">
        <f>K1457-K1455</f>
        <v>3.4300000000000068</v>
      </c>
      <c r="L1456" s="1423"/>
      <c r="M1456" s="1416">
        <f>K1456*12*I1391</f>
        <v>44617.44000000009</v>
      </c>
      <c r="P1456" s="1414"/>
      <c r="Q1456" s="1414"/>
      <c r="R1456" s="1414"/>
      <c r="S1456" s="1589"/>
    </row>
    <row r="1457" spans="1:19" s="1588" customFormat="1" ht="15.75" thickBot="1">
      <c r="A1457" s="1422" t="s">
        <v>135</v>
      </c>
      <c r="B1457" s="1421"/>
      <c r="C1457" s="1421"/>
      <c r="D1457" s="1421"/>
      <c r="E1457" s="1421"/>
      <c r="F1457" s="1421"/>
      <c r="G1457" s="1421"/>
      <c r="H1457" s="1421"/>
      <c r="I1457" s="1420"/>
      <c r="J1457" s="1419"/>
      <c r="K1457" s="1418">
        <f>K1454+K1453+K1452+K1440+K1415+K1402+K1392</f>
        <v>72.050000000000011</v>
      </c>
      <c r="L1457" s="1417"/>
      <c r="M1457" s="1416">
        <f>M1454+M1453+M1452+M1440+M1415+M1402+M1392</f>
        <v>937226.4</v>
      </c>
      <c r="N1457" s="1590"/>
      <c r="O1457" s="1590"/>
      <c r="P1457" s="1414"/>
      <c r="Q1457" s="1414"/>
      <c r="R1457" s="1414"/>
      <c r="S1457" s="1589"/>
    </row>
    <row r="1459" spans="1:19" ht="15.75">
      <c r="A1459" s="1587" t="s">
        <v>104</v>
      </c>
      <c r="B1459" s="1587"/>
      <c r="C1459" s="1587"/>
      <c r="D1459" s="1587"/>
      <c r="E1459" s="1587"/>
      <c r="F1459" s="1587"/>
      <c r="G1459" s="1587"/>
      <c r="H1459" s="1587"/>
      <c r="I1459" s="1587"/>
      <c r="J1459" s="1587"/>
      <c r="K1459" s="1587"/>
      <c r="L1459" s="1587"/>
      <c r="M1459" s="1508"/>
    </row>
    <row r="1460" spans="1:19" ht="15.75">
      <c r="A1460" s="1586" t="s">
        <v>0</v>
      </c>
      <c r="B1460" s="1586"/>
      <c r="C1460" s="1586"/>
      <c r="D1460" s="1586"/>
      <c r="E1460" s="1586"/>
      <c r="F1460" s="1586"/>
      <c r="G1460" s="1586"/>
      <c r="H1460" s="1586"/>
      <c r="I1460" s="1586"/>
      <c r="J1460" s="1586"/>
      <c r="K1460" s="1586"/>
      <c r="L1460" s="1586"/>
      <c r="M1460" s="1508"/>
    </row>
    <row r="1461" spans="1:19" ht="15.75">
      <c r="A1461" s="1559"/>
      <c r="B1461" s="1559"/>
      <c r="C1461" s="1559"/>
      <c r="D1461" s="1559"/>
      <c r="E1461" s="1559"/>
      <c r="F1461" s="1559" t="s">
        <v>216</v>
      </c>
      <c r="G1461" s="1559"/>
      <c r="H1461" s="1559"/>
      <c r="I1461" s="1559"/>
      <c r="J1461" s="1559"/>
      <c r="K1461" s="1601" t="s">
        <v>187</v>
      </c>
      <c r="L1461" s="1584"/>
      <c r="M1461" s="1584"/>
    </row>
    <row r="1462" spans="1:19">
      <c r="A1462" s="1512"/>
      <c r="B1462" s="1511"/>
      <c r="C1462" s="1583" t="s">
        <v>2</v>
      </c>
      <c r="D1462" s="1583"/>
      <c r="E1462" s="1583"/>
      <c r="F1462" s="1511"/>
      <c r="G1462" s="1511"/>
      <c r="H1462" s="1557"/>
      <c r="I1462" s="1526" t="s">
        <v>3</v>
      </c>
      <c r="J1462" s="1525"/>
      <c r="K1462" s="1582" t="s">
        <v>4</v>
      </c>
      <c r="L1462" s="1581"/>
      <c r="M1462" s="1536"/>
    </row>
    <row r="1463" spans="1:19">
      <c r="A1463" s="1577"/>
      <c r="B1463" s="1541"/>
      <c r="C1463" s="1541"/>
      <c r="D1463" s="1541"/>
      <c r="E1463" s="1541"/>
      <c r="F1463" s="1541"/>
      <c r="G1463" s="1541"/>
      <c r="H1463" s="1542"/>
      <c r="I1463" s="1452"/>
      <c r="J1463" s="1451"/>
      <c r="K1463" s="1579" t="s">
        <v>5</v>
      </c>
      <c r="L1463" s="1578"/>
      <c r="M1463" s="1600" t="s">
        <v>6</v>
      </c>
    </row>
    <row r="1464" spans="1:19">
      <c r="A1464" s="1577"/>
      <c r="B1464" s="1541"/>
      <c r="C1464" s="1541"/>
      <c r="D1464" s="1541"/>
      <c r="E1464" s="1541"/>
      <c r="F1464" s="1541"/>
      <c r="G1464" s="1541"/>
      <c r="H1464" s="1542"/>
      <c r="I1464" s="1459" t="s">
        <v>7</v>
      </c>
      <c r="J1464" s="1458"/>
      <c r="K1464" s="1576" t="s">
        <v>8</v>
      </c>
      <c r="L1464" s="1575"/>
      <c r="M1464" s="1600" t="s">
        <v>9</v>
      </c>
    </row>
    <row r="1465" spans="1:19" ht="16.5" thickBot="1">
      <c r="A1465" s="1573"/>
      <c r="B1465" s="1538"/>
      <c r="C1465" s="1538"/>
      <c r="D1465" s="1538"/>
      <c r="E1465" s="1538"/>
      <c r="F1465" s="1538"/>
      <c r="G1465" s="1538"/>
      <c r="H1465" s="1537"/>
      <c r="I1465" s="1572">
        <v>159.1</v>
      </c>
      <c r="J1465" s="1571"/>
      <c r="K1465" s="1570"/>
      <c r="L1465" s="1569"/>
      <c r="M1465" s="1568"/>
    </row>
    <row r="1466" spans="1:19">
      <c r="A1466" s="1555" t="s">
        <v>10</v>
      </c>
      <c r="B1466" s="1534"/>
      <c r="C1466" s="1534"/>
      <c r="D1466" s="1534"/>
      <c r="E1466" s="1534"/>
      <c r="F1466" s="1534"/>
      <c r="G1466" s="1534"/>
      <c r="H1466" s="1567"/>
      <c r="I1466" s="1531"/>
      <c r="J1466" s="1530"/>
      <c r="K1466" s="1566">
        <f>K1469+K1472</f>
        <v>8.77</v>
      </c>
      <c r="L1466" s="1528"/>
      <c r="M1466" s="1444">
        <f>K1466*12*I1465</f>
        <v>16743.683999999997</v>
      </c>
    </row>
    <row r="1467" spans="1:19">
      <c r="A1467" s="1565" t="s">
        <v>11</v>
      </c>
      <c r="B1467" s="1564"/>
      <c r="C1467" s="1564"/>
      <c r="D1467" s="1564"/>
      <c r="E1467" s="1564"/>
      <c r="F1467" s="1564"/>
      <c r="G1467" s="1564"/>
      <c r="H1467" s="1563"/>
      <c r="I1467" s="1452"/>
      <c r="J1467" s="1451"/>
      <c r="K1467" s="1521"/>
      <c r="L1467" s="1507"/>
      <c r="M1467" s="1562"/>
    </row>
    <row r="1468" spans="1:19" ht="15.75" thickBot="1">
      <c r="A1468" s="1550" t="s">
        <v>12</v>
      </c>
      <c r="B1468" s="1561"/>
      <c r="C1468" s="1561"/>
      <c r="D1468" s="1561"/>
      <c r="E1468" s="1561"/>
      <c r="F1468" s="1561"/>
      <c r="G1468" s="1561"/>
      <c r="H1468" s="1560"/>
      <c r="I1468" s="1547"/>
      <c r="J1468" s="1440"/>
      <c r="K1468" s="1439"/>
      <c r="L1468" s="1438"/>
      <c r="M1468" s="1437"/>
    </row>
    <row r="1469" spans="1:19">
      <c r="A1469" s="1496" t="s">
        <v>13</v>
      </c>
      <c r="B1469" s="1516"/>
      <c r="C1469" s="1516"/>
      <c r="D1469" s="1516"/>
      <c r="E1469" s="1516"/>
      <c r="F1469" s="1516"/>
      <c r="G1469" s="1516"/>
      <c r="H1469" s="1543"/>
      <c r="I1469" s="1510" t="s">
        <v>14</v>
      </c>
      <c r="J1469" s="1509"/>
      <c r="K1469" s="1514">
        <v>5.24</v>
      </c>
      <c r="L1469" s="1513"/>
      <c r="M1469" s="1432">
        <f>K1469*12*I1465</f>
        <v>10004.208000000001</v>
      </c>
    </row>
    <row r="1470" spans="1:19">
      <c r="A1470" s="1456" t="s">
        <v>15</v>
      </c>
      <c r="B1470" s="1541"/>
      <c r="C1470" s="1541"/>
      <c r="D1470" s="1541"/>
      <c r="E1470" s="1541"/>
      <c r="F1470" s="1541"/>
      <c r="G1470" s="1541"/>
      <c r="H1470" s="1542"/>
      <c r="I1470" s="1459" t="s">
        <v>16</v>
      </c>
      <c r="J1470" s="1458"/>
      <c r="K1470" s="1508"/>
      <c r="L1470" s="1507"/>
      <c r="M1470" s="1432"/>
    </row>
    <row r="1471" spans="1:19">
      <c r="A1471" s="1496" t="s">
        <v>17</v>
      </c>
      <c r="B1471" s="1516"/>
      <c r="C1471" s="1516"/>
      <c r="D1471" s="1516"/>
      <c r="E1471" s="1516"/>
      <c r="F1471" s="1516"/>
      <c r="G1471" s="1516"/>
      <c r="H1471" s="1543"/>
      <c r="I1471" s="1510"/>
      <c r="J1471" s="1509"/>
      <c r="K1471" s="1508"/>
      <c r="L1471" s="1507"/>
      <c r="M1471" s="1432"/>
    </row>
    <row r="1472" spans="1:19">
      <c r="A1472" s="1496" t="s">
        <v>18</v>
      </c>
      <c r="B1472" s="1516"/>
      <c r="C1472" s="1516"/>
      <c r="D1472" s="1516"/>
      <c r="E1472" s="1516"/>
      <c r="F1472" s="1516"/>
      <c r="G1472" s="1516"/>
      <c r="H1472" s="1543"/>
      <c r="I1472" s="1504" t="s">
        <v>19</v>
      </c>
      <c r="J1472" s="1503"/>
      <c r="K1472" s="1506">
        <v>3.53</v>
      </c>
      <c r="L1472" s="1505"/>
      <c r="M1472" s="1432">
        <f>K1472*12*I1465</f>
        <v>6739.4759999999997</v>
      </c>
    </row>
    <row r="1473" spans="1:13" s="1412" customFormat="1">
      <c r="A1473" s="1489" t="s">
        <v>20</v>
      </c>
      <c r="B1473" s="1540"/>
      <c r="C1473" s="1540"/>
      <c r="D1473" s="1540"/>
      <c r="E1473" s="1540"/>
      <c r="F1473" s="1540"/>
      <c r="G1473" s="1540"/>
      <c r="H1473" s="1539"/>
      <c r="I1473" s="1459" t="s">
        <v>16</v>
      </c>
      <c r="J1473" s="1458"/>
      <c r="K1473" s="1599"/>
      <c r="L1473" s="1598"/>
      <c r="M1473" s="1432"/>
    </row>
    <row r="1474" spans="1:13" s="1412" customFormat="1">
      <c r="A1474" s="1482" t="s">
        <v>21</v>
      </c>
      <c r="B1474" s="1511"/>
      <c r="C1474" s="1511"/>
      <c r="D1474" s="1511"/>
      <c r="E1474" s="1511"/>
      <c r="F1474" s="1511"/>
      <c r="G1474" s="1511"/>
      <c r="H1474" s="1557"/>
      <c r="I1474" s="1459"/>
      <c r="J1474" s="1458"/>
      <c r="K1474" s="1508"/>
      <c r="L1474" s="1507"/>
      <c r="M1474" s="1432"/>
    </row>
    <row r="1475" spans="1:13" s="1412" customFormat="1" ht="15.75" thickBot="1">
      <c r="A1475" s="1496" t="s">
        <v>22</v>
      </c>
      <c r="B1475" s="1495"/>
      <c r="C1475" s="1495"/>
      <c r="D1475" s="1495"/>
      <c r="E1475" s="1495"/>
      <c r="F1475" s="1495"/>
      <c r="G1475" s="1495"/>
      <c r="H1475" s="1494"/>
      <c r="I1475" s="1523"/>
      <c r="J1475" s="1522"/>
      <c r="K1475" s="1484"/>
      <c r="L1475" s="1483"/>
      <c r="M1475" s="1432"/>
    </row>
    <row r="1476" spans="1:13" s="1412" customFormat="1">
      <c r="A1476" s="1555" t="s">
        <v>23</v>
      </c>
      <c r="B1476" s="1554"/>
      <c r="C1476" s="1554"/>
      <c r="D1476" s="1554"/>
      <c r="E1476" s="1554"/>
      <c r="F1476" s="1554"/>
      <c r="G1476" s="1554"/>
      <c r="H1476" s="1553"/>
      <c r="I1476" s="1531"/>
      <c r="J1476" s="1552"/>
      <c r="K1476" s="1551">
        <f>K1478+K1483+K1485</f>
        <v>7.17</v>
      </c>
      <c r="L1476" s="1528"/>
      <c r="M1476" s="1444">
        <f>K1476*12*I1465</f>
        <v>13688.963999999998</v>
      </c>
    </row>
    <row r="1477" spans="1:13" s="1412" customFormat="1" ht="15.75" thickBot="1">
      <c r="A1477" s="1550" t="s">
        <v>24</v>
      </c>
      <c r="B1477" s="1549"/>
      <c r="C1477" s="1549"/>
      <c r="D1477" s="1549"/>
      <c r="E1477" s="1549"/>
      <c r="F1477" s="1549"/>
      <c r="G1477" s="1549"/>
      <c r="H1477" s="1548"/>
      <c r="I1477" s="1547"/>
      <c r="J1477" s="1546"/>
      <c r="K1477" s="1439"/>
      <c r="L1477" s="1438"/>
      <c r="M1477" s="1437"/>
    </row>
    <row r="1478" spans="1:13" s="1412" customFormat="1">
      <c r="A1478" s="1456" t="s">
        <v>25</v>
      </c>
      <c r="B1478" s="1455"/>
      <c r="C1478" s="1455"/>
      <c r="D1478" s="1455"/>
      <c r="E1478" s="1455"/>
      <c r="F1478" s="1455"/>
      <c r="G1478" s="1455"/>
      <c r="H1478" s="1453"/>
      <c r="I1478" s="1459" t="s">
        <v>14</v>
      </c>
      <c r="J1478" s="1458"/>
      <c r="K1478" s="1514">
        <v>3.59</v>
      </c>
      <c r="L1478" s="1513"/>
      <c r="M1478" s="1432">
        <f>K1478*12*I1465</f>
        <v>6854.0279999999993</v>
      </c>
    </row>
    <row r="1479" spans="1:13" s="1412" customFormat="1">
      <c r="A1479" s="1496" t="s">
        <v>26</v>
      </c>
      <c r="B1479" s="1495"/>
      <c r="C1479" s="1495"/>
      <c r="D1479" s="1495"/>
      <c r="E1479" s="1495"/>
      <c r="F1479" s="1495"/>
      <c r="G1479" s="1495"/>
      <c r="H1479" s="1494"/>
      <c r="I1479" s="1545"/>
      <c r="J1479" s="1544"/>
      <c r="K1479" s="1508"/>
      <c r="L1479" s="1507"/>
      <c r="M1479" s="1432"/>
    </row>
    <row r="1480" spans="1:13" s="1412" customFormat="1">
      <c r="A1480" s="1456" t="s">
        <v>15</v>
      </c>
      <c r="B1480" s="1541"/>
      <c r="C1480" s="1541"/>
      <c r="D1480" s="1541"/>
      <c r="E1480" s="1541"/>
      <c r="F1480" s="1541"/>
      <c r="G1480" s="1541"/>
      <c r="H1480" s="1542"/>
      <c r="I1480" s="1459" t="s">
        <v>16</v>
      </c>
      <c r="J1480" s="1458"/>
      <c r="K1480" s="1508"/>
      <c r="L1480" s="1507"/>
      <c r="M1480" s="1432"/>
    </row>
    <row r="1481" spans="1:13" s="1412" customFormat="1">
      <c r="A1481" s="1496" t="s">
        <v>17</v>
      </c>
      <c r="B1481" s="1516"/>
      <c r="C1481" s="1516"/>
      <c r="D1481" s="1516"/>
      <c r="E1481" s="1516"/>
      <c r="F1481" s="1516"/>
      <c r="G1481" s="1516"/>
      <c r="H1481" s="1543"/>
      <c r="I1481" s="1510"/>
      <c r="J1481" s="1509"/>
      <c r="K1481" s="1508"/>
      <c r="L1481" s="1507"/>
      <c r="M1481" s="1432"/>
    </row>
    <row r="1482" spans="1:13" s="1412" customFormat="1">
      <c r="A1482" s="1489" t="s">
        <v>27</v>
      </c>
      <c r="B1482" s="1540"/>
      <c r="C1482" s="1539"/>
      <c r="D1482" s="1541"/>
      <c r="E1482" s="1541"/>
      <c r="F1482" s="1541"/>
      <c r="G1482" s="1541"/>
      <c r="H1482" s="1542"/>
      <c r="I1482" s="1459" t="s">
        <v>16</v>
      </c>
      <c r="J1482" s="1458"/>
      <c r="K1482" s="1508"/>
      <c r="L1482" s="1507"/>
      <c r="M1482" s="1432"/>
    </row>
    <row r="1483" spans="1:13" s="1412" customFormat="1">
      <c r="A1483" s="1456" t="s">
        <v>28</v>
      </c>
      <c r="B1483" s="1541"/>
      <c r="C1483" s="1541"/>
      <c r="D1483" s="1540"/>
      <c r="E1483" s="1540"/>
      <c r="F1483" s="1540"/>
      <c r="G1483" s="1540"/>
      <c r="H1483" s="1539"/>
      <c r="I1483" s="1504" t="s">
        <v>19</v>
      </c>
      <c r="J1483" s="1503"/>
      <c r="K1483" s="1506">
        <v>1.58</v>
      </c>
      <c r="L1483" s="1505"/>
      <c r="M1483" s="1432">
        <f>K1483*12*I1465</f>
        <v>3016.5360000000001</v>
      </c>
    </row>
    <row r="1484" spans="1:13" s="1412" customFormat="1">
      <c r="A1484" s="1482" t="s">
        <v>29</v>
      </c>
      <c r="B1484" s="1481"/>
      <c r="C1484" s="1481"/>
      <c r="D1484" s="1481"/>
      <c r="E1484" s="1481"/>
      <c r="F1484" s="1481"/>
      <c r="G1484" s="1481"/>
      <c r="H1484" s="1480"/>
      <c r="I1484" s="1526" t="s">
        <v>133</v>
      </c>
      <c r="J1484" s="1525"/>
      <c r="K1484" s="1508"/>
      <c r="L1484" s="1507"/>
      <c r="M1484" s="1432"/>
    </row>
    <row r="1485" spans="1:13" s="1412" customFormat="1">
      <c r="A1485" s="1482" t="s">
        <v>32</v>
      </c>
      <c r="B1485" s="1481"/>
      <c r="C1485" s="1481"/>
      <c r="D1485" s="1481"/>
      <c r="E1485" s="1481"/>
      <c r="F1485" s="1481"/>
      <c r="G1485" s="1481"/>
      <c r="H1485" s="1480"/>
      <c r="I1485" s="1526" t="s">
        <v>19</v>
      </c>
      <c r="J1485" s="1525"/>
      <c r="K1485" s="1506">
        <v>2</v>
      </c>
      <c r="L1485" s="1505"/>
      <c r="M1485" s="1432">
        <f>K1485*12*I1465</f>
        <v>3818.3999999999996</v>
      </c>
    </row>
    <row r="1486" spans="1:13" s="1412" customFormat="1">
      <c r="A1486" s="1496" t="s">
        <v>33</v>
      </c>
      <c r="B1486" s="1495"/>
      <c r="C1486" s="1495"/>
      <c r="D1486" s="1495"/>
      <c r="E1486" s="1495"/>
      <c r="F1486" s="1495"/>
      <c r="G1486" s="1495"/>
      <c r="H1486" s="1494"/>
      <c r="I1486" s="1523"/>
      <c r="J1486" s="1522"/>
      <c r="K1486" s="1508"/>
      <c r="L1486" s="1507"/>
      <c r="M1486" s="1432"/>
    </row>
    <row r="1487" spans="1:13" s="1412" customFormat="1">
      <c r="A1487" s="1482" t="s">
        <v>34</v>
      </c>
      <c r="B1487" s="1481"/>
      <c r="C1487" s="1481"/>
      <c r="D1487" s="1481"/>
      <c r="E1487" s="1481"/>
      <c r="F1487" s="1481"/>
      <c r="G1487" s="1481"/>
      <c r="H1487" s="1480"/>
      <c r="I1487" s="1459" t="s">
        <v>16</v>
      </c>
      <c r="J1487" s="1458"/>
      <c r="K1487" s="1508"/>
      <c r="L1487" s="1507"/>
      <c r="M1487" s="1432"/>
    </row>
    <row r="1488" spans="1:13" s="1412" customFormat="1" ht="15.75" thickBot="1">
      <c r="A1488" s="1482" t="s">
        <v>35</v>
      </c>
      <c r="B1488" s="1481"/>
      <c r="C1488" s="1481"/>
      <c r="D1488" s="1481"/>
      <c r="E1488" s="1481"/>
      <c r="F1488" s="1481"/>
      <c r="G1488" s="1481"/>
      <c r="H1488" s="1480"/>
      <c r="I1488" s="1526" t="s">
        <v>132</v>
      </c>
      <c r="J1488" s="1525"/>
      <c r="K1488" s="1538"/>
      <c r="L1488" s="1537"/>
      <c r="M1488" s="1536"/>
    </row>
    <row r="1489" spans="1:13" s="1412" customFormat="1" ht="15.75" thickBot="1">
      <c r="A1489" s="1535" t="s">
        <v>38</v>
      </c>
      <c r="B1489" s="1534"/>
      <c r="C1489" s="1534"/>
      <c r="D1489" s="1534"/>
      <c r="E1489" s="1534"/>
      <c r="F1489" s="1534"/>
      <c r="G1489" s="1533"/>
      <c r="H1489" s="1532"/>
      <c r="I1489" s="1531"/>
      <c r="J1489" s="1530"/>
      <c r="K1489" s="1529">
        <f>K1490+K1497+K1505+K1509+K1510+K1511</f>
        <v>66.78</v>
      </c>
      <c r="L1489" s="1528"/>
      <c r="M1489" s="1444">
        <f>M1490+M1497+M1505+M1509+M1510+M1511</f>
        <v>127496.376</v>
      </c>
    </row>
    <row r="1490" spans="1:13" s="1412" customFormat="1" ht="15.75" thickBot="1">
      <c r="A1490" s="1467" t="s">
        <v>39</v>
      </c>
      <c r="B1490" s="1466"/>
      <c r="C1490" s="1466"/>
      <c r="D1490" s="1466"/>
      <c r="E1490" s="1466"/>
      <c r="F1490" s="1466"/>
      <c r="G1490" s="1466"/>
      <c r="H1490" s="1465"/>
      <c r="I1490" s="1464"/>
      <c r="J1490" s="1463"/>
      <c r="K1490" s="1527">
        <f>K1491+K1492+K1493+K1495+K1496</f>
        <v>9.58</v>
      </c>
      <c r="L1490" s="1518"/>
      <c r="M1490" s="1460">
        <f>K1490*12*I1465</f>
        <v>18290.136000000002</v>
      </c>
    </row>
    <row r="1491" spans="1:13" s="1412" customFormat="1">
      <c r="A1491" s="1496" t="s">
        <v>40</v>
      </c>
      <c r="B1491" s="1495"/>
      <c r="C1491" s="1495"/>
      <c r="D1491" s="1495"/>
      <c r="E1491" s="1495"/>
      <c r="F1491" s="1495"/>
      <c r="G1491" s="1495"/>
      <c r="H1491" s="1494"/>
      <c r="I1491" s="1510" t="s">
        <v>41</v>
      </c>
      <c r="J1491" s="1509"/>
      <c r="K1491" s="1514">
        <v>2.58</v>
      </c>
      <c r="L1491" s="1513"/>
      <c r="M1491" s="1432">
        <f>K1491*12*I1465</f>
        <v>4925.7359999999999</v>
      </c>
    </row>
    <row r="1492" spans="1:13" s="1412" customFormat="1">
      <c r="A1492" s="1489" t="s">
        <v>42</v>
      </c>
      <c r="B1492" s="1488"/>
      <c r="C1492" s="1488"/>
      <c r="D1492" s="1488"/>
      <c r="E1492" s="1488"/>
      <c r="F1492" s="1488"/>
      <c r="G1492" s="1488"/>
      <c r="H1492" s="1487"/>
      <c r="I1492" s="1504" t="s">
        <v>43</v>
      </c>
      <c r="J1492" s="1503"/>
      <c r="K1492" s="1506">
        <v>6.1</v>
      </c>
      <c r="L1492" s="1505"/>
      <c r="M1492" s="1432">
        <f>K1492*12*I1465</f>
        <v>11646.119999999997</v>
      </c>
    </row>
    <row r="1493" spans="1:13" s="1412" customFormat="1">
      <c r="A1493" s="1482" t="s">
        <v>44</v>
      </c>
      <c r="B1493" s="1481"/>
      <c r="C1493" s="1481"/>
      <c r="D1493" s="1481"/>
      <c r="E1493" s="1481"/>
      <c r="F1493" s="1481"/>
      <c r="G1493" s="1481"/>
      <c r="H1493" s="1480"/>
      <c r="I1493" s="1526" t="s">
        <v>19</v>
      </c>
      <c r="J1493" s="1525"/>
      <c r="K1493" s="1506">
        <v>0.69</v>
      </c>
      <c r="L1493" s="1505"/>
      <c r="M1493" s="1432">
        <f>K1493*12*I1465</f>
        <v>1317.348</v>
      </c>
    </row>
    <row r="1494" spans="1:13" s="1412" customFormat="1">
      <c r="A1494" s="1524" t="s">
        <v>45</v>
      </c>
      <c r="B1494" s="1516"/>
      <c r="C1494" s="1516"/>
      <c r="D1494" s="1516"/>
      <c r="E1494" s="1495"/>
      <c r="F1494" s="1495"/>
      <c r="G1494" s="1495"/>
      <c r="H1494" s="1494"/>
      <c r="I1494" s="1523"/>
      <c r="J1494" s="1522"/>
      <c r="K1494" s="1521"/>
      <c r="L1494" s="1507"/>
      <c r="M1494" s="1432"/>
    </row>
    <row r="1495" spans="1:13" s="1412" customFormat="1">
      <c r="A1495" s="1489" t="s">
        <v>46</v>
      </c>
      <c r="B1495" s="1488"/>
      <c r="C1495" s="1488"/>
      <c r="D1495" s="1488"/>
      <c r="E1495" s="1488"/>
      <c r="F1495" s="1488"/>
      <c r="G1495" s="1488"/>
      <c r="H1495" s="1487"/>
      <c r="I1495" s="1504" t="s">
        <v>14</v>
      </c>
      <c r="J1495" s="1503"/>
      <c r="K1495" s="1506">
        <v>0.21</v>
      </c>
      <c r="L1495" s="1505"/>
      <c r="M1495" s="1432">
        <f>K1495*12*I1465</f>
        <v>400.93200000000002</v>
      </c>
    </row>
    <row r="1496" spans="1:13" s="1412" customFormat="1" ht="15.75" thickBot="1">
      <c r="A1496" s="1482" t="s">
        <v>47</v>
      </c>
      <c r="B1496" s="1481"/>
      <c r="C1496" s="1481"/>
      <c r="D1496" s="1481"/>
      <c r="E1496" s="1481"/>
      <c r="F1496" s="1481"/>
      <c r="G1496" s="1481"/>
      <c r="H1496" s="1480"/>
      <c r="I1496" s="1479" t="s">
        <v>14</v>
      </c>
      <c r="J1496" s="1478"/>
      <c r="K1496" s="1520"/>
      <c r="L1496" s="1519"/>
      <c r="M1496" s="1432"/>
    </row>
    <row r="1497" spans="1:13" s="1412" customFormat="1" ht="15.75" thickBot="1">
      <c r="A1497" s="1501" t="s">
        <v>48</v>
      </c>
      <c r="B1497" s="1500"/>
      <c r="C1497" s="1500"/>
      <c r="D1497" s="1500"/>
      <c r="E1497" s="1500"/>
      <c r="F1497" s="1500"/>
      <c r="G1497" s="1500"/>
      <c r="H1497" s="1499"/>
      <c r="I1497" s="1464"/>
      <c r="J1497" s="1463"/>
      <c r="K1497" s="1462">
        <f>K1498+K1499+K1501+K1502+K1503+K1504</f>
        <v>2.9600000000000004</v>
      </c>
      <c r="L1497" s="1518"/>
      <c r="M1497" s="1460">
        <f>K1497*12*I1465</f>
        <v>5651.232</v>
      </c>
    </row>
    <row r="1498" spans="1:13" s="1412" customFormat="1">
      <c r="A1498" s="1517" t="s">
        <v>49</v>
      </c>
      <c r="B1498" s="1516"/>
      <c r="C1498" s="1516"/>
      <c r="D1498" s="1516"/>
      <c r="E1498" s="1516"/>
      <c r="F1498" s="1495"/>
      <c r="G1498" s="1495"/>
      <c r="H1498" s="1494"/>
      <c r="I1498" s="1515"/>
      <c r="J1498" s="1451"/>
      <c r="K1498" s="1514">
        <v>0.16</v>
      </c>
      <c r="L1498" s="1513"/>
      <c r="M1498" s="1432">
        <f>K1498*12*I1465</f>
        <v>305.47199999999998</v>
      </c>
    </row>
    <row r="1499" spans="1:13" s="1412" customFormat="1">
      <c r="A1499" s="1512" t="s">
        <v>50</v>
      </c>
      <c r="B1499" s="1511"/>
      <c r="C1499" s="1511"/>
      <c r="D1499" s="1511"/>
      <c r="E1499" s="1511"/>
      <c r="F1499" s="1481"/>
      <c r="G1499" s="1481"/>
      <c r="H1499" s="1480"/>
      <c r="I1499" s="1459" t="s">
        <v>51</v>
      </c>
      <c r="J1499" s="1458"/>
      <c r="K1499" s="1506">
        <v>1.41</v>
      </c>
      <c r="L1499" s="1505"/>
      <c r="M1499" s="1432">
        <f>K1499*12*I1465</f>
        <v>2691.9719999999998</v>
      </c>
    </row>
    <row r="1500" spans="1:13" s="1412" customFormat="1">
      <c r="A1500" s="1496" t="s">
        <v>52</v>
      </c>
      <c r="B1500" s="1495"/>
      <c r="C1500" s="1495"/>
      <c r="D1500" s="1495"/>
      <c r="E1500" s="1495"/>
      <c r="F1500" s="1495"/>
      <c r="G1500" s="1495"/>
      <c r="H1500" s="1494"/>
      <c r="I1500" s="1510" t="s">
        <v>53</v>
      </c>
      <c r="J1500" s="1509"/>
      <c r="K1500" s="1508"/>
      <c r="L1500" s="1507"/>
      <c r="M1500" s="1432"/>
    </row>
    <row r="1501" spans="1:13" s="1412" customFormat="1">
      <c r="A1501" s="1489" t="s">
        <v>54</v>
      </c>
      <c r="B1501" s="1488"/>
      <c r="C1501" s="1488"/>
      <c r="D1501" s="1488"/>
      <c r="E1501" s="1488"/>
      <c r="F1501" s="1488"/>
      <c r="G1501" s="1488"/>
      <c r="H1501" s="1487"/>
      <c r="I1501" s="1504" t="s">
        <v>55</v>
      </c>
      <c r="J1501" s="1503"/>
      <c r="K1501" s="1506">
        <v>0.87</v>
      </c>
      <c r="L1501" s="1505"/>
      <c r="M1501" s="1432">
        <f>K1501*12*I1465</f>
        <v>1661.0039999999999</v>
      </c>
    </row>
    <row r="1502" spans="1:13" s="1412" customFormat="1">
      <c r="A1502" s="1489" t="s">
        <v>56</v>
      </c>
      <c r="B1502" s="1488"/>
      <c r="C1502" s="1488"/>
      <c r="D1502" s="1488"/>
      <c r="E1502" s="1488"/>
      <c r="F1502" s="1488"/>
      <c r="G1502" s="1488"/>
      <c r="H1502" s="1487"/>
      <c r="I1502" s="1504" t="s">
        <v>57</v>
      </c>
      <c r="J1502" s="1503"/>
      <c r="K1502" s="1506">
        <v>0.22</v>
      </c>
      <c r="L1502" s="1505"/>
      <c r="M1502" s="1432">
        <f>K1502*12*I1465</f>
        <v>420.024</v>
      </c>
    </row>
    <row r="1503" spans="1:13" s="1412" customFormat="1">
      <c r="A1503" s="1482" t="s">
        <v>58</v>
      </c>
      <c r="B1503" s="1481"/>
      <c r="C1503" s="1481"/>
      <c r="D1503" s="1481"/>
      <c r="E1503" s="1481"/>
      <c r="F1503" s="1481"/>
      <c r="G1503" s="1481"/>
      <c r="H1503" s="1480"/>
      <c r="I1503" s="1504" t="s">
        <v>59</v>
      </c>
      <c r="J1503" s="1503"/>
      <c r="K1503" s="1484">
        <v>0.12</v>
      </c>
      <c r="L1503" s="1483"/>
      <c r="M1503" s="1432">
        <f>K1503*12*I1465</f>
        <v>229.10399999999998</v>
      </c>
    </row>
    <row r="1504" spans="1:13" s="1412" customFormat="1" ht="15.75" thickBot="1">
      <c r="A1504" s="1482" t="s">
        <v>60</v>
      </c>
      <c r="B1504" s="1481"/>
      <c r="C1504" s="1481"/>
      <c r="D1504" s="1481"/>
      <c r="E1504" s="1481"/>
      <c r="F1504" s="1481"/>
      <c r="G1504" s="1481"/>
      <c r="H1504" s="1480"/>
      <c r="I1504" s="1479" t="s">
        <v>61</v>
      </c>
      <c r="J1504" s="1478"/>
      <c r="K1504" s="1477">
        <v>0.18</v>
      </c>
      <c r="L1504" s="1476"/>
      <c r="M1504" s="1502">
        <f>K1504*12*I1465</f>
        <v>343.65600000000001</v>
      </c>
    </row>
    <row r="1505" spans="1:13" s="1412" customFormat="1" ht="15.75" thickBot="1">
      <c r="A1505" s="1501" t="s">
        <v>109</v>
      </c>
      <c r="B1505" s="1500"/>
      <c r="C1505" s="1500"/>
      <c r="D1505" s="1500"/>
      <c r="E1505" s="1500"/>
      <c r="F1505" s="1500"/>
      <c r="G1505" s="1500"/>
      <c r="H1505" s="1499"/>
      <c r="I1505" s="1498"/>
      <c r="J1505" s="1497"/>
      <c r="K1505" s="1424">
        <f>K1506+K1507+K1508</f>
        <v>1.93</v>
      </c>
      <c r="L1505" s="1461"/>
      <c r="M1505" s="1460">
        <f>K1505*12*I1465</f>
        <v>3684.7559999999999</v>
      </c>
    </row>
    <row r="1506" spans="1:13" s="1412" customFormat="1">
      <c r="A1506" s="1496" t="s">
        <v>63</v>
      </c>
      <c r="B1506" s="1495"/>
      <c r="C1506" s="1495"/>
      <c r="D1506" s="1495"/>
      <c r="E1506" s="1495"/>
      <c r="F1506" s="1495"/>
      <c r="G1506" s="1495"/>
      <c r="H1506" s="1494"/>
      <c r="I1506" s="1493" t="s">
        <v>64</v>
      </c>
      <c r="J1506" s="1492"/>
      <c r="K1506" s="1491">
        <v>0.92</v>
      </c>
      <c r="L1506" s="1490"/>
      <c r="M1506" s="1432">
        <f>K1506*12*I1465</f>
        <v>1756.4640000000002</v>
      </c>
    </row>
    <row r="1507" spans="1:13" s="1412" customFormat="1">
      <c r="A1507" s="1489" t="s">
        <v>65</v>
      </c>
      <c r="B1507" s="1488"/>
      <c r="C1507" s="1488"/>
      <c r="D1507" s="1488"/>
      <c r="E1507" s="1488"/>
      <c r="F1507" s="1488"/>
      <c r="G1507" s="1488"/>
      <c r="H1507" s="1487"/>
      <c r="I1507" s="1486" t="s">
        <v>66</v>
      </c>
      <c r="J1507" s="1485"/>
      <c r="K1507" s="1484">
        <v>0.81</v>
      </c>
      <c r="L1507" s="1483"/>
      <c r="M1507" s="1432">
        <f>K1507*12*I1465</f>
        <v>1546.452</v>
      </c>
    </row>
    <row r="1508" spans="1:13" s="1412" customFormat="1" ht="15.75" thickBot="1">
      <c r="A1508" s="1482" t="s">
        <v>58</v>
      </c>
      <c r="B1508" s="1481"/>
      <c r="C1508" s="1481"/>
      <c r="D1508" s="1481"/>
      <c r="E1508" s="1481"/>
      <c r="F1508" s="1481"/>
      <c r="G1508" s="1481"/>
      <c r="H1508" s="1480"/>
      <c r="I1508" s="1479" t="s">
        <v>59</v>
      </c>
      <c r="J1508" s="1478"/>
      <c r="K1508" s="1477">
        <v>0.2</v>
      </c>
      <c r="L1508" s="1476"/>
      <c r="M1508" s="1432">
        <f>K1508*12*I1465</f>
        <v>381.84000000000003</v>
      </c>
    </row>
    <row r="1509" spans="1:13" s="1412" customFormat="1" ht="15.75" thickBot="1">
      <c r="A1509" s="1471" t="s">
        <v>108</v>
      </c>
      <c r="B1509" s="1470"/>
      <c r="C1509" s="1470"/>
      <c r="D1509" s="1470"/>
      <c r="E1509" s="1470"/>
      <c r="F1509" s="1470"/>
      <c r="G1509" s="1470"/>
      <c r="H1509" s="1469"/>
      <c r="I1509" s="1475" t="s">
        <v>68</v>
      </c>
      <c r="J1509" s="1474"/>
      <c r="K1509" s="1649">
        <v>49.91</v>
      </c>
      <c r="L1509" s="1648"/>
      <c r="M1509" s="1460">
        <f>K1509*12*I1465</f>
        <v>95288.171999999991</v>
      </c>
    </row>
    <row r="1510" spans="1:13" s="1412" customFormat="1" ht="15.75" thickBot="1">
      <c r="A1510" s="1467" t="s">
        <v>107</v>
      </c>
      <c r="B1510" s="1466"/>
      <c r="C1510" s="1466"/>
      <c r="D1510" s="1466"/>
      <c r="E1510" s="1466"/>
      <c r="F1510" s="1466"/>
      <c r="G1510" s="1466"/>
      <c r="H1510" s="1465"/>
      <c r="I1510" s="1435" t="s">
        <v>71</v>
      </c>
      <c r="J1510" s="1434"/>
      <c r="K1510" s="1462">
        <v>2.29</v>
      </c>
      <c r="L1510" s="1461"/>
      <c r="M1510" s="1460">
        <f>K1510*12*I1465</f>
        <v>4372.0680000000002</v>
      </c>
    </row>
    <row r="1511" spans="1:13" s="1412" customFormat="1" ht="15.75" thickBot="1">
      <c r="A1511" s="1471" t="s">
        <v>106</v>
      </c>
      <c r="B1511" s="1470"/>
      <c r="C1511" s="1470"/>
      <c r="D1511" s="1470"/>
      <c r="E1511" s="1470"/>
      <c r="F1511" s="1470"/>
      <c r="G1511" s="1470"/>
      <c r="H1511" s="1469"/>
      <c r="I1511" s="1464"/>
      <c r="J1511" s="1463"/>
      <c r="K1511" s="1462">
        <v>0.11</v>
      </c>
      <c r="L1511" s="1461"/>
      <c r="M1511" s="1460">
        <f>K1511*12*I1465</f>
        <v>210.012</v>
      </c>
    </row>
    <row r="1512" spans="1:13" s="1412" customFormat="1">
      <c r="A1512" s="1456" t="s">
        <v>75</v>
      </c>
      <c r="B1512" s="1455"/>
      <c r="C1512" s="1455"/>
      <c r="D1512" s="1455"/>
      <c r="E1512" s="1455"/>
      <c r="F1512" s="1455"/>
      <c r="G1512" s="1455"/>
      <c r="H1512" s="1453"/>
      <c r="I1512" s="1435" t="s">
        <v>14</v>
      </c>
      <c r="J1512" s="1434"/>
      <c r="K1512" s="1468"/>
      <c r="L1512" s="1449"/>
      <c r="M1512" s="1432"/>
    </row>
    <row r="1513" spans="1:13" s="1412" customFormat="1" ht="15.75" thickBot="1">
      <c r="A1513" s="1456" t="s">
        <v>76</v>
      </c>
      <c r="B1513" s="1455"/>
      <c r="C1513" s="1455"/>
      <c r="D1513" s="1455"/>
      <c r="E1513" s="1455"/>
      <c r="F1513" s="1455"/>
      <c r="G1513" s="1455"/>
      <c r="H1513" s="1453"/>
      <c r="I1513" s="1452"/>
      <c r="J1513" s="1451"/>
      <c r="K1513" s="1468"/>
      <c r="L1513" s="1449"/>
      <c r="M1513" s="1432"/>
    </row>
    <row r="1514" spans="1:13" s="1412" customFormat="1" ht="15.75" thickBot="1">
      <c r="A1514" s="1467" t="s">
        <v>105</v>
      </c>
      <c r="B1514" s="1466"/>
      <c r="C1514" s="1466"/>
      <c r="D1514" s="1466"/>
      <c r="E1514" s="1466"/>
      <c r="F1514" s="1466"/>
      <c r="G1514" s="1466"/>
      <c r="H1514" s="1465"/>
      <c r="I1514" s="1464"/>
      <c r="J1514" s="1463"/>
      <c r="K1514" s="1462">
        <v>8.4700000000000006</v>
      </c>
      <c r="L1514" s="1461"/>
      <c r="M1514" s="1460">
        <f>K1514*12*I1465</f>
        <v>16170.924000000001</v>
      </c>
    </row>
    <row r="1515" spans="1:13" s="1412" customFormat="1">
      <c r="A1515" s="1456" t="s">
        <v>131</v>
      </c>
      <c r="B1515" s="1454"/>
      <c r="C1515" s="1454"/>
      <c r="D1515" s="1454"/>
      <c r="E1515" s="1454"/>
      <c r="F1515" s="1455"/>
      <c r="G1515" s="1454"/>
      <c r="H1515" s="1453"/>
      <c r="I1515" s="1459" t="s">
        <v>79</v>
      </c>
      <c r="J1515" s="1458"/>
      <c r="K1515" s="1450"/>
      <c r="L1515" s="1449"/>
      <c r="M1515" s="1432"/>
    </row>
    <row r="1516" spans="1:13" s="1412" customFormat="1">
      <c r="A1516" s="1456" t="s">
        <v>130</v>
      </c>
      <c r="B1516" s="1454"/>
      <c r="C1516" s="1454"/>
      <c r="D1516" s="1454"/>
      <c r="E1516" s="1454"/>
      <c r="F1516" s="1455"/>
      <c r="G1516" s="1454"/>
      <c r="H1516" s="1453"/>
      <c r="I1516" s="1459" t="s">
        <v>81</v>
      </c>
      <c r="J1516" s="1458"/>
      <c r="K1516" s="1450"/>
      <c r="L1516" s="1449"/>
      <c r="M1516" s="1432"/>
    </row>
    <row r="1517" spans="1:13" s="1412" customFormat="1">
      <c r="A1517" s="1456" t="s">
        <v>129</v>
      </c>
      <c r="B1517" s="1454"/>
      <c r="C1517" s="1454"/>
      <c r="D1517" s="1454"/>
      <c r="E1517" s="1454"/>
      <c r="F1517" s="1455"/>
      <c r="G1517" s="1454"/>
      <c r="H1517" s="1453"/>
      <c r="I1517" s="1459" t="s">
        <v>83</v>
      </c>
      <c r="J1517" s="1458"/>
      <c r="K1517" s="1450"/>
      <c r="L1517" s="1449"/>
      <c r="M1517" s="1432"/>
    </row>
    <row r="1518" spans="1:13" s="1412" customFormat="1">
      <c r="A1518" s="1456" t="s">
        <v>128</v>
      </c>
      <c r="B1518" s="1454"/>
      <c r="C1518" s="1454"/>
      <c r="D1518" s="1454"/>
      <c r="E1518" s="1454"/>
      <c r="F1518" s="1455"/>
      <c r="G1518" s="1454"/>
      <c r="H1518" s="1453"/>
      <c r="I1518" s="1459" t="s">
        <v>85</v>
      </c>
      <c r="J1518" s="1458"/>
      <c r="K1518" s="1450"/>
      <c r="L1518" s="1449"/>
      <c r="M1518" s="1432"/>
    </row>
    <row r="1519" spans="1:13" s="1412" customFormat="1">
      <c r="A1519" s="1456" t="s">
        <v>127</v>
      </c>
      <c r="B1519" s="1454"/>
      <c r="C1519" s="1454"/>
      <c r="D1519" s="1454"/>
      <c r="E1519" s="1454"/>
      <c r="F1519" s="1455"/>
      <c r="G1519" s="1454"/>
      <c r="H1519" s="1453"/>
      <c r="I1519" s="1459" t="s">
        <v>87</v>
      </c>
      <c r="J1519" s="1458"/>
      <c r="K1519" s="1450"/>
      <c r="L1519" s="1449"/>
      <c r="M1519" s="1432"/>
    </row>
    <row r="1520" spans="1:13" s="1412" customFormat="1">
      <c r="A1520" s="1456" t="s">
        <v>126</v>
      </c>
      <c r="B1520" s="1454"/>
      <c r="C1520" s="1454"/>
      <c r="D1520" s="1454"/>
      <c r="E1520" s="1454"/>
      <c r="F1520" s="1455"/>
      <c r="G1520" s="1454"/>
      <c r="H1520" s="1453"/>
      <c r="I1520" s="1452"/>
      <c r="J1520" s="1451"/>
      <c r="K1520" s="1450"/>
      <c r="L1520" s="1449"/>
      <c r="M1520" s="1432"/>
    </row>
    <row r="1521" spans="1:19">
      <c r="A1521" s="1456" t="s">
        <v>125</v>
      </c>
      <c r="B1521" s="1454"/>
      <c r="C1521" s="1454"/>
      <c r="D1521" s="1454"/>
      <c r="E1521" s="1454"/>
      <c r="F1521" s="1455"/>
      <c r="G1521" s="1454"/>
      <c r="H1521" s="1453"/>
      <c r="I1521" s="1452"/>
      <c r="J1521" s="1451"/>
      <c r="K1521" s="1450"/>
      <c r="L1521" s="1449"/>
      <c r="M1521" s="1432"/>
    </row>
    <row r="1522" spans="1:19">
      <c r="A1522" s="1456" t="s">
        <v>91</v>
      </c>
      <c r="B1522" s="1454"/>
      <c r="C1522" s="1454"/>
      <c r="D1522" s="1454"/>
      <c r="E1522" s="1454"/>
      <c r="F1522" s="1455"/>
      <c r="G1522" s="1454"/>
      <c r="H1522" s="1453"/>
      <c r="I1522" s="1452"/>
      <c r="J1522" s="1451"/>
      <c r="K1522" s="1450"/>
      <c r="L1522" s="1449"/>
      <c r="M1522" s="1432"/>
    </row>
    <row r="1523" spans="1:19" ht="15.75" thickBot="1">
      <c r="A1523" s="1456" t="s">
        <v>124</v>
      </c>
      <c r="B1523" s="1454"/>
      <c r="C1523" s="1454"/>
      <c r="D1523" s="1454"/>
      <c r="E1523" s="1454"/>
      <c r="F1523" s="1455"/>
      <c r="G1523" s="1454"/>
      <c r="H1523" s="1453"/>
      <c r="I1523" s="1452"/>
      <c r="J1523" s="1451"/>
      <c r="K1523" s="1450"/>
      <c r="L1523" s="1449"/>
      <c r="M1523" s="1432"/>
    </row>
    <row r="1524" spans="1:19">
      <c r="A1524" s="1448" t="s">
        <v>94</v>
      </c>
      <c r="B1524" s="1447"/>
      <c r="C1524" s="1447"/>
      <c r="D1524" s="1447"/>
      <c r="E1524" s="1447"/>
      <c r="F1524" s="1447"/>
      <c r="G1524" s="1447"/>
      <c r="H1524" s="1447"/>
      <c r="I1524" s="1435" t="s">
        <v>95</v>
      </c>
      <c r="J1524" s="1434"/>
      <c r="K1524" s="1446"/>
      <c r="L1524" s="1445"/>
      <c r="M1524" s="1444"/>
    </row>
    <row r="1525" spans="1:19" ht="15.75" thickBot="1">
      <c r="A1525" s="1443" t="s">
        <v>96</v>
      </c>
      <c r="B1525" s="1442"/>
      <c r="C1525" s="1442"/>
      <c r="D1525" s="1442"/>
      <c r="E1525" s="1442"/>
      <c r="F1525" s="1442"/>
      <c r="G1525" s="1442"/>
      <c r="H1525" s="1442"/>
      <c r="I1525" s="1441"/>
      <c r="J1525" s="1440"/>
      <c r="K1525" s="1439"/>
      <c r="L1525" s="1438"/>
      <c r="M1525" s="1437"/>
    </row>
    <row r="1526" spans="1:19" ht="15.75" thickBot="1">
      <c r="A1526" s="1436" t="s">
        <v>160</v>
      </c>
      <c r="B1526" s="1436"/>
      <c r="C1526" s="1436"/>
      <c r="D1526" s="1436"/>
      <c r="E1526" s="1436"/>
      <c r="F1526" s="1436"/>
      <c r="G1526" s="1436"/>
      <c r="H1526" s="1436"/>
      <c r="I1526" s="1435" t="s">
        <v>95</v>
      </c>
      <c r="J1526" s="1434"/>
      <c r="K1526" s="1433">
        <v>1.85</v>
      </c>
      <c r="L1526" s="1433"/>
      <c r="M1526" s="1432">
        <f>I1465*12*K1526</f>
        <v>3532.02</v>
      </c>
    </row>
    <row r="1527" spans="1:19" s="1588" customFormat="1" ht="15.75" thickBot="1">
      <c r="A1527" s="1431" t="s">
        <v>137</v>
      </c>
      <c r="B1527" s="1430"/>
      <c r="C1527" s="1430"/>
      <c r="D1527" s="1430"/>
      <c r="E1527" s="1430"/>
      <c r="F1527" s="1430"/>
      <c r="G1527" s="1430"/>
      <c r="H1527" s="1430"/>
      <c r="I1527" s="1426"/>
      <c r="J1527" s="1425"/>
      <c r="K1527" s="1429">
        <v>88.61</v>
      </c>
      <c r="L1527" s="1423"/>
      <c r="M1527" s="1416">
        <f>K1527*12*I1465</f>
        <v>169174.21199999997</v>
      </c>
      <c r="P1527" s="1414"/>
      <c r="Q1527" s="1414"/>
      <c r="R1527" s="1414"/>
      <c r="S1527" s="1589"/>
    </row>
    <row r="1528" spans="1:19" s="1588" customFormat="1" ht="15.75" thickBot="1">
      <c r="A1528" s="1428" t="s">
        <v>136</v>
      </c>
      <c r="B1528" s="1427"/>
      <c r="C1528" s="1427"/>
      <c r="D1528" s="1427"/>
      <c r="E1528" s="1427"/>
      <c r="F1528" s="1427"/>
      <c r="G1528" s="1427"/>
      <c r="H1528" s="1427"/>
      <c r="I1528" s="1426"/>
      <c r="J1528" s="1425"/>
      <c r="K1528" s="1770">
        <f>K1529-K1527</f>
        <v>4.4299999999999926</v>
      </c>
      <c r="L1528" s="1769"/>
      <c r="M1528" s="1416">
        <f>K1528*12*I1465</f>
        <v>8457.7559999999849</v>
      </c>
      <c r="P1528" s="1414"/>
      <c r="Q1528" s="1414"/>
      <c r="R1528" s="1414"/>
      <c r="S1528" s="1589"/>
    </row>
    <row r="1529" spans="1:19" s="1588" customFormat="1" ht="15.75" thickBot="1">
      <c r="A1529" s="1422" t="s">
        <v>135</v>
      </c>
      <c r="B1529" s="1421"/>
      <c r="C1529" s="1421"/>
      <c r="D1529" s="1421"/>
      <c r="E1529" s="1421"/>
      <c r="F1529" s="1421"/>
      <c r="G1529" s="1421"/>
      <c r="H1529" s="1421"/>
      <c r="I1529" s="1420"/>
      <c r="J1529" s="1419"/>
      <c r="K1529" s="1418">
        <f>K1526+K1514+K1489+K1476+K1466</f>
        <v>93.039999999999992</v>
      </c>
      <c r="L1529" s="1417"/>
      <c r="M1529" s="1416">
        <f>M1526+M1514+M1489+M1476+M1466</f>
        <v>177631.96800000002</v>
      </c>
      <c r="N1529" s="1590"/>
      <c r="O1529" s="1590"/>
      <c r="P1529" s="1414"/>
      <c r="Q1529" s="1414"/>
      <c r="R1529" s="1414"/>
      <c r="S1529" s="1589"/>
    </row>
    <row r="1532" spans="1:19" ht="15.75">
      <c r="A1532" s="1587" t="s">
        <v>104</v>
      </c>
      <c r="B1532" s="1587"/>
      <c r="C1532" s="1587"/>
      <c r="D1532" s="1587"/>
      <c r="E1532" s="1587"/>
      <c r="F1532" s="1587"/>
      <c r="G1532" s="1587"/>
      <c r="H1532" s="1587"/>
      <c r="I1532" s="1587"/>
      <c r="J1532" s="1587"/>
      <c r="K1532" s="1587"/>
      <c r="L1532" s="1587"/>
      <c r="M1532" s="1508"/>
    </row>
    <row r="1533" spans="1:19" ht="15.75">
      <c r="A1533" s="1586" t="s">
        <v>0</v>
      </c>
      <c r="B1533" s="1586"/>
      <c r="C1533" s="1586"/>
      <c r="D1533" s="1586"/>
      <c r="E1533" s="1586"/>
      <c r="F1533" s="1586"/>
      <c r="G1533" s="1586"/>
      <c r="H1533" s="1586"/>
      <c r="I1533" s="1586"/>
      <c r="J1533" s="1586"/>
      <c r="K1533" s="1586"/>
      <c r="L1533" s="1586"/>
      <c r="M1533" s="1508"/>
    </row>
    <row r="1534" spans="1:19" ht="15.75">
      <c r="A1534" s="1559"/>
      <c r="B1534" s="1559"/>
      <c r="C1534" s="1559"/>
      <c r="D1534" s="1559"/>
      <c r="E1534" s="1559"/>
      <c r="F1534" s="1559" t="s">
        <v>215</v>
      </c>
      <c r="G1534" s="1559"/>
      <c r="H1534" s="1559"/>
      <c r="I1534" s="1559"/>
      <c r="J1534" s="1559"/>
      <c r="K1534" s="1601" t="s">
        <v>187</v>
      </c>
      <c r="L1534" s="1584"/>
      <c r="M1534" s="1584"/>
    </row>
    <row r="1535" spans="1:19">
      <c r="A1535" s="1512"/>
      <c r="B1535" s="1511"/>
      <c r="C1535" s="1583" t="s">
        <v>2</v>
      </c>
      <c r="D1535" s="1583"/>
      <c r="E1535" s="1583"/>
      <c r="F1535" s="1511"/>
      <c r="G1535" s="1511"/>
      <c r="H1535" s="1557"/>
      <c r="I1535" s="1526" t="s">
        <v>3</v>
      </c>
      <c r="J1535" s="1525"/>
      <c r="K1535" s="1582" t="s">
        <v>4</v>
      </c>
      <c r="L1535" s="1581"/>
      <c r="M1535" s="1536"/>
    </row>
    <row r="1536" spans="1:19">
      <c r="A1536" s="1577"/>
      <c r="B1536" s="1541"/>
      <c r="C1536" s="1541"/>
      <c r="D1536" s="1541"/>
      <c r="E1536" s="1541"/>
      <c r="F1536" s="1541"/>
      <c r="G1536" s="1541"/>
      <c r="H1536" s="1542"/>
      <c r="I1536" s="1452"/>
      <c r="J1536" s="1451"/>
      <c r="K1536" s="1579" t="s">
        <v>5</v>
      </c>
      <c r="L1536" s="1578"/>
      <c r="M1536" s="1600" t="s">
        <v>6</v>
      </c>
    </row>
    <row r="1537" spans="1:13" s="1412" customFormat="1">
      <c r="A1537" s="1577"/>
      <c r="B1537" s="1541"/>
      <c r="C1537" s="1541"/>
      <c r="D1537" s="1541"/>
      <c r="E1537" s="1541"/>
      <c r="F1537" s="1541"/>
      <c r="G1537" s="1541"/>
      <c r="H1537" s="1542"/>
      <c r="I1537" s="1459" t="s">
        <v>7</v>
      </c>
      <c r="J1537" s="1458"/>
      <c r="K1537" s="1576" t="s">
        <v>8</v>
      </c>
      <c r="L1537" s="1575"/>
      <c r="M1537" s="1600" t="s">
        <v>9</v>
      </c>
    </row>
    <row r="1538" spans="1:13" s="1412" customFormat="1" ht="16.5" thickBot="1">
      <c r="A1538" s="1573"/>
      <c r="B1538" s="1538"/>
      <c r="C1538" s="1538"/>
      <c r="D1538" s="1538"/>
      <c r="E1538" s="1538"/>
      <c r="F1538" s="1538"/>
      <c r="G1538" s="1538"/>
      <c r="H1538" s="1537"/>
      <c r="I1538" s="1572">
        <v>1344.6</v>
      </c>
      <c r="J1538" s="1571"/>
      <c r="K1538" s="1570"/>
      <c r="L1538" s="1569"/>
      <c r="M1538" s="1568"/>
    </row>
    <row r="1539" spans="1:13" s="1412" customFormat="1">
      <c r="A1539" s="1555" t="s">
        <v>10</v>
      </c>
      <c r="B1539" s="1534"/>
      <c r="C1539" s="1534"/>
      <c r="D1539" s="1534"/>
      <c r="E1539" s="1534"/>
      <c r="F1539" s="1534"/>
      <c r="G1539" s="1534"/>
      <c r="H1539" s="1567"/>
      <c r="I1539" s="1531"/>
      <c r="J1539" s="1530"/>
      <c r="K1539" s="1566">
        <f>K1542+K1545</f>
        <v>8.77</v>
      </c>
      <c r="L1539" s="1528"/>
      <c r="M1539" s="1444">
        <f>K1539*12*I1538</f>
        <v>141505.704</v>
      </c>
    </row>
    <row r="1540" spans="1:13" s="1412" customFormat="1">
      <c r="A1540" s="1565" t="s">
        <v>11</v>
      </c>
      <c r="B1540" s="1564"/>
      <c r="C1540" s="1564"/>
      <c r="D1540" s="1564"/>
      <c r="E1540" s="1564"/>
      <c r="F1540" s="1564"/>
      <c r="G1540" s="1564"/>
      <c r="H1540" s="1563"/>
      <c r="I1540" s="1452"/>
      <c r="J1540" s="1451"/>
      <c r="K1540" s="1521"/>
      <c r="L1540" s="1507"/>
      <c r="M1540" s="1562"/>
    </row>
    <row r="1541" spans="1:13" s="1412" customFormat="1" ht="15.75" thickBot="1">
      <c r="A1541" s="1550" t="s">
        <v>12</v>
      </c>
      <c r="B1541" s="1561"/>
      <c r="C1541" s="1561"/>
      <c r="D1541" s="1561"/>
      <c r="E1541" s="1561"/>
      <c r="F1541" s="1561"/>
      <c r="G1541" s="1561"/>
      <c r="H1541" s="1560"/>
      <c r="I1541" s="1547"/>
      <c r="J1541" s="1440"/>
      <c r="K1541" s="1439"/>
      <c r="L1541" s="1438"/>
      <c r="M1541" s="1437"/>
    </row>
    <row r="1542" spans="1:13" s="1412" customFormat="1">
      <c r="A1542" s="1496" t="s">
        <v>13</v>
      </c>
      <c r="B1542" s="1516"/>
      <c r="C1542" s="1516"/>
      <c r="D1542" s="1516"/>
      <c r="E1542" s="1516"/>
      <c r="F1542" s="1516"/>
      <c r="G1542" s="1516"/>
      <c r="H1542" s="1543"/>
      <c r="I1542" s="1510" t="s">
        <v>14</v>
      </c>
      <c r="J1542" s="1509"/>
      <c r="K1542" s="1514">
        <v>5.24</v>
      </c>
      <c r="L1542" s="1513"/>
      <c r="M1542" s="1432">
        <f>K1542*12*I1538</f>
        <v>84548.448000000004</v>
      </c>
    </row>
    <row r="1543" spans="1:13" s="1412" customFormat="1">
      <c r="A1543" s="1456" t="s">
        <v>15</v>
      </c>
      <c r="B1543" s="1541"/>
      <c r="C1543" s="1541"/>
      <c r="D1543" s="1541"/>
      <c r="E1543" s="1541"/>
      <c r="F1543" s="1541"/>
      <c r="G1543" s="1541"/>
      <c r="H1543" s="1542"/>
      <c r="I1543" s="1459" t="s">
        <v>16</v>
      </c>
      <c r="J1543" s="1458"/>
      <c r="K1543" s="1508"/>
      <c r="L1543" s="1507"/>
      <c r="M1543" s="1432"/>
    </row>
    <row r="1544" spans="1:13" s="1412" customFormat="1">
      <c r="A1544" s="1496" t="s">
        <v>17</v>
      </c>
      <c r="B1544" s="1516"/>
      <c r="C1544" s="1516"/>
      <c r="D1544" s="1516"/>
      <c r="E1544" s="1516"/>
      <c r="F1544" s="1516"/>
      <c r="G1544" s="1516"/>
      <c r="H1544" s="1543"/>
      <c r="I1544" s="1510"/>
      <c r="J1544" s="1509"/>
      <c r="K1544" s="1508"/>
      <c r="L1544" s="1507"/>
      <c r="M1544" s="1432"/>
    </row>
    <row r="1545" spans="1:13" s="1412" customFormat="1">
      <c r="A1545" s="1496" t="s">
        <v>18</v>
      </c>
      <c r="B1545" s="1516"/>
      <c r="C1545" s="1516"/>
      <c r="D1545" s="1516"/>
      <c r="E1545" s="1516"/>
      <c r="F1545" s="1516"/>
      <c r="G1545" s="1516"/>
      <c r="H1545" s="1543"/>
      <c r="I1545" s="1504" t="s">
        <v>19</v>
      </c>
      <c r="J1545" s="1503"/>
      <c r="K1545" s="1506">
        <v>3.53</v>
      </c>
      <c r="L1545" s="1505"/>
      <c r="M1545" s="1432">
        <f>K1545*12*I1538</f>
        <v>56957.255999999994</v>
      </c>
    </row>
    <row r="1546" spans="1:13" s="1412" customFormat="1">
      <c r="A1546" s="1489" t="s">
        <v>20</v>
      </c>
      <c r="B1546" s="1540"/>
      <c r="C1546" s="1540"/>
      <c r="D1546" s="1540"/>
      <c r="E1546" s="1540"/>
      <c r="F1546" s="1540"/>
      <c r="G1546" s="1540"/>
      <c r="H1546" s="1539"/>
      <c r="I1546" s="1459" t="s">
        <v>16</v>
      </c>
      <c r="J1546" s="1458"/>
      <c r="K1546" s="1599"/>
      <c r="L1546" s="1598"/>
      <c r="M1546" s="1432"/>
    </row>
    <row r="1547" spans="1:13" s="1412" customFormat="1">
      <c r="A1547" s="1482" t="s">
        <v>21</v>
      </c>
      <c r="B1547" s="1511"/>
      <c r="C1547" s="1511"/>
      <c r="D1547" s="1511"/>
      <c r="E1547" s="1511"/>
      <c r="F1547" s="1511"/>
      <c r="G1547" s="1511"/>
      <c r="H1547" s="1557"/>
      <c r="I1547" s="1459"/>
      <c r="J1547" s="1458"/>
      <c r="K1547" s="1508"/>
      <c r="L1547" s="1507"/>
      <c r="M1547" s="1432"/>
    </row>
    <row r="1548" spans="1:13" s="1412" customFormat="1" ht="15.75" thickBot="1">
      <c r="A1548" s="1496" t="s">
        <v>22</v>
      </c>
      <c r="B1548" s="1495"/>
      <c r="C1548" s="1495"/>
      <c r="D1548" s="1495"/>
      <c r="E1548" s="1495"/>
      <c r="F1548" s="1495"/>
      <c r="G1548" s="1495"/>
      <c r="H1548" s="1494"/>
      <c r="I1548" s="1523"/>
      <c r="J1548" s="1522"/>
      <c r="K1548" s="1484"/>
      <c r="L1548" s="1483"/>
      <c r="M1548" s="1432"/>
    </row>
    <row r="1549" spans="1:13" s="1412" customFormat="1">
      <c r="A1549" s="1555" t="s">
        <v>23</v>
      </c>
      <c r="B1549" s="1554"/>
      <c r="C1549" s="1554"/>
      <c r="D1549" s="1554"/>
      <c r="E1549" s="1554"/>
      <c r="F1549" s="1554"/>
      <c r="G1549" s="1554"/>
      <c r="H1549" s="1553"/>
      <c r="I1549" s="1531"/>
      <c r="J1549" s="1552"/>
      <c r="K1549" s="1551">
        <f>K1551+K1556+K1558</f>
        <v>7.17</v>
      </c>
      <c r="L1549" s="1528"/>
      <c r="M1549" s="1444">
        <f>K1549*12*I1538</f>
        <v>115689.38399999998</v>
      </c>
    </row>
    <row r="1550" spans="1:13" s="1412" customFormat="1" ht="15.75" thickBot="1">
      <c r="A1550" s="1550" t="s">
        <v>24</v>
      </c>
      <c r="B1550" s="1549"/>
      <c r="C1550" s="1549"/>
      <c r="D1550" s="1549"/>
      <c r="E1550" s="1549"/>
      <c r="F1550" s="1549"/>
      <c r="G1550" s="1549"/>
      <c r="H1550" s="1548"/>
      <c r="I1550" s="1547"/>
      <c r="J1550" s="1546"/>
      <c r="K1550" s="1439"/>
      <c r="L1550" s="1438"/>
      <c r="M1550" s="1437"/>
    </row>
    <row r="1551" spans="1:13" s="1412" customFormat="1">
      <c r="A1551" s="1456" t="s">
        <v>25</v>
      </c>
      <c r="B1551" s="1455"/>
      <c r="C1551" s="1455"/>
      <c r="D1551" s="1455"/>
      <c r="E1551" s="1455"/>
      <c r="F1551" s="1455"/>
      <c r="G1551" s="1455"/>
      <c r="H1551" s="1453"/>
      <c r="I1551" s="1459" t="s">
        <v>14</v>
      </c>
      <c r="J1551" s="1458"/>
      <c r="K1551" s="1514">
        <v>3.59</v>
      </c>
      <c r="L1551" s="1513"/>
      <c r="M1551" s="1432">
        <f>K1551*12*I1538</f>
        <v>57925.367999999995</v>
      </c>
    </row>
    <row r="1552" spans="1:13" s="1412" customFormat="1">
      <c r="A1552" s="1496" t="s">
        <v>26</v>
      </c>
      <c r="B1552" s="1495"/>
      <c r="C1552" s="1495"/>
      <c r="D1552" s="1495"/>
      <c r="E1552" s="1495"/>
      <c r="F1552" s="1495"/>
      <c r="G1552" s="1495"/>
      <c r="H1552" s="1494"/>
      <c r="I1552" s="1545"/>
      <c r="J1552" s="1544"/>
      <c r="K1552" s="1508"/>
      <c r="L1552" s="1507"/>
      <c r="M1552" s="1432"/>
    </row>
    <row r="1553" spans="1:13" s="1412" customFormat="1">
      <c r="A1553" s="1456" t="s">
        <v>15</v>
      </c>
      <c r="B1553" s="1541"/>
      <c r="C1553" s="1541"/>
      <c r="D1553" s="1541"/>
      <c r="E1553" s="1541"/>
      <c r="F1553" s="1541"/>
      <c r="G1553" s="1541"/>
      <c r="H1553" s="1542"/>
      <c r="I1553" s="1459" t="s">
        <v>16</v>
      </c>
      <c r="J1553" s="1458"/>
      <c r="K1553" s="1508"/>
      <c r="L1553" s="1507"/>
      <c r="M1553" s="1432"/>
    </row>
    <row r="1554" spans="1:13" s="1412" customFormat="1">
      <c r="A1554" s="1496" t="s">
        <v>17</v>
      </c>
      <c r="B1554" s="1516"/>
      <c r="C1554" s="1516"/>
      <c r="D1554" s="1516"/>
      <c r="E1554" s="1516"/>
      <c r="F1554" s="1516"/>
      <c r="G1554" s="1516"/>
      <c r="H1554" s="1543"/>
      <c r="I1554" s="1510"/>
      <c r="J1554" s="1509"/>
      <c r="K1554" s="1508"/>
      <c r="L1554" s="1507"/>
      <c r="M1554" s="1432"/>
    </row>
    <row r="1555" spans="1:13" s="1412" customFormat="1">
      <c r="A1555" s="1489" t="s">
        <v>27</v>
      </c>
      <c r="B1555" s="1540"/>
      <c r="C1555" s="1539"/>
      <c r="D1555" s="1541"/>
      <c r="E1555" s="1541"/>
      <c r="F1555" s="1541"/>
      <c r="G1555" s="1541"/>
      <c r="H1555" s="1542"/>
      <c r="I1555" s="1459" t="s">
        <v>16</v>
      </c>
      <c r="J1555" s="1458"/>
      <c r="K1555" s="1508"/>
      <c r="L1555" s="1507"/>
      <c r="M1555" s="1432"/>
    </row>
    <row r="1556" spans="1:13" s="1412" customFormat="1">
      <c r="A1556" s="1456" t="s">
        <v>28</v>
      </c>
      <c r="B1556" s="1541"/>
      <c r="C1556" s="1541"/>
      <c r="D1556" s="1540"/>
      <c r="E1556" s="1540"/>
      <c r="F1556" s="1540"/>
      <c r="G1556" s="1540"/>
      <c r="H1556" s="1539"/>
      <c r="I1556" s="1504" t="s">
        <v>19</v>
      </c>
      <c r="J1556" s="1503"/>
      <c r="K1556" s="1506">
        <v>1.58</v>
      </c>
      <c r="L1556" s="1505"/>
      <c r="M1556" s="1432">
        <f>K1556*12*I1538</f>
        <v>25493.615999999998</v>
      </c>
    </row>
    <row r="1557" spans="1:13" s="1412" customFormat="1">
      <c r="A1557" s="1482" t="s">
        <v>29</v>
      </c>
      <c r="B1557" s="1481"/>
      <c r="C1557" s="1481"/>
      <c r="D1557" s="1481"/>
      <c r="E1557" s="1481"/>
      <c r="F1557" s="1481"/>
      <c r="G1557" s="1481"/>
      <c r="H1557" s="1480"/>
      <c r="I1557" s="1526" t="s">
        <v>133</v>
      </c>
      <c r="J1557" s="1525"/>
      <c r="K1557" s="1508"/>
      <c r="L1557" s="1507"/>
      <c r="M1557" s="1432"/>
    </row>
    <row r="1558" spans="1:13" s="1412" customFormat="1">
      <c r="A1558" s="1482" t="s">
        <v>32</v>
      </c>
      <c r="B1558" s="1481"/>
      <c r="C1558" s="1481"/>
      <c r="D1558" s="1481"/>
      <c r="E1558" s="1481"/>
      <c r="F1558" s="1481"/>
      <c r="G1558" s="1481"/>
      <c r="H1558" s="1480"/>
      <c r="I1558" s="1526" t="s">
        <v>19</v>
      </c>
      <c r="J1558" s="1525"/>
      <c r="K1558" s="1506">
        <v>2</v>
      </c>
      <c r="L1558" s="1505"/>
      <c r="M1558" s="1432">
        <f>K1558*12*I1538</f>
        <v>32270.399999999998</v>
      </c>
    </row>
    <row r="1559" spans="1:13" s="1412" customFormat="1">
      <c r="A1559" s="1496" t="s">
        <v>33</v>
      </c>
      <c r="B1559" s="1495"/>
      <c r="C1559" s="1495"/>
      <c r="D1559" s="1495"/>
      <c r="E1559" s="1495"/>
      <c r="F1559" s="1495"/>
      <c r="G1559" s="1495"/>
      <c r="H1559" s="1494"/>
      <c r="I1559" s="1523"/>
      <c r="J1559" s="1522"/>
      <c r="K1559" s="1508"/>
      <c r="L1559" s="1507"/>
      <c r="M1559" s="1432"/>
    </row>
    <row r="1560" spans="1:13" s="1412" customFormat="1">
      <c r="A1560" s="1482" t="s">
        <v>34</v>
      </c>
      <c r="B1560" s="1481"/>
      <c r="C1560" s="1481"/>
      <c r="D1560" s="1481"/>
      <c r="E1560" s="1481"/>
      <c r="F1560" s="1481"/>
      <c r="G1560" s="1481"/>
      <c r="H1560" s="1480"/>
      <c r="I1560" s="1459" t="s">
        <v>16</v>
      </c>
      <c r="J1560" s="1458"/>
      <c r="K1560" s="1508"/>
      <c r="L1560" s="1507"/>
      <c r="M1560" s="1432"/>
    </row>
    <row r="1561" spans="1:13" s="1412" customFormat="1" ht="15.75" thickBot="1">
      <c r="A1561" s="1482" t="s">
        <v>35</v>
      </c>
      <c r="B1561" s="1481"/>
      <c r="C1561" s="1481"/>
      <c r="D1561" s="1481"/>
      <c r="E1561" s="1481"/>
      <c r="F1561" s="1481"/>
      <c r="G1561" s="1481"/>
      <c r="H1561" s="1480"/>
      <c r="I1561" s="1526" t="s">
        <v>132</v>
      </c>
      <c r="J1561" s="1525"/>
      <c r="K1561" s="1538"/>
      <c r="L1561" s="1537"/>
      <c r="M1561" s="1536"/>
    </row>
    <row r="1562" spans="1:13" s="1412" customFormat="1" ht="15.75" thickBot="1">
      <c r="A1562" s="1535" t="s">
        <v>38</v>
      </c>
      <c r="B1562" s="1534"/>
      <c r="C1562" s="1534"/>
      <c r="D1562" s="1534"/>
      <c r="E1562" s="1534"/>
      <c r="F1562" s="1534"/>
      <c r="G1562" s="1533"/>
      <c r="H1562" s="1532"/>
      <c r="I1562" s="1531"/>
      <c r="J1562" s="1530"/>
      <c r="K1562" s="1529">
        <f>K1563+K1570+K1578+K1582+K1583+K1584</f>
        <v>48.389999999999993</v>
      </c>
      <c r="L1562" s="1528"/>
      <c r="M1562" s="1444">
        <f>M1563+M1570+M1578+M1582+M1583+M1584</f>
        <v>780782.32799999998</v>
      </c>
    </row>
    <row r="1563" spans="1:13" s="1412" customFormat="1" ht="15.75" thickBot="1">
      <c r="A1563" s="1467" t="s">
        <v>39</v>
      </c>
      <c r="B1563" s="1466"/>
      <c r="C1563" s="1466"/>
      <c r="D1563" s="1466"/>
      <c r="E1563" s="1466"/>
      <c r="F1563" s="1466"/>
      <c r="G1563" s="1466"/>
      <c r="H1563" s="1465"/>
      <c r="I1563" s="1464"/>
      <c r="J1563" s="1463"/>
      <c r="K1563" s="1527">
        <f>K1564+K1565+K1566+K1568+K1569</f>
        <v>11.27</v>
      </c>
      <c r="L1563" s="1518"/>
      <c r="M1563" s="1460">
        <f>K1563*12*I1538</f>
        <v>181843.704</v>
      </c>
    </row>
    <row r="1564" spans="1:13" s="1412" customFormat="1">
      <c r="A1564" s="1496" t="s">
        <v>40</v>
      </c>
      <c r="B1564" s="1495"/>
      <c r="C1564" s="1495"/>
      <c r="D1564" s="1495"/>
      <c r="E1564" s="1495"/>
      <c r="F1564" s="1495"/>
      <c r="G1564" s="1495"/>
      <c r="H1564" s="1494"/>
      <c r="I1564" s="1510" t="s">
        <v>41</v>
      </c>
      <c r="J1564" s="1509"/>
      <c r="K1564" s="1514">
        <v>2.58</v>
      </c>
      <c r="L1564" s="1513"/>
      <c r="M1564" s="1432">
        <f>K1564*12*I1538</f>
        <v>41628.815999999999</v>
      </c>
    </row>
    <row r="1565" spans="1:13" s="1412" customFormat="1">
      <c r="A1565" s="1489" t="s">
        <v>42</v>
      </c>
      <c r="B1565" s="1488"/>
      <c r="C1565" s="1488"/>
      <c r="D1565" s="1488"/>
      <c r="E1565" s="1488"/>
      <c r="F1565" s="1488"/>
      <c r="G1565" s="1488"/>
      <c r="H1565" s="1487"/>
      <c r="I1565" s="1504" t="s">
        <v>43</v>
      </c>
      <c r="J1565" s="1503"/>
      <c r="K1565" s="1506">
        <v>6.1</v>
      </c>
      <c r="L1565" s="1505"/>
      <c r="M1565" s="1432">
        <f>K1565*12*I1538</f>
        <v>98424.719999999972</v>
      </c>
    </row>
    <row r="1566" spans="1:13" s="1412" customFormat="1">
      <c r="A1566" s="1482" t="s">
        <v>44</v>
      </c>
      <c r="B1566" s="1481"/>
      <c r="C1566" s="1481"/>
      <c r="D1566" s="1481"/>
      <c r="E1566" s="1481"/>
      <c r="F1566" s="1481"/>
      <c r="G1566" s="1481"/>
      <c r="H1566" s="1480"/>
      <c r="I1566" s="1526" t="s">
        <v>19</v>
      </c>
      <c r="J1566" s="1525"/>
      <c r="K1566" s="1506">
        <v>0.69</v>
      </c>
      <c r="L1566" s="1505"/>
      <c r="M1566" s="1432">
        <f>K1566*12*I1538</f>
        <v>11133.287999999999</v>
      </c>
    </row>
    <row r="1567" spans="1:13" s="1412" customFormat="1">
      <c r="A1567" s="1524" t="s">
        <v>45</v>
      </c>
      <c r="B1567" s="1516"/>
      <c r="C1567" s="1516"/>
      <c r="D1567" s="1516"/>
      <c r="E1567" s="1495"/>
      <c r="F1567" s="1495"/>
      <c r="G1567" s="1495"/>
      <c r="H1567" s="1494"/>
      <c r="I1567" s="1523"/>
      <c r="J1567" s="1522"/>
      <c r="K1567" s="1521"/>
      <c r="L1567" s="1507"/>
      <c r="M1567" s="1432"/>
    </row>
    <row r="1568" spans="1:13" s="1412" customFormat="1">
      <c r="A1568" s="1489" t="s">
        <v>46</v>
      </c>
      <c r="B1568" s="1488"/>
      <c r="C1568" s="1488"/>
      <c r="D1568" s="1488"/>
      <c r="E1568" s="1488"/>
      <c r="F1568" s="1488"/>
      <c r="G1568" s="1488"/>
      <c r="H1568" s="1487"/>
      <c r="I1568" s="1504" t="s">
        <v>14</v>
      </c>
      <c r="J1568" s="1503"/>
      <c r="K1568" s="1506">
        <v>0.21</v>
      </c>
      <c r="L1568" s="1505"/>
      <c r="M1568" s="1432">
        <f>K1568*12*I1538</f>
        <v>3388.3919999999998</v>
      </c>
    </row>
    <row r="1569" spans="1:13" s="1412" customFormat="1" ht="15.75" thickBot="1">
      <c r="A1569" s="1482" t="s">
        <v>47</v>
      </c>
      <c r="B1569" s="1481"/>
      <c r="C1569" s="1481"/>
      <c r="D1569" s="1481"/>
      <c r="E1569" s="1481"/>
      <c r="F1569" s="1481"/>
      <c r="G1569" s="1481"/>
      <c r="H1569" s="1480"/>
      <c r="I1569" s="1479" t="s">
        <v>14</v>
      </c>
      <c r="J1569" s="1478"/>
      <c r="K1569" s="1520">
        <v>1.69</v>
      </c>
      <c r="L1569" s="1519"/>
      <c r="M1569" s="1432">
        <f>K1569*12*I1538</f>
        <v>27268.488000000001</v>
      </c>
    </row>
    <row r="1570" spans="1:13" s="1412" customFormat="1" ht="15.75" thickBot="1">
      <c r="A1570" s="1501" t="s">
        <v>48</v>
      </c>
      <c r="B1570" s="1500"/>
      <c r="C1570" s="1500"/>
      <c r="D1570" s="1500"/>
      <c r="E1570" s="1500"/>
      <c r="F1570" s="1500"/>
      <c r="G1570" s="1500"/>
      <c r="H1570" s="1499"/>
      <c r="I1570" s="1464"/>
      <c r="J1570" s="1463"/>
      <c r="K1570" s="1462">
        <f>K1571+K1572+K1574+K1575+K1576+K1577</f>
        <v>2.9600000000000004</v>
      </c>
      <c r="L1570" s="1518"/>
      <c r="M1570" s="1460">
        <f>K1570*12*I1538</f>
        <v>47760.192000000003</v>
      </c>
    </row>
    <row r="1571" spans="1:13" s="1412" customFormat="1">
      <c r="A1571" s="1517" t="s">
        <v>49</v>
      </c>
      <c r="B1571" s="1516"/>
      <c r="C1571" s="1516"/>
      <c r="D1571" s="1516"/>
      <c r="E1571" s="1516"/>
      <c r="F1571" s="1495"/>
      <c r="G1571" s="1495"/>
      <c r="H1571" s="1494"/>
      <c r="I1571" s="1515"/>
      <c r="J1571" s="1451"/>
      <c r="K1571" s="1514">
        <v>0.16</v>
      </c>
      <c r="L1571" s="1513"/>
      <c r="M1571" s="1432">
        <f>K1571*12*I1538</f>
        <v>2581.6319999999996</v>
      </c>
    </row>
    <row r="1572" spans="1:13" s="1412" customFormat="1">
      <c r="A1572" s="1512" t="s">
        <v>50</v>
      </c>
      <c r="B1572" s="1511"/>
      <c r="C1572" s="1511"/>
      <c r="D1572" s="1511"/>
      <c r="E1572" s="1511"/>
      <c r="F1572" s="1481"/>
      <c r="G1572" s="1481"/>
      <c r="H1572" s="1480"/>
      <c r="I1572" s="1459" t="s">
        <v>51</v>
      </c>
      <c r="J1572" s="1458"/>
      <c r="K1572" s="1506">
        <v>1.41</v>
      </c>
      <c r="L1572" s="1505"/>
      <c r="M1572" s="1432">
        <f>K1572*12*I1538</f>
        <v>22750.631999999998</v>
      </c>
    </row>
    <row r="1573" spans="1:13" s="1412" customFormat="1">
      <c r="A1573" s="1496" t="s">
        <v>52</v>
      </c>
      <c r="B1573" s="1495"/>
      <c r="C1573" s="1495"/>
      <c r="D1573" s="1495"/>
      <c r="E1573" s="1495"/>
      <c r="F1573" s="1495"/>
      <c r="G1573" s="1495"/>
      <c r="H1573" s="1494"/>
      <c r="I1573" s="1510" t="s">
        <v>53</v>
      </c>
      <c r="J1573" s="1509"/>
      <c r="K1573" s="1508"/>
      <c r="L1573" s="1507"/>
      <c r="M1573" s="1432"/>
    </row>
    <row r="1574" spans="1:13" s="1412" customFormat="1">
      <c r="A1574" s="1489" t="s">
        <v>54</v>
      </c>
      <c r="B1574" s="1488"/>
      <c r="C1574" s="1488"/>
      <c r="D1574" s="1488"/>
      <c r="E1574" s="1488"/>
      <c r="F1574" s="1488"/>
      <c r="G1574" s="1488"/>
      <c r="H1574" s="1487"/>
      <c r="I1574" s="1504" t="s">
        <v>55</v>
      </c>
      <c r="J1574" s="1503"/>
      <c r="K1574" s="1506">
        <v>0.87</v>
      </c>
      <c r="L1574" s="1505"/>
      <c r="M1574" s="1432">
        <f>K1574*12*I1538</f>
        <v>14037.623999999998</v>
      </c>
    </row>
    <row r="1575" spans="1:13" s="1412" customFormat="1">
      <c r="A1575" s="1489" t="s">
        <v>56</v>
      </c>
      <c r="B1575" s="1488"/>
      <c r="C1575" s="1488"/>
      <c r="D1575" s="1488"/>
      <c r="E1575" s="1488"/>
      <c r="F1575" s="1488"/>
      <c r="G1575" s="1488"/>
      <c r="H1575" s="1487"/>
      <c r="I1575" s="1504" t="s">
        <v>57</v>
      </c>
      <c r="J1575" s="1503"/>
      <c r="K1575" s="1506">
        <v>0.22</v>
      </c>
      <c r="L1575" s="1505"/>
      <c r="M1575" s="1432">
        <f>K1575*12*I1538</f>
        <v>3549.7440000000001</v>
      </c>
    </row>
    <row r="1576" spans="1:13" s="1412" customFormat="1">
      <c r="A1576" s="1482" t="s">
        <v>58</v>
      </c>
      <c r="B1576" s="1481"/>
      <c r="C1576" s="1481"/>
      <c r="D1576" s="1481"/>
      <c r="E1576" s="1481"/>
      <c r="F1576" s="1481"/>
      <c r="G1576" s="1481"/>
      <c r="H1576" s="1480"/>
      <c r="I1576" s="1504" t="s">
        <v>59</v>
      </c>
      <c r="J1576" s="1503"/>
      <c r="K1576" s="1484">
        <v>0.12</v>
      </c>
      <c r="L1576" s="1483"/>
      <c r="M1576" s="1432">
        <f>K1576*12*I1538</f>
        <v>1936.2239999999997</v>
      </c>
    </row>
    <row r="1577" spans="1:13" s="1412" customFormat="1" ht="15.75" thickBot="1">
      <c r="A1577" s="1482" t="s">
        <v>60</v>
      </c>
      <c r="B1577" s="1481"/>
      <c r="C1577" s="1481"/>
      <c r="D1577" s="1481"/>
      <c r="E1577" s="1481"/>
      <c r="F1577" s="1481"/>
      <c r="G1577" s="1481"/>
      <c r="H1577" s="1480"/>
      <c r="I1577" s="1479" t="s">
        <v>61</v>
      </c>
      <c r="J1577" s="1478"/>
      <c r="K1577" s="1477">
        <v>0.18</v>
      </c>
      <c r="L1577" s="1476"/>
      <c r="M1577" s="1502">
        <f>K1577*12*I1538</f>
        <v>2904.3359999999998</v>
      </c>
    </row>
    <row r="1578" spans="1:13" s="1412" customFormat="1" ht="15.75" thickBot="1">
      <c r="A1578" s="1501" t="s">
        <v>109</v>
      </c>
      <c r="B1578" s="1500"/>
      <c r="C1578" s="1500"/>
      <c r="D1578" s="1500"/>
      <c r="E1578" s="1500"/>
      <c r="F1578" s="1500"/>
      <c r="G1578" s="1500"/>
      <c r="H1578" s="1499"/>
      <c r="I1578" s="1498"/>
      <c r="J1578" s="1497"/>
      <c r="K1578" s="1424">
        <f>K1579+K1580+K1581</f>
        <v>1.93</v>
      </c>
      <c r="L1578" s="1461"/>
      <c r="M1578" s="1460">
        <f>K1578*12*I1538</f>
        <v>31140.935999999998</v>
      </c>
    </row>
    <row r="1579" spans="1:13" s="1412" customFormat="1">
      <c r="A1579" s="1496" t="s">
        <v>63</v>
      </c>
      <c r="B1579" s="1495"/>
      <c r="C1579" s="1495"/>
      <c r="D1579" s="1495"/>
      <c r="E1579" s="1495"/>
      <c r="F1579" s="1495"/>
      <c r="G1579" s="1495"/>
      <c r="H1579" s="1494"/>
      <c r="I1579" s="1493" t="s">
        <v>64</v>
      </c>
      <c r="J1579" s="1492"/>
      <c r="K1579" s="1491">
        <v>0.92</v>
      </c>
      <c r="L1579" s="1490"/>
      <c r="M1579" s="1432">
        <f>K1579*12*I1538</f>
        <v>14844.384</v>
      </c>
    </row>
    <row r="1580" spans="1:13" s="1412" customFormat="1">
      <c r="A1580" s="1489" t="s">
        <v>65</v>
      </c>
      <c r="B1580" s="1488"/>
      <c r="C1580" s="1488"/>
      <c r="D1580" s="1488"/>
      <c r="E1580" s="1488"/>
      <c r="F1580" s="1488"/>
      <c r="G1580" s="1488"/>
      <c r="H1580" s="1487"/>
      <c r="I1580" s="1486" t="s">
        <v>66</v>
      </c>
      <c r="J1580" s="1485"/>
      <c r="K1580" s="1484">
        <v>0.81</v>
      </c>
      <c r="L1580" s="1483"/>
      <c r="M1580" s="1432">
        <f>K1580*12*I1538</f>
        <v>13069.512000000001</v>
      </c>
    </row>
    <row r="1581" spans="1:13" s="1412" customFormat="1" ht="15.75" thickBot="1">
      <c r="A1581" s="1482" t="s">
        <v>58</v>
      </c>
      <c r="B1581" s="1481"/>
      <c r="C1581" s="1481"/>
      <c r="D1581" s="1481"/>
      <c r="E1581" s="1481"/>
      <c r="F1581" s="1481"/>
      <c r="G1581" s="1481"/>
      <c r="H1581" s="1480"/>
      <c r="I1581" s="1479" t="s">
        <v>59</v>
      </c>
      <c r="J1581" s="1478"/>
      <c r="K1581" s="1477">
        <v>0.2</v>
      </c>
      <c r="L1581" s="1476"/>
      <c r="M1581" s="1432">
        <f>K1581*12*I1538</f>
        <v>3227.0400000000004</v>
      </c>
    </row>
    <row r="1582" spans="1:13" s="1412" customFormat="1" ht="15.75" thickBot="1">
      <c r="A1582" s="1471" t="s">
        <v>108</v>
      </c>
      <c r="B1582" s="1470"/>
      <c r="C1582" s="1470"/>
      <c r="D1582" s="1470"/>
      <c r="E1582" s="1470"/>
      <c r="F1582" s="1470"/>
      <c r="G1582" s="1470"/>
      <c r="H1582" s="1469"/>
      <c r="I1582" s="1475" t="s">
        <v>68</v>
      </c>
      <c r="J1582" s="1474"/>
      <c r="K1582" s="1473">
        <v>29.83</v>
      </c>
      <c r="L1582" s="1472"/>
      <c r="M1582" s="1460">
        <f>K1582*12*I1538</f>
        <v>481313.01599999995</v>
      </c>
    </row>
    <row r="1583" spans="1:13" s="1412" customFormat="1" ht="15.75" thickBot="1">
      <c r="A1583" s="1467" t="s">
        <v>107</v>
      </c>
      <c r="B1583" s="1466"/>
      <c r="C1583" s="1466"/>
      <c r="D1583" s="1466"/>
      <c r="E1583" s="1466"/>
      <c r="F1583" s="1466"/>
      <c r="G1583" s="1466"/>
      <c r="H1583" s="1465"/>
      <c r="I1583" s="1435" t="s">
        <v>71</v>
      </c>
      <c r="J1583" s="1434"/>
      <c r="K1583" s="1462">
        <v>2.29</v>
      </c>
      <c r="L1583" s="1461"/>
      <c r="M1583" s="1460">
        <f>K1583*12*I1538</f>
        <v>36949.608</v>
      </c>
    </row>
    <row r="1584" spans="1:13" s="1412" customFormat="1" ht="15.75" thickBot="1">
      <c r="A1584" s="1471" t="s">
        <v>106</v>
      </c>
      <c r="B1584" s="1470"/>
      <c r="C1584" s="1470"/>
      <c r="D1584" s="1470"/>
      <c r="E1584" s="1470"/>
      <c r="F1584" s="1470"/>
      <c r="G1584" s="1470"/>
      <c r="H1584" s="1469"/>
      <c r="I1584" s="1464"/>
      <c r="J1584" s="1463"/>
      <c r="K1584" s="1462">
        <v>0.11</v>
      </c>
      <c r="L1584" s="1461"/>
      <c r="M1584" s="1460">
        <f>K1584*12*I1538</f>
        <v>1774.8720000000001</v>
      </c>
    </row>
    <row r="1585" spans="1:13" s="1412" customFormat="1">
      <c r="A1585" s="1456" t="s">
        <v>75</v>
      </c>
      <c r="B1585" s="1455"/>
      <c r="C1585" s="1455"/>
      <c r="D1585" s="1455"/>
      <c r="E1585" s="1455"/>
      <c r="F1585" s="1455"/>
      <c r="G1585" s="1455"/>
      <c r="H1585" s="1453"/>
      <c r="I1585" s="1435" t="s">
        <v>14</v>
      </c>
      <c r="J1585" s="1434"/>
      <c r="K1585" s="1468"/>
      <c r="L1585" s="1449"/>
      <c r="M1585" s="1432"/>
    </row>
    <row r="1586" spans="1:13" s="1412" customFormat="1" ht="15.75" thickBot="1">
      <c r="A1586" s="1456" t="s">
        <v>76</v>
      </c>
      <c r="B1586" s="1455"/>
      <c r="C1586" s="1455"/>
      <c r="D1586" s="1455"/>
      <c r="E1586" s="1455"/>
      <c r="F1586" s="1455"/>
      <c r="G1586" s="1455"/>
      <c r="H1586" s="1453"/>
      <c r="I1586" s="1452"/>
      <c r="J1586" s="1451"/>
      <c r="K1586" s="1468"/>
      <c r="L1586" s="1449"/>
      <c r="M1586" s="1432"/>
    </row>
    <row r="1587" spans="1:13" s="1412" customFormat="1" ht="15.75" thickBot="1">
      <c r="A1587" s="1467" t="s">
        <v>105</v>
      </c>
      <c r="B1587" s="1466"/>
      <c r="C1587" s="1466"/>
      <c r="D1587" s="1466"/>
      <c r="E1587" s="1466"/>
      <c r="F1587" s="1466"/>
      <c r="G1587" s="1466"/>
      <c r="H1587" s="1465"/>
      <c r="I1587" s="1464"/>
      <c r="J1587" s="1463"/>
      <c r="K1587" s="1462">
        <v>8.4700000000000006</v>
      </c>
      <c r="L1587" s="1461"/>
      <c r="M1587" s="1460">
        <f>K1587*12*I1538</f>
        <v>136665.144</v>
      </c>
    </row>
    <row r="1588" spans="1:13" s="1412" customFormat="1">
      <c r="A1588" s="1456" t="s">
        <v>131</v>
      </c>
      <c r="B1588" s="1454"/>
      <c r="C1588" s="1454"/>
      <c r="D1588" s="1454"/>
      <c r="E1588" s="1454"/>
      <c r="F1588" s="1455"/>
      <c r="G1588" s="1454"/>
      <c r="H1588" s="1453"/>
      <c r="I1588" s="1459" t="s">
        <v>79</v>
      </c>
      <c r="J1588" s="1458"/>
      <c r="K1588" s="1450"/>
      <c r="L1588" s="1449"/>
      <c r="M1588" s="1432"/>
    </row>
    <row r="1589" spans="1:13" s="1412" customFormat="1">
      <c r="A1589" s="1456" t="s">
        <v>130</v>
      </c>
      <c r="B1589" s="1454"/>
      <c r="C1589" s="1454"/>
      <c r="D1589" s="1454"/>
      <c r="E1589" s="1454"/>
      <c r="F1589" s="1455"/>
      <c r="G1589" s="1454"/>
      <c r="H1589" s="1453"/>
      <c r="I1589" s="1459" t="s">
        <v>81</v>
      </c>
      <c r="J1589" s="1458"/>
      <c r="K1589" s="1450"/>
      <c r="L1589" s="1449"/>
      <c r="M1589" s="1432"/>
    </row>
    <row r="1590" spans="1:13" s="1412" customFormat="1">
      <c r="A1590" s="1456" t="s">
        <v>129</v>
      </c>
      <c r="B1590" s="1454"/>
      <c r="C1590" s="1454"/>
      <c r="D1590" s="1454"/>
      <c r="E1590" s="1454"/>
      <c r="F1590" s="1455"/>
      <c r="G1590" s="1454"/>
      <c r="H1590" s="1453"/>
      <c r="I1590" s="1459" t="s">
        <v>83</v>
      </c>
      <c r="J1590" s="1458"/>
      <c r="K1590" s="1450"/>
      <c r="L1590" s="1449"/>
      <c r="M1590" s="1432"/>
    </row>
    <row r="1591" spans="1:13" s="1412" customFormat="1">
      <c r="A1591" s="1456" t="s">
        <v>128</v>
      </c>
      <c r="B1591" s="1454"/>
      <c r="C1591" s="1454"/>
      <c r="D1591" s="1454"/>
      <c r="E1591" s="1454"/>
      <c r="F1591" s="1455"/>
      <c r="G1591" s="1454"/>
      <c r="H1591" s="1453"/>
      <c r="I1591" s="1459" t="s">
        <v>85</v>
      </c>
      <c r="J1591" s="1458"/>
      <c r="K1591" s="1450"/>
      <c r="L1591" s="1449"/>
      <c r="M1591" s="1432"/>
    </row>
    <row r="1592" spans="1:13" s="1412" customFormat="1">
      <c r="A1592" s="1456" t="s">
        <v>127</v>
      </c>
      <c r="B1592" s="1454"/>
      <c r="C1592" s="1454"/>
      <c r="D1592" s="1454"/>
      <c r="E1592" s="1454"/>
      <c r="F1592" s="1455"/>
      <c r="G1592" s="1454"/>
      <c r="H1592" s="1453"/>
      <c r="I1592" s="1459" t="s">
        <v>87</v>
      </c>
      <c r="J1592" s="1458"/>
      <c r="K1592" s="1450"/>
      <c r="L1592" s="1449"/>
      <c r="M1592" s="1432"/>
    </row>
    <row r="1593" spans="1:13" s="1412" customFormat="1">
      <c r="A1593" s="1456" t="s">
        <v>126</v>
      </c>
      <c r="B1593" s="1454"/>
      <c r="C1593" s="1454"/>
      <c r="D1593" s="1454"/>
      <c r="E1593" s="1454"/>
      <c r="F1593" s="1455"/>
      <c r="G1593" s="1454"/>
      <c r="H1593" s="1453"/>
      <c r="I1593" s="1452"/>
      <c r="J1593" s="1451"/>
      <c r="K1593" s="1450"/>
      <c r="L1593" s="1449"/>
      <c r="M1593" s="1432"/>
    </row>
    <row r="1594" spans="1:13" s="1412" customFormat="1">
      <c r="A1594" s="1456" t="s">
        <v>125</v>
      </c>
      <c r="B1594" s="1454"/>
      <c r="C1594" s="1454"/>
      <c r="D1594" s="1454"/>
      <c r="E1594" s="1454"/>
      <c r="F1594" s="1455"/>
      <c r="G1594" s="1454"/>
      <c r="H1594" s="1453"/>
      <c r="I1594" s="1452"/>
      <c r="J1594" s="1451"/>
      <c r="K1594" s="1450"/>
      <c r="L1594" s="1449"/>
      <c r="M1594" s="1432"/>
    </row>
    <row r="1595" spans="1:13" s="1412" customFormat="1">
      <c r="A1595" s="1456" t="s">
        <v>91</v>
      </c>
      <c r="B1595" s="1454"/>
      <c r="C1595" s="1454"/>
      <c r="D1595" s="1454"/>
      <c r="E1595" s="1454"/>
      <c r="F1595" s="1455"/>
      <c r="G1595" s="1454"/>
      <c r="H1595" s="1453"/>
      <c r="I1595" s="1452"/>
      <c r="J1595" s="1451"/>
      <c r="K1595" s="1450"/>
      <c r="L1595" s="1449"/>
      <c r="M1595" s="1432"/>
    </row>
    <row r="1596" spans="1:13" s="1412" customFormat="1" ht="15.75" thickBot="1">
      <c r="A1596" s="1456" t="s">
        <v>124</v>
      </c>
      <c r="B1596" s="1454"/>
      <c r="C1596" s="1454"/>
      <c r="D1596" s="1454"/>
      <c r="E1596" s="1454"/>
      <c r="F1596" s="1455"/>
      <c r="G1596" s="1454"/>
      <c r="H1596" s="1453"/>
      <c r="I1596" s="1452"/>
      <c r="J1596" s="1451"/>
      <c r="K1596" s="1450"/>
      <c r="L1596" s="1449"/>
      <c r="M1596" s="1432"/>
    </row>
    <row r="1597" spans="1:13" s="1412" customFormat="1">
      <c r="A1597" s="1448" t="s">
        <v>94</v>
      </c>
      <c r="B1597" s="1447"/>
      <c r="C1597" s="1447"/>
      <c r="D1597" s="1447"/>
      <c r="E1597" s="1447"/>
      <c r="F1597" s="1447"/>
      <c r="G1597" s="1447"/>
      <c r="H1597" s="1447"/>
      <c r="I1597" s="1435" t="s">
        <v>95</v>
      </c>
      <c r="J1597" s="1434"/>
      <c r="K1597" s="1446"/>
      <c r="L1597" s="1445"/>
      <c r="M1597" s="1444"/>
    </row>
    <row r="1598" spans="1:13" s="1412" customFormat="1" ht="15.75" thickBot="1">
      <c r="A1598" s="1443" t="s">
        <v>96</v>
      </c>
      <c r="B1598" s="1442"/>
      <c r="C1598" s="1442"/>
      <c r="D1598" s="1442"/>
      <c r="E1598" s="1442"/>
      <c r="F1598" s="1442"/>
      <c r="G1598" s="1442"/>
      <c r="H1598" s="1442"/>
      <c r="I1598" s="1441"/>
      <c r="J1598" s="1440"/>
      <c r="K1598" s="1439"/>
      <c r="L1598" s="1438"/>
      <c r="M1598" s="1437"/>
    </row>
    <row r="1599" spans="1:13" s="1412" customFormat="1" ht="15.75" thickBot="1">
      <c r="A1599" s="1467" t="s">
        <v>97</v>
      </c>
      <c r="B1599" s="1466"/>
      <c r="C1599" s="1466"/>
      <c r="D1599" s="1466"/>
      <c r="E1599" s="1466"/>
      <c r="F1599" s="1466"/>
      <c r="G1599" s="1466"/>
      <c r="H1599" s="1597"/>
      <c r="I1599" s="1596" t="s">
        <v>98</v>
      </c>
      <c r="J1599" s="1595"/>
      <c r="K1599" s="1429">
        <v>1.85</v>
      </c>
      <c r="L1599" s="1423"/>
      <c r="M1599" s="1416">
        <f>K1599*12*I1538</f>
        <v>29850.120000000003</v>
      </c>
    </row>
    <row r="1600" spans="1:13" s="1412" customFormat="1" ht="15.75" thickBot="1">
      <c r="A1600" s="1436" t="s">
        <v>99</v>
      </c>
      <c r="B1600" s="1436"/>
      <c r="C1600" s="1436"/>
      <c r="D1600" s="1436"/>
      <c r="E1600" s="1436"/>
      <c r="F1600" s="1436"/>
      <c r="G1600" s="1436"/>
      <c r="H1600" s="1436"/>
      <c r="I1600" s="1435" t="s">
        <v>95</v>
      </c>
      <c r="J1600" s="1434"/>
      <c r="K1600" s="1433">
        <v>0.55000000000000004</v>
      </c>
      <c r="L1600" s="1433"/>
      <c r="M1600" s="1432">
        <f>I1538*12*K1600</f>
        <v>8874.36</v>
      </c>
    </row>
    <row r="1601" spans="1:19" ht="15.75" thickBot="1">
      <c r="A1601" s="1594" t="s">
        <v>100</v>
      </c>
      <c r="B1601" s="1593"/>
      <c r="C1601" s="1593"/>
      <c r="D1601" s="1593"/>
      <c r="E1601" s="1593"/>
      <c r="F1601" s="1593"/>
      <c r="G1601" s="1593"/>
      <c r="H1601" s="1593"/>
      <c r="I1601" s="1592"/>
      <c r="J1601" s="1591"/>
      <c r="K1601" s="1424">
        <v>1.1200000000000001</v>
      </c>
      <c r="L1601" s="1768"/>
      <c r="M1601" s="1416">
        <f>K1601*12*I1538</f>
        <v>18071.423999999999</v>
      </c>
    </row>
    <row r="1602" spans="1:19" s="1588" customFormat="1" ht="15.75" thickBot="1">
      <c r="A1602" s="1431" t="s">
        <v>137</v>
      </c>
      <c r="B1602" s="1430"/>
      <c r="C1602" s="1430"/>
      <c r="D1602" s="1430"/>
      <c r="E1602" s="1430"/>
      <c r="F1602" s="1430"/>
      <c r="G1602" s="1430"/>
      <c r="H1602" s="1430"/>
      <c r="I1602" s="1426"/>
      <c r="J1602" s="1425"/>
      <c r="K1602" s="1429">
        <v>72.69</v>
      </c>
      <c r="L1602" s="1423"/>
      <c r="M1602" s="1416">
        <f>K1602*12*I1538</f>
        <v>1172867.6879999998</v>
      </c>
      <c r="P1602" s="1414"/>
      <c r="Q1602" s="1414"/>
      <c r="R1602" s="1414"/>
      <c r="S1602" s="1589"/>
    </row>
    <row r="1603" spans="1:19" s="1588" customFormat="1" ht="15.75" thickBot="1">
      <c r="A1603" s="1428" t="s">
        <v>136</v>
      </c>
      <c r="B1603" s="1427"/>
      <c r="C1603" s="1427"/>
      <c r="D1603" s="1427"/>
      <c r="E1603" s="1427"/>
      <c r="F1603" s="1427"/>
      <c r="G1603" s="1427"/>
      <c r="H1603" s="1427"/>
      <c r="I1603" s="1426"/>
      <c r="J1603" s="1425"/>
      <c r="K1603" s="1424">
        <f>K1604-K1602</f>
        <v>3.6299999999999955</v>
      </c>
      <c r="L1603" s="1423"/>
      <c r="M1603" s="1416">
        <f>K1603*12*I1538</f>
        <v>58570.775999999925</v>
      </c>
      <c r="P1603" s="1414"/>
      <c r="Q1603" s="1414"/>
      <c r="R1603" s="1414"/>
      <c r="S1603" s="1589"/>
    </row>
    <row r="1604" spans="1:19" s="1588" customFormat="1" ht="15.75" thickBot="1">
      <c r="A1604" s="1422" t="s">
        <v>135</v>
      </c>
      <c r="B1604" s="1421"/>
      <c r="C1604" s="1421"/>
      <c r="D1604" s="1421"/>
      <c r="E1604" s="1421"/>
      <c r="F1604" s="1421"/>
      <c r="G1604" s="1421"/>
      <c r="H1604" s="1421"/>
      <c r="I1604" s="1420"/>
      <c r="J1604" s="1419"/>
      <c r="K1604" s="1418">
        <f>K1601+K1600+K1599+K1587+K1562+K1549+K1539</f>
        <v>76.319999999999993</v>
      </c>
      <c r="L1604" s="1417"/>
      <c r="M1604" s="1416">
        <f>M1601+M1600+M1599+M1587+M1562+M1549+M1539</f>
        <v>1231438.4639999999</v>
      </c>
      <c r="N1604" s="1590"/>
      <c r="O1604" s="1590"/>
      <c r="P1604" s="1414"/>
      <c r="Q1604" s="1414"/>
      <c r="R1604" s="1414"/>
      <c r="S1604" s="1589"/>
    </row>
    <row r="1606" spans="1:19" s="1606" customFormat="1" ht="15.75">
      <c r="A1606" s="1767" t="s">
        <v>104</v>
      </c>
      <c r="B1606" s="1767"/>
      <c r="C1606" s="1767"/>
      <c r="D1606" s="1767"/>
      <c r="E1606" s="1767"/>
      <c r="F1606" s="1767"/>
      <c r="G1606" s="1767"/>
      <c r="H1606" s="1767"/>
      <c r="I1606" s="1767"/>
      <c r="J1606" s="1767"/>
      <c r="K1606" s="1767"/>
      <c r="L1606" s="1767"/>
      <c r="M1606" s="1692"/>
      <c r="P1606" s="1414"/>
      <c r="Q1606" s="1414"/>
      <c r="R1606" s="1414"/>
      <c r="S1606" s="1607"/>
    </row>
    <row r="1607" spans="1:19" s="1606" customFormat="1" ht="15.75">
      <c r="A1607" s="1586" t="s">
        <v>0</v>
      </c>
      <c r="B1607" s="1586"/>
      <c r="C1607" s="1586"/>
      <c r="D1607" s="1586"/>
      <c r="E1607" s="1586"/>
      <c r="F1607" s="1586"/>
      <c r="G1607" s="1586"/>
      <c r="H1607" s="1586"/>
      <c r="I1607" s="1586"/>
      <c r="J1607" s="1586"/>
      <c r="K1607" s="1586"/>
      <c r="L1607" s="1586"/>
      <c r="M1607" s="1692"/>
      <c r="P1607" s="1414"/>
      <c r="Q1607" s="1414"/>
      <c r="R1607" s="1414"/>
      <c r="S1607" s="1607"/>
    </row>
    <row r="1608" spans="1:19" s="1606" customFormat="1" ht="15.75">
      <c r="A1608" s="1766"/>
      <c r="B1608" s="1766"/>
      <c r="C1608" s="1766"/>
      <c r="D1608" s="1766"/>
      <c r="E1608" s="1766"/>
      <c r="F1608" s="1766" t="s">
        <v>214</v>
      </c>
      <c r="G1608" s="1766"/>
      <c r="H1608" s="1766"/>
      <c r="I1608" s="1766"/>
      <c r="J1608" s="1766"/>
      <c r="K1608" s="1765" t="s">
        <v>187</v>
      </c>
      <c r="L1608" s="1584"/>
      <c r="M1608" s="1584"/>
      <c r="P1608" s="1414"/>
      <c r="Q1608" s="1414"/>
      <c r="R1608" s="1414"/>
      <c r="S1608" s="1607"/>
    </row>
    <row r="1609" spans="1:19" s="1606" customFormat="1">
      <c r="A1609" s="1696"/>
      <c r="B1609" s="1695"/>
      <c r="C1609" s="1764" t="s">
        <v>2</v>
      </c>
      <c r="D1609" s="1764"/>
      <c r="E1609" s="1764"/>
      <c r="F1609" s="1695"/>
      <c r="G1609" s="1695"/>
      <c r="H1609" s="1739"/>
      <c r="I1609" s="1709" t="s">
        <v>3</v>
      </c>
      <c r="J1609" s="1708"/>
      <c r="K1609" s="1763" t="s">
        <v>4</v>
      </c>
      <c r="L1609" s="1762"/>
      <c r="M1609" s="1719"/>
      <c r="P1609" s="1414"/>
      <c r="Q1609" s="1414"/>
      <c r="R1609" s="1414"/>
      <c r="S1609" s="1607"/>
    </row>
    <row r="1610" spans="1:19" s="1606" customFormat="1">
      <c r="A1610" s="1759"/>
      <c r="B1610" s="1724"/>
      <c r="C1610" s="1724"/>
      <c r="D1610" s="1724"/>
      <c r="E1610" s="1724"/>
      <c r="F1610" s="1724"/>
      <c r="G1610" s="1724"/>
      <c r="H1610" s="1725"/>
      <c r="I1610" s="1640"/>
      <c r="J1610" s="1639"/>
      <c r="K1610" s="1761" t="s">
        <v>5</v>
      </c>
      <c r="L1610" s="1760"/>
      <c r="M1610" s="1756" t="s">
        <v>6</v>
      </c>
      <c r="P1610" s="1414"/>
      <c r="Q1610" s="1414"/>
      <c r="R1610" s="1414"/>
      <c r="S1610" s="1607"/>
    </row>
    <row r="1611" spans="1:19" s="1606" customFormat="1">
      <c r="A1611" s="1759"/>
      <c r="B1611" s="1724"/>
      <c r="C1611" s="1724"/>
      <c r="D1611" s="1724"/>
      <c r="E1611" s="1724"/>
      <c r="F1611" s="1724"/>
      <c r="G1611" s="1724"/>
      <c r="H1611" s="1725"/>
      <c r="I1611" s="1646" t="s">
        <v>7</v>
      </c>
      <c r="J1611" s="1645"/>
      <c r="K1611" s="1758" t="s">
        <v>8</v>
      </c>
      <c r="L1611" s="1757"/>
      <c r="M1611" s="1756" t="s">
        <v>9</v>
      </c>
      <c r="P1611" s="1414"/>
      <c r="Q1611" s="1414"/>
      <c r="R1611" s="1414"/>
      <c r="S1611" s="1607"/>
    </row>
    <row r="1612" spans="1:19" s="1606" customFormat="1" ht="16.5" thickBot="1">
      <c r="A1612" s="1755"/>
      <c r="B1612" s="1721"/>
      <c r="C1612" s="1721"/>
      <c r="D1612" s="1721"/>
      <c r="E1612" s="1721"/>
      <c r="F1612" s="1721"/>
      <c r="G1612" s="1721"/>
      <c r="H1612" s="1720"/>
      <c r="I1612" s="1754">
        <v>444</v>
      </c>
      <c r="J1612" s="1753"/>
      <c r="K1612" s="1752"/>
      <c r="L1612" s="1751"/>
      <c r="M1612" s="1750"/>
      <c r="P1612" s="1414"/>
      <c r="Q1612" s="1414"/>
      <c r="R1612" s="1414"/>
      <c r="S1612" s="1607"/>
    </row>
    <row r="1613" spans="1:19" s="1606" customFormat="1">
      <c r="A1613" s="1738" t="s">
        <v>10</v>
      </c>
      <c r="B1613" s="1717"/>
      <c r="C1613" s="1717"/>
      <c r="D1613" s="1717"/>
      <c r="E1613" s="1717"/>
      <c r="F1613" s="1717"/>
      <c r="G1613" s="1717"/>
      <c r="H1613" s="1749"/>
      <c r="I1613" s="1714"/>
      <c r="J1613" s="1713"/>
      <c r="K1613" s="1748">
        <f>K1616+K1619</f>
        <v>8.77</v>
      </c>
      <c r="L1613" s="1711"/>
      <c r="M1613" s="1632">
        <f>K1613*12*I1612</f>
        <v>46726.559999999998</v>
      </c>
      <c r="P1613" s="1414"/>
      <c r="Q1613" s="1414"/>
      <c r="R1613" s="1414"/>
      <c r="S1613" s="1607"/>
    </row>
    <row r="1614" spans="1:19" s="1606" customFormat="1">
      <c r="A1614" s="1747" t="s">
        <v>11</v>
      </c>
      <c r="B1614" s="1746"/>
      <c r="C1614" s="1746"/>
      <c r="D1614" s="1746"/>
      <c r="E1614" s="1746"/>
      <c r="F1614" s="1746"/>
      <c r="G1614" s="1746"/>
      <c r="H1614" s="1745"/>
      <c r="I1614" s="1640"/>
      <c r="J1614" s="1639"/>
      <c r="K1614" s="1705"/>
      <c r="L1614" s="1691"/>
      <c r="M1614" s="1744"/>
      <c r="P1614" s="1414"/>
      <c r="Q1614" s="1414"/>
      <c r="R1614" s="1414"/>
      <c r="S1614" s="1607"/>
    </row>
    <row r="1615" spans="1:19" s="1606" customFormat="1" ht="15.75" thickBot="1">
      <c r="A1615" s="1733" t="s">
        <v>12</v>
      </c>
      <c r="B1615" s="1743"/>
      <c r="C1615" s="1743"/>
      <c r="D1615" s="1743"/>
      <c r="E1615" s="1743"/>
      <c r="F1615" s="1743"/>
      <c r="G1615" s="1743"/>
      <c r="H1615" s="1742"/>
      <c r="I1615" s="1730"/>
      <c r="J1615" s="1628"/>
      <c r="K1615" s="1627"/>
      <c r="L1615" s="1626"/>
      <c r="M1615" s="1625"/>
      <c r="P1615" s="1414"/>
      <c r="Q1615" s="1414"/>
      <c r="R1615" s="1414"/>
      <c r="S1615" s="1607"/>
    </row>
    <row r="1616" spans="1:19" s="1606" customFormat="1">
      <c r="A1616" s="1679" t="s">
        <v>13</v>
      </c>
      <c r="B1616" s="1700"/>
      <c r="C1616" s="1700"/>
      <c r="D1616" s="1700"/>
      <c r="E1616" s="1700"/>
      <c r="F1616" s="1700"/>
      <c r="G1616" s="1700"/>
      <c r="H1616" s="1726"/>
      <c r="I1616" s="1694" t="s">
        <v>14</v>
      </c>
      <c r="J1616" s="1693"/>
      <c r="K1616" s="1698">
        <v>5.24</v>
      </c>
      <c r="L1616" s="1697"/>
      <c r="M1616" s="1615">
        <f>K1616*12*I1612</f>
        <v>27918.720000000001</v>
      </c>
      <c r="P1616" s="1414"/>
      <c r="Q1616" s="1414"/>
      <c r="R1616" s="1414"/>
      <c r="S1616" s="1607"/>
    </row>
    <row r="1617" spans="1:19" s="1606" customFormat="1">
      <c r="A1617" s="1644" t="s">
        <v>15</v>
      </c>
      <c r="B1617" s="1724"/>
      <c r="C1617" s="1724"/>
      <c r="D1617" s="1724"/>
      <c r="E1617" s="1724"/>
      <c r="F1617" s="1724"/>
      <c r="G1617" s="1724"/>
      <c r="H1617" s="1725"/>
      <c r="I1617" s="1646" t="s">
        <v>16</v>
      </c>
      <c r="J1617" s="1645"/>
      <c r="K1617" s="1692"/>
      <c r="L1617" s="1691"/>
      <c r="M1617" s="1615"/>
      <c r="P1617" s="1414"/>
      <c r="Q1617" s="1414"/>
      <c r="R1617" s="1414"/>
      <c r="S1617" s="1607"/>
    </row>
    <row r="1618" spans="1:19" s="1606" customFormat="1">
      <c r="A1618" s="1679" t="s">
        <v>17</v>
      </c>
      <c r="B1618" s="1700"/>
      <c r="C1618" s="1700"/>
      <c r="D1618" s="1700"/>
      <c r="E1618" s="1700"/>
      <c r="F1618" s="1700"/>
      <c r="G1618" s="1700"/>
      <c r="H1618" s="1726"/>
      <c r="I1618" s="1694"/>
      <c r="J1618" s="1693"/>
      <c r="K1618" s="1692"/>
      <c r="L1618" s="1691"/>
      <c r="M1618" s="1615"/>
      <c r="P1618" s="1414"/>
      <c r="Q1618" s="1414"/>
      <c r="R1618" s="1414"/>
      <c r="S1618" s="1607"/>
    </row>
    <row r="1619" spans="1:19" s="1606" customFormat="1">
      <c r="A1619" s="1679" t="s">
        <v>18</v>
      </c>
      <c r="B1619" s="1700"/>
      <c r="C1619" s="1700"/>
      <c r="D1619" s="1700"/>
      <c r="E1619" s="1700"/>
      <c r="F1619" s="1700"/>
      <c r="G1619" s="1700"/>
      <c r="H1619" s="1726"/>
      <c r="I1619" s="1688" t="s">
        <v>19</v>
      </c>
      <c r="J1619" s="1687"/>
      <c r="K1619" s="1690">
        <v>3.53</v>
      </c>
      <c r="L1619" s="1689"/>
      <c r="M1619" s="1615">
        <f>K1619*12*I1612</f>
        <v>18807.84</v>
      </c>
      <c r="P1619" s="1414"/>
      <c r="Q1619" s="1414"/>
      <c r="R1619" s="1414"/>
      <c r="S1619" s="1607"/>
    </row>
    <row r="1620" spans="1:19" s="1606" customFormat="1">
      <c r="A1620" s="1672" t="s">
        <v>20</v>
      </c>
      <c r="B1620" s="1723"/>
      <c r="C1620" s="1723"/>
      <c r="D1620" s="1723"/>
      <c r="E1620" s="1723"/>
      <c r="F1620" s="1723"/>
      <c r="G1620" s="1723"/>
      <c r="H1620" s="1722"/>
      <c r="I1620" s="1646" t="s">
        <v>16</v>
      </c>
      <c r="J1620" s="1645"/>
      <c r="K1620" s="1741"/>
      <c r="L1620" s="1740"/>
      <c r="M1620" s="1615"/>
      <c r="P1620" s="1414"/>
      <c r="Q1620" s="1414"/>
      <c r="R1620" s="1414"/>
      <c r="S1620" s="1607"/>
    </row>
    <row r="1621" spans="1:19" s="1606" customFormat="1">
      <c r="A1621" s="1665" t="s">
        <v>21</v>
      </c>
      <c r="B1621" s="1695"/>
      <c r="C1621" s="1695"/>
      <c r="D1621" s="1695"/>
      <c r="E1621" s="1695"/>
      <c r="F1621" s="1695"/>
      <c r="G1621" s="1695"/>
      <c r="H1621" s="1739"/>
      <c r="I1621" s="1646"/>
      <c r="J1621" s="1645"/>
      <c r="K1621" s="1692"/>
      <c r="L1621" s="1691"/>
      <c r="M1621" s="1615"/>
      <c r="P1621" s="1414"/>
      <c r="Q1621" s="1414"/>
      <c r="R1621" s="1414"/>
      <c r="S1621" s="1607"/>
    </row>
    <row r="1622" spans="1:19" s="1606" customFormat="1" ht="15.75" thickBot="1">
      <c r="A1622" s="1679" t="s">
        <v>22</v>
      </c>
      <c r="B1622" s="1678"/>
      <c r="C1622" s="1678"/>
      <c r="D1622" s="1678"/>
      <c r="E1622" s="1678"/>
      <c r="F1622" s="1678"/>
      <c r="G1622" s="1678"/>
      <c r="H1622" s="1677"/>
      <c r="I1622" s="1707"/>
      <c r="J1622" s="1706"/>
      <c r="K1622" s="1667"/>
      <c r="L1622" s="1666"/>
      <c r="M1622" s="1615"/>
      <c r="P1622" s="1414"/>
      <c r="Q1622" s="1414"/>
      <c r="R1622" s="1414"/>
      <c r="S1622" s="1607"/>
    </row>
    <row r="1623" spans="1:19" s="1606" customFormat="1">
      <c r="A1623" s="1738" t="s">
        <v>23</v>
      </c>
      <c r="B1623" s="1737"/>
      <c r="C1623" s="1737"/>
      <c r="D1623" s="1737"/>
      <c r="E1623" s="1737"/>
      <c r="F1623" s="1737"/>
      <c r="G1623" s="1737"/>
      <c r="H1623" s="1736"/>
      <c r="I1623" s="1714"/>
      <c r="J1623" s="1735"/>
      <c r="K1623" s="1734">
        <f>K1625+K1630+K1632</f>
        <v>7.17</v>
      </c>
      <c r="L1623" s="1711"/>
      <c r="M1623" s="1632">
        <f>K1623*12*I1612</f>
        <v>38201.759999999995</v>
      </c>
      <c r="P1623" s="1414"/>
      <c r="Q1623" s="1414"/>
      <c r="R1623" s="1414"/>
      <c r="S1623" s="1607"/>
    </row>
    <row r="1624" spans="1:19" s="1606" customFormat="1" ht="15.75" thickBot="1">
      <c r="A1624" s="1733" t="s">
        <v>24</v>
      </c>
      <c r="B1624" s="1732"/>
      <c r="C1624" s="1732"/>
      <c r="D1624" s="1732"/>
      <c r="E1624" s="1732"/>
      <c r="F1624" s="1732"/>
      <c r="G1624" s="1732"/>
      <c r="H1624" s="1731"/>
      <c r="I1624" s="1730"/>
      <c r="J1624" s="1729"/>
      <c r="K1624" s="1627"/>
      <c r="L1624" s="1626"/>
      <c r="M1624" s="1625"/>
      <c r="P1624" s="1414"/>
      <c r="Q1624" s="1414"/>
      <c r="R1624" s="1414"/>
      <c r="S1624" s="1607"/>
    </row>
    <row r="1625" spans="1:19" s="1606" customFormat="1">
      <c r="A1625" s="1644" t="s">
        <v>25</v>
      </c>
      <c r="B1625" s="1643"/>
      <c r="C1625" s="1643"/>
      <c r="D1625" s="1643"/>
      <c r="E1625" s="1643"/>
      <c r="F1625" s="1643"/>
      <c r="G1625" s="1643"/>
      <c r="H1625" s="1641"/>
      <c r="I1625" s="1646" t="s">
        <v>14</v>
      </c>
      <c r="J1625" s="1645"/>
      <c r="K1625" s="1698">
        <v>3.59</v>
      </c>
      <c r="L1625" s="1697"/>
      <c r="M1625" s="1615">
        <f>K1625*12*I1612</f>
        <v>19127.52</v>
      </c>
      <c r="P1625" s="1414"/>
      <c r="Q1625" s="1414"/>
      <c r="R1625" s="1414"/>
      <c r="S1625" s="1607"/>
    </row>
    <row r="1626" spans="1:19" s="1606" customFormat="1">
      <c r="A1626" s="1679" t="s">
        <v>26</v>
      </c>
      <c r="B1626" s="1678"/>
      <c r="C1626" s="1678"/>
      <c r="D1626" s="1678"/>
      <c r="E1626" s="1678"/>
      <c r="F1626" s="1678"/>
      <c r="G1626" s="1678"/>
      <c r="H1626" s="1677"/>
      <c r="I1626" s="1728"/>
      <c r="J1626" s="1727"/>
      <c r="K1626" s="1692"/>
      <c r="L1626" s="1691"/>
      <c r="M1626" s="1615"/>
      <c r="P1626" s="1414"/>
      <c r="Q1626" s="1414"/>
      <c r="R1626" s="1414"/>
      <c r="S1626" s="1607"/>
    </row>
    <row r="1627" spans="1:19" s="1606" customFormat="1">
      <c r="A1627" s="1644" t="s">
        <v>15</v>
      </c>
      <c r="B1627" s="1724"/>
      <c r="C1627" s="1724"/>
      <c r="D1627" s="1724"/>
      <c r="E1627" s="1724"/>
      <c r="F1627" s="1724"/>
      <c r="G1627" s="1724"/>
      <c r="H1627" s="1725"/>
      <c r="I1627" s="1646" t="s">
        <v>16</v>
      </c>
      <c r="J1627" s="1645"/>
      <c r="K1627" s="1692"/>
      <c r="L1627" s="1691"/>
      <c r="M1627" s="1615"/>
      <c r="P1627" s="1414"/>
      <c r="Q1627" s="1414"/>
      <c r="R1627" s="1414"/>
      <c r="S1627" s="1607"/>
    </row>
    <row r="1628" spans="1:19" s="1606" customFormat="1">
      <c r="A1628" s="1679" t="s">
        <v>17</v>
      </c>
      <c r="B1628" s="1700"/>
      <c r="C1628" s="1700"/>
      <c r="D1628" s="1700"/>
      <c r="E1628" s="1700"/>
      <c r="F1628" s="1700"/>
      <c r="G1628" s="1700"/>
      <c r="H1628" s="1726"/>
      <c r="I1628" s="1694"/>
      <c r="J1628" s="1693"/>
      <c r="K1628" s="1692"/>
      <c r="L1628" s="1691"/>
      <c r="M1628" s="1615"/>
      <c r="P1628" s="1414"/>
      <c r="Q1628" s="1414"/>
      <c r="R1628" s="1414"/>
      <c r="S1628" s="1607"/>
    </row>
    <row r="1629" spans="1:19" s="1606" customFormat="1">
      <c r="A1629" s="1672" t="s">
        <v>27</v>
      </c>
      <c r="B1629" s="1723"/>
      <c r="C1629" s="1722"/>
      <c r="D1629" s="1724"/>
      <c r="E1629" s="1724"/>
      <c r="F1629" s="1724"/>
      <c r="G1629" s="1724"/>
      <c r="H1629" s="1725"/>
      <c r="I1629" s="1646" t="s">
        <v>16</v>
      </c>
      <c r="J1629" s="1645"/>
      <c r="K1629" s="1692"/>
      <c r="L1629" s="1691"/>
      <c r="M1629" s="1615"/>
      <c r="P1629" s="1414"/>
      <c r="Q1629" s="1414"/>
      <c r="R1629" s="1414"/>
      <c r="S1629" s="1607"/>
    </row>
    <row r="1630" spans="1:19" s="1606" customFormat="1">
      <c r="A1630" s="1644" t="s">
        <v>28</v>
      </c>
      <c r="B1630" s="1724"/>
      <c r="C1630" s="1724"/>
      <c r="D1630" s="1723"/>
      <c r="E1630" s="1723"/>
      <c r="F1630" s="1723"/>
      <c r="G1630" s="1723"/>
      <c r="H1630" s="1722"/>
      <c r="I1630" s="1688" t="s">
        <v>19</v>
      </c>
      <c r="J1630" s="1687"/>
      <c r="K1630" s="1690">
        <v>1.58</v>
      </c>
      <c r="L1630" s="1689"/>
      <c r="M1630" s="1615">
        <f>K1630*12*I1612</f>
        <v>8418.24</v>
      </c>
      <c r="P1630" s="1414"/>
      <c r="Q1630" s="1414"/>
      <c r="R1630" s="1414"/>
      <c r="S1630" s="1607"/>
    </row>
    <row r="1631" spans="1:19" s="1606" customFormat="1">
      <c r="A1631" s="1665" t="s">
        <v>29</v>
      </c>
      <c r="B1631" s="1664"/>
      <c r="C1631" s="1664"/>
      <c r="D1631" s="1664"/>
      <c r="E1631" s="1664"/>
      <c r="F1631" s="1664"/>
      <c r="G1631" s="1664"/>
      <c r="H1631" s="1663"/>
      <c r="I1631" s="1709" t="s">
        <v>133</v>
      </c>
      <c r="J1631" s="1708"/>
      <c r="K1631" s="1692"/>
      <c r="L1631" s="1691"/>
      <c r="M1631" s="1615"/>
      <c r="P1631" s="1414"/>
      <c r="Q1631" s="1414"/>
      <c r="R1631" s="1414"/>
      <c r="S1631" s="1607"/>
    </row>
    <row r="1632" spans="1:19" s="1606" customFormat="1">
      <c r="A1632" s="1665" t="s">
        <v>32</v>
      </c>
      <c r="B1632" s="1664"/>
      <c r="C1632" s="1664"/>
      <c r="D1632" s="1664"/>
      <c r="E1632" s="1664"/>
      <c r="F1632" s="1664"/>
      <c r="G1632" s="1664"/>
      <c r="H1632" s="1663"/>
      <c r="I1632" s="1709" t="s">
        <v>19</v>
      </c>
      <c r="J1632" s="1708"/>
      <c r="K1632" s="1690">
        <v>2</v>
      </c>
      <c r="L1632" s="1689"/>
      <c r="M1632" s="1615">
        <f>K1632*12*I1612</f>
        <v>10656</v>
      </c>
      <c r="P1632" s="1414"/>
      <c r="Q1632" s="1414"/>
      <c r="R1632" s="1414"/>
      <c r="S1632" s="1607"/>
    </row>
    <row r="1633" spans="1:19" s="1606" customFormat="1">
      <c r="A1633" s="1679" t="s">
        <v>33</v>
      </c>
      <c r="B1633" s="1678"/>
      <c r="C1633" s="1678"/>
      <c r="D1633" s="1678"/>
      <c r="E1633" s="1678"/>
      <c r="F1633" s="1678"/>
      <c r="G1633" s="1678"/>
      <c r="H1633" s="1677"/>
      <c r="I1633" s="1707"/>
      <c r="J1633" s="1706"/>
      <c r="K1633" s="1692"/>
      <c r="L1633" s="1691"/>
      <c r="M1633" s="1615"/>
      <c r="P1633" s="1414"/>
      <c r="Q1633" s="1414"/>
      <c r="R1633" s="1414"/>
      <c r="S1633" s="1607"/>
    </row>
    <row r="1634" spans="1:19" s="1606" customFormat="1">
      <c r="A1634" s="1665" t="s">
        <v>34</v>
      </c>
      <c r="B1634" s="1664"/>
      <c r="C1634" s="1664"/>
      <c r="D1634" s="1664"/>
      <c r="E1634" s="1664"/>
      <c r="F1634" s="1664"/>
      <c r="G1634" s="1664"/>
      <c r="H1634" s="1663"/>
      <c r="I1634" s="1646" t="s">
        <v>16</v>
      </c>
      <c r="J1634" s="1645"/>
      <c r="K1634" s="1692"/>
      <c r="L1634" s="1691"/>
      <c r="M1634" s="1615"/>
      <c r="P1634" s="1414"/>
      <c r="Q1634" s="1414"/>
      <c r="R1634" s="1414"/>
      <c r="S1634" s="1607"/>
    </row>
    <row r="1635" spans="1:19" s="1606" customFormat="1" ht="15.75" thickBot="1">
      <c r="A1635" s="1665" t="s">
        <v>35</v>
      </c>
      <c r="B1635" s="1664"/>
      <c r="C1635" s="1664"/>
      <c r="D1635" s="1664"/>
      <c r="E1635" s="1664"/>
      <c r="F1635" s="1664"/>
      <c r="G1635" s="1664"/>
      <c r="H1635" s="1663"/>
      <c r="I1635" s="1709" t="s">
        <v>132</v>
      </c>
      <c r="J1635" s="1708"/>
      <c r="K1635" s="1721"/>
      <c r="L1635" s="1720"/>
      <c r="M1635" s="1719"/>
      <c r="P1635" s="1414"/>
      <c r="Q1635" s="1414"/>
      <c r="R1635" s="1414"/>
      <c r="S1635" s="1607"/>
    </row>
    <row r="1636" spans="1:19" s="1606" customFormat="1" ht="15.75" thickBot="1">
      <c r="A1636" s="1718" t="s">
        <v>38</v>
      </c>
      <c r="B1636" s="1717"/>
      <c r="C1636" s="1717"/>
      <c r="D1636" s="1717"/>
      <c r="E1636" s="1717"/>
      <c r="F1636" s="1717"/>
      <c r="G1636" s="1716"/>
      <c r="H1636" s="1715"/>
      <c r="I1636" s="1714"/>
      <c r="J1636" s="1713"/>
      <c r="K1636" s="1712">
        <f>K1637+K1644+K1652+K1656+K1657+K1658</f>
        <v>40.18</v>
      </c>
      <c r="L1636" s="1711"/>
      <c r="M1636" s="1632">
        <f>M1637+M1644+M1652+M1656+M1657+M1658</f>
        <v>214079.03999999998</v>
      </c>
      <c r="P1636" s="1414"/>
      <c r="Q1636" s="1414"/>
      <c r="R1636" s="1414"/>
      <c r="S1636" s="1607"/>
    </row>
    <row r="1637" spans="1:19" s="1606" customFormat="1" ht="15.75" thickBot="1">
      <c r="A1637" s="1624" t="s">
        <v>39</v>
      </c>
      <c r="B1637" s="1623"/>
      <c r="C1637" s="1623"/>
      <c r="D1637" s="1623"/>
      <c r="E1637" s="1623"/>
      <c r="F1637" s="1623"/>
      <c r="G1637" s="1623"/>
      <c r="H1637" s="1652"/>
      <c r="I1637" s="1651"/>
      <c r="J1637" s="1650"/>
      <c r="K1637" s="1710">
        <f>K1638+K1639+K1640+K1642+K1643</f>
        <v>12.14</v>
      </c>
      <c r="L1637" s="1702"/>
      <c r="M1637" s="1647">
        <f>K1637*12*I1612</f>
        <v>64681.920000000006</v>
      </c>
      <c r="P1637" s="1414"/>
      <c r="Q1637" s="1414"/>
      <c r="R1637" s="1414"/>
      <c r="S1637" s="1607"/>
    </row>
    <row r="1638" spans="1:19" s="1606" customFormat="1">
      <c r="A1638" s="1679" t="s">
        <v>40</v>
      </c>
      <c r="B1638" s="1678"/>
      <c r="C1638" s="1678"/>
      <c r="D1638" s="1678"/>
      <c r="E1638" s="1678"/>
      <c r="F1638" s="1678"/>
      <c r="G1638" s="1678"/>
      <c r="H1638" s="1677"/>
      <c r="I1638" s="1694" t="s">
        <v>41</v>
      </c>
      <c r="J1638" s="1693"/>
      <c r="K1638" s="1698">
        <v>2.58</v>
      </c>
      <c r="L1638" s="1697"/>
      <c r="M1638" s="1615">
        <f>K1638*12*I1612</f>
        <v>13746.24</v>
      </c>
      <c r="P1638" s="1414"/>
      <c r="Q1638" s="1414"/>
      <c r="R1638" s="1414"/>
      <c r="S1638" s="1607"/>
    </row>
    <row r="1639" spans="1:19" s="1606" customFormat="1">
      <c r="A1639" s="1672" t="s">
        <v>42</v>
      </c>
      <c r="B1639" s="1671"/>
      <c r="C1639" s="1671"/>
      <c r="D1639" s="1671"/>
      <c r="E1639" s="1671"/>
      <c r="F1639" s="1671"/>
      <c r="G1639" s="1671"/>
      <c r="H1639" s="1670"/>
      <c r="I1639" s="1688" t="s">
        <v>43</v>
      </c>
      <c r="J1639" s="1687"/>
      <c r="K1639" s="1690">
        <v>6.1</v>
      </c>
      <c r="L1639" s="1689"/>
      <c r="M1639" s="1615">
        <f>K1639*12*I1612</f>
        <v>32500.799999999996</v>
      </c>
      <c r="P1639" s="1414"/>
      <c r="Q1639" s="1414"/>
      <c r="R1639" s="1414"/>
      <c r="S1639" s="1607"/>
    </row>
    <row r="1640" spans="1:19" s="1606" customFormat="1">
      <c r="A1640" s="1665" t="s">
        <v>44</v>
      </c>
      <c r="B1640" s="1664"/>
      <c r="C1640" s="1664"/>
      <c r="D1640" s="1664"/>
      <c r="E1640" s="1664"/>
      <c r="F1640" s="1664"/>
      <c r="G1640" s="1664"/>
      <c r="H1640" s="1663"/>
      <c r="I1640" s="1709" t="s">
        <v>19</v>
      </c>
      <c r="J1640" s="1708"/>
      <c r="K1640" s="1690">
        <v>0.69</v>
      </c>
      <c r="L1640" s="1689"/>
      <c r="M1640" s="1615">
        <f>K1640*12*I1612</f>
        <v>3676.3199999999997</v>
      </c>
      <c r="P1640" s="1414"/>
      <c r="Q1640" s="1414"/>
      <c r="R1640" s="1414"/>
      <c r="S1640" s="1607"/>
    </row>
    <row r="1641" spans="1:19" s="1606" customFormat="1">
      <c r="A1641" s="1679" t="s">
        <v>45</v>
      </c>
      <c r="B1641" s="1700"/>
      <c r="C1641" s="1700"/>
      <c r="D1641" s="1700"/>
      <c r="E1641" s="1678"/>
      <c r="F1641" s="1678"/>
      <c r="G1641" s="1678"/>
      <c r="H1641" s="1677"/>
      <c r="I1641" s="1707"/>
      <c r="J1641" s="1706"/>
      <c r="K1641" s="1705"/>
      <c r="L1641" s="1691"/>
      <c r="M1641" s="1615"/>
      <c r="P1641" s="1414"/>
      <c r="Q1641" s="1414"/>
      <c r="R1641" s="1414"/>
      <c r="S1641" s="1607"/>
    </row>
    <row r="1642" spans="1:19" s="1606" customFormat="1">
      <c r="A1642" s="1672" t="s">
        <v>46</v>
      </c>
      <c r="B1642" s="1671"/>
      <c r="C1642" s="1671"/>
      <c r="D1642" s="1671"/>
      <c r="E1642" s="1671"/>
      <c r="F1642" s="1671"/>
      <c r="G1642" s="1671"/>
      <c r="H1642" s="1670"/>
      <c r="I1642" s="1688" t="s">
        <v>14</v>
      </c>
      <c r="J1642" s="1687"/>
      <c r="K1642" s="1690">
        <v>0.21</v>
      </c>
      <c r="L1642" s="1689"/>
      <c r="M1642" s="1615">
        <f>K1642*12*I1612</f>
        <v>1118.8800000000001</v>
      </c>
      <c r="P1642" s="1414"/>
      <c r="Q1642" s="1414"/>
      <c r="R1642" s="1414"/>
      <c r="S1642" s="1607"/>
    </row>
    <row r="1643" spans="1:19" s="1606" customFormat="1" ht="15.75" thickBot="1">
      <c r="A1643" s="1665" t="s">
        <v>47</v>
      </c>
      <c r="B1643" s="1664"/>
      <c r="C1643" s="1664"/>
      <c r="D1643" s="1664"/>
      <c r="E1643" s="1664"/>
      <c r="F1643" s="1664"/>
      <c r="G1643" s="1664"/>
      <c r="H1643" s="1663"/>
      <c r="I1643" s="1662" t="s">
        <v>14</v>
      </c>
      <c r="J1643" s="1661"/>
      <c r="K1643" s="1704">
        <v>2.56</v>
      </c>
      <c r="L1643" s="1703"/>
      <c r="M1643" s="1615">
        <f>K1643*12*I1612</f>
        <v>13639.68</v>
      </c>
      <c r="P1643" s="1414"/>
      <c r="Q1643" s="1414"/>
      <c r="R1643" s="1414"/>
      <c r="S1643" s="1607"/>
    </row>
    <row r="1644" spans="1:19" s="1606" customFormat="1" ht="15.75" thickBot="1">
      <c r="A1644" s="1685" t="s">
        <v>48</v>
      </c>
      <c r="B1644" s="1684"/>
      <c r="C1644" s="1684"/>
      <c r="D1644" s="1684"/>
      <c r="E1644" s="1684"/>
      <c r="F1644" s="1684"/>
      <c r="G1644" s="1684"/>
      <c r="H1644" s="1683"/>
      <c r="I1644" s="1651"/>
      <c r="J1644" s="1650"/>
      <c r="K1644" s="1649">
        <f>K1645+K1646+K1648+K1649+K1650+K1651</f>
        <v>2.9600000000000004</v>
      </c>
      <c r="L1644" s="1702"/>
      <c r="M1644" s="1647">
        <f>K1644*12*I1612</f>
        <v>15770.880000000001</v>
      </c>
      <c r="P1644" s="1414"/>
      <c r="Q1644" s="1414"/>
      <c r="R1644" s="1414"/>
      <c r="S1644" s="1607"/>
    </row>
    <row r="1645" spans="1:19" s="1606" customFormat="1">
      <c r="A1645" s="1701" t="s">
        <v>49</v>
      </c>
      <c r="B1645" s="1700"/>
      <c r="C1645" s="1700"/>
      <c r="D1645" s="1700"/>
      <c r="E1645" s="1700"/>
      <c r="F1645" s="1678"/>
      <c r="G1645" s="1678"/>
      <c r="H1645" s="1677"/>
      <c r="I1645" s="1699"/>
      <c r="J1645" s="1639"/>
      <c r="K1645" s="1698">
        <v>0.16</v>
      </c>
      <c r="L1645" s="1697"/>
      <c r="M1645" s="1615">
        <f>K1645*12*I1612</f>
        <v>852.48</v>
      </c>
      <c r="P1645" s="1414"/>
      <c r="Q1645" s="1414"/>
      <c r="R1645" s="1414"/>
      <c r="S1645" s="1607"/>
    </row>
    <row r="1646" spans="1:19" s="1606" customFormat="1">
      <c r="A1646" s="1696" t="s">
        <v>50</v>
      </c>
      <c r="B1646" s="1695"/>
      <c r="C1646" s="1695"/>
      <c r="D1646" s="1695"/>
      <c r="E1646" s="1695"/>
      <c r="F1646" s="1664"/>
      <c r="G1646" s="1664"/>
      <c r="H1646" s="1663"/>
      <c r="I1646" s="1646" t="s">
        <v>51</v>
      </c>
      <c r="J1646" s="1645"/>
      <c r="K1646" s="1690">
        <v>1.41</v>
      </c>
      <c r="L1646" s="1689"/>
      <c r="M1646" s="1615">
        <f>K1646*12*I1612</f>
        <v>7512.48</v>
      </c>
      <c r="P1646" s="1414"/>
      <c r="Q1646" s="1414"/>
      <c r="R1646" s="1414"/>
      <c r="S1646" s="1607"/>
    </row>
    <row r="1647" spans="1:19" s="1606" customFormat="1">
      <c r="A1647" s="1679" t="s">
        <v>52</v>
      </c>
      <c r="B1647" s="1678"/>
      <c r="C1647" s="1678"/>
      <c r="D1647" s="1678"/>
      <c r="E1647" s="1678"/>
      <c r="F1647" s="1678"/>
      <c r="G1647" s="1678"/>
      <c r="H1647" s="1677"/>
      <c r="I1647" s="1694" t="s">
        <v>53</v>
      </c>
      <c r="J1647" s="1693"/>
      <c r="K1647" s="1692"/>
      <c r="L1647" s="1691"/>
      <c r="M1647" s="1615"/>
      <c r="P1647" s="1414"/>
      <c r="Q1647" s="1414"/>
      <c r="R1647" s="1414"/>
      <c r="S1647" s="1607"/>
    </row>
    <row r="1648" spans="1:19" s="1606" customFormat="1">
      <c r="A1648" s="1672" t="s">
        <v>54</v>
      </c>
      <c r="B1648" s="1671"/>
      <c r="C1648" s="1671"/>
      <c r="D1648" s="1671"/>
      <c r="E1648" s="1671"/>
      <c r="F1648" s="1671"/>
      <c r="G1648" s="1671"/>
      <c r="H1648" s="1670"/>
      <c r="I1648" s="1688" t="s">
        <v>55</v>
      </c>
      <c r="J1648" s="1687"/>
      <c r="K1648" s="1690">
        <v>0.87</v>
      </c>
      <c r="L1648" s="1689"/>
      <c r="M1648" s="1615">
        <f>K1648*12*I1612</f>
        <v>4635.3599999999997</v>
      </c>
      <c r="P1648" s="1414"/>
      <c r="Q1648" s="1414"/>
      <c r="R1648" s="1414"/>
      <c r="S1648" s="1607"/>
    </row>
    <row r="1649" spans="1:19" s="1606" customFormat="1">
      <c r="A1649" s="1672" t="s">
        <v>56</v>
      </c>
      <c r="B1649" s="1671"/>
      <c r="C1649" s="1671"/>
      <c r="D1649" s="1671"/>
      <c r="E1649" s="1671"/>
      <c r="F1649" s="1671"/>
      <c r="G1649" s="1671"/>
      <c r="H1649" s="1670"/>
      <c r="I1649" s="1688" t="s">
        <v>57</v>
      </c>
      <c r="J1649" s="1687"/>
      <c r="K1649" s="1690">
        <v>0.22</v>
      </c>
      <c r="L1649" s="1689"/>
      <c r="M1649" s="1615">
        <f>K1649*12*I1612</f>
        <v>1172.1600000000001</v>
      </c>
      <c r="P1649" s="1414"/>
      <c r="Q1649" s="1414"/>
      <c r="R1649" s="1414"/>
      <c r="S1649" s="1607"/>
    </row>
    <row r="1650" spans="1:19" s="1606" customFormat="1">
      <c r="A1650" s="1665" t="s">
        <v>58</v>
      </c>
      <c r="B1650" s="1664"/>
      <c r="C1650" s="1664"/>
      <c r="D1650" s="1664"/>
      <c r="E1650" s="1664"/>
      <c r="F1650" s="1664"/>
      <c r="G1650" s="1664"/>
      <c r="H1650" s="1663"/>
      <c r="I1650" s="1688" t="s">
        <v>59</v>
      </c>
      <c r="J1650" s="1687"/>
      <c r="K1650" s="1667">
        <v>0.12</v>
      </c>
      <c r="L1650" s="1666"/>
      <c r="M1650" s="1615">
        <f>K1650*12*I1612</f>
        <v>639.36</v>
      </c>
      <c r="P1650" s="1414"/>
      <c r="Q1650" s="1414"/>
      <c r="R1650" s="1414"/>
      <c r="S1650" s="1607"/>
    </row>
    <row r="1651" spans="1:19" s="1606" customFormat="1" ht="15.75" thickBot="1">
      <c r="A1651" s="1665" t="s">
        <v>60</v>
      </c>
      <c r="B1651" s="1664"/>
      <c r="C1651" s="1664"/>
      <c r="D1651" s="1664"/>
      <c r="E1651" s="1664"/>
      <c r="F1651" s="1664"/>
      <c r="G1651" s="1664"/>
      <c r="H1651" s="1663"/>
      <c r="I1651" s="1662" t="s">
        <v>61</v>
      </c>
      <c r="J1651" s="1661"/>
      <c r="K1651" s="1660">
        <v>0.18</v>
      </c>
      <c r="L1651" s="1659"/>
      <c r="M1651" s="1686">
        <f>K1651*12*I1612</f>
        <v>959.04000000000008</v>
      </c>
      <c r="P1651" s="1414"/>
      <c r="Q1651" s="1414"/>
      <c r="R1651" s="1414"/>
      <c r="S1651" s="1607"/>
    </row>
    <row r="1652" spans="1:19" s="1606" customFormat="1" ht="15.75" thickBot="1">
      <c r="A1652" s="1685" t="s">
        <v>109</v>
      </c>
      <c r="B1652" s="1684"/>
      <c r="C1652" s="1684"/>
      <c r="D1652" s="1684"/>
      <c r="E1652" s="1684"/>
      <c r="F1652" s="1684"/>
      <c r="G1652" s="1684"/>
      <c r="H1652" s="1683"/>
      <c r="I1652" s="1682"/>
      <c r="J1652" s="1681"/>
      <c r="K1652" s="1680">
        <f>K1653+K1654+K1655</f>
        <v>1.93</v>
      </c>
      <c r="L1652" s="1648"/>
      <c r="M1652" s="1647">
        <f>K1652*12*I1612</f>
        <v>10283.040000000001</v>
      </c>
      <c r="P1652" s="1414"/>
      <c r="Q1652" s="1414"/>
      <c r="R1652" s="1414"/>
      <c r="S1652" s="1607"/>
    </row>
    <row r="1653" spans="1:19" s="1606" customFormat="1">
      <c r="A1653" s="1679" t="s">
        <v>63</v>
      </c>
      <c r="B1653" s="1678"/>
      <c r="C1653" s="1678"/>
      <c r="D1653" s="1678"/>
      <c r="E1653" s="1678"/>
      <c r="F1653" s="1678"/>
      <c r="G1653" s="1678"/>
      <c r="H1653" s="1677"/>
      <c r="I1653" s="1676" t="s">
        <v>64</v>
      </c>
      <c r="J1653" s="1675"/>
      <c r="K1653" s="1674">
        <v>0.92</v>
      </c>
      <c r="L1653" s="1673"/>
      <c r="M1653" s="1615">
        <f>K1653*12*I1612</f>
        <v>4901.76</v>
      </c>
      <c r="P1653" s="1414"/>
      <c r="Q1653" s="1414"/>
      <c r="R1653" s="1414"/>
      <c r="S1653" s="1607"/>
    </row>
    <row r="1654" spans="1:19" s="1606" customFormat="1">
      <c r="A1654" s="1672" t="s">
        <v>65</v>
      </c>
      <c r="B1654" s="1671"/>
      <c r="C1654" s="1671"/>
      <c r="D1654" s="1671"/>
      <c r="E1654" s="1671"/>
      <c r="F1654" s="1671"/>
      <c r="G1654" s="1671"/>
      <c r="H1654" s="1670"/>
      <c r="I1654" s="1669" t="s">
        <v>66</v>
      </c>
      <c r="J1654" s="1668"/>
      <c r="K1654" s="1667">
        <v>0.81</v>
      </c>
      <c r="L1654" s="1666"/>
      <c r="M1654" s="1615">
        <f>K1654*12*I1612</f>
        <v>4315.68</v>
      </c>
      <c r="P1654" s="1414"/>
      <c r="Q1654" s="1414"/>
      <c r="R1654" s="1414"/>
      <c r="S1654" s="1607"/>
    </row>
    <row r="1655" spans="1:19" s="1606" customFormat="1" ht="15.75" thickBot="1">
      <c r="A1655" s="1665" t="s">
        <v>58</v>
      </c>
      <c r="B1655" s="1664"/>
      <c r="C1655" s="1664"/>
      <c r="D1655" s="1664"/>
      <c r="E1655" s="1664"/>
      <c r="F1655" s="1664"/>
      <c r="G1655" s="1664"/>
      <c r="H1655" s="1663"/>
      <c r="I1655" s="1662" t="s">
        <v>59</v>
      </c>
      <c r="J1655" s="1661"/>
      <c r="K1655" s="1660">
        <v>0.2</v>
      </c>
      <c r="L1655" s="1659"/>
      <c r="M1655" s="1615">
        <f>K1655*12*I1612</f>
        <v>1065.6000000000001</v>
      </c>
      <c r="P1655" s="1414"/>
      <c r="Q1655" s="1414"/>
      <c r="R1655" s="1414"/>
      <c r="S1655" s="1607"/>
    </row>
    <row r="1656" spans="1:19" s="1606" customFormat="1" ht="15.75" thickBot="1">
      <c r="A1656" s="1656" t="s">
        <v>108</v>
      </c>
      <c r="B1656" s="1655"/>
      <c r="C1656" s="1655"/>
      <c r="D1656" s="1655"/>
      <c r="E1656" s="1655"/>
      <c r="F1656" s="1655"/>
      <c r="G1656" s="1655"/>
      <c r="H1656" s="1654"/>
      <c r="I1656" s="1658" t="s">
        <v>68</v>
      </c>
      <c r="J1656" s="1657"/>
      <c r="K1656" s="1649">
        <v>20.75</v>
      </c>
      <c r="L1656" s="1648"/>
      <c r="M1656" s="1647">
        <f>K1656*12*I1612</f>
        <v>110556</v>
      </c>
      <c r="P1656" s="1414"/>
      <c r="Q1656" s="1414"/>
      <c r="R1656" s="1414"/>
      <c r="S1656" s="1607"/>
    </row>
    <row r="1657" spans="1:19" s="1606" customFormat="1" ht="15.75" thickBot="1">
      <c r="A1657" s="1624" t="s">
        <v>107</v>
      </c>
      <c r="B1657" s="1623"/>
      <c r="C1657" s="1623"/>
      <c r="D1657" s="1623"/>
      <c r="E1657" s="1623"/>
      <c r="F1657" s="1623"/>
      <c r="G1657" s="1623"/>
      <c r="H1657" s="1652"/>
      <c r="I1657" s="1618" t="s">
        <v>71</v>
      </c>
      <c r="J1657" s="1617"/>
      <c r="K1657" s="1649">
        <v>2.29</v>
      </c>
      <c r="L1657" s="1648"/>
      <c r="M1657" s="1647">
        <f>K1657*12*I1612</f>
        <v>12201.12</v>
      </c>
      <c r="P1657" s="1414"/>
      <c r="Q1657" s="1414"/>
      <c r="R1657" s="1414"/>
      <c r="S1657" s="1607"/>
    </row>
    <row r="1658" spans="1:19" s="1606" customFormat="1" ht="15.75" thickBot="1">
      <c r="A1658" s="1656" t="s">
        <v>106</v>
      </c>
      <c r="B1658" s="1655"/>
      <c r="C1658" s="1655"/>
      <c r="D1658" s="1655"/>
      <c r="E1658" s="1655"/>
      <c r="F1658" s="1655"/>
      <c r="G1658" s="1655"/>
      <c r="H1658" s="1654"/>
      <c r="I1658" s="1651"/>
      <c r="J1658" s="1650"/>
      <c r="K1658" s="1649">
        <v>0.11</v>
      </c>
      <c r="L1658" s="1648"/>
      <c r="M1658" s="1647">
        <f>K1658*12*I1612</f>
        <v>586.08000000000004</v>
      </c>
      <c r="P1658" s="1414"/>
      <c r="Q1658" s="1414"/>
      <c r="R1658" s="1414"/>
      <c r="S1658" s="1607"/>
    </row>
    <row r="1659" spans="1:19" s="1606" customFormat="1">
      <c r="A1659" s="1644" t="s">
        <v>75</v>
      </c>
      <c r="B1659" s="1643"/>
      <c r="C1659" s="1643"/>
      <c r="D1659" s="1643"/>
      <c r="E1659" s="1643"/>
      <c r="F1659" s="1643"/>
      <c r="G1659" s="1643"/>
      <c r="H1659" s="1641"/>
      <c r="I1659" s="1618" t="s">
        <v>14</v>
      </c>
      <c r="J1659" s="1617"/>
      <c r="K1659" s="1653"/>
      <c r="L1659" s="1637"/>
      <c r="M1659" s="1615"/>
      <c r="P1659" s="1414"/>
      <c r="Q1659" s="1414"/>
      <c r="R1659" s="1414"/>
      <c r="S1659" s="1607"/>
    </row>
    <row r="1660" spans="1:19" s="1606" customFormat="1" ht="15.75" thickBot="1">
      <c r="A1660" s="1644" t="s">
        <v>76</v>
      </c>
      <c r="B1660" s="1643"/>
      <c r="C1660" s="1643"/>
      <c r="D1660" s="1643"/>
      <c r="E1660" s="1643"/>
      <c r="F1660" s="1643"/>
      <c r="G1660" s="1643"/>
      <c r="H1660" s="1641"/>
      <c r="I1660" s="1640"/>
      <c r="J1660" s="1639"/>
      <c r="K1660" s="1653"/>
      <c r="L1660" s="1637"/>
      <c r="M1660" s="1615"/>
      <c r="P1660" s="1414"/>
      <c r="Q1660" s="1414"/>
      <c r="R1660" s="1414"/>
      <c r="S1660" s="1607"/>
    </row>
    <row r="1661" spans="1:19" s="1606" customFormat="1" ht="15.75" thickBot="1">
      <c r="A1661" s="1624" t="s">
        <v>105</v>
      </c>
      <c r="B1661" s="1623"/>
      <c r="C1661" s="1623"/>
      <c r="D1661" s="1623"/>
      <c r="E1661" s="1623"/>
      <c r="F1661" s="1623"/>
      <c r="G1661" s="1623"/>
      <c r="H1661" s="1652"/>
      <c r="I1661" s="1651"/>
      <c r="J1661" s="1650"/>
      <c r="K1661" s="1649">
        <v>13.88</v>
      </c>
      <c r="L1661" s="1648"/>
      <c r="M1661" s="1647">
        <f>K1661*12*I1612</f>
        <v>73952.639999999999</v>
      </c>
      <c r="P1661" s="1414"/>
      <c r="Q1661" s="1414"/>
      <c r="R1661" s="1414"/>
      <c r="S1661" s="1607"/>
    </row>
    <row r="1662" spans="1:19" s="1606" customFormat="1">
      <c r="A1662" s="1644" t="s">
        <v>131</v>
      </c>
      <c r="B1662" s="1642"/>
      <c r="C1662" s="1642"/>
      <c r="D1662" s="1642"/>
      <c r="E1662" s="1642"/>
      <c r="F1662" s="1643"/>
      <c r="G1662" s="1642"/>
      <c r="H1662" s="1641"/>
      <c r="I1662" s="1646" t="s">
        <v>79</v>
      </c>
      <c r="J1662" s="1645"/>
      <c r="K1662" s="1638"/>
      <c r="L1662" s="1637"/>
      <c r="M1662" s="1615"/>
      <c r="P1662" s="1414"/>
      <c r="Q1662" s="1414"/>
      <c r="R1662" s="1414"/>
      <c r="S1662" s="1607"/>
    </row>
    <row r="1663" spans="1:19" s="1606" customFormat="1">
      <c r="A1663" s="1644" t="s">
        <v>130</v>
      </c>
      <c r="B1663" s="1642"/>
      <c r="C1663" s="1642"/>
      <c r="D1663" s="1642"/>
      <c r="E1663" s="1642"/>
      <c r="F1663" s="1643"/>
      <c r="G1663" s="1642"/>
      <c r="H1663" s="1641"/>
      <c r="I1663" s="1646" t="s">
        <v>81</v>
      </c>
      <c r="J1663" s="1645"/>
      <c r="K1663" s="1638"/>
      <c r="L1663" s="1637"/>
      <c r="M1663" s="1615"/>
      <c r="P1663" s="1414"/>
      <c r="Q1663" s="1414"/>
      <c r="R1663" s="1414"/>
      <c r="S1663" s="1607"/>
    </row>
    <row r="1664" spans="1:19" s="1606" customFormat="1">
      <c r="A1664" s="1644" t="s">
        <v>129</v>
      </c>
      <c r="B1664" s="1642"/>
      <c r="C1664" s="1642"/>
      <c r="D1664" s="1642"/>
      <c r="E1664" s="1642"/>
      <c r="F1664" s="1643"/>
      <c r="G1664" s="1642"/>
      <c r="H1664" s="1641"/>
      <c r="I1664" s="1646" t="s">
        <v>83</v>
      </c>
      <c r="J1664" s="1645"/>
      <c r="K1664" s="1638"/>
      <c r="L1664" s="1637"/>
      <c r="M1664" s="1615"/>
      <c r="P1664" s="1414"/>
      <c r="Q1664" s="1414"/>
      <c r="R1664" s="1414"/>
      <c r="S1664" s="1607"/>
    </row>
    <row r="1665" spans="1:19" s="1606" customFormat="1">
      <c r="A1665" s="1644" t="s">
        <v>128</v>
      </c>
      <c r="B1665" s="1642"/>
      <c r="C1665" s="1642"/>
      <c r="D1665" s="1642"/>
      <c r="E1665" s="1642"/>
      <c r="F1665" s="1643"/>
      <c r="G1665" s="1642"/>
      <c r="H1665" s="1641"/>
      <c r="I1665" s="1646" t="s">
        <v>85</v>
      </c>
      <c r="J1665" s="1645"/>
      <c r="K1665" s="1638"/>
      <c r="L1665" s="1637"/>
      <c r="M1665" s="1615"/>
      <c r="P1665" s="1414"/>
      <c r="Q1665" s="1414"/>
      <c r="R1665" s="1414"/>
      <c r="S1665" s="1607"/>
    </row>
    <row r="1666" spans="1:19" s="1606" customFormat="1">
      <c r="A1666" s="1644" t="s">
        <v>127</v>
      </c>
      <c r="B1666" s="1642"/>
      <c r="C1666" s="1642"/>
      <c r="D1666" s="1642"/>
      <c r="E1666" s="1642"/>
      <c r="F1666" s="1643"/>
      <c r="G1666" s="1642"/>
      <c r="H1666" s="1641"/>
      <c r="I1666" s="1646" t="s">
        <v>87</v>
      </c>
      <c r="J1666" s="1645"/>
      <c r="K1666" s="1638"/>
      <c r="L1666" s="1637"/>
      <c r="M1666" s="1615"/>
      <c r="P1666" s="1414"/>
      <c r="Q1666" s="1414"/>
      <c r="R1666" s="1414"/>
      <c r="S1666" s="1607"/>
    </row>
    <row r="1667" spans="1:19" s="1606" customFormat="1">
      <c r="A1667" s="1644" t="s">
        <v>126</v>
      </c>
      <c r="B1667" s="1642"/>
      <c r="C1667" s="1642"/>
      <c r="D1667" s="1642"/>
      <c r="E1667" s="1642"/>
      <c r="F1667" s="1643"/>
      <c r="G1667" s="1642"/>
      <c r="H1667" s="1641"/>
      <c r="I1667" s="1640"/>
      <c r="J1667" s="1639"/>
      <c r="K1667" s="1638"/>
      <c r="L1667" s="1637"/>
      <c r="M1667" s="1615"/>
      <c r="P1667" s="1414"/>
      <c r="Q1667" s="1414"/>
      <c r="R1667" s="1414"/>
      <c r="S1667" s="1607"/>
    </row>
    <row r="1668" spans="1:19" s="1606" customFormat="1">
      <c r="A1668" s="1644" t="s">
        <v>125</v>
      </c>
      <c r="B1668" s="1642"/>
      <c r="C1668" s="1642"/>
      <c r="D1668" s="1642"/>
      <c r="E1668" s="1642"/>
      <c r="F1668" s="1643"/>
      <c r="G1668" s="1642"/>
      <c r="H1668" s="1641"/>
      <c r="I1668" s="1640"/>
      <c r="J1668" s="1639"/>
      <c r="K1668" s="1638"/>
      <c r="L1668" s="1637"/>
      <c r="M1668" s="1615"/>
      <c r="P1668" s="1414"/>
      <c r="Q1668" s="1414"/>
      <c r="R1668" s="1414"/>
      <c r="S1668" s="1607"/>
    </row>
    <row r="1669" spans="1:19" s="1606" customFormat="1">
      <c r="A1669" s="1644" t="s">
        <v>91</v>
      </c>
      <c r="B1669" s="1642"/>
      <c r="C1669" s="1642"/>
      <c r="D1669" s="1642"/>
      <c r="E1669" s="1642"/>
      <c r="F1669" s="1643"/>
      <c r="G1669" s="1642"/>
      <c r="H1669" s="1641"/>
      <c r="I1669" s="1640"/>
      <c r="J1669" s="1639"/>
      <c r="K1669" s="1638"/>
      <c r="L1669" s="1637"/>
      <c r="M1669" s="1615"/>
      <c r="P1669" s="1414"/>
      <c r="Q1669" s="1414"/>
      <c r="R1669" s="1414"/>
      <c r="S1669" s="1607"/>
    </row>
    <row r="1670" spans="1:19" s="1606" customFormat="1" ht="15.75" thickBot="1">
      <c r="A1670" s="1644" t="s">
        <v>124</v>
      </c>
      <c r="B1670" s="1642"/>
      <c r="C1670" s="1642"/>
      <c r="D1670" s="1642"/>
      <c r="E1670" s="1642"/>
      <c r="F1670" s="1643"/>
      <c r="G1670" s="1642"/>
      <c r="H1670" s="1641"/>
      <c r="I1670" s="1640"/>
      <c r="J1670" s="1639"/>
      <c r="K1670" s="1638"/>
      <c r="L1670" s="1637"/>
      <c r="M1670" s="1615"/>
      <c r="P1670" s="1414"/>
      <c r="Q1670" s="1414"/>
      <c r="R1670" s="1414"/>
      <c r="S1670" s="1607"/>
    </row>
    <row r="1671" spans="1:19" s="1606" customFormat="1">
      <c r="A1671" s="1636" t="s">
        <v>94</v>
      </c>
      <c r="B1671" s="1635"/>
      <c r="C1671" s="1635"/>
      <c r="D1671" s="1635"/>
      <c r="E1671" s="1635"/>
      <c r="F1671" s="1635"/>
      <c r="G1671" s="1635"/>
      <c r="H1671" s="1635"/>
      <c r="I1671" s="1618" t="s">
        <v>95</v>
      </c>
      <c r="J1671" s="1617"/>
      <c r="K1671" s="1634"/>
      <c r="L1671" s="1633"/>
      <c r="M1671" s="1632"/>
      <c r="P1671" s="1414"/>
      <c r="Q1671" s="1414"/>
      <c r="R1671" s="1414"/>
      <c r="S1671" s="1607"/>
    </row>
    <row r="1672" spans="1:19" s="1606" customFormat="1" ht="15.75" thickBot="1">
      <c r="A1672" s="1631" t="s">
        <v>96</v>
      </c>
      <c r="B1672" s="1630"/>
      <c r="C1672" s="1630"/>
      <c r="D1672" s="1630"/>
      <c r="E1672" s="1630"/>
      <c r="F1672" s="1630"/>
      <c r="G1672" s="1630"/>
      <c r="H1672" s="1630"/>
      <c r="I1672" s="1629"/>
      <c r="J1672" s="1628"/>
      <c r="K1672" s="1627"/>
      <c r="L1672" s="1626"/>
      <c r="M1672" s="1625"/>
      <c r="P1672" s="1414"/>
      <c r="Q1672" s="1414"/>
      <c r="R1672" s="1414"/>
      <c r="S1672" s="1607"/>
    </row>
    <row r="1673" spans="1:19" s="1606" customFormat="1" ht="15.75" thickBot="1">
      <c r="A1673" s="1624" t="s">
        <v>97</v>
      </c>
      <c r="B1673" s="1623"/>
      <c r="C1673" s="1623"/>
      <c r="D1673" s="1623"/>
      <c r="E1673" s="1623"/>
      <c r="F1673" s="1623"/>
      <c r="G1673" s="1623"/>
      <c r="H1673" s="1622"/>
      <c r="I1673" s="1621" t="s">
        <v>98</v>
      </c>
      <c r="J1673" s="1620"/>
      <c r="K1673" s="1610">
        <v>1.85</v>
      </c>
      <c r="L1673" s="1609"/>
      <c r="M1673" s="1608">
        <f>K1673*12*I1612</f>
        <v>9856.8000000000011</v>
      </c>
      <c r="P1673" s="1414"/>
      <c r="Q1673" s="1414"/>
      <c r="R1673" s="1414"/>
      <c r="S1673" s="1607"/>
    </row>
    <row r="1674" spans="1:19" s="1606" customFormat="1" ht="15.75" thickBot="1">
      <c r="A1674" s="1619" t="s">
        <v>99</v>
      </c>
      <c r="B1674" s="1619"/>
      <c r="C1674" s="1619"/>
      <c r="D1674" s="1619"/>
      <c r="E1674" s="1619"/>
      <c r="F1674" s="1619"/>
      <c r="G1674" s="1619"/>
      <c r="H1674" s="1619"/>
      <c r="I1674" s="1618" t="s">
        <v>95</v>
      </c>
      <c r="J1674" s="1617"/>
      <c r="K1674" s="1616">
        <v>0.59</v>
      </c>
      <c r="L1674" s="1616"/>
      <c r="M1674" s="1615">
        <f>I1612*12*K1674</f>
        <v>3143.52</v>
      </c>
      <c r="P1674" s="1414"/>
      <c r="Q1674" s="1414"/>
      <c r="R1674" s="1414"/>
      <c r="S1674" s="1607"/>
    </row>
    <row r="1675" spans="1:19" s="1606" customFormat="1" ht="15.75" thickBot="1">
      <c r="A1675" s="1614" t="s">
        <v>100</v>
      </c>
      <c r="B1675" s="1613"/>
      <c r="C1675" s="1613"/>
      <c r="D1675" s="1613"/>
      <c r="E1675" s="1613"/>
      <c r="F1675" s="1613"/>
      <c r="G1675" s="1613"/>
      <c r="H1675" s="1613"/>
      <c r="I1675" s="1612"/>
      <c r="J1675" s="1611"/>
      <c r="K1675" s="1610">
        <v>3.41</v>
      </c>
      <c r="L1675" s="1609"/>
      <c r="M1675" s="1608">
        <f>K1675*12*I1612</f>
        <v>18168.48</v>
      </c>
      <c r="P1675" s="1414"/>
      <c r="Q1675" s="1414"/>
      <c r="R1675" s="1414"/>
      <c r="S1675" s="1607"/>
    </row>
    <row r="1676" spans="1:19" s="1588" customFormat="1" ht="15.75" thickBot="1">
      <c r="A1676" s="1431" t="s">
        <v>137</v>
      </c>
      <c r="B1676" s="1430"/>
      <c r="C1676" s="1430"/>
      <c r="D1676" s="1430"/>
      <c r="E1676" s="1430"/>
      <c r="F1676" s="1430"/>
      <c r="G1676" s="1430"/>
      <c r="H1676" s="1430"/>
      <c r="I1676" s="1426"/>
      <c r="J1676" s="1425"/>
      <c r="K1676" s="1429">
        <v>72.239999999999995</v>
      </c>
      <c r="L1676" s="1423"/>
      <c r="M1676" s="1416">
        <f>K1676*12*I1612</f>
        <v>384894.71999999997</v>
      </c>
      <c r="P1676" s="1414"/>
      <c r="Q1676" s="1414"/>
      <c r="R1676" s="1414"/>
      <c r="S1676" s="1589"/>
    </row>
    <row r="1677" spans="1:19" s="1588" customFormat="1" ht="15.75" thickBot="1">
      <c r="A1677" s="1428" t="s">
        <v>136</v>
      </c>
      <c r="B1677" s="1427"/>
      <c r="C1677" s="1427"/>
      <c r="D1677" s="1427"/>
      <c r="E1677" s="1427"/>
      <c r="F1677" s="1427"/>
      <c r="G1677" s="1427"/>
      <c r="H1677" s="1427"/>
      <c r="I1677" s="1426"/>
      <c r="J1677" s="1425"/>
      <c r="K1677" s="1424">
        <f>K1678-K1676</f>
        <v>3.6099999999999994</v>
      </c>
      <c r="L1677" s="1423"/>
      <c r="M1677" s="1416">
        <f>K1677*I1612</f>
        <v>1602.8399999999997</v>
      </c>
      <c r="P1677" s="1414"/>
      <c r="Q1677" s="1414"/>
      <c r="R1677" s="1414"/>
      <c r="S1677" s="1589"/>
    </row>
    <row r="1678" spans="1:19" s="1588" customFormat="1" ht="15.75" thickBot="1">
      <c r="A1678" s="1422" t="s">
        <v>135</v>
      </c>
      <c r="B1678" s="1421"/>
      <c r="C1678" s="1421"/>
      <c r="D1678" s="1421"/>
      <c r="E1678" s="1421"/>
      <c r="F1678" s="1421"/>
      <c r="G1678" s="1421"/>
      <c r="H1678" s="1421"/>
      <c r="I1678" s="1420"/>
      <c r="J1678" s="1419"/>
      <c r="K1678" s="1418">
        <f>K1675+K1673+K1674+K1661+K1636+K1623+K1613</f>
        <v>75.849999999999994</v>
      </c>
      <c r="L1678" s="1417"/>
      <c r="M1678" s="1416">
        <f>M1675+M1674+M1673+M1661+M1636+M1623+M1616+M1613</f>
        <v>432047.51999999996</v>
      </c>
      <c r="N1678" s="1590"/>
      <c r="O1678" s="1590"/>
      <c r="P1678" s="1414"/>
      <c r="Q1678" s="1414"/>
      <c r="R1678" s="1414"/>
      <c r="S1678" s="1589"/>
    </row>
    <row r="1680" spans="1:19" ht="15.75">
      <c r="A1680" s="1587" t="s">
        <v>104</v>
      </c>
      <c r="B1680" s="1587"/>
      <c r="C1680" s="1587"/>
      <c r="D1680" s="1587"/>
      <c r="E1680" s="1587"/>
      <c r="F1680" s="1587"/>
      <c r="G1680" s="1587"/>
      <c r="H1680" s="1587"/>
      <c r="I1680" s="1587"/>
      <c r="J1680" s="1587"/>
      <c r="K1680" s="1587"/>
      <c r="L1680" s="1587"/>
      <c r="M1680" s="1508"/>
    </row>
    <row r="1681" spans="1:13" s="1412" customFormat="1" ht="15.75">
      <c r="A1681" s="1586" t="s">
        <v>0</v>
      </c>
      <c r="B1681" s="1586"/>
      <c r="C1681" s="1586"/>
      <c r="D1681" s="1586"/>
      <c r="E1681" s="1586"/>
      <c r="F1681" s="1586"/>
      <c r="G1681" s="1586"/>
      <c r="H1681" s="1586"/>
      <c r="I1681" s="1586"/>
      <c r="J1681" s="1586"/>
      <c r="K1681" s="1586"/>
      <c r="L1681" s="1586"/>
      <c r="M1681" s="1508"/>
    </row>
    <row r="1682" spans="1:13" s="1412" customFormat="1" ht="15.75">
      <c r="A1682" s="1559"/>
      <c r="B1682" s="1559"/>
      <c r="C1682" s="1559"/>
      <c r="D1682" s="1559"/>
      <c r="E1682" s="1559"/>
      <c r="F1682" s="1559" t="s">
        <v>213</v>
      </c>
      <c r="G1682" s="1559"/>
      <c r="H1682" s="1559"/>
      <c r="I1682" s="1559"/>
      <c r="J1682" s="1559"/>
      <c r="K1682" s="1601" t="s">
        <v>212</v>
      </c>
      <c r="L1682" s="1584"/>
      <c r="M1682" s="1584"/>
    </row>
    <row r="1683" spans="1:13" s="1412" customFormat="1">
      <c r="A1683" s="1512"/>
      <c r="B1683" s="1511"/>
      <c r="C1683" s="1583" t="s">
        <v>2</v>
      </c>
      <c r="D1683" s="1583"/>
      <c r="E1683" s="1583"/>
      <c r="F1683" s="1511"/>
      <c r="G1683" s="1511"/>
      <c r="H1683" s="1557"/>
      <c r="I1683" s="1526" t="s">
        <v>3</v>
      </c>
      <c r="J1683" s="1525"/>
      <c r="K1683" s="1582" t="s">
        <v>4</v>
      </c>
      <c r="L1683" s="1581"/>
      <c r="M1683" s="1536"/>
    </row>
    <row r="1684" spans="1:13" s="1412" customFormat="1">
      <c r="A1684" s="1577"/>
      <c r="B1684" s="1541"/>
      <c r="C1684" s="1541"/>
      <c r="D1684" s="1541"/>
      <c r="E1684" s="1541"/>
      <c r="F1684" s="1541"/>
      <c r="G1684" s="1541"/>
      <c r="H1684" s="1542"/>
      <c r="I1684" s="1452"/>
      <c r="J1684" s="1451"/>
      <c r="K1684" s="1579" t="s">
        <v>5</v>
      </c>
      <c r="L1684" s="1578"/>
      <c r="M1684" s="1600" t="s">
        <v>6</v>
      </c>
    </row>
    <row r="1685" spans="1:13" s="1412" customFormat="1">
      <c r="A1685" s="1577"/>
      <c r="B1685" s="1541"/>
      <c r="C1685" s="1541"/>
      <c r="D1685" s="1541"/>
      <c r="E1685" s="1541"/>
      <c r="F1685" s="1541"/>
      <c r="G1685" s="1541"/>
      <c r="H1685" s="1542"/>
      <c r="I1685" s="1459" t="s">
        <v>7</v>
      </c>
      <c r="J1685" s="1458"/>
      <c r="K1685" s="1576" t="s">
        <v>8</v>
      </c>
      <c r="L1685" s="1575"/>
      <c r="M1685" s="1600" t="s">
        <v>9</v>
      </c>
    </row>
    <row r="1686" spans="1:13" s="1412" customFormat="1" ht="16.5" thickBot="1">
      <c r="A1686" s="1573"/>
      <c r="B1686" s="1538"/>
      <c r="C1686" s="1538"/>
      <c r="D1686" s="1538"/>
      <c r="E1686" s="1538"/>
      <c r="F1686" s="1538"/>
      <c r="G1686" s="1538"/>
      <c r="H1686" s="1537"/>
      <c r="I1686" s="1572">
        <v>472.8</v>
      </c>
      <c r="J1686" s="1571"/>
      <c r="K1686" s="1570"/>
      <c r="L1686" s="1569"/>
      <c r="M1686" s="1568"/>
    </row>
    <row r="1687" spans="1:13" s="1412" customFormat="1">
      <c r="A1687" s="1555" t="s">
        <v>10</v>
      </c>
      <c r="B1687" s="1534"/>
      <c r="C1687" s="1534"/>
      <c r="D1687" s="1534"/>
      <c r="E1687" s="1534"/>
      <c r="F1687" s="1534"/>
      <c r="G1687" s="1534"/>
      <c r="H1687" s="1567"/>
      <c r="I1687" s="1531"/>
      <c r="J1687" s="1530"/>
      <c r="K1687" s="1566">
        <f>K1690+K1693</f>
        <v>8.77</v>
      </c>
      <c r="L1687" s="1528"/>
      <c r="M1687" s="1444">
        <f>K1687*12*I1686</f>
        <v>49757.472000000002</v>
      </c>
    </row>
    <row r="1688" spans="1:13" s="1412" customFormat="1">
      <c r="A1688" s="1565" t="s">
        <v>11</v>
      </c>
      <c r="B1688" s="1564"/>
      <c r="C1688" s="1564"/>
      <c r="D1688" s="1564"/>
      <c r="E1688" s="1564"/>
      <c r="F1688" s="1564"/>
      <c r="G1688" s="1564"/>
      <c r="H1688" s="1563"/>
      <c r="I1688" s="1452"/>
      <c r="J1688" s="1451"/>
      <c r="K1688" s="1521"/>
      <c r="L1688" s="1507"/>
      <c r="M1688" s="1562"/>
    </row>
    <row r="1689" spans="1:13" s="1412" customFormat="1" ht="15.75" thickBot="1">
      <c r="A1689" s="1550" t="s">
        <v>12</v>
      </c>
      <c r="B1689" s="1561"/>
      <c r="C1689" s="1561"/>
      <c r="D1689" s="1561"/>
      <c r="E1689" s="1561"/>
      <c r="F1689" s="1561"/>
      <c r="G1689" s="1561"/>
      <c r="H1689" s="1560"/>
      <c r="I1689" s="1547"/>
      <c r="J1689" s="1440"/>
      <c r="K1689" s="1439"/>
      <c r="L1689" s="1438"/>
      <c r="M1689" s="1437"/>
    </row>
    <row r="1690" spans="1:13" s="1412" customFormat="1">
      <c r="A1690" s="1496" t="s">
        <v>13</v>
      </c>
      <c r="B1690" s="1516"/>
      <c r="C1690" s="1516"/>
      <c r="D1690" s="1516"/>
      <c r="E1690" s="1516"/>
      <c r="F1690" s="1516"/>
      <c r="G1690" s="1516"/>
      <c r="H1690" s="1543"/>
      <c r="I1690" s="1510" t="s">
        <v>14</v>
      </c>
      <c r="J1690" s="1509"/>
      <c r="K1690" s="1514">
        <v>5.24</v>
      </c>
      <c r="L1690" s="1513"/>
      <c r="M1690" s="1432">
        <f>K1690*12*I1686</f>
        <v>29729.664000000001</v>
      </c>
    </row>
    <row r="1691" spans="1:13" s="1412" customFormat="1">
      <c r="A1691" s="1456" t="s">
        <v>15</v>
      </c>
      <c r="B1691" s="1541"/>
      <c r="C1691" s="1541"/>
      <c r="D1691" s="1541"/>
      <c r="E1691" s="1541"/>
      <c r="F1691" s="1541"/>
      <c r="G1691" s="1541"/>
      <c r="H1691" s="1542"/>
      <c r="I1691" s="1459" t="s">
        <v>16</v>
      </c>
      <c r="J1691" s="1458"/>
      <c r="K1691" s="1508"/>
      <c r="L1691" s="1507"/>
      <c r="M1691" s="1432"/>
    </row>
    <row r="1692" spans="1:13" s="1412" customFormat="1">
      <c r="A1692" s="1496" t="s">
        <v>17</v>
      </c>
      <c r="B1692" s="1516"/>
      <c r="C1692" s="1516"/>
      <c r="D1692" s="1516"/>
      <c r="E1692" s="1516"/>
      <c r="F1692" s="1516"/>
      <c r="G1692" s="1516"/>
      <c r="H1692" s="1543"/>
      <c r="I1692" s="1510"/>
      <c r="J1692" s="1509"/>
      <c r="K1692" s="1508"/>
      <c r="L1692" s="1507"/>
      <c r="M1692" s="1432"/>
    </row>
    <row r="1693" spans="1:13" s="1412" customFormat="1">
      <c r="A1693" s="1496" t="s">
        <v>18</v>
      </c>
      <c r="B1693" s="1516"/>
      <c r="C1693" s="1516"/>
      <c r="D1693" s="1516"/>
      <c r="E1693" s="1516"/>
      <c r="F1693" s="1516"/>
      <c r="G1693" s="1516"/>
      <c r="H1693" s="1543"/>
      <c r="I1693" s="1504" t="s">
        <v>19</v>
      </c>
      <c r="J1693" s="1503"/>
      <c r="K1693" s="1506">
        <v>3.53</v>
      </c>
      <c r="L1693" s="1505"/>
      <c r="M1693" s="1432">
        <f>K1693*12*I1686</f>
        <v>20027.808000000001</v>
      </c>
    </row>
    <row r="1694" spans="1:13" s="1412" customFormat="1">
      <c r="A1694" s="1489" t="s">
        <v>20</v>
      </c>
      <c r="B1694" s="1540"/>
      <c r="C1694" s="1540"/>
      <c r="D1694" s="1540"/>
      <c r="E1694" s="1540"/>
      <c r="F1694" s="1540"/>
      <c r="G1694" s="1540"/>
      <c r="H1694" s="1539"/>
      <c r="I1694" s="1459" t="s">
        <v>16</v>
      </c>
      <c r="J1694" s="1458"/>
      <c r="K1694" s="1599"/>
      <c r="L1694" s="1598"/>
      <c r="M1694" s="1432"/>
    </row>
    <row r="1695" spans="1:13" s="1412" customFormat="1">
      <c r="A1695" s="1482" t="s">
        <v>21</v>
      </c>
      <c r="B1695" s="1511"/>
      <c r="C1695" s="1511"/>
      <c r="D1695" s="1511"/>
      <c r="E1695" s="1511"/>
      <c r="F1695" s="1511"/>
      <c r="G1695" s="1511"/>
      <c r="H1695" s="1557"/>
      <c r="I1695" s="1459"/>
      <c r="J1695" s="1458"/>
      <c r="K1695" s="1508"/>
      <c r="L1695" s="1507"/>
      <c r="M1695" s="1432"/>
    </row>
    <row r="1696" spans="1:13" s="1412" customFormat="1" ht="15.75" thickBot="1">
      <c r="A1696" s="1496" t="s">
        <v>22</v>
      </c>
      <c r="B1696" s="1495"/>
      <c r="C1696" s="1495"/>
      <c r="D1696" s="1495"/>
      <c r="E1696" s="1495"/>
      <c r="F1696" s="1495"/>
      <c r="G1696" s="1495"/>
      <c r="H1696" s="1494"/>
      <c r="I1696" s="1523"/>
      <c r="J1696" s="1522"/>
      <c r="K1696" s="1484"/>
      <c r="L1696" s="1483"/>
      <c r="M1696" s="1432"/>
    </row>
    <row r="1697" spans="1:13" s="1412" customFormat="1">
      <c r="A1697" s="1555" t="s">
        <v>23</v>
      </c>
      <c r="B1697" s="1554"/>
      <c r="C1697" s="1554"/>
      <c r="D1697" s="1554"/>
      <c r="E1697" s="1554"/>
      <c r="F1697" s="1554"/>
      <c r="G1697" s="1554"/>
      <c r="H1697" s="1553"/>
      <c r="I1697" s="1531"/>
      <c r="J1697" s="1552"/>
      <c r="K1697" s="1551">
        <f>K1699+K1704+K1706</f>
        <v>7.17</v>
      </c>
      <c r="L1697" s="1528"/>
      <c r="M1697" s="1444">
        <f>K1697*12*I1686</f>
        <v>40679.712</v>
      </c>
    </row>
    <row r="1698" spans="1:13" s="1412" customFormat="1" ht="15.75" thickBot="1">
      <c r="A1698" s="1550" t="s">
        <v>24</v>
      </c>
      <c r="B1698" s="1549"/>
      <c r="C1698" s="1549"/>
      <c r="D1698" s="1549"/>
      <c r="E1698" s="1549"/>
      <c r="F1698" s="1549"/>
      <c r="G1698" s="1549"/>
      <c r="H1698" s="1548"/>
      <c r="I1698" s="1547"/>
      <c r="J1698" s="1546"/>
      <c r="K1698" s="1439"/>
      <c r="L1698" s="1438"/>
      <c r="M1698" s="1437"/>
    </row>
    <row r="1699" spans="1:13" s="1412" customFormat="1">
      <c r="A1699" s="1456" t="s">
        <v>25</v>
      </c>
      <c r="B1699" s="1455"/>
      <c r="C1699" s="1455"/>
      <c r="D1699" s="1455"/>
      <c r="E1699" s="1455"/>
      <c r="F1699" s="1455"/>
      <c r="G1699" s="1455"/>
      <c r="H1699" s="1453"/>
      <c r="I1699" s="1459" t="s">
        <v>14</v>
      </c>
      <c r="J1699" s="1458"/>
      <c r="K1699" s="1514">
        <v>3.59</v>
      </c>
      <c r="L1699" s="1513"/>
      <c r="M1699" s="1432">
        <f>K1699*12*I1686</f>
        <v>20368.223999999998</v>
      </c>
    </row>
    <row r="1700" spans="1:13" s="1412" customFormat="1">
      <c r="A1700" s="1496" t="s">
        <v>26</v>
      </c>
      <c r="B1700" s="1495"/>
      <c r="C1700" s="1495"/>
      <c r="D1700" s="1495"/>
      <c r="E1700" s="1495"/>
      <c r="F1700" s="1495"/>
      <c r="G1700" s="1495"/>
      <c r="H1700" s="1494"/>
      <c r="I1700" s="1545"/>
      <c r="J1700" s="1544"/>
      <c r="K1700" s="1508"/>
      <c r="L1700" s="1507"/>
      <c r="M1700" s="1432"/>
    </row>
    <row r="1701" spans="1:13" s="1412" customFormat="1">
      <c r="A1701" s="1456" t="s">
        <v>15</v>
      </c>
      <c r="B1701" s="1541"/>
      <c r="C1701" s="1541"/>
      <c r="D1701" s="1541"/>
      <c r="E1701" s="1541"/>
      <c r="F1701" s="1541"/>
      <c r="G1701" s="1541"/>
      <c r="H1701" s="1542"/>
      <c r="I1701" s="1459" t="s">
        <v>16</v>
      </c>
      <c r="J1701" s="1458"/>
      <c r="K1701" s="1508"/>
      <c r="L1701" s="1507"/>
      <c r="M1701" s="1432"/>
    </row>
    <row r="1702" spans="1:13" s="1412" customFormat="1">
      <c r="A1702" s="1496" t="s">
        <v>17</v>
      </c>
      <c r="B1702" s="1516"/>
      <c r="C1702" s="1516"/>
      <c r="D1702" s="1516"/>
      <c r="E1702" s="1516"/>
      <c r="F1702" s="1516"/>
      <c r="G1702" s="1516"/>
      <c r="H1702" s="1543"/>
      <c r="I1702" s="1510"/>
      <c r="J1702" s="1509"/>
      <c r="K1702" s="1508"/>
      <c r="L1702" s="1507"/>
      <c r="M1702" s="1432"/>
    </row>
    <row r="1703" spans="1:13" s="1412" customFormat="1">
      <c r="A1703" s="1489" t="s">
        <v>27</v>
      </c>
      <c r="B1703" s="1540"/>
      <c r="C1703" s="1539"/>
      <c r="D1703" s="1541"/>
      <c r="E1703" s="1541"/>
      <c r="F1703" s="1541"/>
      <c r="G1703" s="1541"/>
      <c r="H1703" s="1542"/>
      <c r="I1703" s="1459" t="s">
        <v>16</v>
      </c>
      <c r="J1703" s="1458"/>
      <c r="K1703" s="1508"/>
      <c r="L1703" s="1507"/>
      <c r="M1703" s="1432"/>
    </row>
    <row r="1704" spans="1:13" s="1412" customFormat="1">
      <c r="A1704" s="1456" t="s">
        <v>28</v>
      </c>
      <c r="B1704" s="1541"/>
      <c r="C1704" s="1541"/>
      <c r="D1704" s="1540"/>
      <c r="E1704" s="1540"/>
      <c r="F1704" s="1540"/>
      <c r="G1704" s="1540"/>
      <c r="H1704" s="1539"/>
      <c r="I1704" s="1504" t="s">
        <v>19</v>
      </c>
      <c r="J1704" s="1503"/>
      <c r="K1704" s="1506">
        <v>1.58</v>
      </c>
      <c r="L1704" s="1505"/>
      <c r="M1704" s="1432">
        <f>K1704*12*I1686</f>
        <v>8964.2880000000005</v>
      </c>
    </row>
    <row r="1705" spans="1:13" s="1412" customFormat="1">
      <c r="A1705" s="1482" t="s">
        <v>29</v>
      </c>
      <c r="B1705" s="1481"/>
      <c r="C1705" s="1481"/>
      <c r="D1705" s="1481"/>
      <c r="E1705" s="1481"/>
      <c r="F1705" s="1481"/>
      <c r="G1705" s="1481"/>
      <c r="H1705" s="1480"/>
      <c r="I1705" s="1526" t="s">
        <v>133</v>
      </c>
      <c r="J1705" s="1525"/>
      <c r="K1705" s="1508"/>
      <c r="L1705" s="1507"/>
      <c r="M1705" s="1432"/>
    </row>
    <row r="1706" spans="1:13" s="1412" customFormat="1">
      <c r="A1706" s="1482" t="s">
        <v>32</v>
      </c>
      <c r="B1706" s="1481"/>
      <c r="C1706" s="1481"/>
      <c r="D1706" s="1481"/>
      <c r="E1706" s="1481"/>
      <c r="F1706" s="1481"/>
      <c r="G1706" s="1481"/>
      <c r="H1706" s="1480"/>
      <c r="I1706" s="1526" t="s">
        <v>19</v>
      </c>
      <c r="J1706" s="1525"/>
      <c r="K1706" s="1506">
        <v>2</v>
      </c>
      <c r="L1706" s="1505"/>
      <c r="M1706" s="1432">
        <f>K1706*12*I1686</f>
        <v>11347.2</v>
      </c>
    </row>
    <row r="1707" spans="1:13" s="1412" customFormat="1">
      <c r="A1707" s="1496" t="s">
        <v>33</v>
      </c>
      <c r="B1707" s="1495"/>
      <c r="C1707" s="1495"/>
      <c r="D1707" s="1495"/>
      <c r="E1707" s="1495"/>
      <c r="F1707" s="1495"/>
      <c r="G1707" s="1495"/>
      <c r="H1707" s="1494"/>
      <c r="I1707" s="1523"/>
      <c r="J1707" s="1522"/>
      <c r="K1707" s="1508"/>
      <c r="L1707" s="1507"/>
      <c r="M1707" s="1432"/>
    </row>
    <row r="1708" spans="1:13" s="1412" customFormat="1">
      <c r="A1708" s="1482" t="s">
        <v>34</v>
      </c>
      <c r="B1708" s="1481"/>
      <c r="C1708" s="1481"/>
      <c r="D1708" s="1481"/>
      <c r="E1708" s="1481"/>
      <c r="F1708" s="1481"/>
      <c r="G1708" s="1481"/>
      <c r="H1708" s="1480"/>
      <c r="I1708" s="1459" t="s">
        <v>16</v>
      </c>
      <c r="J1708" s="1458"/>
      <c r="K1708" s="1508"/>
      <c r="L1708" s="1507"/>
      <c r="M1708" s="1432"/>
    </row>
    <row r="1709" spans="1:13" s="1412" customFormat="1" ht="15.75" thickBot="1">
      <c r="A1709" s="1482" t="s">
        <v>35</v>
      </c>
      <c r="B1709" s="1481"/>
      <c r="C1709" s="1481"/>
      <c r="D1709" s="1481"/>
      <c r="E1709" s="1481"/>
      <c r="F1709" s="1481"/>
      <c r="G1709" s="1481"/>
      <c r="H1709" s="1480"/>
      <c r="I1709" s="1526" t="s">
        <v>132</v>
      </c>
      <c r="J1709" s="1525"/>
      <c r="K1709" s="1538"/>
      <c r="L1709" s="1537"/>
      <c r="M1709" s="1536"/>
    </row>
    <row r="1710" spans="1:13" s="1412" customFormat="1" ht="15.75" thickBot="1">
      <c r="A1710" s="1535" t="s">
        <v>38</v>
      </c>
      <c r="B1710" s="1534"/>
      <c r="C1710" s="1534"/>
      <c r="D1710" s="1534"/>
      <c r="E1710" s="1534"/>
      <c r="F1710" s="1534"/>
      <c r="G1710" s="1533"/>
      <c r="H1710" s="1532"/>
      <c r="I1710" s="1531"/>
      <c r="J1710" s="1530"/>
      <c r="K1710" s="1529">
        <f>K1711+K1718+K1726+K1730+K1731+K1732</f>
        <v>44.41</v>
      </c>
      <c r="L1710" s="1528"/>
      <c r="M1710" s="1444">
        <f>M1711+M1718+M1726+M1730+M1731+M1732</f>
        <v>251964.576</v>
      </c>
    </row>
    <row r="1711" spans="1:13" s="1412" customFormat="1" ht="15.75" thickBot="1">
      <c r="A1711" s="1467" t="s">
        <v>39</v>
      </c>
      <c r="B1711" s="1466"/>
      <c r="C1711" s="1466"/>
      <c r="D1711" s="1466"/>
      <c r="E1711" s="1466"/>
      <c r="F1711" s="1466"/>
      <c r="G1711" s="1466"/>
      <c r="H1711" s="1465"/>
      <c r="I1711" s="1464"/>
      <c r="J1711" s="1463"/>
      <c r="K1711" s="1527">
        <f>K1712+K1713+K1714+K1716+K1717</f>
        <v>9.58</v>
      </c>
      <c r="L1711" s="1518"/>
      <c r="M1711" s="1460">
        <f>K1711*12*I1686</f>
        <v>54353.088000000003</v>
      </c>
    </row>
    <row r="1712" spans="1:13" s="1412" customFormat="1">
      <c r="A1712" s="1496" t="s">
        <v>40</v>
      </c>
      <c r="B1712" s="1495"/>
      <c r="C1712" s="1495"/>
      <c r="D1712" s="1495"/>
      <c r="E1712" s="1495"/>
      <c r="F1712" s="1495"/>
      <c r="G1712" s="1495"/>
      <c r="H1712" s="1494"/>
      <c r="I1712" s="1510" t="s">
        <v>41</v>
      </c>
      <c r="J1712" s="1509"/>
      <c r="K1712" s="1514">
        <v>2.58</v>
      </c>
      <c r="L1712" s="1513"/>
      <c r="M1712" s="1432">
        <f>K1712*12*I1686</f>
        <v>14637.888000000001</v>
      </c>
    </row>
    <row r="1713" spans="1:13" s="1412" customFormat="1">
      <c r="A1713" s="1489" t="s">
        <v>42</v>
      </c>
      <c r="B1713" s="1488"/>
      <c r="C1713" s="1488"/>
      <c r="D1713" s="1488"/>
      <c r="E1713" s="1488"/>
      <c r="F1713" s="1488"/>
      <c r="G1713" s="1488"/>
      <c r="H1713" s="1487"/>
      <c r="I1713" s="1504" t="s">
        <v>43</v>
      </c>
      <c r="J1713" s="1503"/>
      <c r="K1713" s="1506">
        <v>6.1</v>
      </c>
      <c r="L1713" s="1505"/>
      <c r="M1713" s="1432">
        <f>K1713*12*I1686</f>
        <v>34608.959999999992</v>
      </c>
    </row>
    <row r="1714" spans="1:13" s="1412" customFormat="1">
      <c r="A1714" s="1482" t="s">
        <v>44</v>
      </c>
      <c r="B1714" s="1481"/>
      <c r="C1714" s="1481"/>
      <c r="D1714" s="1481"/>
      <c r="E1714" s="1481"/>
      <c r="F1714" s="1481"/>
      <c r="G1714" s="1481"/>
      <c r="H1714" s="1480"/>
      <c r="I1714" s="1526" t="s">
        <v>19</v>
      </c>
      <c r="J1714" s="1525"/>
      <c r="K1714" s="1506">
        <v>0.69</v>
      </c>
      <c r="L1714" s="1505"/>
      <c r="M1714" s="1432">
        <f>K1714*12*I1686</f>
        <v>3914.7839999999997</v>
      </c>
    </row>
    <row r="1715" spans="1:13" s="1412" customFormat="1">
      <c r="A1715" s="1524" t="s">
        <v>45</v>
      </c>
      <c r="B1715" s="1516"/>
      <c r="C1715" s="1516"/>
      <c r="D1715" s="1516"/>
      <c r="E1715" s="1495"/>
      <c r="F1715" s="1495"/>
      <c r="G1715" s="1495"/>
      <c r="H1715" s="1494"/>
      <c r="I1715" s="1523"/>
      <c r="J1715" s="1522"/>
      <c r="K1715" s="1521"/>
      <c r="L1715" s="1507"/>
      <c r="M1715" s="1432"/>
    </row>
    <row r="1716" spans="1:13" s="1412" customFormat="1">
      <c r="A1716" s="1489" t="s">
        <v>46</v>
      </c>
      <c r="B1716" s="1488"/>
      <c r="C1716" s="1488"/>
      <c r="D1716" s="1488"/>
      <c r="E1716" s="1488"/>
      <c r="F1716" s="1488"/>
      <c r="G1716" s="1488"/>
      <c r="H1716" s="1487"/>
      <c r="I1716" s="1504" t="s">
        <v>14</v>
      </c>
      <c r="J1716" s="1503"/>
      <c r="K1716" s="1506">
        <v>0.21</v>
      </c>
      <c r="L1716" s="1505"/>
      <c r="M1716" s="1432">
        <f>K1716*12*I1686</f>
        <v>1191.4560000000001</v>
      </c>
    </row>
    <row r="1717" spans="1:13" s="1412" customFormat="1" ht="15.75" thickBot="1">
      <c r="A1717" s="1482" t="s">
        <v>47</v>
      </c>
      <c r="B1717" s="1481"/>
      <c r="C1717" s="1481"/>
      <c r="D1717" s="1481"/>
      <c r="E1717" s="1481"/>
      <c r="F1717" s="1481"/>
      <c r="G1717" s="1481"/>
      <c r="H1717" s="1480"/>
      <c r="I1717" s="1479" t="s">
        <v>14</v>
      </c>
      <c r="J1717" s="1478"/>
      <c r="K1717" s="1520"/>
      <c r="L1717" s="1519"/>
      <c r="M1717" s="1432"/>
    </row>
    <row r="1718" spans="1:13" s="1412" customFormat="1" ht="15.75" thickBot="1">
      <c r="A1718" s="1501" t="s">
        <v>48</v>
      </c>
      <c r="B1718" s="1500"/>
      <c r="C1718" s="1500"/>
      <c r="D1718" s="1500"/>
      <c r="E1718" s="1500"/>
      <c r="F1718" s="1500"/>
      <c r="G1718" s="1500"/>
      <c r="H1718" s="1499"/>
      <c r="I1718" s="1464"/>
      <c r="J1718" s="1463"/>
      <c r="K1718" s="1462">
        <f>K1719+K1720+K1722+K1723+K1724+K1725</f>
        <v>2.9600000000000004</v>
      </c>
      <c r="L1718" s="1518"/>
      <c r="M1718" s="1460">
        <f>K1718*12*I1686</f>
        <v>16793.856000000003</v>
      </c>
    </row>
    <row r="1719" spans="1:13" s="1412" customFormat="1">
      <c r="A1719" s="1517" t="s">
        <v>49</v>
      </c>
      <c r="B1719" s="1516"/>
      <c r="C1719" s="1516"/>
      <c r="D1719" s="1516"/>
      <c r="E1719" s="1516"/>
      <c r="F1719" s="1495"/>
      <c r="G1719" s="1495"/>
      <c r="H1719" s="1494"/>
      <c r="I1719" s="1515"/>
      <c r="J1719" s="1451"/>
      <c r="K1719" s="1514">
        <v>0.16</v>
      </c>
      <c r="L1719" s="1513"/>
      <c r="M1719" s="1432">
        <f>K1719*12*I1686</f>
        <v>907.77599999999995</v>
      </c>
    </row>
    <row r="1720" spans="1:13" s="1412" customFormat="1">
      <c r="A1720" s="1512" t="s">
        <v>50</v>
      </c>
      <c r="B1720" s="1511"/>
      <c r="C1720" s="1511"/>
      <c r="D1720" s="1511"/>
      <c r="E1720" s="1511"/>
      <c r="F1720" s="1481"/>
      <c r="G1720" s="1481"/>
      <c r="H1720" s="1480"/>
      <c r="I1720" s="1459" t="s">
        <v>51</v>
      </c>
      <c r="J1720" s="1458"/>
      <c r="K1720" s="1506">
        <v>1.41</v>
      </c>
      <c r="L1720" s="1505"/>
      <c r="M1720" s="1432">
        <f>K1720*12*I1686</f>
        <v>7999.7759999999989</v>
      </c>
    </row>
    <row r="1721" spans="1:13" s="1412" customFormat="1">
      <c r="A1721" s="1496" t="s">
        <v>52</v>
      </c>
      <c r="B1721" s="1495"/>
      <c r="C1721" s="1495"/>
      <c r="D1721" s="1495"/>
      <c r="E1721" s="1495"/>
      <c r="F1721" s="1495"/>
      <c r="G1721" s="1495"/>
      <c r="H1721" s="1494"/>
      <c r="I1721" s="1510" t="s">
        <v>53</v>
      </c>
      <c r="J1721" s="1509"/>
      <c r="K1721" s="1508"/>
      <c r="L1721" s="1507"/>
      <c r="M1721" s="1432"/>
    </row>
    <row r="1722" spans="1:13" s="1412" customFormat="1">
      <c r="A1722" s="1489" t="s">
        <v>54</v>
      </c>
      <c r="B1722" s="1488"/>
      <c r="C1722" s="1488"/>
      <c r="D1722" s="1488"/>
      <c r="E1722" s="1488"/>
      <c r="F1722" s="1488"/>
      <c r="G1722" s="1488"/>
      <c r="H1722" s="1487"/>
      <c r="I1722" s="1504" t="s">
        <v>55</v>
      </c>
      <c r="J1722" s="1503"/>
      <c r="K1722" s="1506">
        <v>0.87</v>
      </c>
      <c r="L1722" s="1505"/>
      <c r="M1722" s="1432">
        <f>K1722*12*I1686</f>
        <v>4936.0320000000002</v>
      </c>
    </row>
    <row r="1723" spans="1:13" s="1412" customFormat="1">
      <c r="A1723" s="1489" t="s">
        <v>56</v>
      </c>
      <c r="B1723" s="1488"/>
      <c r="C1723" s="1488"/>
      <c r="D1723" s="1488"/>
      <c r="E1723" s="1488"/>
      <c r="F1723" s="1488"/>
      <c r="G1723" s="1488"/>
      <c r="H1723" s="1487"/>
      <c r="I1723" s="1504" t="s">
        <v>57</v>
      </c>
      <c r="J1723" s="1503"/>
      <c r="K1723" s="1506">
        <v>0.22</v>
      </c>
      <c r="L1723" s="1505"/>
      <c r="M1723" s="1432">
        <f>K1723*12*I1686</f>
        <v>1248.192</v>
      </c>
    </row>
    <row r="1724" spans="1:13" s="1412" customFormat="1">
      <c r="A1724" s="1482" t="s">
        <v>58</v>
      </c>
      <c r="B1724" s="1481"/>
      <c r="C1724" s="1481"/>
      <c r="D1724" s="1481"/>
      <c r="E1724" s="1481"/>
      <c r="F1724" s="1481"/>
      <c r="G1724" s="1481"/>
      <c r="H1724" s="1480"/>
      <c r="I1724" s="1504" t="s">
        <v>59</v>
      </c>
      <c r="J1724" s="1503"/>
      <c r="K1724" s="1484">
        <v>0.12</v>
      </c>
      <c r="L1724" s="1483"/>
      <c r="M1724" s="1432">
        <f>K1724*12*I1686</f>
        <v>680.83199999999999</v>
      </c>
    </row>
    <row r="1725" spans="1:13" s="1412" customFormat="1" ht="15.75" thickBot="1">
      <c r="A1725" s="1482" t="s">
        <v>60</v>
      </c>
      <c r="B1725" s="1481"/>
      <c r="C1725" s="1481"/>
      <c r="D1725" s="1481"/>
      <c r="E1725" s="1481"/>
      <c r="F1725" s="1481"/>
      <c r="G1725" s="1481"/>
      <c r="H1725" s="1480"/>
      <c r="I1725" s="1479" t="s">
        <v>61</v>
      </c>
      <c r="J1725" s="1478"/>
      <c r="K1725" s="1477">
        <v>0.18</v>
      </c>
      <c r="L1725" s="1476"/>
      <c r="M1725" s="1502">
        <f>K1725*12*I1686</f>
        <v>1021.248</v>
      </c>
    </row>
    <row r="1726" spans="1:13" s="1412" customFormat="1" ht="15.75" thickBot="1">
      <c r="A1726" s="1501" t="s">
        <v>109</v>
      </c>
      <c r="B1726" s="1500"/>
      <c r="C1726" s="1500"/>
      <c r="D1726" s="1500"/>
      <c r="E1726" s="1500"/>
      <c r="F1726" s="1500"/>
      <c r="G1726" s="1500"/>
      <c r="H1726" s="1499"/>
      <c r="I1726" s="1498"/>
      <c r="J1726" s="1497"/>
      <c r="K1726" s="1424">
        <f>K1727+K1728+K1729</f>
        <v>1.93</v>
      </c>
      <c r="L1726" s="1461"/>
      <c r="M1726" s="1460">
        <f>K1726*12*I1686</f>
        <v>10950.048000000001</v>
      </c>
    </row>
    <row r="1727" spans="1:13" s="1412" customFormat="1">
      <c r="A1727" s="1496" t="s">
        <v>63</v>
      </c>
      <c r="B1727" s="1495"/>
      <c r="C1727" s="1495"/>
      <c r="D1727" s="1495"/>
      <c r="E1727" s="1495"/>
      <c r="F1727" s="1495"/>
      <c r="G1727" s="1495"/>
      <c r="H1727" s="1494"/>
      <c r="I1727" s="1493" t="s">
        <v>64</v>
      </c>
      <c r="J1727" s="1492"/>
      <c r="K1727" s="1491">
        <v>0.92</v>
      </c>
      <c r="L1727" s="1490"/>
      <c r="M1727" s="1432">
        <f>K1727*12*I1686</f>
        <v>5219.7120000000004</v>
      </c>
    </row>
    <row r="1728" spans="1:13" s="1412" customFormat="1">
      <c r="A1728" s="1489" t="s">
        <v>65</v>
      </c>
      <c r="B1728" s="1488"/>
      <c r="C1728" s="1488"/>
      <c r="D1728" s="1488"/>
      <c r="E1728" s="1488"/>
      <c r="F1728" s="1488"/>
      <c r="G1728" s="1488"/>
      <c r="H1728" s="1487"/>
      <c r="I1728" s="1486" t="s">
        <v>66</v>
      </c>
      <c r="J1728" s="1485"/>
      <c r="K1728" s="1484">
        <v>0.81</v>
      </c>
      <c r="L1728" s="1483"/>
      <c r="M1728" s="1432">
        <f>K1728*12*I1686</f>
        <v>4595.616</v>
      </c>
    </row>
    <row r="1729" spans="1:13" s="1412" customFormat="1" ht="15.75" thickBot="1">
      <c r="A1729" s="1482" t="s">
        <v>58</v>
      </c>
      <c r="B1729" s="1481"/>
      <c r="C1729" s="1481"/>
      <c r="D1729" s="1481"/>
      <c r="E1729" s="1481"/>
      <c r="F1729" s="1481"/>
      <c r="G1729" s="1481"/>
      <c r="H1729" s="1480"/>
      <c r="I1729" s="1479" t="s">
        <v>59</v>
      </c>
      <c r="J1729" s="1478"/>
      <c r="K1729" s="1477">
        <v>0.2</v>
      </c>
      <c r="L1729" s="1476"/>
      <c r="M1729" s="1432">
        <f>K1729*12*I1686</f>
        <v>1134.7200000000003</v>
      </c>
    </row>
    <row r="1730" spans="1:13" s="1412" customFormat="1" ht="15.75" thickBot="1">
      <c r="A1730" s="1471" t="s">
        <v>108</v>
      </c>
      <c r="B1730" s="1470"/>
      <c r="C1730" s="1470"/>
      <c r="D1730" s="1470"/>
      <c r="E1730" s="1470"/>
      <c r="F1730" s="1470"/>
      <c r="G1730" s="1470"/>
      <c r="H1730" s="1469"/>
      <c r="I1730" s="1475" t="s">
        <v>68</v>
      </c>
      <c r="J1730" s="1474"/>
      <c r="K1730" s="1605">
        <v>27.54</v>
      </c>
      <c r="L1730" s="1604"/>
      <c r="M1730" s="1460">
        <f>K1730*12*I1686</f>
        <v>156250.94400000002</v>
      </c>
    </row>
    <row r="1731" spans="1:13" s="1412" customFormat="1" ht="15.75" thickBot="1">
      <c r="A1731" s="1467" t="s">
        <v>107</v>
      </c>
      <c r="B1731" s="1466"/>
      <c r="C1731" s="1466"/>
      <c r="D1731" s="1466"/>
      <c r="E1731" s="1466"/>
      <c r="F1731" s="1466"/>
      <c r="G1731" s="1466"/>
      <c r="H1731" s="1465"/>
      <c r="I1731" s="1435" t="s">
        <v>71</v>
      </c>
      <c r="J1731" s="1434"/>
      <c r="K1731" s="1462">
        <v>2.29</v>
      </c>
      <c r="L1731" s="1461"/>
      <c r="M1731" s="1460">
        <f>K1731*12*I1686</f>
        <v>12992.544</v>
      </c>
    </row>
    <row r="1732" spans="1:13" s="1412" customFormat="1" ht="15.75" thickBot="1">
      <c r="A1732" s="1471" t="s">
        <v>106</v>
      </c>
      <c r="B1732" s="1470"/>
      <c r="C1732" s="1470"/>
      <c r="D1732" s="1470"/>
      <c r="E1732" s="1470"/>
      <c r="F1732" s="1470"/>
      <c r="G1732" s="1470"/>
      <c r="H1732" s="1469"/>
      <c r="I1732" s="1464"/>
      <c r="J1732" s="1463"/>
      <c r="K1732" s="1462">
        <v>0.11</v>
      </c>
      <c r="L1732" s="1461"/>
      <c r="M1732" s="1460">
        <f>K1732*12*I1686</f>
        <v>624.096</v>
      </c>
    </row>
    <row r="1733" spans="1:13" s="1412" customFormat="1">
      <c r="A1733" s="1456" t="s">
        <v>75</v>
      </c>
      <c r="B1733" s="1455"/>
      <c r="C1733" s="1455"/>
      <c r="D1733" s="1455"/>
      <c r="E1733" s="1455"/>
      <c r="F1733" s="1455"/>
      <c r="G1733" s="1455"/>
      <c r="H1733" s="1453"/>
      <c r="I1733" s="1435" t="s">
        <v>14</v>
      </c>
      <c r="J1733" s="1434"/>
      <c r="K1733" s="1468"/>
      <c r="L1733" s="1449"/>
      <c r="M1733" s="1432"/>
    </row>
    <row r="1734" spans="1:13" s="1412" customFormat="1" ht="15.75" thickBot="1">
      <c r="A1734" s="1456" t="s">
        <v>76</v>
      </c>
      <c r="B1734" s="1455"/>
      <c r="C1734" s="1455"/>
      <c r="D1734" s="1455"/>
      <c r="E1734" s="1455"/>
      <c r="F1734" s="1455"/>
      <c r="G1734" s="1455"/>
      <c r="H1734" s="1453"/>
      <c r="I1734" s="1452"/>
      <c r="J1734" s="1451"/>
      <c r="K1734" s="1468"/>
      <c r="L1734" s="1449"/>
      <c r="M1734" s="1432"/>
    </row>
    <row r="1735" spans="1:13" s="1412" customFormat="1" ht="15.75" thickBot="1">
      <c r="A1735" s="1467" t="s">
        <v>105</v>
      </c>
      <c r="B1735" s="1466"/>
      <c r="C1735" s="1466"/>
      <c r="D1735" s="1466"/>
      <c r="E1735" s="1466"/>
      <c r="F1735" s="1466"/>
      <c r="G1735" s="1466"/>
      <c r="H1735" s="1465"/>
      <c r="I1735" s="1464"/>
      <c r="J1735" s="1463"/>
      <c r="K1735" s="1462">
        <v>11.11</v>
      </c>
      <c r="L1735" s="1461"/>
      <c r="M1735" s="1460">
        <f>K1735*12*I1686</f>
        <v>63033.695999999996</v>
      </c>
    </row>
    <row r="1736" spans="1:13" s="1412" customFormat="1">
      <c r="A1736" s="1456" t="s">
        <v>131</v>
      </c>
      <c r="B1736" s="1454"/>
      <c r="C1736" s="1454"/>
      <c r="D1736" s="1454"/>
      <c r="E1736" s="1454"/>
      <c r="F1736" s="1455"/>
      <c r="G1736" s="1454"/>
      <c r="H1736" s="1453"/>
      <c r="I1736" s="1459" t="s">
        <v>79</v>
      </c>
      <c r="J1736" s="1458"/>
      <c r="K1736" s="1450"/>
      <c r="L1736" s="1449"/>
      <c r="M1736" s="1432"/>
    </row>
    <row r="1737" spans="1:13" s="1412" customFormat="1">
      <c r="A1737" s="1456" t="s">
        <v>130</v>
      </c>
      <c r="B1737" s="1454"/>
      <c r="C1737" s="1454"/>
      <c r="D1737" s="1454"/>
      <c r="E1737" s="1454"/>
      <c r="F1737" s="1455"/>
      <c r="G1737" s="1454"/>
      <c r="H1737" s="1453"/>
      <c r="I1737" s="1459" t="s">
        <v>81</v>
      </c>
      <c r="J1737" s="1458"/>
      <c r="K1737" s="1450"/>
      <c r="L1737" s="1449"/>
      <c r="M1737" s="1432"/>
    </row>
    <row r="1738" spans="1:13" s="1412" customFormat="1">
      <c r="A1738" s="1456" t="s">
        <v>129</v>
      </c>
      <c r="B1738" s="1454"/>
      <c r="C1738" s="1454"/>
      <c r="D1738" s="1454"/>
      <c r="E1738" s="1454"/>
      <c r="F1738" s="1455"/>
      <c r="G1738" s="1454"/>
      <c r="H1738" s="1453"/>
      <c r="I1738" s="1459" t="s">
        <v>83</v>
      </c>
      <c r="J1738" s="1458"/>
      <c r="K1738" s="1450"/>
      <c r="L1738" s="1449"/>
      <c r="M1738" s="1432"/>
    </row>
    <row r="1739" spans="1:13" s="1412" customFormat="1">
      <c r="A1739" s="1456" t="s">
        <v>128</v>
      </c>
      <c r="B1739" s="1454"/>
      <c r="C1739" s="1454"/>
      <c r="D1739" s="1454"/>
      <c r="E1739" s="1454"/>
      <c r="F1739" s="1455"/>
      <c r="G1739" s="1454"/>
      <c r="H1739" s="1453"/>
      <c r="I1739" s="1459" t="s">
        <v>85</v>
      </c>
      <c r="J1739" s="1458"/>
      <c r="K1739" s="1450"/>
      <c r="L1739" s="1449"/>
      <c r="M1739" s="1432"/>
    </row>
    <row r="1740" spans="1:13" s="1412" customFormat="1">
      <c r="A1740" s="1456" t="s">
        <v>127</v>
      </c>
      <c r="B1740" s="1454"/>
      <c r="C1740" s="1454"/>
      <c r="D1740" s="1454"/>
      <c r="E1740" s="1454"/>
      <c r="F1740" s="1455"/>
      <c r="G1740" s="1454"/>
      <c r="H1740" s="1453"/>
      <c r="I1740" s="1459" t="s">
        <v>87</v>
      </c>
      <c r="J1740" s="1458"/>
      <c r="K1740" s="1450"/>
      <c r="L1740" s="1449"/>
      <c r="M1740" s="1432"/>
    </row>
    <row r="1741" spans="1:13" s="1412" customFormat="1">
      <c r="A1741" s="1456" t="s">
        <v>126</v>
      </c>
      <c r="B1741" s="1454"/>
      <c r="C1741" s="1454"/>
      <c r="D1741" s="1454"/>
      <c r="E1741" s="1454"/>
      <c r="F1741" s="1455"/>
      <c r="G1741" s="1454"/>
      <c r="H1741" s="1453"/>
      <c r="I1741" s="1452"/>
      <c r="J1741" s="1451"/>
      <c r="K1741" s="1450"/>
      <c r="L1741" s="1449"/>
      <c r="M1741" s="1432"/>
    </row>
    <row r="1742" spans="1:13" s="1412" customFormat="1">
      <c r="A1742" s="1456" t="s">
        <v>125</v>
      </c>
      <c r="B1742" s="1454"/>
      <c r="C1742" s="1454"/>
      <c r="D1742" s="1454"/>
      <c r="E1742" s="1454"/>
      <c r="F1742" s="1455"/>
      <c r="G1742" s="1454"/>
      <c r="H1742" s="1453"/>
      <c r="I1742" s="1452"/>
      <c r="J1742" s="1451"/>
      <c r="K1742" s="1450"/>
      <c r="L1742" s="1449"/>
      <c r="M1742" s="1432"/>
    </row>
    <row r="1743" spans="1:13" s="1412" customFormat="1">
      <c r="A1743" s="1456" t="s">
        <v>91</v>
      </c>
      <c r="B1743" s="1454"/>
      <c r="C1743" s="1454"/>
      <c r="D1743" s="1454"/>
      <c r="E1743" s="1454"/>
      <c r="F1743" s="1455"/>
      <c r="G1743" s="1454"/>
      <c r="H1743" s="1453"/>
      <c r="I1743" s="1452"/>
      <c r="J1743" s="1451"/>
      <c r="K1743" s="1450"/>
      <c r="L1743" s="1449"/>
      <c r="M1743" s="1432"/>
    </row>
    <row r="1744" spans="1:13" s="1412" customFormat="1" ht="15.75" thickBot="1">
      <c r="A1744" s="1456" t="s">
        <v>124</v>
      </c>
      <c r="B1744" s="1454"/>
      <c r="C1744" s="1454"/>
      <c r="D1744" s="1454"/>
      <c r="E1744" s="1454"/>
      <c r="F1744" s="1455"/>
      <c r="G1744" s="1454"/>
      <c r="H1744" s="1453"/>
      <c r="I1744" s="1452"/>
      <c r="J1744" s="1451"/>
      <c r="K1744" s="1450"/>
      <c r="L1744" s="1449"/>
      <c r="M1744" s="1432"/>
    </row>
    <row r="1745" spans="1:19">
      <c r="A1745" s="1448" t="s">
        <v>94</v>
      </c>
      <c r="B1745" s="1447"/>
      <c r="C1745" s="1447"/>
      <c r="D1745" s="1447"/>
      <c r="E1745" s="1447"/>
      <c r="F1745" s="1447"/>
      <c r="G1745" s="1447"/>
      <c r="H1745" s="1447"/>
      <c r="I1745" s="1435" t="s">
        <v>95</v>
      </c>
      <c r="J1745" s="1434"/>
      <c r="K1745" s="1446"/>
      <c r="L1745" s="1445"/>
      <c r="M1745" s="1444"/>
    </row>
    <row r="1746" spans="1:19" ht="15.75" thickBot="1">
      <c r="A1746" s="1443" t="s">
        <v>96</v>
      </c>
      <c r="B1746" s="1442"/>
      <c r="C1746" s="1442"/>
      <c r="D1746" s="1442"/>
      <c r="E1746" s="1442"/>
      <c r="F1746" s="1442"/>
      <c r="G1746" s="1442"/>
      <c r="H1746" s="1442"/>
      <c r="I1746" s="1441"/>
      <c r="J1746" s="1440"/>
      <c r="K1746" s="1439"/>
      <c r="L1746" s="1438"/>
      <c r="M1746" s="1437"/>
    </row>
    <row r="1747" spans="1:19" ht="15.75" thickBot="1">
      <c r="A1747" s="1436" t="s">
        <v>160</v>
      </c>
      <c r="B1747" s="1436"/>
      <c r="C1747" s="1436"/>
      <c r="D1747" s="1436"/>
      <c r="E1747" s="1436"/>
      <c r="F1747" s="1436"/>
      <c r="G1747" s="1436"/>
      <c r="H1747" s="1436"/>
      <c r="I1747" s="1435" t="s">
        <v>95</v>
      </c>
      <c r="J1747" s="1434"/>
      <c r="K1747" s="1433">
        <v>0.55000000000000004</v>
      </c>
      <c r="L1747" s="1433"/>
      <c r="M1747" s="1432">
        <f>I1686*12*K1747</f>
        <v>3120.4800000000005</v>
      </c>
    </row>
    <row r="1748" spans="1:19" s="1588" customFormat="1" ht="15.75" thickBot="1">
      <c r="A1748" s="1431" t="s">
        <v>137</v>
      </c>
      <c r="B1748" s="1430"/>
      <c r="C1748" s="1430"/>
      <c r="D1748" s="1430"/>
      <c r="E1748" s="1430"/>
      <c r="F1748" s="1430"/>
      <c r="G1748" s="1430"/>
      <c r="H1748" s="1430"/>
      <c r="I1748" s="1426"/>
      <c r="J1748" s="1425"/>
      <c r="K1748" s="1429">
        <v>68.58</v>
      </c>
      <c r="L1748" s="1423"/>
      <c r="M1748" s="1416">
        <f>K1748*12*I1686</f>
        <v>389095.48800000001</v>
      </c>
      <c r="P1748" s="1414"/>
      <c r="Q1748" s="1414"/>
      <c r="R1748" s="1414"/>
      <c r="S1748" s="1589"/>
    </row>
    <row r="1749" spans="1:19" s="1588" customFormat="1" ht="15.75" thickBot="1">
      <c r="A1749" s="1428" t="s">
        <v>136</v>
      </c>
      <c r="B1749" s="1427"/>
      <c r="C1749" s="1427"/>
      <c r="D1749" s="1427"/>
      <c r="E1749" s="1427"/>
      <c r="F1749" s="1427"/>
      <c r="G1749" s="1427"/>
      <c r="H1749" s="1427"/>
      <c r="I1749" s="1426"/>
      <c r="J1749" s="1425"/>
      <c r="K1749" s="1424">
        <f>K1750-K1748</f>
        <v>3.4299999999999926</v>
      </c>
      <c r="L1749" s="1423"/>
      <c r="M1749" s="1416">
        <f>K1749*12*I1686</f>
        <v>19460.44799999996</v>
      </c>
      <c r="P1749" s="1414"/>
      <c r="Q1749" s="1414"/>
      <c r="R1749" s="1414"/>
      <c r="S1749" s="1589"/>
    </row>
    <row r="1750" spans="1:19" s="1588" customFormat="1" ht="15.75" thickBot="1">
      <c r="A1750" s="1422" t="s">
        <v>135</v>
      </c>
      <c r="B1750" s="1421"/>
      <c r="C1750" s="1421"/>
      <c r="D1750" s="1421"/>
      <c r="E1750" s="1421"/>
      <c r="F1750" s="1421"/>
      <c r="G1750" s="1421"/>
      <c r="H1750" s="1421"/>
      <c r="I1750" s="1420"/>
      <c r="J1750" s="1419"/>
      <c r="K1750" s="1418">
        <f>K1747+K1735+K1710+K1697+K1687</f>
        <v>72.009999999999991</v>
      </c>
      <c r="L1750" s="1417"/>
      <c r="M1750" s="1416">
        <f>M1747+M1735+M1710+M1697+M1687</f>
        <v>408555.93599999999</v>
      </c>
      <c r="N1750" s="1590"/>
      <c r="O1750" s="1590"/>
      <c r="P1750" s="1414"/>
      <c r="Q1750" s="1414"/>
      <c r="R1750" s="1414"/>
      <c r="S1750" s="1589"/>
    </row>
    <row r="1752" spans="1:19" ht="15.75">
      <c r="A1752" s="1587" t="s">
        <v>104</v>
      </c>
      <c r="B1752" s="1587"/>
      <c r="C1752" s="1587"/>
      <c r="D1752" s="1587"/>
      <c r="E1752" s="1587"/>
      <c r="F1752" s="1587"/>
      <c r="G1752" s="1587"/>
      <c r="H1752" s="1587"/>
      <c r="I1752" s="1587"/>
      <c r="J1752" s="1587"/>
      <c r="K1752" s="1587"/>
      <c r="L1752" s="1587"/>
      <c r="M1752" s="1508"/>
    </row>
    <row r="1753" spans="1:19" ht="15.75">
      <c r="A1753" s="1586" t="s">
        <v>0</v>
      </c>
      <c r="B1753" s="1586"/>
      <c r="C1753" s="1586"/>
      <c r="D1753" s="1586"/>
      <c r="E1753" s="1586"/>
      <c r="F1753" s="1586"/>
      <c r="G1753" s="1586"/>
      <c r="H1753" s="1586"/>
      <c r="I1753" s="1586"/>
      <c r="J1753" s="1586"/>
      <c r="K1753" s="1586"/>
      <c r="L1753" s="1586"/>
      <c r="M1753" s="1508"/>
    </row>
    <row r="1754" spans="1:19" ht="15.75">
      <c r="A1754" s="1559"/>
      <c r="B1754" s="1559"/>
      <c r="C1754" s="1559"/>
      <c r="D1754" s="1559"/>
      <c r="E1754" s="1559"/>
      <c r="F1754" s="1559" t="s">
        <v>211</v>
      </c>
      <c r="G1754" s="1559"/>
      <c r="H1754" s="1559"/>
      <c r="I1754" s="1559"/>
      <c r="J1754" s="1559"/>
      <c r="K1754" s="1601" t="s">
        <v>187</v>
      </c>
      <c r="L1754" s="1584"/>
      <c r="M1754" s="1584"/>
    </row>
    <row r="1755" spans="1:19">
      <c r="A1755" s="1512"/>
      <c r="B1755" s="1511"/>
      <c r="C1755" s="1583" t="s">
        <v>2</v>
      </c>
      <c r="D1755" s="1583"/>
      <c r="E1755" s="1583"/>
      <c r="F1755" s="1511"/>
      <c r="G1755" s="1511"/>
      <c r="H1755" s="1557"/>
      <c r="I1755" s="1526" t="s">
        <v>3</v>
      </c>
      <c r="J1755" s="1525"/>
      <c r="K1755" s="1582" t="s">
        <v>4</v>
      </c>
      <c r="L1755" s="1581"/>
      <c r="M1755" s="1536"/>
    </row>
    <row r="1756" spans="1:19">
      <c r="A1756" s="1577"/>
      <c r="B1756" s="1541"/>
      <c r="C1756" s="1541"/>
      <c r="D1756" s="1541"/>
      <c r="E1756" s="1541"/>
      <c r="F1756" s="1541"/>
      <c r="G1756" s="1541"/>
      <c r="H1756" s="1542"/>
      <c r="I1756" s="1452"/>
      <c r="J1756" s="1451"/>
      <c r="K1756" s="1579" t="s">
        <v>5</v>
      </c>
      <c r="L1756" s="1578"/>
      <c r="M1756" s="1600" t="s">
        <v>6</v>
      </c>
    </row>
    <row r="1757" spans="1:19">
      <c r="A1757" s="1577"/>
      <c r="B1757" s="1541"/>
      <c r="C1757" s="1541"/>
      <c r="D1757" s="1541"/>
      <c r="E1757" s="1541"/>
      <c r="F1757" s="1541"/>
      <c r="G1757" s="1541"/>
      <c r="H1757" s="1542"/>
      <c r="I1757" s="1459" t="s">
        <v>7</v>
      </c>
      <c r="J1757" s="1458"/>
      <c r="K1757" s="1576" t="s">
        <v>8</v>
      </c>
      <c r="L1757" s="1575"/>
      <c r="M1757" s="1600" t="s">
        <v>9</v>
      </c>
    </row>
    <row r="1758" spans="1:19" ht="16.5" thickBot="1">
      <c r="A1758" s="1573"/>
      <c r="B1758" s="1538"/>
      <c r="C1758" s="1538"/>
      <c r="D1758" s="1538"/>
      <c r="E1758" s="1538"/>
      <c r="F1758" s="1538"/>
      <c r="G1758" s="1538"/>
      <c r="H1758" s="1537"/>
      <c r="I1758" s="1572">
        <v>391.6</v>
      </c>
      <c r="J1758" s="1571"/>
      <c r="K1758" s="1570"/>
      <c r="L1758" s="1569"/>
      <c r="M1758" s="1568"/>
    </row>
    <row r="1759" spans="1:19">
      <c r="A1759" s="1555" t="s">
        <v>10</v>
      </c>
      <c r="B1759" s="1534"/>
      <c r="C1759" s="1534"/>
      <c r="D1759" s="1534"/>
      <c r="E1759" s="1534"/>
      <c r="F1759" s="1534"/>
      <c r="G1759" s="1534"/>
      <c r="H1759" s="1567"/>
      <c r="I1759" s="1531"/>
      <c r="J1759" s="1530"/>
      <c r="K1759" s="1566">
        <f>K1762+K1765</f>
        <v>8.77</v>
      </c>
      <c r="L1759" s="1528"/>
      <c r="M1759" s="1444">
        <f>K1759*12*I1758</f>
        <v>41211.984000000004</v>
      </c>
    </row>
    <row r="1760" spans="1:19">
      <c r="A1760" s="1565" t="s">
        <v>11</v>
      </c>
      <c r="B1760" s="1564"/>
      <c r="C1760" s="1564"/>
      <c r="D1760" s="1564"/>
      <c r="E1760" s="1564"/>
      <c r="F1760" s="1564"/>
      <c r="G1760" s="1564"/>
      <c r="H1760" s="1563"/>
      <c r="I1760" s="1452"/>
      <c r="J1760" s="1451"/>
      <c r="K1760" s="1521"/>
      <c r="L1760" s="1507"/>
      <c r="M1760" s="1562"/>
    </row>
    <row r="1761" spans="1:13" s="1412" customFormat="1" ht="15.75" thickBot="1">
      <c r="A1761" s="1550" t="s">
        <v>12</v>
      </c>
      <c r="B1761" s="1561"/>
      <c r="C1761" s="1561"/>
      <c r="D1761" s="1561"/>
      <c r="E1761" s="1561"/>
      <c r="F1761" s="1561"/>
      <c r="G1761" s="1561"/>
      <c r="H1761" s="1560"/>
      <c r="I1761" s="1547"/>
      <c r="J1761" s="1440"/>
      <c r="K1761" s="1439"/>
      <c r="L1761" s="1438"/>
      <c r="M1761" s="1437"/>
    </row>
    <row r="1762" spans="1:13" s="1412" customFormat="1">
      <c r="A1762" s="1496" t="s">
        <v>13</v>
      </c>
      <c r="B1762" s="1516"/>
      <c r="C1762" s="1516"/>
      <c r="D1762" s="1516"/>
      <c r="E1762" s="1516"/>
      <c r="F1762" s="1516"/>
      <c r="G1762" s="1516"/>
      <c r="H1762" s="1543"/>
      <c r="I1762" s="1510" t="s">
        <v>14</v>
      </c>
      <c r="J1762" s="1509"/>
      <c r="K1762" s="1514">
        <v>5.24</v>
      </c>
      <c r="L1762" s="1513"/>
      <c r="M1762" s="1432">
        <f>K1762*12*I1758</f>
        <v>24623.808000000001</v>
      </c>
    </row>
    <row r="1763" spans="1:13" s="1412" customFormat="1">
      <c r="A1763" s="1456" t="s">
        <v>15</v>
      </c>
      <c r="B1763" s="1541"/>
      <c r="C1763" s="1541"/>
      <c r="D1763" s="1541"/>
      <c r="E1763" s="1541"/>
      <c r="F1763" s="1541"/>
      <c r="G1763" s="1541"/>
      <c r="H1763" s="1542"/>
      <c r="I1763" s="1459" t="s">
        <v>16</v>
      </c>
      <c r="J1763" s="1458"/>
      <c r="K1763" s="1508"/>
      <c r="L1763" s="1507"/>
      <c r="M1763" s="1432"/>
    </row>
    <row r="1764" spans="1:13" s="1412" customFormat="1">
      <c r="A1764" s="1496" t="s">
        <v>17</v>
      </c>
      <c r="B1764" s="1516"/>
      <c r="C1764" s="1516"/>
      <c r="D1764" s="1516"/>
      <c r="E1764" s="1516"/>
      <c r="F1764" s="1516"/>
      <c r="G1764" s="1516"/>
      <c r="H1764" s="1543"/>
      <c r="I1764" s="1510"/>
      <c r="J1764" s="1509"/>
      <c r="K1764" s="1508"/>
      <c r="L1764" s="1507"/>
      <c r="M1764" s="1432"/>
    </row>
    <row r="1765" spans="1:13" s="1412" customFormat="1">
      <c r="A1765" s="1496" t="s">
        <v>18</v>
      </c>
      <c r="B1765" s="1516"/>
      <c r="C1765" s="1516"/>
      <c r="D1765" s="1516"/>
      <c r="E1765" s="1516"/>
      <c r="F1765" s="1516"/>
      <c r="G1765" s="1516"/>
      <c r="H1765" s="1543"/>
      <c r="I1765" s="1504" t="s">
        <v>19</v>
      </c>
      <c r="J1765" s="1503"/>
      <c r="K1765" s="1506">
        <v>3.53</v>
      </c>
      <c r="L1765" s="1505"/>
      <c r="M1765" s="1432">
        <f>K1765*12*I1758</f>
        <v>16588.175999999999</v>
      </c>
    </row>
    <row r="1766" spans="1:13" s="1412" customFormat="1">
      <c r="A1766" s="1489" t="s">
        <v>20</v>
      </c>
      <c r="B1766" s="1540"/>
      <c r="C1766" s="1540"/>
      <c r="D1766" s="1540"/>
      <c r="E1766" s="1540"/>
      <c r="F1766" s="1540"/>
      <c r="G1766" s="1540"/>
      <c r="H1766" s="1539"/>
      <c r="I1766" s="1459" t="s">
        <v>16</v>
      </c>
      <c r="J1766" s="1458"/>
      <c r="K1766" s="1599"/>
      <c r="L1766" s="1598"/>
      <c r="M1766" s="1432"/>
    </row>
    <row r="1767" spans="1:13" s="1412" customFormat="1">
      <c r="A1767" s="1482" t="s">
        <v>21</v>
      </c>
      <c r="B1767" s="1511"/>
      <c r="C1767" s="1511"/>
      <c r="D1767" s="1511"/>
      <c r="E1767" s="1511"/>
      <c r="F1767" s="1511"/>
      <c r="G1767" s="1511"/>
      <c r="H1767" s="1557"/>
      <c r="I1767" s="1459"/>
      <c r="J1767" s="1458"/>
      <c r="K1767" s="1508"/>
      <c r="L1767" s="1507"/>
      <c r="M1767" s="1432"/>
    </row>
    <row r="1768" spans="1:13" s="1412" customFormat="1" ht="15.75" thickBot="1">
      <c r="A1768" s="1496" t="s">
        <v>22</v>
      </c>
      <c r="B1768" s="1495"/>
      <c r="C1768" s="1495"/>
      <c r="D1768" s="1495"/>
      <c r="E1768" s="1495"/>
      <c r="F1768" s="1495"/>
      <c r="G1768" s="1495"/>
      <c r="H1768" s="1494"/>
      <c r="I1768" s="1523"/>
      <c r="J1768" s="1522"/>
      <c r="K1768" s="1484"/>
      <c r="L1768" s="1483"/>
      <c r="M1768" s="1432"/>
    </row>
    <row r="1769" spans="1:13" s="1412" customFormat="1">
      <c r="A1769" s="1555" t="s">
        <v>23</v>
      </c>
      <c r="B1769" s="1554"/>
      <c r="C1769" s="1554"/>
      <c r="D1769" s="1554"/>
      <c r="E1769" s="1554"/>
      <c r="F1769" s="1554"/>
      <c r="G1769" s="1554"/>
      <c r="H1769" s="1553"/>
      <c r="I1769" s="1531"/>
      <c r="J1769" s="1552"/>
      <c r="K1769" s="1551">
        <f>K1771+K1776+K1778</f>
        <v>7.17</v>
      </c>
      <c r="L1769" s="1528"/>
      <c r="M1769" s="1444">
        <f>K1769*12*I1758</f>
        <v>33693.263999999996</v>
      </c>
    </row>
    <row r="1770" spans="1:13" s="1412" customFormat="1" ht="15.75" thickBot="1">
      <c r="A1770" s="1550" t="s">
        <v>24</v>
      </c>
      <c r="B1770" s="1549"/>
      <c r="C1770" s="1549"/>
      <c r="D1770" s="1549"/>
      <c r="E1770" s="1549"/>
      <c r="F1770" s="1549"/>
      <c r="G1770" s="1549"/>
      <c r="H1770" s="1548"/>
      <c r="I1770" s="1547"/>
      <c r="J1770" s="1546"/>
      <c r="K1770" s="1439"/>
      <c r="L1770" s="1438"/>
      <c r="M1770" s="1437"/>
    </row>
    <row r="1771" spans="1:13" s="1412" customFormat="1">
      <c r="A1771" s="1456" t="s">
        <v>25</v>
      </c>
      <c r="B1771" s="1455"/>
      <c r="C1771" s="1455"/>
      <c r="D1771" s="1455"/>
      <c r="E1771" s="1455"/>
      <c r="F1771" s="1455"/>
      <c r="G1771" s="1455"/>
      <c r="H1771" s="1453"/>
      <c r="I1771" s="1459" t="s">
        <v>14</v>
      </c>
      <c r="J1771" s="1458"/>
      <c r="K1771" s="1514">
        <v>3.59</v>
      </c>
      <c r="L1771" s="1513"/>
      <c r="M1771" s="1432">
        <f>K1771*12*I1758</f>
        <v>16870.128000000001</v>
      </c>
    </row>
    <row r="1772" spans="1:13" s="1412" customFormat="1">
      <c r="A1772" s="1496" t="s">
        <v>26</v>
      </c>
      <c r="B1772" s="1495"/>
      <c r="C1772" s="1495"/>
      <c r="D1772" s="1495"/>
      <c r="E1772" s="1495"/>
      <c r="F1772" s="1495"/>
      <c r="G1772" s="1495"/>
      <c r="H1772" s="1494"/>
      <c r="I1772" s="1545"/>
      <c r="J1772" s="1544"/>
      <c r="K1772" s="1508"/>
      <c r="L1772" s="1507"/>
      <c r="M1772" s="1432"/>
    </row>
    <row r="1773" spans="1:13" s="1412" customFormat="1">
      <c r="A1773" s="1456" t="s">
        <v>15</v>
      </c>
      <c r="B1773" s="1541"/>
      <c r="C1773" s="1541"/>
      <c r="D1773" s="1541"/>
      <c r="E1773" s="1541"/>
      <c r="F1773" s="1541"/>
      <c r="G1773" s="1541"/>
      <c r="H1773" s="1542"/>
      <c r="I1773" s="1459" t="s">
        <v>16</v>
      </c>
      <c r="J1773" s="1458"/>
      <c r="K1773" s="1508"/>
      <c r="L1773" s="1507"/>
      <c r="M1773" s="1432"/>
    </row>
    <row r="1774" spans="1:13" s="1412" customFormat="1">
      <c r="A1774" s="1496" t="s">
        <v>17</v>
      </c>
      <c r="B1774" s="1516"/>
      <c r="C1774" s="1516"/>
      <c r="D1774" s="1516"/>
      <c r="E1774" s="1516"/>
      <c r="F1774" s="1516"/>
      <c r="G1774" s="1516"/>
      <c r="H1774" s="1543"/>
      <c r="I1774" s="1510"/>
      <c r="J1774" s="1509"/>
      <c r="K1774" s="1508"/>
      <c r="L1774" s="1507"/>
      <c r="M1774" s="1432"/>
    </row>
    <row r="1775" spans="1:13" s="1412" customFormat="1">
      <c r="A1775" s="1489" t="s">
        <v>27</v>
      </c>
      <c r="B1775" s="1540"/>
      <c r="C1775" s="1539"/>
      <c r="D1775" s="1541"/>
      <c r="E1775" s="1541"/>
      <c r="F1775" s="1541"/>
      <c r="G1775" s="1541"/>
      <c r="H1775" s="1542"/>
      <c r="I1775" s="1459" t="s">
        <v>16</v>
      </c>
      <c r="J1775" s="1458"/>
      <c r="K1775" s="1508"/>
      <c r="L1775" s="1507"/>
      <c r="M1775" s="1432"/>
    </row>
    <row r="1776" spans="1:13" s="1412" customFormat="1">
      <c r="A1776" s="1456" t="s">
        <v>28</v>
      </c>
      <c r="B1776" s="1541"/>
      <c r="C1776" s="1541"/>
      <c r="D1776" s="1540"/>
      <c r="E1776" s="1540"/>
      <c r="F1776" s="1540"/>
      <c r="G1776" s="1540"/>
      <c r="H1776" s="1539"/>
      <c r="I1776" s="1504" t="s">
        <v>19</v>
      </c>
      <c r="J1776" s="1503"/>
      <c r="K1776" s="1506">
        <v>1.58</v>
      </c>
      <c r="L1776" s="1505"/>
      <c r="M1776" s="1432">
        <f>K1776*12*I1758</f>
        <v>7424.7360000000008</v>
      </c>
    </row>
    <row r="1777" spans="1:13" s="1412" customFormat="1">
      <c r="A1777" s="1482" t="s">
        <v>29</v>
      </c>
      <c r="B1777" s="1481"/>
      <c r="C1777" s="1481"/>
      <c r="D1777" s="1481"/>
      <c r="E1777" s="1481"/>
      <c r="F1777" s="1481"/>
      <c r="G1777" s="1481"/>
      <c r="H1777" s="1480"/>
      <c r="I1777" s="1526" t="s">
        <v>133</v>
      </c>
      <c r="J1777" s="1525"/>
      <c r="K1777" s="1508"/>
      <c r="L1777" s="1507"/>
      <c r="M1777" s="1432"/>
    </row>
    <row r="1778" spans="1:13" s="1412" customFormat="1">
      <c r="A1778" s="1482" t="s">
        <v>32</v>
      </c>
      <c r="B1778" s="1481"/>
      <c r="C1778" s="1481"/>
      <c r="D1778" s="1481"/>
      <c r="E1778" s="1481"/>
      <c r="F1778" s="1481"/>
      <c r="G1778" s="1481"/>
      <c r="H1778" s="1480"/>
      <c r="I1778" s="1526" t="s">
        <v>19</v>
      </c>
      <c r="J1778" s="1525"/>
      <c r="K1778" s="1506">
        <v>2</v>
      </c>
      <c r="L1778" s="1505"/>
      <c r="M1778" s="1432">
        <f>K1778*12*I1758</f>
        <v>9398.4000000000015</v>
      </c>
    </row>
    <row r="1779" spans="1:13" s="1412" customFormat="1">
      <c r="A1779" s="1496" t="s">
        <v>33</v>
      </c>
      <c r="B1779" s="1495"/>
      <c r="C1779" s="1495"/>
      <c r="D1779" s="1495"/>
      <c r="E1779" s="1495"/>
      <c r="F1779" s="1495"/>
      <c r="G1779" s="1495"/>
      <c r="H1779" s="1494"/>
      <c r="I1779" s="1523"/>
      <c r="J1779" s="1522"/>
      <c r="K1779" s="1508"/>
      <c r="L1779" s="1507"/>
      <c r="M1779" s="1432"/>
    </row>
    <row r="1780" spans="1:13" s="1412" customFormat="1">
      <c r="A1780" s="1482" t="s">
        <v>34</v>
      </c>
      <c r="B1780" s="1481"/>
      <c r="C1780" s="1481"/>
      <c r="D1780" s="1481"/>
      <c r="E1780" s="1481"/>
      <c r="F1780" s="1481"/>
      <c r="G1780" s="1481"/>
      <c r="H1780" s="1480"/>
      <c r="I1780" s="1459" t="s">
        <v>16</v>
      </c>
      <c r="J1780" s="1458"/>
      <c r="K1780" s="1508"/>
      <c r="L1780" s="1507"/>
      <c r="M1780" s="1432"/>
    </row>
    <row r="1781" spans="1:13" s="1412" customFormat="1" ht="15.75" thickBot="1">
      <c r="A1781" s="1482" t="s">
        <v>35</v>
      </c>
      <c r="B1781" s="1481"/>
      <c r="C1781" s="1481"/>
      <c r="D1781" s="1481"/>
      <c r="E1781" s="1481"/>
      <c r="F1781" s="1481"/>
      <c r="G1781" s="1481"/>
      <c r="H1781" s="1480"/>
      <c r="I1781" s="1526" t="s">
        <v>132</v>
      </c>
      <c r="J1781" s="1525"/>
      <c r="K1781" s="1538"/>
      <c r="L1781" s="1537"/>
      <c r="M1781" s="1536"/>
    </row>
    <row r="1782" spans="1:13" s="1412" customFormat="1" ht="15.75" thickBot="1">
      <c r="A1782" s="1535" t="s">
        <v>38</v>
      </c>
      <c r="B1782" s="1534"/>
      <c r="C1782" s="1534"/>
      <c r="D1782" s="1534"/>
      <c r="E1782" s="1534"/>
      <c r="F1782" s="1534"/>
      <c r="G1782" s="1533"/>
      <c r="H1782" s="1532"/>
      <c r="I1782" s="1531"/>
      <c r="J1782" s="1530"/>
      <c r="K1782" s="1529">
        <f>K1783+K1790+K1798+K1802+K1803+K1804</f>
        <v>32.520000000000003</v>
      </c>
      <c r="L1782" s="1528"/>
      <c r="M1782" s="1444">
        <f>M1783+M1790+M1798+M1802+M1803+M1804</f>
        <v>152817.98400000003</v>
      </c>
    </row>
    <row r="1783" spans="1:13" s="1412" customFormat="1" ht="15.75" thickBot="1">
      <c r="A1783" s="1467" t="s">
        <v>39</v>
      </c>
      <c r="B1783" s="1466"/>
      <c r="C1783" s="1466"/>
      <c r="D1783" s="1466"/>
      <c r="E1783" s="1466"/>
      <c r="F1783" s="1466"/>
      <c r="G1783" s="1466"/>
      <c r="H1783" s="1465"/>
      <c r="I1783" s="1464"/>
      <c r="J1783" s="1463"/>
      <c r="K1783" s="1527">
        <f>K1784+K1785+K1786+K1788+K1789</f>
        <v>12.49</v>
      </c>
      <c r="L1783" s="1518"/>
      <c r="M1783" s="1460">
        <f>K1783*12*I1758</f>
        <v>58693.008000000002</v>
      </c>
    </row>
    <row r="1784" spans="1:13" s="1412" customFormat="1">
      <c r="A1784" s="1496" t="s">
        <v>40</v>
      </c>
      <c r="B1784" s="1495"/>
      <c r="C1784" s="1495"/>
      <c r="D1784" s="1495"/>
      <c r="E1784" s="1495"/>
      <c r="F1784" s="1495"/>
      <c r="G1784" s="1495"/>
      <c r="H1784" s="1494"/>
      <c r="I1784" s="1510" t="s">
        <v>41</v>
      </c>
      <c r="J1784" s="1509"/>
      <c r="K1784" s="1514">
        <v>2.58</v>
      </c>
      <c r="L1784" s="1513"/>
      <c r="M1784" s="1432">
        <f>K1784*12*I1758</f>
        <v>12123.936000000002</v>
      </c>
    </row>
    <row r="1785" spans="1:13" s="1412" customFormat="1">
      <c r="A1785" s="1489" t="s">
        <v>42</v>
      </c>
      <c r="B1785" s="1488"/>
      <c r="C1785" s="1488"/>
      <c r="D1785" s="1488"/>
      <c r="E1785" s="1488"/>
      <c r="F1785" s="1488"/>
      <c r="G1785" s="1488"/>
      <c r="H1785" s="1487"/>
      <c r="I1785" s="1504" t="s">
        <v>43</v>
      </c>
      <c r="J1785" s="1503"/>
      <c r="K1785" s="1506">
        <v>6.1</v>
      </c>
      <c r="L1785" s="1505"/>
      <c r="M1785" s="1432">
        <f>K1785*12*I1758</f>
        <v>28665.119999999999</v>
      </c>
    </row>
    <row r="1786" spans="1:13" s="1412" customFormat="1">
      <c r="A1786" s="1482" t="s">
        <v>44</v>
      </c>
      <c r="B1786" s="1481"/>
      <c r="C1786" s="1481"/>
      <c r="D1786" s="1481"/>
      <c r="E1786" s="1481"/>
      <c r="F1786" s="1481"/>
      <c r="G1786" s="1481"/>
      <c r="H1786" s="1480"/>
      <c r="I1786" s="1526" t="s">
        <v>19</v>
      </c>
      <c r="J1786" s="1525"/>
      <c r="K1786" s="1506">
        <v>0.69</v>
      </c>
      <c r="L1786" s="1505"/>
      <c r="M1786" s="1432">
        <f>K1786*12*I1758</f>
        <v>3242.4479999999999</v>
      </c>
    </row>
    <row r="1787" spans="1:13" s="1412" customFormat="1">
      <c r="A1787" s="1524" t="s">
        <v>45</v>
      </c>
      <c r="B1787" s="1516"/>
      <c r="C1787" s="1516"/>
      <c r="D1787" s="1516"/>
      <c r="E1787" s="1495"/>
      <c r="F1787" s="1495"/>
      <c r="G1787" s="1495"/>
      <c r="H1787" s="1494"/>
      <c r="I1787" s="1523"/>
      <c r="J1787" s="1522"/>
      <c r="K1787" s="1521"/>
      <c r="L1787" s="1507"/>
      <c r="M1787" s="1432"/>
    </row>
    <row r="1788" spans="1:13" s="1412" customFormat="1">
      <c r="A1788" s="1489" t="s">
        <v>46</v>
      </c>
      <c r="B1788" s="1488"/>
      <c r="C1788" s="1488"/>
      <c r="D1788" s="1488"/>
      <c r="E1788" s="1488"/>
      <c r="F1788" s="1488"/>
      <c r="G1788" s="1488"/>
      <c r="H1788" s="1487"/>
      <c r="I1788" s="1504" t="s">
        <v>14</v>
      </c>
      <c r="J1788" s="1503"/>
      <c r="K1788" s="1506">
        <v>0.21</v>
      </c>
      <c r="L1788" s="1505"/>
      <c r="M1788" s="1432">
        <f>K1788*12*I1758</f>
        <v>986.83200000000011</v>
      </c>
    </row>
    <row r="1789" spans="1:13" s="1412" customFormat="1" ht="15.75" thickBot="1">
      <c r="A1789" s="1482" t="s">
        <v>47</v>
      </c>
      <c r="B1789" s="1481"/>
      <c r="C1789" s="1481"/>
      <c r="D1789" s="1481"/>
      <c r="E1789" s="1481"/>
      <c r="F1789" s="1481"/>
      <c r="G1789" s="1481"/>
      <c r="H1789" s="1480"/>
      <c r="I1789" s="1479" t="s">
        <v>14</v>
      </c>
      <c r="J1789" s="1478"/>
      <c r="K1789" s="1520">
        <v>2.91</v>
      </c>
      <c r="L1789" s="1519"/>
      <c r="M1789" s="1432">
        <f>K1789*12*I1758</f>
        <v>13674.672000000002</v>
      </c>
    </row>
    <row r="1790" spans="1:13" s="1412" customFormat="1" ht="15.75" thickBot="1">
      <c r="A1790" s="1501" t="s">
        <v>48</v>
      </c>
      <c r="B1790" s="1500"/>
      <c r="C1790" s="1500"/>
      <c r="D1790" s="1500"/>
      <c r="E1790" s="1500"/>
      <c r="F1790" s="1500"/>
      <c r="G1790" s="1500"/>
      <c r="H1790" s="1499"/>
      <c r="I1790" s="1464"/>
      <c r="J1790" s="1463"/>
      <c r="K1790" s="1462">
        <f>K1791+K1792+K1794+K1795+K1796+K1797</f>
        <v>2.9600000000000004</v>
      </c>
      <c r="L1790" s="1518"/>
      <c r="M1790" s="1460">
        <f>K1790*12*I1758</f>
        <v>13909.632000000001</v>
      </c>
    </row>
    <row r="1791" spans="1:13" s="1412" customFormat="1">
      <c r="A1791" s="1517" t="s">
        <v>49</v>
      </c>
      <c r="B1791" s="1516"/>
      <c r="C1791" s="1516"/>
      <c r="D1791" s="1516"/>
      <c r="E1791" s="1516"/>
      <c r="F1791" s="1495"/>
      <c r="G1791" s="1495"/>
      <c r="H1791" s="1494"/>
      <c r="I1791" s="1515"/>
      <c r="J1791" s="1451"/>
      <c r="K1791" s="1514">
        <v>0.16</v>
      </c>
      <c r="L1791" s="1513"/>
      <c r="M1791" s="1432">
        <f>K1791*12*I1758</f>
        <v>751.87200000000007</v>
      </c>
    </row>
    <row r="1792" spans="1:13" s="1412" customFormat="1">
      <c r="A1792" s="1512" t="s">
        <v>50</v>
      </c>
      <c r="B1792" s="1511"/>
      <c r="C1792" s="1511"/>
      <c r="D1792" s="1511"/>
      <c r="E1792" s="1511"/>
      <c r="F1792" s="1481"/>
      <c r="G1792" s="1481"/>
      <c r="H1792" s="1480"/>
      <c r="I1792" s="1459" t="s">
        <v>51</v>
      </c>
      <c r="J1792" s="1458"/>
      <c r="K1792" s="1506">
        <v>1.41</v>
      </c>
      <c r="L1792" s="1505"/>
      <c r="M1792" s="1432">
        <f>K1792*12*I1758</f>
        <v>6625.8719999999994</v>
      </c>
    </row>
    <row r="1793" spans="1:13" s="1412" customFormat="1">
      <c r="A1793" s="1496" t="s">
        <v>52</v>
      </c>
      <c r="B1793" s="1495"/>
      <c r="C1793" s="1495"/>
      <c r="D1793" s="1495"/>
      <c r="E1793" s="1495"/>
      <c r="F1793" s="1495"/>
      <c r="G1793" s="1495"/>
      <c r="H1793" s="1494"/>
      <c r="I1793" s="1510" t="s">
        <v>53</v>
      </c>
      <c r="J1793" s="1509"/>
      <c r="K1793" s="1508"/>
      <c r="L1793" s="1507"/>
      <c r="M1793" s="1432"/>
    </row>
    <row r="1794" spans="1:13" s="1412" customFormat="1">
      <c r="A1794" s="1489" t="s">
        <v>54</v>
      </c>
      <c r="B1794" s="1488"/>
      <c r="C1794" s="1488"/>
      <c r="D1794" s="1488"/>
      <c r="E1794" s="1488"/>
      <c r="F1794" s="1488"/>
      <c r="G1794" s="1488"/>
      <c r="H1794" s="1487"/>
      <c r="I1794" s="1504" t="s">
        <v>55</v>
      </c>
      <c r="J1794" s="1503"/>
      <c r="K1794" s="1506">
        <v>0.87</v>
      </c>
      <c r="L1794" s="1505"/>
      <c r="M1794" s="1432">
        <f>K1794*12*I1758</f>
        <v>4088.3040000000001</v>
      </c>
    </row>
    <row r="1795" spans="1:13" s="1412" customFormat="1">
      <c r="A1795" s="1489" t="s">
        <v>56</v>
      </c>
      <c r="B1795" s="1488"/>
      <c r="C1795" s="1488"/>
      <c r="D1795" s="1488"/>
      <c r="E1795" s="1488"/>
      <c r="F1795" s="1488"/>
      <c r="G1795" s="1488"/>
      <c r="H1795" s="1487"/>
      <c r="I1795" s="1504" t="s">
        <v>57</v>
      </c>
      <c r="J1795" s="1503"/>
      <c r="K1795" s="1506">
        <v>0.22</v>
      </c>
      <c r="L1795" s="1505"/>
      <c r="M1795" s="1432">
        <f>K1795*12*I1758</f>
        <v>1033.8240000000001</v>
      </c>
    </row>
    <row r="1796" spans="1:13" s="1412" customFormat="1">
      <c r="A1796" s="1482" t="s">
        <v>58</v>
      </c>
      <c r="B1796" s="1481"/>
      <c r="C1796" s="1481"/>
      <c r="D1796" s="1481"/>
      <c r="E1796" s="1481"/>
      <c r="F1796" s="1481"/>
      <c r="G1796" s="1481"/>
      <c r="H1796" s="1480"/>
      <c r="I1796" s="1504" t="s">
        <v>59</v>
      </c>
      <c r="J1796" s="1503"/>
      <c r="K1796" s="1484">
        <v>0.12</v>
      </c>
      <c r="L1796" s="1483"/>
      <c r="M1796" s="1432">
        <f>K1796*12*I1758</f>
        <v>563.904</v>
      </c>
    </row>
    <row r="1797" spans="1:13" s="1412" customFormat="1" ht="15.75" thickBot="1">
      <c r="A1797" s="1482" t="s">
        <v>60</v>
      </c>
      <c r="B1797" s="1481"/>
      <c r="C1797" s="1481"/>
      <c r="D1797" s="1481"/>
      <c r="E1797" s="1481"/>
      <c r="F1797" s="1481"/>
      <c r="G1797" s="1481"/>
      <c r="H1797" s="1480"/>
      <c r="I1797" s="1479" t="s">
        <v>61</v>
      </c>
      <c r="J1797" s="1478"/>
      <c r="K1797" s="1477">
        <v>0.18</v>
      </c>
      <c r="L1797" s="1476"/>
      <c r="M1797" s="1502">
        <f>K1797*12*I1758</f>
        <v>845.85600000000011</v>
      </c>
    </row>
    <row r="1798" spans="1:13" s="1412" customFormat="1" ht="15.75" thickBot="1">
      <c r="A1798" s="1501" t="s">
        <v>109</v>
      </c>
      <c r="B1798" s="1500"/>
      <c r="C1798" s="1500"/>
      <c r="D1798" s="1500"/>
      <c r="E1798" s="1500"/>
      <c r="F1798" s="1500"/>
      <c r="G1798" s="1500"/>
      <c r="H1798" s="1499"/>
      <c r="I1798" s="1498"/>
      <c r="J1798" s="1497"/>
      <c r="K1798" s="1424">
        <f>K1799+K1800+K1801</f>
        <v>1.93</v>
      </c>
      <c r="L1798" s="1461"/>
      <c r="M1798" s="1460">
        <f>K1798*12*I1758</f>
        <v>9069.4560000000001</v>
      </c>
    </row>
    <row r="1799" spans="1:13" s="1412" customFormat="1">
      <c r="A1799" s="1496" t="s">
        <v>63</v>
      </c>
      <c r="B1799" s="1495"/>
      <c r="C1799" s="1495"/>
      <c r="D1799" s="1495"/>
      <c r="E1799" s="1495"/>
      <c r="F1799" s="1495"/>
      <c r="G1799" s="1495"/>
      <c r="H1799" s="1494"/>
      <c r="I1799" s="1493" t="s">
        <v>64</v>
      </c>
      <c r="J1799" s="1492"/>
      <c r="K1799" s="1491">
        <v>0.92</v>
      </c>
      <c r="L1799" s="1490"/>
      <c r="M1799" s="1432">
        <f>K1799*12*I1758</f>
        <v>4323.264000000001</v>
      </c>
    </row>
    <row r="1800" spans="1:13" s="1412" customFormat="1">
      <c r="A1800" s="1489" t="s">
        <v>65</v>
      </c>
      <c r="B1800" s="1488"/>
      <c r="C1800" s="1488"/>
      <c r="D1800" s="1488"/>
      <c r="E1800" s="1488"/>
      <c r="F1800" s="1488"/>
      <c r="G1800" s="1488"/>
      <c r="H1800" s="1487"/>
      <c r="I1800" s="1486" t="s">
        <v>66</v>
      </c>
      <c r="J1800" s="1485"/>
      <c r="K1800" s="1484">
        <v>0.81</v>
      </c>
      <c r="L1800" s="1483"/>
      <c r="M1800" s="1432">
        <f>K1800*12*I1758</f>
        <v>3806.3520000000003</v>
      </c>
    </row>
    <row r="1801" spans="1:13" s="1412" customFormat="1" ht="15.75" thickBot="1">
      <c r="A1801" s="1482" t="s">
        <v>58</v>
      </c>
      <c r="B1801" s="1481"/>
      <c r="C1801" s="1481"/>
      <c r="D1801" s="1481"/>
      <c r="E1801" s="1481"/>
      <c r="F1801" s="1481"/>
      <c r="G1801" s="1481"/>
      <c r="H1801" s="1480"/>
      <c r="I1801" s="1479" t="s">
        <v>59</v>
      </c>
      <c r="J1801" s="1478"/>
      <c r="K1801" s="1477">
        <v>0.2</v>
      </c>
      <c r="L1801" s="1476"/>
      <c r="M1801" s="1432">
        <f>K1801*12*I1758</f>
        <v>939.84000000000015</v>
      </c>
    </row>
    <row r="1802" spans="1:13" s="1412" customFormat="1" ht="15.75" thickBot="1">
      <c r="A1802" s="1471" t="s">
        <v>108</v>
      </c>
      <c r="B1802" s="1470"/>
      <c r="C1802" s="1470"/>
      <c r="D1802" s="1470"/>
      <c r="E1802" s="1470"/>
      <c r="F1802" s="1470"/>
      <c r="G1802" s="1470"/>
      <c r="H1802" s="1469"/>
      <c r="I1802" s="1475" t="s">
        <v>68</v>
      </c>
      <c r="J1802" s="1474"/>
      <c r="K1802" s="1473">
        <v>12.74</v>
      </c>
      <c r="L1802" s="1472"/>
      <c r="M1802" s="1460">
        <f>K1802*12*I1758</f>
        <v>59867.808000000005</v>
      </c>
    </row>
    <row r="1803" spans="1:13" s="1412" customFormat="1" ht="15.75" thickBot="1">
      <c r="A1803" s="1467" t="s">
        <v>107</v>
      </c>
      <c r="B1803" s="1466"/>
      <c r="C1803" s="1466"/>
      <c r="D1803" s="1466"/>
      <c r="E1803" s="1466"/>
      <c r="F1803" s="1466"/>
      <c r="G1803" s="1466"/>
      <c r="H1803" s="1465"/>
      <c r="I1803" s="1435" t="s">
        <v>71</v>
      </c>
      <c r="J1803" s="1434"/>
      <c r="K1803" s="1462">
        <v>2.29</v>
      </c>
      <c r="L1803" s="1461"/>
      <c r="M1803" s="1460">
        <f>K1803*12*I1758</f>
        <v>10761.168000000001</v>
      </c>
    </row>
    <row r="1804" spans="1:13" s="1412" customFormat="1" ht="15.75" thickBot="1">
      <c r="A1804" s="1471" t="s">
        <v>106</v>
      </c>
      <c r="B1804" s="1470"/>
      <c r="C1804" s="1470"/>
      <c r="D1804" s="1470"/>
      <c r="E1804" s="1470"/>
      <c r="F1804" s="1470"/>
      <c r="G1804" s="1470"/>
      <c r="H1804" s="1469"/>
      <c r="I1804" s="1464"/>
      <c r="J1804" s="1463"/>
      <c r="K1804" s="1462">
        <v>0.11</v>
      </c>
      <c r="L1804" s="1461"/>
      <c r="M1804" s="1460">
        <f>K1804*12*I1758</f>
        <v>516.91200000000003</v>
      </c>
    </row>
    <row r="1805" spans="1:13" s="1412" customFormat="1">
      <c r="A1805" s="1456" t="s">
        <v>75</v>
      </c>
      <c r="B1805" s="1455"/>
      <c r="C1805" s="1455"/>
      <c r="D1805" s="1455"/>
      <c r="E1805" s="1455"/>
      <c r="F1805" s="1455"/>
      <c r="G1805" s="1455"/>
      <c r="H1805" s="1453"/>
      <c r="I1805" s="1435" t="s">
        <v>14</v>
      </c>
      <c r="J1805" s="1434"/>
      <c r="K1805" s="1468"/>
      <c r="L1805" s="1449"/>
      <c r="M1805" s="1432"/>
    </row>
    <row r="1806" spans="1:13" s="1412" customFormat="1" ht="15.75" thickBot="1">
      <c r="A1806" s="1456" t="s">
        <v>76</v>
      </c>
      <c r="B1806" s="1455"/>
      <c r="C1806" s="1455"/>
      <c r="D1806" s="1455"/>
      <c r="E1806" s="1455"/>
      <c r="F1806" s="1455"/>
      <c r="G1806" s="1455"/>
      <c r="H1806" s="1453"/>
      <c r="I1806" s="1452"/>
      <c r="J1806" s="1451"/>
      <c r="K1806" s="1468"/>
      <c r="L1806" s="1449"/>
      <c r="M1806" s="1432"/>
    </row>
    <row r="1807" spans="1:13" s="1412" customFormat="1" ht="15.75" thickBot="1">
      <c r="A1807" s="1467" t="s">
        <v>105</v>
      </c>
      <c r="B1807" s="1466"/>
      <c r="C1807" s="1466"/>
      <c r="D1807" s="1466"/>
      <c r="E1807" s="1466"/>
      <c r="F1807" s="1466"/>
      <c r="G1807" s="1466"/>
      <c r="H1807" s="1465"/>
      <c r="I1807" s="1464"/>
      <c r="J1807" s="1463"/>
      <c r="K1807" s="1462">
        <v>10.43</v>
      </c>
      <c r="L1807" s="1461"/>
      <c r="M1807" s="1460">
        <f>K1807*12*I1758</f>
        <v>49012.656000000003</v>
      </c>
    </row>
    <row r="1808" spans="1:13" s="1412" customFormat="1">
      <c r="A1808" s="1456" t="s">
        <v>131</v>
      </c>
      <c r="B1808" s="1454"/>
      <c r="C1808" s="1454"/>
      <c r="D1808" s="1454"/>
      <c r="E1808" s="1454"/>
      <c r="F1808" s="1455"/>
      <c r="G1808" s="1454"/>
      <c r="H1808" s="1453"/>
      <c r="I1808" s="1459" t="s">
        <v>79</v>
      </c>
      <c r="J1808" s="1458"/>
      <c r="K1808" s="1450"/>
      <c r="L1808" s="1449"/>
      <c r="M1808" s="1432"/>
    </row>
    <row r="1809" spans="1:19">
      <c r="A1809" s="1456" t="s">
        <v>130</v>
      </c>
      <c r="B1809" s="1454"/>
      <c r="C1809" s="1454"/>
      <c r="D1809" s="1454"/>
      <c r="E1809" s="1454"/>
      <c r="F1809" s="1455"/>
      <c r="G1809" s="1454"/>
      <c r="H1809" s="1453"/>
      <c r="I1809" s="1459" t="s">
        <v>81</v>
      </c>
      <c r="J1809" s="1458"/>
      <c r="K1809" s="1450"/>
      <c r="L1809" s="1449"/>
      <c r="M1809" s="1432"/>
    </row>
    <row r="1810" spans="1:19">
      <c r="A1810" s="1456" t="s">
        <v>129</v>
      </c>
      <c r="B1810" s="1454"/>
      <c r="C1810" s="1454"/>
      <c r="D1810" s="1454"/>
      <c r="E1810" s="1454"/>
      <c r="F1810" s="1455"/>
      <c r="G1810" s="1454"/>
      <c r="H1810" s="1453"/>
      <c r="I1810" s="1459" t="s">
        <v>83</v>
      </c>
      <c r="J1810" s="1458"/>
      <c r="K1810" s="1450"/>
      <c r="L1810" s="1449"/>
      <c r="M1810" s="1432"/>
    </row>
    <row r="1811" spans="1:19">
      <c r="A1811" s="1456" t="s">
        <v>128</v>
      </c>
      <c r="B1811" s="1454"/>
      <c r="C1811" s="1454"/>
      <c r="D1811" s="1454"/>
      <c r="E1811" s="1454"/>
      <c r="F1811" s="1455"/>
      <c r="G1811" s="1454"/>
      <c r="H1811" s="1453"/>
      <c r="I1811" s="1459" t="s">
        <v>85</v>
      </c>
      <c r="J1811" s="1458"/>
      <c r="K1811" s="1450"/>
      <c r="L1811" s="1449"/>
      <c r="M1811" s="1432"/>
    </row>
    <row r="1812" spans="1:19">
      <c r="A1812" s="1456" t="s">
        <v>127</v>
      </c>
      <c r="B1812" s="1454"/>
      <c r="C1812" s="1454"/>
      <c r="D1812" s="1454"/>
      <c r="E1812" s="1454"/>
      <c r="F1812" s="1455"/>
      <c r="G1812" s="1454"/>
      <c r="H1812" s="1453"/>
      <c r="I1812" s="1459" t="s">
        <v>87</v>
      </c>
      <c r="J1812" s="1458"/>
      <c r="K1812" s="1450"/>
      <c r="L1812" s="1449"/>
      <c r="M1812" s="1432"/>
    </row>
    <row r="1813" spans="1:19">
      <c r="A1813" s="1456" t="s">
        <v>126</v>
      </c>
      <c r="B1813" s="1454"/>
      <c r="C1813" s="1454"/>
      <c r="D1813" s="1454"/>
      <c r="E1813" s="1454"/>
      <c r="F1813" s="1455"/>
      <c r="G1813" s="1454"/>
      <c r="H1813" s="1453"/>
      <c r="I1813" s="1452"/>
      <c r="J1813" s="1451"/>
      <c r="K1813" s="1450"/>
      <c r="L1813" s="1449"/>
      <c r="M1813" s="1432"/>
    </row>
    <row r="1814" spans="1:19">
      <c r="A1814" s="1456" t="s">
        <v>125</v>
      </c>
      <c r="B1814" s="1454"/>
      <c r="C1814" s="1454"/>
      <c r="D1814" s="1454"/>
      <c r="E1814" s="1454"/>
      <c r="F1814" s="1455"/>
      <c r="G1814" s="1454"/>
      <c r="H1814" s="1453"/>
      <c r="I1814" s="1452"/>
      <c r="J1814" s="1451"/>
      <c r="K1814" s="1450"/>
      <c r="L1814" s="1449"/>
      <c r="M1814" s="1432"/>
    </row>
    <row r="1815" spans="1:19">
      <c r="A1815" s="1456" t="s">
        <v>91</v>
      </c>
      <c r="B1815" s="1454"/>
      <c r="C1815" s="1454"/>
      <c r="D1815" s="1454"/>
      <c r="E1815" s="1454"/>
      <c r="F1815" s="1455"/>
      <c r="G1815" s="1454"/>
      <c r="H1815" s="1453"/>
      <c r="I1815" s="1452"/>
      <c r="J1815" s="1451"/>
      <c r="K1815" s="1450"/>
      <c r="L1815" s="1449"/>
      <c r="M1815" s="1432"/>
    </row>
    <row r="1816" spans="1:19" ht="15.75" thickBot="1">
      <c r="A1816" s="1456" t="s">
        <v>124</v>
      </c>
      <c r="B1816" s="1454"/>
      <c r="C1816" s="1454"/>
      <c r="D1816" s="1454"/>
      <c r="E1816" s="1454"/>
      <c r="F1816" s="1455"/>
      <c r="G1816" s="1454"/>
      <c r="H1816" s="1453"/>
      <c r="I1816" s="1452"/>
      <c r="J1816" s="1451"/>
      <c r="K1816" s="1450"/>
      <c r="L1816" s="1449"/>
      <c r="M1816" s="1432"/>
    </row>
    <row r="1817" spans="1:19">
      <c r="A1817" s="1448" t="s">
        <v>94</v>
      </c>
      <c r="B1817" s="1447"/>
      <c r="C1817" s="1447"/>
      <c r="D1817" s="1447"/>
      <c r="E1817" s="1447"/>
      <c r="F1817" s="1447"/>
      <c r="G1817" s="1447"/>
      <c r="H1817" s="1447"/>
      <c r="I1817" s="1435" t="s">
        <v>95</v>
      </c>
      <c r="J1817" s="1434"/>
      <c r="K1817" s="1446"/>
      <c r="L1817" s="1445"/>
      <c r="M1817" s="1444"/>
    </row>
    <row r="1818" spans="1:19" ht="15.75" thickBot="1">
      <c r="A1818" s="1443" t="s">
        <v>96</v>
      </c>
      <c r="B1818" s="1442"/>
      <c r="C1818" s="1442"/>
      <c r="D1818" s="1442"/>
      <c r="E1818" s="1442"/>
      <c r="F1818" s="1442"/>
      <c r="G1818" s="1442"/>
      <c r="H1818" s="1442"/>
      <c r="I1818" s="1441"/>
      <c r="J1818" s="1440"/>
      <c r="K1818" s="1439"/>
      <c r="L1818" s="1438"/>
      <c r="M1818" s="1437"/>
    </row>
    <row r="1819" spans="1:19" ht="15.75" thickBot="1">
      <c r="A1819" s="1467" t="s">
        <v>97</v>
      </c>
      <c r="B1819" s="1466"/>
      <c r="C1819" s="1466"/>
      <c r="D1819" s="1466"/>
      <c r="E1819" s="1466"/>
      <c r="F1819" s="1466"/>
      <c r="G1819" s="1466"/>
      <c r="H1819" s="1597"/>
      <c r="I1819" s="1596" t="s">
        <v>98</v>
      </c>
      <c r="J1819" s="1595"/>
      <c r="K1819" s="1429">
        <v>1.85</v>
      </c>
      <c r="L1819" s="1423"/>
      <c r="M1819" s="1416">
        <f>K1819*12*I1758</f>
        <v>8693.5200000000023</v>
      </c>
    </row>
    <row r="1820" spans="1:19" ht="15.75" thickBot="1">
      <c r="A1820" s="1436" t="s">
        <v>99</v>
      </c>
      <c r="B1820" s="1436"/>
      <c r="C1820" s="1436"/>
      <c r="D1820" s="1436"/>
      <c r="E1820" s="1436"/>
      <c r="F1820" s="1436"/>
      <c r="G1820" s="1436"/>
      <c r="H1820" s="1436"/>
      <c r="I1820" s="1435" t="s">
        <v>95</v>
      </c>
      <c r="J1820" s="1434"/>
      <c r="K1820" s="1433">
        <v>0.68</v>
      </c>
      <c r="L1820" s="1433"/>
      <c r="M1820" s="1432">
        <f>I1758*12*K1820</f>
        <v>3195.4560000000006</v>
      </c>
    </row>
    <row r="1821" spans="1:19" ht="15.75" thickBot="1">
      <c r="A1821" s="1594" t="s">
        <v>100</v>
      </c>
      <c r="B1821" s="1593"/>
      <c r="C1821" s="1593"/>
      <c r="D1821" s="1593"/>
      <c r="E1821" s="1593"/>
      <c r="F1821" s="1593"/>
      <c r="G1821" s="1593"/>
      <c r="H1821" s="1593"/>
      <c r="I1821" s="1592"/>
      <c r="J1821" s="1591"/>
      <c r="K1821" s="1429"/>
      <c r="L1821" s="1423"/>
      <c r="M1821" s="1416"/>
    </row>
    <row r="1822" spans="1:19" s="1588" customFormat="1" ht="15.75" thickBot="1">
      <c r="A1822" s="1431" t="s">
        <v>137</v>
      </c>
      <c r="B1822" s="1430"/>
      <c r="C1822" s="1430"/>
      <c r="D1822" s="1430"/>
      <c r="E1822" s="1430"/>
      <c r="F1822" s="1430"/>
      <c r="G1822" s="1430"/>
      <c r="H1822" s="1430"/>
      <c r="I1822" s="1426"/>
      <c r="J1822" s="1425"/>
      <c r="K1822" s="1429">
        <v>58.5</v>
      </c>
      <c r="L1822" s="1423"/>
      <c r="M1822" s="1416">
        <f>K1822*12*I1758</f>
        <v>274903.2</v>
      </c>
      <c r="P1822" s="1414"/>
      <c r="Q1822" s="1414"/>
      <c r="R1822" s="1414"/>
      <c r="S1822" s="1589"/>
    </row>
    <row r="1823" spans="1:19" s="1588" customFormat="1" ht="15.75" thickBot="1">
      <c r="A1823" s="1428" t="s">
        <v>136</v>
      </c>
      <c r="B1823" s="1427"/>
      <c r="C1823" s="1427"/>
      <c r="D1823" s="1427"/>
      <c r="E1823" s="1427"/>
      <c r="F1823" s="1427"/>
      <c r="G1823" s="1427"/>
      <c r="H1823" s="1427"/>
      <c r="I1823" s="1426"/>
      <c r="J1823" s="1425"/>
      <c r="K1823" s="1424">
        <f>K1824-K1822</f>
        <v>2.9200000000000017</v>
      </c>
      <c r="L1823" s="1423"/>
      <c r="M1823" s="1416">
        <f>K1823*I1758*12</f>
        <v>13721.664000000008</v>
      </c>
      <c r="P1823" s="1414"/>
      <c r="Q1823" s="1414"/>
      <c r="R1823" s="1414"/>
      <c r="S1823" s="1589"/>
    </row>
    <row r="1824" spans="1:19" s="1588" customFormat="1" ht="15.75" thickBot="1">
      <c r="A1824" s="1422" t="s">
        <v>135</v>
      </c>
      <c r="B1824" s="1421"/>
      <c r="C1824" s="1421"/>
      <c r="D1824" s="1421"/>
      <c r="E1824" s="1421"/>
      <c r="F1824" s="1421"/>
      <c r="G1824" s="1421"/>
      <c r="H1824" s="1421"/>
      <c r="I1824" s="1420"/>
      <c r="J1824" s="1419"/>
      <c r="K1824" s="1418">
        <f>K1821+K1820+K1819+K1807+K1782+K1769+K1759</f>
        <v>61.42</v>
      </c>
      <c r="L1824" s="1417"/>
      <c r="M1824" s="1416">
        <f>M1821+M1820+M1819+M1807+M1782+M1769+M1759</f>
        <v>288624.86400000006</v>
      </c>
      <c r="N1824" s="1590"/>
      <c r="O1824" s="1590"/>
      <c r="P1824" s="1414"/>
      <c r="Q1824" s="1414"/>
      <c r="R1824" s="1414"/>
      <c r="S1824" s="1589"/>
    </row>
    <row r="1826" spans="1:13" s="1412" customFormat="1" ht="15.75">
      <c r="A1826" s="1587" t="s">
        <v>104</v>
      </c>
      <c r="B1826" s="1587"/>
      <c r="C1826" s="1587"/>
      <c r="D1826" s="1587"/>
      <c r="E1826" s="1587"/>
      <c r="F1826" s="1587"/>
      <c r="G1826" s="1587"/>
      <c r="H1826" s="1587"/>
      <c r="I1826" s="1587"/>
      <c r="J1826" s="1587"/>
      <c r="K1826" s="1587"/>
      <c r="L1826" s="1587"/>
      <c r="M1826" s="1508"/>
    </row>
    <row r="1827" spans="1:13" s="1412" customFormat="1" ht="15.75">
      <c r="A1827" s="1586" t="s">
        <v>0</v>
      </c>
      <c r="B1827" s="1586"/>
      <c r="C1827" s="1586"/>
      <c r="D1827" s="1586"/>
      <c r="E1827" s="1586"/>
      <c r="F1827" s="1586"/>
      <c r="G1827" s="1586"/>
      <c r="H1827" s="1586"/>
      <c r="I1827" s="1586"/>
      <c r="J1827" s="1586"/>
      <c r="K1827" s="1586"/>
      <c r="L1827" s="1586"/>
      <c r="M1827" s="1508"/>
    </row>
    <row r="1828" spans="1:13" s="1412" customFormat="1" ht="15.75">
      <c r="A1828" s="1559"/>
      <c r="B1828" s="1559"/>
      <c r="C1828" s="1559"/>
      <c r="D1828" s="1559"/>
      <c r="E1828" s="1559"/>
      <c r="F1828" s="1559" t="s">
        <v>210</v>
      </c>
      <c r="G1828" s="1559"/>
      <c r="H1828" s="1559"/>
      <c r="I1828" s="1559"/>
      <c r="J1828" s="1559"/>
      <c r="K1828" s="1601" t="s">
        <v>187</v>
      </c>
      <c r="L1828" s="1584"/>
      <c r="M1828" s="1584"/>
    </row>
    <row r="1829" spans="1:13" s="1412" customFormat="1">
      <c r="A1829" s="1512"/>
      <c r="B1829" s="1511"/>
      <c r="C1829" s="1583" t="s">
        <v>2</v>
      </c>
      <c r="D1829" s="1583"/>
      <c r="E1829" s="1583"/>
      <c r="F1829" s="1511"/>
      <c r="G1829" s="1511"/>
      <c r="H1829" s="1557"/>
      <c r="I1829" s="1526" t="s">
        <v>3</v>
      </c>
      <c r="J1829" s="1525"/>
      <c r="K1829" s="1582" t="s">
        <v>4</v>
      </c>
      <c r="L1829" s="1581"/>
      <c r="M1829" s="1536"/>
    </row>
    <row r="1830" spans="1:13" s="1412" customFormat="1">
      <c r="A1830" s="1577"/>
      <c r="B1830" s="1541"/>
      <c r="C1830" s="1541"/>
      <c r="D1830" s="1541"/>
      <c r="E1830" s="1541"/>
      <c r="F1830" s="1541"/>
      <c r="G1830" s="1541"/>
      <c r="H1830" s="1542"/>
      <c r="I1830" s="1452"/>
      <c r="J1830" s="1451"/>
      <c r="K1830" s="1579" t="s">
        <v>5</v>
      </c>
      <c r="L1830" s="1578"/>
      <c r="M1830" s="1600" t="s">
        <v>6</v>
      </c>
    </row>
    <row r="1831" spans="1:13" s="1412" customFormat="1">
      <c r="A1831" s="1577"/>
      <c r="B1831" s="1541"/>
      <c r="C1831" s="1541"/>
      <c r="D1831" s="1541"/>
      <c r="E1831" s="1541"/>
      <c r="F1831" s="1541"/>
      <c r="G1831" s="1541"/>
      <c r="H1831" s="1542"/>
      <c r="I1831" s="1459" t="s">
        <v>7</v>
      </c>
      <c r="J1831" s="1458"/>
      <c r="K1831" s="1576" t="s">
        <v>8</v>
      </c>
      <c r="L1831" s="1575"/>
      <c r="M1831" s="1600" t="s">
        <v>9</v>
      </c>
    </row>
    <row r="1832" spans="1:13" s="1412" customFormat="1" ht="16.5" thickBot="1">
      <c r="A1832" s="1573"/>
      <c r="B1832" s="1538"/>
      <c r="C1832" s="1538"/>
      <c r="D1832" s="1538"/>
      <c r="E1832" s="1538"/>
      <c r="F1832" s="1538"/>
      <c r="G1832" s="1538"/>
      <c r="H1832" s="1537"/>
      <c r="I1832" s="1572">
        <v>716</v>
      </c>
      <c r="J1832" s="1571"/>
      <c r="K1832" s="1570"/>
      <c r="L1832" s="1569"/>
      <c r="M1832" s="1568"/>
    </row>
    <row r="1833" spans="1:13" s="1412" customFormat="1">
      <c r="A1833" s="1555" t="s">
        <v>10</v>
      </c>
      <c r="B1833" s="1534"/>
      <c r="C1833" s="1534"/>
      <c r="D1833" s="1534"/>
      <c r="E1833" s="1534"/>
      <c r="F1833" s="1534"/>
      <c r="G1833" s="1534"/>
      <c r="H1833" s="1567"/>
      <c r="I1833" s="1531"/>
      <c r="J1833" s="1530"/>
      <c r="K1833" s="1566">
        <f>K1836+K1839</f>
        <v>8.77</v>
      </c>
      <c r="L1833" s="1528"/>
      <c r="M1833" s="1444">
        <f>K1833*12*I1832</f>
        <v>75351.839999999997</v>
      </c>
    </row>
    <row r="1834" spans="1:13" s="1412" customFormat="1">
      <c r="A1834" s="1565" t="s">
        <v>11</v>
      </c>
      <c r="B1834" s="1564"/>
      <c r="C1834" s="1564"/>
      <c r="D1834" s="1564"/>
      <c r="E1834" s="1564"/>
      <c r="F1834" s="1564"/>
      <c r="G1834" s="1564"/>
      <c r="H1834" s="1563"/>
      <c r="I1834" s="1452"/>
      <c r="J1834" s="1451"/>
      <c r="K1834" s="1521"/>
      <c r="L1834" s="1507"/>
      <c r="M1834" s="1562"/>
    </row>
    <row r="1835" spans="1:13" s="1412" customFormat="1" ht="15.75" thickBot="1">
      <c r="A1835" s="1550" t="s">
        <v>12</v>
      </c>
      <c r="B1835" s="1561"/>
      <c r="C1835" s="1561"/>
      <c r="D1835" s="1561"/>
      <c r="E1835" s="1561"/>
      <c r="F1835" s="1561"/>
      <c r="G1835" s="1561"/>
      <c r="H1835" s="1560"/>
      <c r="I1835" s="1547"/>
      <c r="J1835" s="1440"/>
      <c r="K1835" s="1439"/>
      <c r="L1835" s="1438"/>
      <c r="M1835" s="1437"/>
    </row>
    <row r="1836" spans="1:13" s="1412" customFormat="1">
      <c r="A1836" s="1496" t="s">
        <v>13</v>
      </c>
      <c r="B1836" s="1516"/>
      <c r="C1836" s="1516"/>
      <c r="D1836" s="1516"/>
      <c r="E1836" s="1516"/>
      <c r="F1836" s="1516"/>
      <c r="G1836" s="1516"/>
      <c r="H1836" s="1543"/>
      <c r="I1836" s="1510" t="s">
        <v>14</v>
      </c>
      <c r="J1836" s="1509"/>
      <c r="K1836" s="1514">
        <v>5.24</v>
      </c>
      <c r="L1836" s="1513"/>
      <c r="M1836" s="1432">
        <f>K1836*12*I1832</f>
        <v>45022.080000000002</v>
      </c>
    </row>
    <row r="1837" spans="1:13" s="1412" customFormat="1">
      <c r="A1837" s="1456" t="s">
        <v>15</v>
      </c>
      <c r="B1837" s="1541"/>
      <c r="C1837" s="1541"/>
      <c r="D1837" s="1541"/>
      <c r="E1837" s="1541"/>
      <c r="F1837" s="1541"/>
      <c r="G1837" s="1541"/>
      <c r="H1837" s="1542"/>
      <c r="I1837" s="1459" t="s">
        <v>16</v>
      </c>
      <c r="J1837" s="1458"/>
      <c r="K1837" s="1508"/>
      <c r="L1837" s="1507"/>
      <c r="M1837" s="1432"/>
    </row>
    <row r="1838" spans="1:13" s="1412" customFormat="1">
      <c r="A1838" s="1496" t="s">
        <v>17</v>
      </c>
      <c r="B1838" s="1516"/>
      <c r="C1838" s="1516"/>
      <c r="D1838" s="1516"/>
      <c r="E1838" s="1516"/>
      <c r="F1838" s="1516"/>
      <c r="G1838" s="1516"/>
      <c r="H1838" s="1543"/>
      <c r="I1838" s="1510"/>
      <c r="J1838" s="1509"/>
      <c r="K1838" s="1508"/>
      <c r="L1838" s="1507"/>
      <c r="M1838" s="1432"/>
    </row>
    <row r="1839" spans="1:13" s="1412" customFormat="1">
      <c r="A1839" s="1496" t="s">
        <v>18</v>
      </c>
      <c r="B1839" s="1516"/>
      <c r="C1839" s="1516"/>
      <c r="D1839" s="1516"/>
      <c r="E1839" s="1516"/>
      <c r="F1839" s="1516"/>
      <c r="G1839" s="1516"/>
      <c r="H1839" s="1543"/>
      <c r="I1839" s="1504" t="s">
        <v>19</v>
      </c>
      <c r="J1839" s="1503"/>
      <c r="K1839" s="1506">
        <v>3.53</v>
      </c>
      <c r="L1839" s="1505"/>
      <c r="M1839" s="1432">
        <f>K1839*12*I1832</f>
        <v>30329.759999999998</v>
      </c>
    </row>
    <row r="1840" spans="1:13" s="1412" customFormat="1">
      <c r="A1840" s="1489" t="s">
        <v>20</v>
      </c>
      <c r="B1840" s="1540"/>
      <c r="C1840" s="1540"/>
      <c r="D1840" s="1540"/>
      <c r="E1840" s="1540"/>
      <c r="F1840" s="1540"/>
      <c r="G1840" s="1540"/>
      <c r="H1840" s="1539"/>
      <c r="I1840" s="1459" t="s">
        <v>16</v>
      </c>
      <c r="J1840" s="1458"/>
      <c r="K1840" s="1599"/>
      <c r="L1840" s="1598"/>
      <c r="M1840" s="1432"/>
    </row>
    <row r="1841" spans="1:13" s="1412" customFormat="1">
      <c r="A1841" s="1482" t="s">
        <v>21</v>
      </c>
      <c r="B1841" s="1511"/>
      <c r="C1841" s="1511"/>
      <c r="D1841" s="1511"/>
      <c r="E1841" s="1511"/>
      <c r="F1841" s="1511"/>
      <c r="G1841" s="1511"/>
      <c r="H1841" s="1557"/>
      <c r="I1841" s="1459"/>
      <c r="J1841" s="1458"/>
      <c r="K1841" s="1508"/>
      <c r="L1841" s="1507"/>
      <c r="M1841" s="1432"/>
    </row>
    <row r="1842" spans="1:13" s="1412" customFormat="1" ht="15.75" thickBot="1">
      <c r="A1842" s="1496" t="s">
        <v>22</v>
      </c>
      <c r="B1842" s="1495"/>
      <c r="C1842" s="1495"/>
      <c r="D1842" s="1495"/>
      <c r="E1842" s="1495"/>
      <c r="F1842" s="1495"/>
      <c r="G1842" s="1495"/>
      <c r="H1842" s="1494"/>
      <c r="I1842" s="1523"/>
      <c r="J1842" s="1522"/>
      <c r="K1842" s="1484"/>
      <c r="L1842" s="1483"/>
      <c r="M1842" s="1432"/>
    </row>
    <row r="1843" spans="1:13" s="1412" customFormat="1">
      <c r="A1843" s="1555" t="s">
        <v>23</v>
      </c>
      <c r="B1843" s="1554"/>
      <c r="C1843" s="1554"/>
      <c r="D1843" s="1554"/>
      <c r="E1843" s="1554"/>
      <c r="F1843" s="1554"/>
      <c r="G1843" s="1554"/>
      <c r="H1843" s="1553"/>
      <c r="I1843" s="1531"/>
      <c r="J1843" s="1552"/>
      <c r="K1843" s="1551">
        <f>K1845+K1850+K1852</f>
        <v>7.17</v>
      </c>
      <c r="L1843" s="1528"/>
      <c r="M1843" s="1444">
        <f>K1843*12*I1832</f>
        <v>61604.639999999992</v>
      </c>
    </row>
    <row r="1844" spans="1:13" s="1412" customFormat="1" ht="15.75" thickBot="1">
      <c r="A1844" s="1550" t="s">
        <v>24</v>
      </c>
      <c r="B1844" s="1549"/>
      <c r="C1844" s="1549"/>
      <c r="D1844" s="1549"/>
      <c r="E1844" s="1549"/>
      <c r="F1844" s="1549"/>
      <c r="G1844" s="1549"/>
      <c r="H1844" s="1548"/>
      <c r="I1844" s="1547"/>
      <c r="J1844" s="1546"/>
      <c r="K1844" s="1439"/>
      <c r="L1844" s="1438"/>
      <c r="M1844" s="1437"/>
    </row>
    <row r="1845" spans="1:13" s="1412" customFormat="1">
      <c r="A1845" s="1456" t="s">
        <v>25</v>
      </c>
      <c r="B1845" s="1455"/>
      <c r="C1845" s="1455"/>
      <c r="D1845" s="1455"/>
      <c r="E1845" s="1455"/>
      <c r="F1845" s="1455"/>
      <c r="G1845" s="1455"/>
      <c r="H1845" s="1453"/>
      <c r="I1845" s="1459" t="s">
        <v>14</v>
      </c>
      <c r="J1845" s="1458"/>
      <c r="K1845" s="1514">
        <v>3.59</v>
      </c>
      <c r="L1845" s="1513"/>
      <c r="M1845" s="1432">
        <f>K1845*12*I1832</f>
        <v>30845.279999999999</v>
      </c>
    </row>
    <row r="1846" spans="1:13" s="1412" customFormat="1">
      <c r="A1846" s="1496" t="s">
        <v>26</v>
      </c>
      <c r="B1846" s="1495"/>
      <c r="C1846" s="1495"/>
      <c r="D1846" s="1495"/>
      <c r="E1846" s="1495"/>
      <c r="F1846" s="1495"/>
      <c r="G1846" s="1495"/>
      <c r="H1846" s="1494"/>
      <c r="I1846" s="1545"/>
      <c r="J1846" s="1544"/>
      <c r="K1846" s="1508"/>
      <c r="L1846" s="1507"/>
      <c r="M1846" s="1432"/>
    </row>
    <row r="1847" spans="1:13" s="1412" customFormat="1">
      <c r="A1847" s="1456" t="s">
        <v>15</v>
      </c>
      <c r="B1847" s="1541"/>
      <c r="C1847" s="1541"/>
      <c r="D1847" s="1541"/>
      <c r="E1847" s="1541"/>
      <c r="F1847" s="1541"/>
      <c r="G1847" s="1541"/>
      <c r="H1847" s="1542"/>
      <c r="I1847" s="1459" t="s">
        <v>16</v>
      </c>
      <c r="J1847" s="1458"/>
      <c r="K1847" s="1508"/>
      <c r="L1847" s="1507"/>
      <c r="M1847" s="1432"/>
    </row>
    <row r="1848" spans="1:13" s="1412" customFormat="1">
      <c r="A1848" s="1496" t="s">
        <v>17</v>
      </c>
      <c r="B1848" s="1516"/>
      <c r="C1848" s="1516"/>
      <c r="D1848" s="1516"/>
      <c r="E1848" s="1516"/>
      <c r="F1848" s="1516"/>
      <c r="G1848" s="1516"/>
      <c r="H1848" s="1543"/>
      <c r="I1848" s="1510"/>
      <c r="J1848" s="1509"/>
      <c r="K1848" s="1508"/>
      <c r="L1848" s="1507"/>
      <c r="M1848" s="1432"/>
    </row>
    <row r="1849" spans="1:13" s="1412" customFormat="1">
      <c r="A1849" s="1489" t="s">
        <v>27</v>
      </c>
      <c r="B1849" s="1540"/>
      <c r="C1849" s="1539"/>
      <c r="D1849" s="1541"/>
      <c r="E1849" s="1541"/>
      <c r="F1849" s="1541"/>
      <c r="G1849" s="1541"/>
      <c r="H1849" s="1542"/>
      <c r="I1849" s="1459" t="s">
        <v>16</v>
      </c>
      <c r="J1849" s="1458"/>
      <c r="K1849" s="1508"/>
      <c r="L1849" s="1507"/>
      <c r="M1849" s="1432"/>
    </row>
    <row r="1850" spans="1:13" s="1412" customFormat="1">
      <c r="A1850" s="1456" t="s">
        <v>28</v>
      </c>
      <c r="B1850" s="1541"/>
      <c r="C1850" s="1541"/>
      <c r="D1850" s="1540"/>
      <c r="E1850" s="1540"/>
      <c r="F1850" s="1540"/>
      <c r="G1850" s="1540"/>
      <c r="H1850" s="1539"/>
      <c r="I1850" s="1504" t="s">
        <v>19</v>
      </c>
      <c r="J1850" s="1503"/>
      <c r="K1850" s="1506">
        <v>1.58</v>
      </c>
      <c r="L1850" s="1505"/>
      <c r="M1850" s="1432">
        <f>K1850*12*I1832</f>
        <v>13575.36</v>
      </c>
    </row>
    <row r="1851" spans="1:13" s="1412" customFormat="1">
      <c r="A1851" s="1482" t="s">
        <v>29</v>
      </c>
      <c r="B1851" s="1481"/>
      <c r="C1851" s="1481"/>
      <c r="D1851" s="1481"/>
      <c r="E1851" s="1481"/>
      <c r="F1851" s="1481"/>
      <c r="G1851" s="1481"/>
      <c r="H1851" s="1480"/>
      <c r="I1851" s="1526" t="s">
        <v>133</v>
      </c>
      <c r="J1851" s="1525"/>
      <c r="K1851" s="1508"/>
      <c r="L1851" s="1507"/>
      <c r="M1851" s="1432"/>
    </row>
    <row r="1852" spans="1:13" s="1412" customFormat="1">
      <c r="A1852" s="1482" t="s">
        <v>32</v>
      </c>
      <c r="B1852" s="1481"/>
      <c r="C1852" s="1481"/>
      <c r="D1852" s="1481"/>
      <c r="E1852" s="1481"/>
      <c r="F1852" s="1481"/>
      <c r="G1852" s="1481"/>
      <c r="H1852" s="1480"/>
      <c r="I1852" s="1526" t="s">
        <v>19</v>
      </c>
      <c r="J1852" s="1525"/>
      <c r="K1852" s="1506">
        <v>2</v>
      </c>
      <c r="L1852" s="1505"/>
      <c r="M1852" s="1432">
        <f>K1852*12*I1832</f>
        <v>17184</v>
      </c>
    </row>
    <row r="1853" spans="1:13" s="1412" customFormat="1">
      <c r="A1853" s="1496" t="s">
        <v>33</v>
      </c>
      <c r="B1853" s="1495"/>
      <c r="C1853" s="1495"/>
      <c r="D1853" s="1495"/>
      <c r="E1853" s="1495"/>
      <c r="F1853" s="1495"/>
      <c r="G1853" s="1495"/>
      <c r="H1853" s="1494"/>
      <c r="I1853" s="1523"/>
      <c r="J1853" s="1522"/>
      <c r="K1853" s="1508"/>
      <c r="L1853" s="1507"/>
      <c r="M1853" s="1432"/>
    </row>
    <row r="1854" spans="1:13" s="1412" customFormat="1">
      <c r="A1854" s="1482" t="s">
        <v>34</v>
      </c>
      <c r="B1854" s="1481"/>
      <c r="C1854" s="1481"/>
      <c r="D1854" s="1481"/>
      <c r="E1854" s="1481"/>
      <c r="F1854" s="1481"/>
      <c r="G1854" s="1481"/>
      <c r="H1854" s="1480"/>
      <c r="I1854" s="1459" t="s">
        <v>16</v>
      </c>
      <c r="J1854" s="1458"/>
      <c r="K1854" s="1508"/>
      <c r="L1854" s="1507"/>
      <c r="M1854" s="1432"/>
    </row>
    <row r="1855" spans="1:13" s="1412" customFormat="1" ht="15.75" thickBot="1">
      <c r="A1855" s="1482" t="s">
        <v>35</v>
      </c>
      <c r="B1855" s="1481"/>
      <c r="C1855" s="1481"/>
      <c r="D1855" s="1481"/>
      <c r="E1855" s="1481"/>
      <c r="F1855" s="1481"/>
      <c r="G1855" s="1481"/>
      <c r="H1855" s="1480"/>
      <c r="I1855" s="1526" t="s">
        <v>132</v>
      </c>
      <c r="J1855" s="1525"/>
      <c r="K1855" s="1538"/>
      <c r="L1855" s="1537"/>
      <c r="M1855" s="1536"/>
    </row>
    <row r="1856" spans="1:13" s="1412" customFormat="1" ht="15.75" thickBot="1">
      <c r="A1856" s="1535" t="s">
        <v>38</v>
      </c>
      <c r="B1856" s="1534"/>
      <c r="C1856" s="1534"/>
      <c r="D1856" s="1534"/>
      <c r="E1856" s="1534"/>
      <c r="F1856" s="1534"/>
      <c r="G1856" s="1533"/>
      <c r="H1856" s="1532"/>
      <c r="I1856" s="1531"/>
      <c r="J1856" s="1530"/>
      <c r="K1856" s="1529">
        <f>K1857+K1864+K1872+K1876+K1877+K1878</f>
        <v>47.55</v>
      </c>
      <c r="L1856" s="1528"/>
      <c r="M1856" s="1444">
        <f>M1857+M1864+M1872+M1876+M1877+M1878</f>
        <v>408549.6</v>
      </c>
    </row>
    <row r="1857" spans="1:13" s="1412" customFormat="1" ht="15.75" thickBot="1">
      <c r="A1857" s="1467" t="s">
        <v>39</v>
      </c>
      <c r="B1857" s="1466"/>
      <c r="C1857" s="1466"/>
      <c r="D1857" s="1466"/>
      <c r="E1857" s="1466"/>
      <c r="F1857" s="1466"/>
      <c r="G1857" s="1466"/>
      <c r="H1857" s="1465"/>
      <c r="I1857" s="1464"/>
      <c r="J1857" s="1463"/>
      <c r="K1857" s="1527">
        <f>K1858+K1859+K1860+K1862+K1863</f>
        <v>9.58</v>
      </c>
      <c r="L1857" s="1518"/>
      <c r="M1857" s="1460">
        <f>K1857*12*I1832</f>
        <v>82311.360000000001</v>
      </c>
    </row>
    <row r="1858" spans="1:13" s="1412" customFormat="1">
      <c r="A1858" s="1496" t="s">
        <v>40</v>
      </c>
      <c r="B1858" s="1495"/>
      <c r="C1858" s="1495"/>
      <c r="D1858" s="1495"/>
      <c r="E1858" s="1495"/>
      <c r="F1858" s="1495"/>
      <c r="G1858" s="1495"/>
      <c r="H1858" s="1494"/>
      <c r="I1858" s="1510" t="s">
        <v>41</v>
      </c>
      <c r="J1858" s="1509"/>
      <c r="K1858" s="1514">
        <v>2.58</v>
      </c>
      <c r="L1858" s="1513"/>
      <c r="M1858" s="1432">
        <f>K1858*12*I1832</f>
        <v>22167.360000000001</v>
      </c>
    </row>
    <row r="1859" spans="1:13" s="1412" customFormat="1">
      <c r="A1859" s="1489" t="s">
        <v>42</v>
      </c>
      <c r="B1859" s="1488"/>
      <c r="C1859" s="1488"/>
      <c r="D1859" s="1488"/>
      <c r="E1859" s="1488"/>
      <c r="F1859" s="1488"/>
      <c r="G1859" s="1488"/>
      <c r="H1859" s="1487"/>
      <c r="I1859" s="1504" t="s">
        <v>43</v>
      </c>
      <c r="J1859" s="1503"/>
      <c r="K1859" s="1506">
        <v>6.1</v>
      </c>
      <c r="L1859" s="1505"/>
      <c r="M1859" s="1432">
        <f>K1859*12*I1832</f>
        <v>52411.19999999999</v>
      </c>
    </row>
    <row r="1860" spans="1:13" s="1412" customFormat="1">
      <c r="A1860" s="1482" t="s">
        <v>44</v>
      </c>
      <c r="B1860" s="1481"/>
      <c r="C1860" s="1481"/>
      <c r="D1860" s="1481"/>
      <c r="E1860" s="1481"/>
      <c r="F1860" s="1481"/>
      <c r="G1860" s="1481"/>
      <c r="H1860" s="1480"/>
      <c r="I1860" s="1526" t="s">
        <v>19</v>
      </c>
      <c r="J1860" s="1525"/>
      <c r="K1860" s="1506">
        <v>0.69</v>
      </c>
      <c r="L1860" s="1505"/>
      <c r="M1860" s="1432">
        <f>K1860*12*I1832</f>
        <v>5928.48</v>
      </c>
    </row>
    <row r="1861" spans="1:13" s="1412" customFormat="1">
      <c r="A1861" s="1524" t="s">
        <v>45</v>
      </c>
      <c r="B1861" s="1516"/>
      <c r="C1861" s="1516"/>
      <c r="D1861" s="1516"/>
      <c r="E1861" s="1495"/>
      <c r="F1861" s="1495"/>
      <c r="G1861" s="1495"/>
      <c r="H1861" s="1494"/>
      <c r="I1861" s="1523"/>
      <c r="J1861" s="1522"/>
      <c r="K1861" s="1521"/>
      <c r="L1861" s="1507"/>
      <c r="M1861" s="1432"/>
    </row>
    <row r="1862" spans="1:13" s="1412" customFormat="1">
      <c r="A1862" s="1489" t="s">
        <v>46</v>
      </c>
      <c r="B1862" s="1488"/>
      <c r="C1862" s="1488"/>
      <c r="D1862" s="1488"/>
      <c r="E1862" s="1488"/>
      <c r="F1862" s="1488"/>
      <c r="G1862" s="1488"/>
      <c r="H1862" s="1487"/>
      <c r="I1862" s="1504" t="s">
        <v>14</v>
      </c>
      <c r="J1862" s="1503"/>
      <c r="K1862" s="1506">
        <v>0.21</v>
      </c>
      <c r="L1862" s="1505"/>
      <c r="M1862" s="1432">
        <f>K1862*12*I1832</f>
        <v>1804.32</v>
      </c>
    </row>
    <row r="1863" spans="1:13" s="1412" customFormat="1" ht="15.75" thickBot="1">
      <c r="A1863" s="1482" t="s">
        <v>47</v>
      </c>
      <c r="B1863" s="1481"/>
      <c r="C1863" s="1481"/>
      <c r="D1863" s="1481"/>
      <c r="E1863" s="1481"/>
      <c r="F1863" s="1481"/>
      <c r="G1863" s="1481"/>
      <c r="H1863" s="1480"/>
      <c r="I1863" s="1479" t="s">
        <v>14</v>
      </c>
      <c r="J1863" s="1478"/>
      <c r="K1863" s="1520"/>
      <c r="L1863" s="1519"/>
      <c r="M1863" s="1432"/>
    </row>
    <row r="1864" spans="1:13" s="1412" customFormat="1" ht="15.75" thickBot="1">
      <c r="A1864" s="1501" t="s">
        <v>48</v>
      </c>
      <c r="B1864" s="1500"/>
      <c r="C1864" s="1500"/>
      <c r="D1864" s="1500"/>
      <c r="E1864" s="1500"/>
      <c r="F1864" s="1500"/>
      <c r="G1864" s="1500"/>
      <c r="H1864" s="1499"/>
      <c r="I1864" s="1464"/>
      <c r="J1864" s="1463"/>
      <c r="K1864" s="1462">
        <f>K1865+K1866+K1868+K1869+K1870+K1871</f>
        <v>2.9600000000000004</v>
      </c>
      <c r="L1864" s="1518"/>
      <c r="M1864" s="1460">
        <f>K1864*12*I1832</f>
        <v>25432.320000000003</v>
      </c>
    </row>
    <row r="1865" spans="1:13" s="1412" customFormat="1">
      <c r="A1865" s="1517" t="s">
        <v>49</v>
      </c>
      <c r="B1865" s="1516"/>
      <c r="C1865" s="1516"/>
      <c r="D1865" s="1516"/>
      <c r="E1865" s="1516"/>
      <c r="F1865" s="1495"/>
      <c r="G1865" s="1495"/>
      <c r="H1865" s="1494"/>
      <c r="I1865" s="1515"/>
      <c r="J1865" s="1451"/>
      <c r="K1865" s="1514">
        <v>0.16</v>
      </c>
      <c r="L1865" s="1513"/>
      <c r="M1865" s="1432">
        <f>K1865*12*I1832</f>
        <v>1374.72</v>
      </c>
    </row>
    <row r="1866" spans="1:13" s="1412" customFormat="1">
      <c r="A1866" s="1512" t="s">
        <v>50</v>
      </c>
      <c r="B1866" s="1511"/>
      <c r="C1866" s="1511"/>
      <c r="D1866" s="1511"/>
      <c r="E1866" s="1511"/>
      <c r="F1866" s="1481"/>
      <c r="G1866" s="1481"/>
      <c r="H1866" s="1480"/>
      <c r="I1866" s="1459" t="s">
        <v>51</v>
      </c>
      <c r="J1866" s="1458"/>
      <c r="K1866" s="1506">
        <v>1.41</v>
      </c>
      <c r="L1866" s="1505"/>
      <c r="M1866" s="1432">
        <f>K1866*12*I1832</f>
        <v>12114.72</v>
      </c>
    </row>
    <row r="1867" spans="1:13" s="1412" customFormat="1">
      <c r="A1867" s="1496" t="s">
        <v>52</v>
      </c>
      <c r="B1867" s="1495"/>
      <c r="C1867" s="1495"/>
      <c r="D1867" s="1495"/>
      <c r="E1867" s="1495"/>
      <c r="F1867" s="1495"/>
      <c r="G1867" s="1495"/>
      <c r="H1867" s="1494"/>
      <c r="I1867" s="1510" t="s">
        <v>53</v>
      </c>
      <c r="J1867" s="1509"/>
      <c r="K1867" s="1508"/>
      <c r="L1867" s="1507"/>
      <c r="M1867" s="1432"/>
    </row>
    <row r="1868" spans="1:13" s="1412" customFormat="1">
      <c r="A1868" s="1489" t="s">
        <v>54</v>
      </c>
      <c r="B1868" s="1488"/>
      <c r="C1868" s="1488"/>
      <c r="D1868" s="1488"/>
      <c r="E1868" s="1488"/>
      <c r="F1868" s="1488"/>
      <c r="G1868" s="1488"/>
      <c r="H1868" s="1487"/>
      <c r="I1868" s="1504" t="s">
        <v>55</v>
      </c>
      <c r="J1868" s="1503"/>
      <c r="K1868" s="1506">
        <v>0.87</v>
      </c>
      <c r="L1868" s="1505"/>
      <c r="M1868" s="1432">
        <f>K1868*12*I1832</f>
        <v>7475.04</v>
      </c>
    </row>
    <row r="1869" spans="1:13" s="1412" customFormat="1">
      <c r="A1869" s="1489" t="s">
        <v>56</v>
      </c>
      <c r="B1869" s="1488"/>
      <c r="C1869" s="1488"/>
      <c r="D1869" s="1488"/>
      <c r="E1869" s="1488"/>
      <c r="F1869" s="1488"/>
      <c r="G1869" s="1488"/>
      <c r="H1869" s="1487"/>
      <c r="I1869" s="1504" t="s">
        <v>57</v>
      </c>
      <c r="J1869" s="1503"/>
      <c r="K1869" s="1506">
        <v>0.22</v>
      </c>
      <c r="L1869" s="1505"/>
      <c r="M1869" s="1432">
        <f>K1869*12*I1832</f>
        <v>1890.24</v>
      </c>
    </row>
    <row r="1870" spans="1:13" s="1412" customFormat="1">
      <c r="A1870" s="1482" t="s">
        <v>58</v>
      </c>
      <c r="B1870" s="1481"/>
      <c r="C1870" s="1481"/>
      <c r="D1870" s="1481"/>
      <c r="E1870" s="1481"/>
      <c r="F1870" s="1481"/>
      <c r="G1870" s="1481"/>
      <c r="H1870" s="1480"/>
      <c r="I1870" s="1504" t="s">
        <v>59</v>
      </c>
      <c r="J1870" s="1503"/>
      <c r="K1870" s="1484">
        <v>0.12</v>
      </c>
      <c r="L1870" s="1483"/>
      <c r="M1870" s="1432">
        <f>K1870*12*I1832</f>
        <v>1031.04</v>
      </c>
    </row>
    <row r="1871" spans="1:13" s="1412" customFormat="1" ht="15.75" thickBot="1">
      <c r="A1871" s="1482" t="s">
        <v>60</v>
      </c>
      <c r="B1871" s="1481"/>
      <c r="C1871" s="1481"/>
      <c r="D1871" s="1481"/>
      <c r="E1871" s="1481"/>
      <c r="F1871" s="1481"/>
      <c r="G1871" s="1481"/>
      <c r="H1871" s="1480"/>
      <c r="I1871" s="1479" t="s">
        <v>61</v>
      </c>
      <c r="J1871" s="1478"/>
      <c r="K1871" s="1477">
        <v>0.18</v>
      </c>
      <c r="L1871" s="1476"/>
      <c r="M1871" s="1502">
        <f>K1871*12*I1832</f>
        <v>1546.5600000000002</v>
      </c>
    </row>
    <row r="1872" spans="1:13" s="1412" customFormat="1" ht="15.75" thickBot="1">
      <c r="A1872" s="1501" t="s">
        <v>109</v>
      </c>
      <c r="B1872" s="1500"/>
      <c r="C1872" s="1500"/>
      <c r="D1872" s="1500"/>
      <c r="E1872" s="1500"/>
      <c r="F1872" s="1500"/>
      <c r="G1872" s="1500"/>
      <c r="H1872" s="1499"/>
      <c r="I1872" s="1498"/>
      <c r="J1872" s="1497"/>
      <c r="K1872" s="1424">
        <f>K1873+K1874+K1875</f>
        <v>1.93</v>
      </c>
      <c r="L1872" s="1461"/>
      <c r="M1872" s="1460">
        <f>K1872*12*I1832</f>
        <v>16582.560000000001</v>
      </c>
    </row>
    <row r="1873" spans="1:13" s="1412" customFormat="1">
      <c r="A1873" s="1496" t="s">
        <v>63</v>
      </c>
      <c r="B1873" s="1495"/>
      <c r="C1873" s="1495"/>
      <c r="D1873" s="1495"/>
      <c r="E1873" s="1495"/>
      <c r="F1873" s="1495"/>
      <c r="G1873" s="1495"/>
      <c r="H1873" s="1494"/>
      <c r="I1873" s="1493" t="s">
        <v>64</v>
      </c>
      <c r="J1873" s="1492"/>
      <c r="K1873" s="1491">
        <v>0.92</v>
      </c>
      <c r="L1873" s="1490"/>
      <c r="M1873" s="1432">
        <f>K1873*12*I1832</f>
        <v>7904.64</v>
      </c>
    </row>
    <row r="1874" spans="1:13" s="1412" customFormat="1">
      <c r="A1874" s="1489" t="s">
        <v>65</v>
      </c>
      <c r="B1874" s="1488"/>
      <c r="C1874" s="1488"/>
      <c r="D1874" s="1488"/>
      <c r="E1874" s="1488"/>
      <c r="F1874" s="1488"/>
      <c r="G1874" s="1488"/>
      <c r="H1874" s="1487"/>
      <c r="I1874" s="1486" t="s">
        <v>66</v>
      </c>
      <c r="J1874" s="1485"/>
      <c r="K1874" s="1484">
        <v>0.81</v>
      </c>
      <c r="L1874" s="1483"/>
      <c r="M1874" s="1432">
        <f>K1874*12*I1832</f>
        <v>6959.52</v>
      </c>
    </row>
    <row r="1875" spans="1:13" s="1412" customFormat="1" ht="15.75" thickBot="1">
      <c r="A1875" s="1482" t="s">
        <v>58</v>
      </c>
      <c r="B1875" s="1481"/>
      <c r="C1875" s="1481"/>
      <c r="D1875" s="1481"/>
      <c r="E1875" s="1481"/>
      <c r="F1875" s="1481"/>
      <c r="G1875" s="1481"/>
      <c r="H1875" s="1480"/>
      <c r="I1875" s="1479" t="s">
        <v>59</v>
      </c>
      <c r="J1875" s="1478"/>
      <c r="K1875" s="1477">
        <v>0.2</v>
      </c>
      <c r="L1875" s="1476"/>
      <c r="M1875" s="1432">
        <f>K1875*12*I1832</f>
        <v>1718.4000000000003</v>
      </c>
    </row>
    <row r="1876" spans="1:13" s="1412" customFormat="1" ht="15.75" thickBot="1">
      <c r="A1876" s="1471" t="s">
        <v>108</v>
      </c>
      <c r="B1876" s="1470"/>
      <c r="C1876" s="1470"/>
      <c r="D1876" s="1470"/>
      <c r="E1876" s="1470"/>
      <c r="F1876" s="1470"/>
      <c r="G1876" s="1470"/>
      <c r="H1876" s="1469"/>
      <c r="I1876" s="1475" t="s">
        <v>68</v>
      </c>
      <c r="J1876" s="1474"/>
      <c r="K1876" s="1473">
        <v>30.68</v>
      </c>
      <c r="L1876" s="1472"/>
      <c r="M1876" s="1460">
        <f>K1876*12*I1832</f>
        <v>263602.56</v>
      </c>
    </row>
    <row r="1877" spans="1:13" s="1412" customFormat="1" ht="15.75" thickBot="1">
      <c r="A1877" s="1467" t="s">
        <v>107</v>
      </c>
      <c r="B1877" s="1466"/>
      <c r="C1877" s="1466"/>
      <c r="D1877" s="1466"/>
      <c r="E1877" s="1466"/>
      <c r="F1877" s="1466"/>
      <c r="G1877" s="1466"/>
      <c r="H1877" s="1465"/>
      <c r="I1877" s="1435" t="s">
        <v>71</v>
      </c>
      <c r="J1877" s="1434"/>
      <c r="K1877" s="1462">
        <v>2.29</v>
      </c>
      <c r="L1877" s="1461"/>
      <c r="M1877" s="1460">
        <f>K1877*12*I1832</f>
        <v>19675.68</v>
      </c>
    </row>
    <row r="1878" spans="1:13" s="1412" customFormat="1" ht="15.75" thickBot="1">
      <c r="A1878" s="1471" t="s">
        <v>106</v>
      </c>
      <c r="B1878" s="1470"/>
      <c r="C1878" s="1470"/>
      <c r="D1878" s="1470"/>
      <c r="E1878" s="1470"/>
      <c r="F1878" s="1470"/>
      <c r="G1878" s="1470"/>
      <c r="H1878" s="1469"/>
      <c r="I1878" s="1464"/>
      <c r="J1878" s="1463"/>
      <c r="K1878" s="1462">
        <v>0.11</v>
      </c>
      <c r="L1878" s="1461"/>
      <c r="M1878" s="1460">
        <f>K1878*12*I1832</f>
        <v>945.12</v>
      </c>
    </row>
    <row r="1879" spans="1:13" s="1412" customFormat="1">
      <c r="A1879" s="1456" t="s">
        <v>75</v>
      </c>
      <c r="B1879" s="1455"/>
      <c r="C1879" s="1455"/>
      <c r="D1879" s="1455"/>
      <c r="E1879" s="1455"/>
      <c r="F1879" s="1455"/>
      <c r="G1879" s="1455"/>
      <c r="H1879" s="1453"/>
      <c r="I1879" s="1435" t="s">
        <v>14</v>
      </c>
      <c r="J1879" s="1434"/>
      <c r="K1879" s="1468"/>
      <c r="L1879" s="1449"/>
      <c r="M1879" s="1432"/>
    </row>
    <row r="1880" spans="1:13" s="1412" customFormat="1" ht="15.75" thickBot="1">
      <c r="A1880" s="1456" t="s">
        <v>76</v>
      </c>
      <c r="B1880" s="1455"/>
      <c r="C1880" s="1455"/>
      <c r="D1880" s="1455"/>
      <c r="E1880" s="1455"/>
      <c r="F1880" s="1455"/>
      <c r="G1880" s="1455"/>
      <c r="H1880" s="1453"/>
      <c r="I1880" s="1452"/>
      <c r="J1880" s="1451"/>
      <c r="K1880" s="1468"/>
      <c r="L1880" s="1449"/>
      <c r="M1880" s="1432"/>
    </row>
    <row r="1881" spans="1:13" s="1412" customFormat="1" ht="15.75" thickBot="1">
      <c r="A1881" s="1467" t="s">
        <v>105</v>
      </c>
      <c r="B1881" s="1466"/>
      <c r="C1881" s="1466"/>
      <c r="D1881" s="1466"/>
      <c r="E1881" s="1466"/>
      <c r="F1881" s="1466"/>
      <c r="G1881" s="1466"/>
      <c r="H1881" s="1465"/>
      <c r="I1881" s="1464"/>
      <c r="J1881" s="1463"/>
      <c r="K1881" s="1462">
        <v>9.48</v>
      </c>
      <c r="L1881" s="1461"/>
      <c r="M1881" s="1460">
        <f>K1881*12*I1832</f>
        <v>81452.160000000003</v>
      </c>
    </row>
    <row r="1882" spans="1:13" s="1412" customFormat="1">
      <c r="A1882" s="1456" t="s">
        <v>131</v>
      </c>
      <c r="B1882" s="1454"/>
      <c r="C1882" s="1454"/>
      <c r="D1882" s="1454"/>
      <c r="E1882" s="1454"/>
      <c r="F1882" s="1455"/>
      <c r="G1882" s="1454"/>
      <c r="H1882" s="1453"/>
      <c r="I1882" s="1459" t="s">
        <v>79</v>
      </c>
      <c r="J1882" s="1458"/>
      <c r="K1882" s="1450"/>
      <c r="L1882" s="1449"/>
      <c r="M1882" s="1432"/>
    </row>
    <row r="1883" spans="1:13" s="1412" customFormat="1">
      <c r="A1883" s="1456" t="s">
        <v>130</v>
      </c>
      <c r="B1883" s="1454"/>
      <c r="C1883" s="1454"/>
      <c r="D1883" s="1454"/>
      <c r="E1883" s="1454"/>
      <c r="F1883" s="1455"/>
      <c r="G1883" s="1454"/>
      <c r="H1883" s="1453"/>
      <c r="I1883" s="1459" t="s">
        <v>81</v>
      </c>
      <c r="J1883" s="1458"/>
      <c r="K1883" s="1450"/>
      <c r="L1883" s="1449"/>
      <c r="M1883" s="1432"/>
    </row>
    <row r="1884" spans="1:13" s="1412" customFormat="1">
      <c r="A1884" s="1456" t="s">
        <v>129</v>
      </c>
      <c r="B1884" s="1454"/>
      <c r="C1884" s="1454"/>
      <c r="D1884" s="1454"/>
      <c r="E1884" s="1454"/>
      <c r="F1884" s="1455"/>
      <c r="G1884" s="1454"/>
      <c r="H1884" s="1453"/>
      <c r="I1884" s="1459" t="s">
        <v>83</v>
      </c>
      <c r="J1884" s="1458"/>
      <c r="K1884" s="1450"/>
      <c r="L1884" s="1449"/>
      <c r="M1884" s="1432"/>
    </row>
    <row r="1885" spans="1:13" s="1412" customFormat="1">
      <c r="A1885" s="1456" t="s">
        <v>128</v>
      </c>
      <c r="B1885" s="1454"/>
      <c r="C1885" s="1454"/>
      <c r="D1885" s="1454"/>
      <c r="E1885" s="1454"/>
      <c r="F1885" s="1455"/>
      <c r="G1885" s="1454"/>
      <c r="H1885" s="1453"/>
      <c r="I1885" s="1459" t="s">
        <v>85</v>
      </c>
      <c r="J1885" s="1458"/>
      <c r="K1885" s="1450"/>
      <c r="L1885" s="1449"/>
      <c r="M1885" s="1432"/>
    </row>
    <row r="1886" spans="1:13" s="1412" customFormat="1">
      <c r="A1886" s="1456" t="s">
        <v>127</v>
      </c>
      <c r="B1886" s="1454"/>
      <c r="C1886" s="1454"/>
      <c r="D1886" s="1454"/>
      <c r="E1886" s="1454"/>
      <c r="F1886" s="1455"/>
      <c r="G1886" s="1454"/>
      <c r="H1886" s="1453"/>
      <c r="I1886" s="1459" t="s">
        <v>87</v>
      </c>
      <c r="J1886" s="1458"/>
      <c r="K1886" s="1450"/>
      <c r="L1886" s="1449"/>
      <c r="M1886" s="1432"/>
    </row>
    <row r="1887" spans="1:13" s="1412" customFormat="1">
      <c r="A1887" s="1456" t="s">
        <v>126</v>
      </c>
      <c r="B1887" s="1454"/>
      <c r="C1887" s="1454"/>
      <c r="D1887" s="1454"/>
      <c r="E1887" s="1454"/>
      <c r="F1887" s="1455"/>
      <c r="G1887" s="1454"/>
      <c r="H1887" s="1453"/>
      <c r="I1887" s="1452"/>
      <c r="J1887" s="1451"/>
      <c r="K1887" s="1450"/>
      <c r="L1887" s="1449"/>
      <c r="M1887" s="1432"/>
    </row>
    <row r="1888" spans="1:13" s="1412" customFormat="1">
      <c r="A1888" s="1456" t="s">
        <v>125</v>
      </c>
      <c r="B1888" s="1454"/>
      <c r="C1888" s="1454"/>
      <c r="D1888" s="1454"/>
      <c r="E1888" s="1454"/>
      <c r="F1888" s="1455"/>
      <c r="G1888" s="1454"/>
      <c r="H1888" s="1453"/>
      <c r="I1888" s="1452"/>
      <c r="J1888" s="1451"/>
      <c r="K1888" s="1450"/>
      <c r="L1888" s="1449"/>
      <c r="M1888" s="1432"/>
    </row>
    <row r="1889" spans="1:19">
      <c r="A1889" s="1456" t="s">
        <v>91</v>
      </c>
      <c r="B1889" s="1454"/>
      <c r="C1889" s="1454"/>
      <c r="D1889" s="1454"/>
      <c r="E1889" s="1454"/>
      <c r="F1889" s="1455"/>
      <c r="G1889" s="1454"/>
      <c r="H1889" s="1453"/>
      <c r="I1889" s="1452"/>
      <c r="J1889" s="1451"/>
      <c r="K1889" s="1450"/>
      <c r="L1889" s="1449"/>
      <c r="M1889" s="1432"/>
    </row>
    <row r="1890" spans="1:19" ht="15.75" thickBot="1">
      <c r="A1890" s="1456" t="s">
        <v>124</v>
      </c>
      <c r="B1890" s="1454"/>
      <c r="C1890" s="1454"/>
      <c r="D1890" s="1454"/>
      <c r="E1890" s="1454"/>
      <c r="F1890" s="1455"/>
      <c r="G1890" s="1454"/>
      <c r="H1890" s="1453"/>
      <c r="I1890" s="1452"/>
      <c r="J1890" s="1451"/>
      <c r="K1890" s="1450"/>
      <c r="L1890" s="1449"/>
      <c r="M1890" s="1432"/>
    </row>
    <row r="1891" spans="1:19">
      <c r="A1891" s="1448" t="s">
        <v>94</v>
      </c>
      <c r="B1891" s="1447"/>
      <c r="C1891" s="1447"/>
      <c r="D1891" s="1447"/>
      <c r="E1891" s="1447"/>
      <c r="F1891" s="1447"/>
      <c r="G1891" s="1447"/>
      <c r="H1891" s="1447"/>
      <c r="I1891" s="1435" t="s">
        <v>95</v>
      </c>
      <c r="J1891" s="1434"/>
      <c r="K1891" s="1446"/>
      <c r="L1891" s="1445"/>
      <c r="M1891" s="1444"/>
    </row>
    <row r="1892" spans="1:19" ht="15.75" thickBot="1">
      <c r="A1892" s="1443" t="s">
        <v>96</v>
      </c>
      <c r="B1892" s="1442"/>
      <c r="C1892" s="1442"/>
      <c r="D1892" s="1442"/>
      <c r="E1892" s="1442"/>
      <c r="F1892" s="1442"/>
      <c r="G1892" s="1442"/>
      <c r="H1892" s="1442"/>
      <c r="I1892" s="1441"/>
      <c r="J1892" s="1440"/>
      <c r="K1892" s="1439"/>
      <c r="L1892" s="1438"/>
      <c r="M1892" s="1437"/>
    </row>
    <row r="1893" spans="1:19" ht="15.75" thickBot="1">
      <c r="A1893" s="1436" t="s">
        <v>160</v>
      </c>
      <c r="B1893" s="1436"/>
      <c r="C1893" s="1436"/>
      <c r="D1893" s="1436"/>
      <c r="E1893" s="1436"/>
      <c r="F1893" s="1436"/>
      <c r="G1893" s="1436"/>
      <c r="H1893" s="1436"/>
      <c r="I1893" s="1435" t="s">
        <v>95</v>
      </c>
      <c r="J1893" s="1434"/>
      <c r="K1893" s="1433">
        <v>0.37</v>
      </c>
      <c r="L1893" s="1433"/>
      <c r="M1893" s="1432">
        <f>I1832*12*K1893</f>
        <v>3179.04</v>
      </c>
    </row>
    <row r="1894" spans="1:19" s="1588" customFormat="1" ht="15.75" thickBot="1">
      <c r="A1894" s="1431" t="s">
        <v>137</v>
      </c>
      <c r="B1894" s="1430"/>
      <c r="C1894" s="1430"/>
      <c r="D1894" s="1430"/>
      <c r="E1894" s="1430"/>
      <c r="F1894" s="1430"/>
      <c r="G1894" s="1430"/>
      <c r="H1894" s="1430"/>
      <c r="I1894" s="1426"/>
      <c r="J1894" s="1425"/>
      <c r="K1894" s="1429">
        <v>69.849999999999994</v>
      </c>
      <c r="L1894" s="1423"/>
      <c r="M1894" s="1416">
        <f>K1894*12*I1832</f>
        <v>600151.19999999995</v>
      </c>
      <c r="P1894" s="1414"/>
      <c r="Q1894" s="1414"/>
      <c r="R1894" s="1414"/>
      <c r="S1894" s="1589"/>
    </row>
    <row r="1895" spans="1:19" s="1588" customFormat="1" ht="15.75" thickBot="1">
      <c r="A1895" s="1428" t="s">
        <v>136</v>
      </c>
      <c r="B1895" s="1427"/>
      <c r="C1895" s="1427"/>
      <c r="D1895" s="1427"/>
      <c r="E1895" s="1427"/>
      <c r="F1895" s="1427"/>
      <c r="G1895" s="1427"/>
      <c r="H1895" s="1427"/>
      <c r="I1895" s="1426"/>
      <c r="J1895" s="1425"/>
      <c r="K1895" s="1424">
        <f>K1896-K1894</f>
        <v>3.4899999999999949</v>
      </c>
      <c r="L1895" s="1423"/>
      <c r="M1895" s="1416">
        <f>K1895*12*I1832</f>
        <v>29986.079999999954</v>
      </c>
      <c r="P1895" s="1414"/>
      <c r="Q1895" s="1414"/>
      <c r="R1895" s="1414"/>
      <c r="S1895" s="1589"/>
    </row>
    <row r="1896" spans="1:19" s="1588" customFormat="1" ht="15.75" thickBot="1">
      <c r="A1896" s="1422" t="s">
        <v>135</v>
      </c>
      <c r="B1896" s="1421"/>
      <c r="C1896" s="1421"/>
      <c r="D1896" s="1421"/>
      <c r="E1896" s="1421"/>
      <c r="F1896" s="1421"/>
      <c r="G1896" s="1421"/>
      <c r="H1896" s="1421"/>
      <c r="I1896" s="1420"/>
      <c r="J1896" s="1419"/>
      <c r="K1896" s="1418">
        <f>K1893+K1881+K1856+K1843+K1833</f>
        <v>73.339999999999989</v>
      </c>
      <c r="L1896" s="1417"/>
      <c r="M1896" s="1416">
        <f>M1893+M1881+M1856+M1843+M1833</f>
        <v>630137.27999999991</v>
      </c>
      <c r="N1896" s="1590"/>
      <c r="O1896" s="1590"/>
      <c r="P1896" s="1414"/>
      <c r="Q1896" s="1414"/>
      <c r="R1896" s="1414"/>
      <c r="S1896" s="1589"/>
    </row>
    <row r="1898" spans="1:19" ht="15.75">
      <c r="A1898" s="1587" t="s">
        <v>104</v>
      </c>
      <c r="B1898" s="1587"/>
      <c r="C1898" s="1587"/>
      <c r="D1898" s="1587"/>
      <c r="E1898" s="1587"/>
      <c r="F1898" s="1587"/>
      <c r="G1898" s="1587"/>
      <c r="H1898" s="1587"/>
      <c r="I1898" s="1587"/>
      <c r="J1898" s="1587"/>
      <c r="K1898" s="1587"/>
      <c r="L1898" s="1587"/>
      <c r="M1898" s="1508"/>
    </row>
    <row r="1899" spans="1:19" ht="15.75">
      <c r="A1899" s="1586" t="s">
        <v>0</v>
      </c>
      <c r="B1899" s="1586"/>
      <c r="C1899" s="1586"/>
      <c r="D1899" s="1586"/>
      <c r="E1899" s="1586"/>
      <c r="F1899" s="1586"/>
      <c r="G1899" s="1586"/>
      <c r="H1899" s="1586"/>
      <c r="I1899" s="1586"/>
      <c r="J1899" s="1586"/>
      <c r="K1899" s="1586"/>
      <c r="L1899" s="1586"/>
      <c r="M1899" s="1508"/>
    </row>
    <row r="1900" spans="1:19" ht="15.75">
      <c r="A1900" s="1559"/>
      <c r="B1900" s="1559"/>
      <c r="C1900" s="1559"/>
      <c r="D1900" s="1559"/>
      <c r="E1900" s="1559"/>
      <c r="F1900" s="1559" t="s">
        <v>209</v>
      </c>
      <c r="G1900" s="1559"/>
      <c r="H1900" s="1559"/>
      <c r="I1900" s="1559"/>
      <c r="J1900" s="1559"/>
      <c r="K1900" s="1601" t="s">
        <v>187</v>
      </c>
      <c r="L1900" s="1584"/>
      <c r="M1900" s="1584"/>
    </row>
    <row r="1901" spans="1:19">
      <c r="A1901" s="1512"/>
      <c r="B1901" s="1511"/>
      <c r="C1901" s="1583" t="s">
        <v>2</v>
      </c>
      <c r="D1901" s="1583"/>
      <c r="E1901" s="1583"/>
      <c r="F1901" s="1511"/>
      <c r="G1901" s="1511"/>
      <c r="H1901" s="1557"/>
      <c r="I1901" s="1526" t="s">
        <v>3</v>
      </c>
      <c r="J1901" s="1525"/>
      <c r="K1901" s="1582" t="s">
        <v>4</v>
      </c>
      <c r="L1901" s="1581"/>
      <c r="M1901" s="1536"/>
    </row>
    <row r="1902" spans="1:19">
      <c r="A1902" s="1577"/>
      <c r="B1902" s="1541"/>
      <c r="C1902" s="1541"/>
      <c r="D1902" s="1541"/>
      <c r="E1902" s="1541"/>
      <c r="F1902" s="1541"/>
      <c r="G1902" s="1541"/>
      <c r="H1902" s="1542"/>
      <c r="I1902" s="1452"/>
      <c r="J1902" s="1451"/>
      <c r="K1902" s="1579" t="s">
        <v>5</v>
      </c>
      <c r="L1902" s="1578"/>
      <c r="M1902" s="1600" t="s">
        <v>6</v>
      </c>
    </row>
    <row r="1903" spans="1:19">
      <c r="A1903" s="1577"/>
      <c r="B1903" s="1541"/>
      <c r="C1903" s="1541"/>
      <c r="D1903" s="1541"/>
      <c r="E1903" s="1541"/>
      <c r="F1903" s="1541"/>
      <c r="G1903" s="1541"/>
      <c r="H1903" s="1542"/>
      <c r="I1903" s="1459" t="s">
        <v>7</v>
      </c>
      <c r="J1903" s="1458"/>
      <c r="K1903" s="1576" t="s">
        <v>8</v>
      </c>
      <c r="L1903" s="1575"/>
      <c r="M1903" s="1600" t="s">
        <v>9</v>
      </c>
    </row>
    <row r="1904" spans="1:19" ht="16.5" thickBot="1">
      <c r="A1904" s="1573"/>
      <c r="B1904" s="1538"/>
      <c r="C1904" s="1538"/>
      <c r="D1904" s="1538"/>
      <c r="E1904" s="1538"/>
      <c r="F1904" s="1538"/>
      <c r="G1904" s="1538"/>
      <c r="H1904" s="1537"/>
      <c r="I1904" s="1572">
        <v>381.4</v>
      </c>
      <c r="J1904" s="1571"/>
      <c r="K1904" s="1570"/>
      <c r="L1904" s="1569"/>
      <c r="M1904" s="1568"/>
    </row>
    <row r="1905" spans="1:13" s="1412" customFormat="1">
      <c r="A1905" s="1555" t="s">
        <v>10</v>
      </c>
      <c r="B1905" s="1534"/>
      <c r="C1905" s="1534"/>
      <c r="D1905" s="1534"/>
      <c r="E1905" s="1534"/>
      <c r="F1905" s="1534"/>
      <c r="G1905" s="1534"/>
      <c r="H1905" s="1567"/>
      <c r="I1905" s="1531"/>
      <c r="J1905" s="1530"/>
      <c r="K1905" s="1566">
        <f>K1908+K1911</f>
        <v>8.77</v>
      </c>
      <c r="L1905" s="1528"/>
      <c r="M1905" s="1444">
        <f>K1905*12*I1904</f>
        <v>40138.535999999993</v>
      </c>
    </row>
    <row r="1906" spans="1:13" s="1412" customFormat="1">
      <c r="A1906" s="1565" t="s">
        <v>11</v>
      </c>
      <c r="B1906" s="1564"/>
      <c r="C1906" s="1564"/>
      <c r="D1906" s="1564"/>
      <c r="E1906" s="1564"/>
      <c r="F1906" s="1564"/>
      <c r="G1906" s="1564"/>
      <c r="H1906" s="1563"/>
      <c r="I1906" s="1452"/>
      <c r="J1906" s="1451"/>
      <c r="K1906" s="1521"/>
      <c r="L1906" s="1507"/>
      <c r="M1906" s="1562"/>
    </row>
    <row r="1907" spans="1:13" s="1412" customFormat="1" ht="15.75" thickBot="1">
      <c r="A1907" s="1550" t="s">
        <v>12</v>
      </c>
      <c r="B1907" s="1561"/>
      <c r="C1907" s="1561"/>
      <c r="D1907" s="1561"/>
      <c r="E1907" s="1561"/>
      <c r="F1907" s="1561"/>
      <c r="G1907" s="1561"/>
      <c r="H1907" s="1560"/>
      <c r="I1907" s="1547"/>
      <c r="J1907" s="1440"/>
      <c r="K1907" s="1439"/>
      <c r="L1907" s="1438"/>
      <c r="M1907" s="1437"/>
    </row>
    <row r="1908" spans="1:13" s="1412" customFormat="1">
      <c r="A1908" s="1496" t="s">
        <v>13</v>
      </c>
      <c r="B1908" s="1516"/>
      <c r="C1908" s="1516"/>
      <c r="D1908" s="1516"/>
      <c r="E1908" s="1516"/>
      <c r="F1908" s="1516"/>
      <c r="G1908" s="1516"/>
      <c r="H1908" s="1543"/>
      <c r="I1908" s="1510" t="s">
        <v>14</v>
      </c>
      <c r="J1908" s="1509"/>
      <c r="K1908" s="1514">
        <v>5.24</v>
      </c>
      <c r="L1908" s="1513"/>
      <c r="M1908" s="1432">
        <f>K1908*12*I1904</f>
        <v>23982.432000000001</v>
      </c>
    </row>
    <row r="1909" spans="1:13" s="1412" customFormat="1">
      <c r="A1909" s="1456" t="s">
        <v>15</v>
      </c>
      <c r="B1909" s="1541"/>
      <c r="C1909" s="1541"/>
      <c r="D1909" s="1541"/>
      <c r="E1909" s="1541"/>
      <c r="F1909" s="1541"/>
      <c r="G1909" s="1541"/>
      <c r="H1909" s="1542"/>
      <c r="I1909" s="1459" t="s">
        <v>16</v>
      </c>
      <c r="J1909" s="1458"/>
      <c r="K1909" s="1508"/>
      <c r="L1909" s="1507"/>
      <c r="M1909" s="1432"/>
    </row>
    <row r="1910" spans="1:13" s="1412" customFormat="1">
      <c r="A1910" s="1496" t="s">
        <v>17</v>
      </c>
      <c r="B1910" s="1516"/>
      <c r="C1910" s="1516"/>
      <c r="D1910" s="1516"/>
      <c r="E1910" s="1516"/>
      <c r="F1910" s="1516"/>
      <c r="G1910" s="1516"/>
      <c r="H1910" s="1543"/>
      <c r="I1910" s="1510"/>
      <c r="J1910" s="1509"/>
      <c r="K1910" s="1508"/>
      <c r="L1910" s="1507"/>
      <c r="M1910" s="1432"/>
    </row>
    <row r="1911" spans="1:13" s="1412" customFormat="1">
      <c r="A1911" s="1496" t="s">
        <v>18</v>
      </c>
      <c r="B1911" s="1516"/>
      <c r="C1911" s="1516"/>
      <c r="D1911" s="1516"/>
      <c r="E1911" s="1516"/>
      <c r="F1911" s="1516"/>
      <c r="G1911" s="1516"/>
      <c r="H1911" s="1543"/>
      <c r="I1911" s="1504" t="s">
        <v>19</v>
      </c>
      <c r="J1911" s="1503"/>
      <c r="K1911" s="1506">
        <v>3.53</v>
      </c>
      <c r="L1911" s="1505"/>
      <c r="M1911" s="1432">
        <f>K1911*12*I1904</f>
        <v>16156.103999999999</v>
      </c>
    </row>
    <row r="1912" spans="1:13" s="1412" customFormat="1">
      <c r="A1912" s="1489" t="s">
        <v>20</v>
      </c>
      <c r="B1912" s="1540"/>
      <c r="C1912" s="1540"/>
      <c r="D1912" s="1540"/>
      <c r="E1912" s="1540"/>
      <c r="F1912" s="1540"/>
      <c r="G1912" s="1540"/>
      <c r="H1912" s="1539"/>
      <c r="I1912" s="1459" t="s">
        <v>16</v>
      </c>
      <c r="J1912" s="1458"/>
      <c r="K1912" s="1599"/>
      <c r="L1912" s="1598"/>
      <c r="M1912" s="1432"/>
    </row>
    <row r="1913" spans="1:13" s="1412" customFormat="1">
      <c r="A1913" s="1482" t="s">
        <v>21</v>
      </c>
      <c r="B1913" s="1511"/>
      <c r="C1913" s="1511"/>
      <c r="D1913" s="1511"/>
      <c r="E1913" s="1511"/>
      <c r="F1913" s="1511"/>
      <c r="G1913" s="1511"/>
      <c r="H1913" s="1557"/>
      <c r="I1913" s="1459"/>
      <c r="J1913" s="1458"/>
      <c r="K1913" s="1508"/>
      <c r="L1913" s="1507"/>
      <c r="M1913" s="1432"/>
    </row>
    <row r="1914" spans="1:13" s="1412" customFormat="1" ht="15.75" thickBot="1">
      <c r="A1914" s="1496" t="s">
        <v>22</v>
      </c>
      <c r="B1914" s="1495"/>
      <c r="C1914" s="1495"/>
      <c r="D1914" s="1495"/>
      <c r="E1914" s="1495"/>
      <c r="F1914" s="1495"/>
      <c r="G1914" s="1495"/>
      <c r="H1914" s="1494"/>
      <c r="I1914" s="1523"/>
      <c r="J1914" s="1522"/>
      <c r="K1914" s="1484"/>
      <c r="L1914" s="1483"/>
      <c r="M1914" s="1432"/>
    </row>
    <row r="1915" spans="1:13" s="1412" customFormat="1">
      <c r="A1915" s="1555" t="s">
        <v>23</v>
      </c>
      <c r="B1915" s="1554"/>
      <c r="C1915" s="1554"/>
      <c r="D1915" s="1554"/>
      <c r="E1915" s="1554"/>
      <c r="F1915" s="1554"/>
      <c r="G1915" s="1554"/>
      <c r="H1915" s="1553"/>
      <c r="I1915" s="1531"/>
      <c r="J1915" s="1552"/>
      <c r="K1915" s="1551">
        <f>K1917+K1922+K1924</f>
        <v>7.17</v>
      </c>
      <c r="L1915" s="1528"/>
      <c r="M1915" s="1444">
        <f>K1915*12*I1904</f>
        <v>32815.655999999995</v>
      </c>
    </row>
    <row r="1916" spans="1:13" s="1412" customFormat="1" ht="15.75" thickBot="1">
      <c r="A1916" s="1550" t="s">
        <v>24</v>
      </c>
      <c r="B1916" s="1549"/>
      <c r="C1916" s="1549"/>
      <c r="D1916" s="1549"/>
      <c r="E1916" s="1549"/>
      <c r="F1916" s="1549"/>
      <c r="G1916" s="1549"/>
      <c r="H1916" s="1548"/>
      <c r="I1916" s="1547"/>
      <c r="J1916" s="1546"/>
      <c r="K1916" s="1439"/>
      <c r="L1916" s="1438"/>
      <c r="M1916" s="1437"/>
    </row>
    <row r="1917" spans="1:13" s="1412" customFormat="1">
      <c r="A1917" s="1456" t="s">
        <v>25</v>
      </c>
      <c r="B1917" s="1455"/>
      <c r="C1917" s="1455"/>
      <c r="D1917" s="1455"/>
      <c r="E1917" s="1455"/>
      <c r="F1917" s="1455"/>
      <c r="G1917" s="1455"/>
      <c r="H1917" s="1453"/>
      <c r="I1917" s="1459" t="s">
        <v>14</v>
      </c>
      <c r="J1917" s="1458"/>
      <c r="K1917" s="1514">
        <v>3.59</v>
      </c>
      <c r="L1917" s="1513"/>
      <c r="M1917" s="1432">
        <f>K1917*12*I1904</f>
        <v>16430.712</v>
      </c>
    </row>
    <row r="1918" spans="1:13" s="1412" customFormat="1">
      <c r="A1918" s="1496" t="s">
        <v>26</v>
      </c>
      <c r="B1918" s="1495"/>
      <c r="C1918" s="1495"/>
      <c r="D1918" s="1495"/>
      <c r="E1918" s="1495"/>
      <c r="F1918" s="1495"/>
      <c r="G1918" s="1495"/>
      <c r="H1918" s="1494"/>
      <c r="I1918" s="1545"/>
      <c r="J1918" s="1544"/>
      <c r="K1918" s="1508"/>
      <c r="L1918" s="1507"/>
      <c r="M1918" s="1432"/>
    </row>
    <row r="1919" spans="1:13" s="1412" customFormat="1">
      <c r="A1919" s="1456" t="s">
        <v>15</v>
      </c>
      <c r="B1919" s="1541"/>
      <c r="C1919" s="1541"/>
      <c r="D1919" s="1541"/>
      <c r="E1919" s="1541"/>
      <c r="F1919" s="1541"/>
      <c r="G1919" s="1541"/>
      <c r="H1919" s="1542"/>
      <c r="I1919" s="1459" t="s">
        <v>16</v>
      </c>
      <c r="J1919" s="1458"/>
      <c r="K1919" s="1508"/>
      <c r="L1919" s="1507"/>
      <c r="M1919" s="1432"/>
    </row>
    <row r="1920" spans="1:13" s="1412" customFormat="1">
      <c r="A1920" s="1496" t="s">
        <v>17</v>
      </c>
      <c r="B1920" s="1516"/>
      <c r="C1920" s="1516"/>
      <c r="D1920" s="1516"/>
      <c r="E1920" s="1516"/>
      <c r="F1920" s="1516"/>
      <c r="G1920" s="1516"/>
      <c r="H1920" s="1543"/>
      <c r="I1920" s="1510"/>
      <c r="J1920" s="1509"/>
      <c r="K1920" s="1508"/>
      <c r="L1920" s="1507"/>
      <c r="M1920" s="1432"/>
    </row>
    <row r="1921" spans="1:13" s="1412" customFormat="1">
      <c r="A1921" s="1489" t="s">
        <v>27</v>
      </c>
      <c r="B1921" s="1540"/>
      <c r="C1921" s="1539"/>
      <c r="D1921" s="1541"/>
      <c r="E1921" s="1541"/>
      <c r="F1921" s="1541"/>
      <c r="G1921" s="1541"/>
      <c r="H1921" s="1542"/>
      <c r="I1921" s="1459" t="s">
        <v>16</v>
      </c>
      <c r="J1921" s="1458"/>
      <c r="K1921" s="1508"/>
      <c r="L1921" s="1507"/>
      <c r="M1921" s="1432"/>
    </row>
    <row r="1922" spans="1:13" s="1412" customFormat="1">
      <c r="A1922" s="1456" t="s">
        <v>208</v>
      </c>
      <c r="B1922" s="1541"/>
      <c r="C1922" s="1541"/>
      <c r="D1922" s="1540"/>
      <c r="E1922" s="1540"/>
      <c r="F1922" s="1540"/>
      <c r="G1922" s="1540"/>
      <c r="H1922" s="1539"/>
      <c r="I1922" s="1504" t="s">
        <v>19</v>
      </c>
      <c r="J1922" s="1503"/>
      <c r="K1922" s="1506">
        <v>1.58</v>
      </c>
      <c r="L1922" s="1505"/>
      <c r="M1922" s="1432">
        <f>K1922*12*I1904</f>
        <v>7231.3440000000001</v>
      </c>
    </row>
    <row r="1923" spans="1:13" s="1412" customFormat="1">
      <c r="A1923" s="1482"/>
      <c r="B1923" s="1481"/>
      <c r="C1923" s="1481"/>
      <c r="D1923" s="1481"/>
      <c r="E1923" s="1481"/>
      <c r="F1923" s="1481"/>
      <c r="G1923" s="1481"/>
      <c r="H1923" s="1480"/>
      <c r="I1923" s="1526"/>
      <c r="J1923" s="1525"/>
      <c r="K1923" s="1508"/>
      <c r="L1923" s="1507"/>
      <c r="M1923" s="1432"/>
    </row>
    <row r="1924" spans="1:13" s="1412" customFormat="1">
      <c r="A1924" s="1482" t="s">
        <v>207</v>
      </c>
      <c r="B1924" s="1481"/>
      <c r="C1924" s="1481"/>
      <c r="D1924" s="1481"/>
      <c r="E1924" s="1481"/>
      <c r="F1924" s="1481"/>
      <c r="G1924" s="1481"/>
      <c r="H1924" s="1480"/>
      <c r="I1924" s="1526" t="s">
        <v>19</v>
      </c>
      <c r="J1924" s="1525"/>
      <c r="K1924" s="1506">
        <v>2</v>
      </c>
      <c r="L1924" s="1505"/>
      <c r="M1924" s="1432">
        <f>K1924*12*I1904</f>
        <v>9153.5999999999985</v>
      </c>
    </row>
    <row r="1925" spans="1:13" s="1412" customFormat="1">
      <c r="A1925" s="1496"/>
      <c r="B1925" s="1495"/>
      <c r="C1925" s="1495"/>
      <c r="D1925" s="1495"/>
      <c r="E1925" s="1495"/>
      <c r="F1925" s="1495"/>
      <c r="G1925" s="1495"/>
      <c r="H1925" s="1494"/>
      <c r="I1925" s="1523"/>
      <c r="J1925" s="1522"/>
      <c r="K1925" s="1508"/>
      <c r="L1925" s="1507"/>
      <c r="M1925" s="1432"/>
    </row>
    <row r="1926" spans="1:13" s="1412" customFormat="1">
      <c r="A1926" s="1482"/>
      <c r="B1926" s="1481"/>
      <c r="C1926" s="1481"/>
      <c r="D1926" s="1481"/>
      <c r="E1926" s="1481"/>
      <c r="F1926" s="1481"/>
      <c r="G1926" s="1481"/>
      <c r="H1926" s="1480"/>
      <c r="I1926" s="1459"/>
      <c r="J1926" s="1458"/>
      <c r="K1926" s="1508"/>
      <c r="L1926" s="1507"/>
      <c r="M1926" s="1432"/>
    </row>
    <row r="1927" spans="1:13" s="1412" customFormat="1" ht="15.75" thickBot="1">
      <c r="A1927" s="1482" t="s">
        <v>35</v>
      </c>
      <c r="B1927" s="1481"/>
      <c r="C1927" s="1481"/>
      <c r="D1927" s="1481"/>
      <c r="E1927" s="1481"/>
      <c r="F1927" s="1481"/>
      <c r="G1927" s="1481"/>
      <c r="H1927" s="1480"/>
      <c r="I1927" s="1526" t="s">
        <v>132</v>
      </c>
      <c r="J1927" s="1525"/>
      <c r="K1927" s="1538"/>
      <c r="L1927" s="1537"/>
      <c r="M1927" s="1536"/>
    </row>
    <row r="1928" spans="1:13" s="1412" customFormat="1" ht="15.75" thickBot="1">
      <c r="A1928" s="1535" t="s">
        <v>38</v>
      </c>
      <c r="B1928" s="1534"/>
      <c r="C1928" s="1534"/>
      <c r="D1928" s="1534"/>
      <c r="E1928" s="1534"/>
      <c r="F1928" s="1534"/>
      <c r="G1928" s="1533"/>
      <c r="H1928" s="1532"/>
      <c r="I1928" s="1531"/>
      <c r="J1928" s="1530"/>
      <c r="K1928" s="1462">
        <f>K1929+K1936+K1944+K1948+K1949+K1950</f>
        <v>46.300000000000004</v>
      </c>
      <c r="L1928" s="1461"/>
      <c r="M1928" s="1444">
        <f>M1929+M1936+M1944+M1948+M1949+M1950</f>
        <v>211905.84</v>
      </c>
    </row>
    <row r="1929" spans="1:13" s="1412" customFormat="1" ht="15.75" thickBot="1">
      <c r="A1929" s="1467" t="s">
        <v>39</v>
      </c>
      <c r="B1929" s="1466"/>
      <c r="C1929" s="1466"/>
      <c r="D1929" s="1466"/>
      <c r="E1929" s="1466"/>
      <c r="F1929" s="1466"/>
      <c r="G1929" s="1466"/>
      <c r="H1929" s="1465"/>
      <c r="I1929" s="1464"/>
      <c r="J1929" s="1463"/>
      <c r="K1929" s="1527">
        <f>K1930+K1931+K1932+K1934+K1935</f>
        <v>13.73</v>
      </c>
      <c r="L1929" s="1518"/>
      <c r="M1929" s="1460">
        <f>K1929*12*I1904</f>
        <v>62839.463999999993</v>
      </c>
    </row>
    <row r="1930" spans="1:13" s="1412" customFormat="1">
      <c r="A1930" s="1496" t="s">
        <v>40</v>
      </c>
      <c r="B1930" s="1495"/>
      <c r="C1930" s="1495"/>
      <c r="D1930" s="1495"/>
      <c r="E1930" s="1495"/>
      <c r="F1930" s="1495"/>
      <c r="G1930" s="1495"/>
      <c r="H1930" s="1494"/>
      <c r="I1930" s="1493" t="s">
        <v>41</v>
      </c>
      <c r="J1930" s="1492"/>
      <c r="K1930" s="1514">
        <v>2.58</v>
      </c>
      <c r="L1930" s="1513"/>
      <c r="M1930" s="1432">
        <f>K1930*12*I1904</f>
        <v>11808.144</v>
      </c>
    </row>
    <row r="1931" spans="1:13" s="1412" customFormat="1">
      <c r="A1931" s="1489" t="s">
        <v>42</v>
      </c>
      <c r="B1931" s="1488"/>
      <c r="C1931" s="1488"/>
      <c r="D1931" s="1488"/>
      <c r="E1931" s="1488"/>
      <c r="F1931" s="1488"/>
      <c r="G1931" s="1488"/>
      <c r="H1931" s="1487"/>
      <c r="I1931" s="1504" t="s">
        <v>43</v>
      </c>
      <c r="J1931" s="1503"/>
      <c r="K1931" s="1506">
        <v>6.1</v>
      </c>
      <c r="L1931" s="1505"/>
      <c r="M1931" s="1432">
        <f>K1931*12*I1904</f>
        <v>27918.479999999992</v>
      </c>
    </row>
    <row r="1932" spans="1:13" s="1412" customFormat="1">
      <c r="A1932" s="1482" t="s">
        <v>44</v>
      </c>
      <c r="B1932" s="1481"/>
      <c r="C1932" s="1481"/>
      <c r="D1932" s="1481"/>
      <c r="E1932" s="1481"/>
      <c r="F1932" s="1481"/>
      <c r="G1932" s="1481"/>
      <c r="H1932" s="1480"/>
      <c r="I1932" s="1526" t="s">
        <v>19</v>
      </c>
      <c r="J1932" s="1525"/>
      <c r="K1932" s="1506">
        <v>0.69</v>
      </c>
      <c r="L1932" s="1505"/>
      <c r="M1932" s="1432">
        <f>K1932*12*I1904</f>
        <v>3157.9919999999997</v>
      </c>
    </row>
    <row r="1933" spans="1:13" s="1412" customFormat="1">
      <c r="A1933" s="1524" t="s">
        <v>45</v>
      </c>
      <c r="B1933" s="1516"/>
      <c r="C1933" s="1516"/>
      <c r="D1933" s="1516"/>
      <c r="E1933" s="1495"/>
      <c r="F1933" s="1495"/>
      <c r="G1933" s="1495"/>
      <c r="H1933" s="1494"/>
      <c r="I1933" s="1523"/>
      <c r="J1933" s="1522"/>
      <c r="K1933" s="1521"/>
      <c r="L1933" s="1507"/>
      <c r="M1933" s="1432"/>
    </row>
    <row r="1934" spans="1:13" s="1412" customFormat="1">
      <c r="A1934" s="1489" t="s">
        <v>46</v>
      </c>
      <c r="B1934" s="1488"/>
      <c r="C1934" s="1488"/>
      <c r="D1934" s="1488"/>
      <c r="E1934" s="1488"/>
      <c r="F1934" s="1488"/>
      <c r="G1934" s="1488"/>
      <c r="H1934" s="1487"/>
      <c r="I1934" s="1504" t="s">
        <v>14</v>
      </c>
      <c r="J1934" s="1503"/>
      <c r="K1934" s="1506">
        <v>0.21</v>
      </c>
      <c r="L1934" s="1505"/>
      <c r="M1934" s="1432">
        <f>K1934*12*I1904</f>
        <v>961.12799999999993</v>
      </c>
    </row>
    <row r="1935" spans="1:13" s="1412" customFormat="1" ht="15.75" thickBot="1">
      <c r="A1935" s="1482" t="s">
        <v>47</v>
      </c>
      <c r="B1935" s="1481"/>
      <c r="C1935" s="1481"/>
      <c r="D1935" s="1481"/>
      <c r="E1935" s="1481"/>
      <c r="F1935" s="1481"/>
      <c r="G1935" s="1481"/>
      <c r="H1935" s="1480"/>
      <c r="I1935" s="1479" t="s">
        <v>14</v>
      </c>
      <c r="J1935" s="1478"/>
      <c r="K1935" s="1520">
        <v>4.1500000000000004</v>
      </c>
      <c r="L1935" s="1519"/>
      <c r="M1935" s="1432">
        <f>K1935*12*I1904</f>
        <v>18993.72</v>
      </c>
    </row>
    <row r="1936" spans="1:13" s="1412" customFormat="1" ht="15.75" thickBot="1">
      <c r="A1936" s="1501" t="s">
        <v>48</v>
      </c>
      <c r="B1936" s="1500"/>
      <c r="C1936" s="1500"/>
      <c r="D1936" s="1500"/>
      <c r="E1936" s="1500"/>
      <c r="F1936" s="1500"/>
      <c r="G1936" s="1500"/>
      <c r="H1936" s="1499"/>
      <c r="I1936" s="1464"/>
      <c r="J1936" s="1463"/>
      <c r="K1936" s="1462">
        <f>K1937+K1938+K1940+K1941+K1942+K1943</f>
        <v>2.9600000000000004</v>
      </c>
      <c r="L1936" s="1461"/>
      <c r="M1936" s="1460">
        <f>K1936*12*I1904</f>
        <v>13547.328</v>
      </c>
    </row>
    <row r="1937" spans="1:13" s="1412" customFormat="1">
      <c r="A1937" s="1517" t="s">
        <v>49</v>
      </c>
      <c r="B1937" s="1516"/>
      <c r="C1937" s="1516"/>
      <c r="D1937" s="1516"/>
      <c r="E1937" s="1516"/>
      <c r="F1937" s="1495"/>
      <c r="G1937" s="1495"/>
      <c r="H1937" s="1494"/>
      <c r="I1937" s="1515"/>
      <c r="J1937" s="1451"/>
      <c r="K1937" s="1514">
        <v>0.16</v>
      </c>
      <c r="L1937" s="1513"/>
      <c r="M1937" s="1432">
        <f>K1937*12*I1904</f>
        <v>732.2879999999999</v>
      </c>
    </row>
    <row r="1938" spans="1:13" s="1412" customFormat="1">
      <c r="A1938" s="1512" t="s">
        <v>50</v>
      </c>
      <c r="B1938" s="1511"/>
      <c r="C1938" s="1511"/>
      <c r="D1938" s="1511"/>
      <c r="E1938" s="1511"/>
      <c r="F1938" s="1481"/>
      <c r="G1938" s="1481"/>
      <c r="H1938" s="1480"/>
      <c r="I1938" s="1459" t="s">
        <v>51</v>
      </c>
      <c r="J1938" s="1458"/>
      <c r="K1938" s="1506">
        <v>1.41</v>
      </c>
      <c r="L1938" s="1505"/>
      <c r="M1938" s="1432">
        <f>K1938*12*I1904</f>
        <v>6453.2879999999986</v>
      </c>
    </row>
    <row r="1939" spans="1:13" s="1412" customFormat="1">
      <c r="A1939" s="1496" t="s">
        <v>52</v>
      </c>
      <c r="B1939" s="1495"/>
      <c r="C1939" s="1495"/>
      <c r="D1939" s="1495"/>
      <c r="E1939" s="1495"/>
      <c r="F1939" s="1495"/>
      <c r="G1939" s="1495"/>
      <c r="H1939" s="1494"/>
      <c r="I1939" s="1510" t="s">
        <v>53</v>
      </c>
      <c r="J1939" s="1509"/>
      <c r="K1939" s="1508"/>
      <c r="L1939" s="1507"/>
      <c r="M1939" s="1432"/>
    </row>
    <row r="1940" spans="1:13" s="1412" customFormat="1">
      <c r="A1940" s="1489" t="s">
        <v>54</v>
      </c>
      <c r="B1940" s="1488"/>
      <c r="C1940" s="1488"/>
      <c r="D1940" s="1488"/>
      <c r="E1940" s="1488"/>
      <c r="F1940" s="1488"/>
      <c r="G1940" s="1488"/>
      <c r="H1940" s="1487"/>
      <c r="I1940" s="1504" t="s">
        <v>55</v>
      </c>
      <c r="J1940" s="1503"/>
      <c r="K1940" s="1506">
        <v>0.87</v>
      </c>
      <c r="L1940" s="1505"/>
      <c r="M1940" s="1432">
        <f>K1940*12*I1904</f>
        <v>3981.8159999999993</v>
      </c>
    </row>
    <row r="1941" spans="1:13" s="1412" customFormat="1">
      <c r="A1941" s="1489" t="s">
        <v>56</v>
      </c>
      <c r="B1941" s="1488"/>
      <c r="C1941" s="1488"/>
      <c r="D1941" s="1488"/>
      <c r="E1941" s="1488"/>
      <c r="F1941" s="1488"/>
      <c r="G1941" s="1488"/>
      <c r="H1941" s="1487"/>
      <c r="I1941" s="1504" t="s">
        <v>57</v>
      </c>
      <c r="J1941" s="1503"/>
      <c r="K1941" s="1506">
        <v>0.22</v>
      </c>
      <c r="L1941" s="1505"/>
      <c r="M1941" s="1432">
        <f>K1941*12*I1904</f>
        <v>1006.896</v>
      </c>
    </row>
    <row r="1942" spans="1:13" s="1412" customFormat="1">
      <c r="A1942" s="1482" t="s">
        <v>58</v>
      </c>
      <c r="B1942" s="1481"/>
      <c r="C1942" s="1481"/>
      <c r="D1942" s="1481"/>
      <c r="E1942" s="1481"/>
      <c r="F1942" s="1481"/>
      <c r="G1942" s="1481"/>
      <c r="H1942" s="1480"/>
      <c r="I1942" s="1504" t="s">
        <v>59</v>
      </c>
      <c r="J1942" s="1503"/>
      <c r="K1942" s="1484">
        <v>0.12</v>
      </c>
      <c r="L1942" s="1483"/>
      <c r="M1942" s="1432">
        <f>K1942*12*I1904</f>
        <v>549.21599999999989</v>
      </c>
    </row>
    <row r="1943" spans="1:13" s="1412" customFormat="1" ht="15.75" thickBot="1">
      <c r="A1943" s="1482" t="s">
        <v>60</v>
      </c>
      <c r="B1943" s="1481"/>
      <c r="C1943" s="1481"/>
      <c r="D1943" s="1481"/>
      <c r="E1943" s="1481"/>
      <c r="F1943" s="1481"/>
      <c r="G1943" s="1481"/>
      <c r="H1943" s="1480"/>
      <c r="I1943" s="1479" t="s">
        <v>61</v>
      </c>
      <c r="J1943" s="1478"/>
      <c r="K1943" s="1477">
        <v>0.18</v>
      </c>
      <c r="L1943" s="1476"/>
      <c r="M1943" s="1502">
        <f>K1943*12*I1904</f>
        <v>823.82399999999996</v>
      </c>
    </row>
    <row r="1944" spans="1:13" s="1412" customFormat="1" ht="15.75" thickBot="1">
      <c r="A1944" s="1501" t="s">
        <v>109</v>
      </c>
      <c r="B1944" s="1500"/>
      <c r="C1944" s="1500"/>
      <c r="D1944" s="1500"/>
      <c r="E1944" s="1500"/>
      <c r="F1944" s="1500"/>
      <c r="G1944" s="1500"/>
      <c r="H1944" s="1499"/>
      <c r="I1944" s="1498"/>
      <c r="J1944" s="1497"/>
      <c r="K1944" s="1424">
        <f>K1945+K1946+K1947</f>
        <v>1.93</v>
      </c>
      <c r="L1944" s="1461"/>
      <c r="M1944" s="1460">
        <f>K1944*12*I1904</f>
        <v>8833.2240000000002</v>
      </c>
    </row>
    <row r="1945" spans="1:13" s="1412" customFormat="1">
      <c r="A1945" s="1496" t="s">
        <v>63</v>
      </c>
      <c r="B1945" s="1495"/>
      <c r="C1945" s="1495"/>
      <c r="D1945" s="1495"/>
      <c r="E1945" s="1495"/>
      <c r="F1945" s="1495"/>
      <c r="G1945" s="1495"/>
      <c r="H1945" s="1494"/>
      <c r="I1945" s="1493" t="s">
        <v>64</v>
      </c>
      <c r="J1945" s="1492"/>
      <c r="K1945" s="1491">
        <v>0.92</v>
      </c>
      <c r="L1945" s="1490"/>
      <c r="M1945" s="1432">
        <f>K1945*12*I1904</f>
        <v>4210.6559999999999</v>
      </c>
    </row>
    <row r="1946" spans="1:13" s="1412" customFormat="1">
      <c r="A1946" s="1489" t="s">
        <v>65</v>
      </c>
      <c r="B1946" s="1488"/>
      <c r="C1946" s="1488"/>
      <c r="D1946" s="1488"/>
      <c r="E1946" s="1488"/>
      <c r="F1946" s="1488"/>
      <c r="G1946" s="1488"/>
      <c r="H1946" s="1487"/>
      <c r="I1946" s="1486" t="s">
        <v>66</v>
      </c>
      <c r="J1946" s="1485"/>
      <c r="K1946" s="1484">
        <v>0.81</v>
      </c>
      <c r="L1946" s="1483"/>
      <c r="M1946" s="1432">
        <f>K1946*12*I1904</f>
        <v>3707.2080000000001</v>
      </c>
    </row>
    <row r="1947" spans="1:13" s="1412" customFormat="1" ht="15.75" thickBot="1">
      <c r="A1947" s="1482" t="s">
        <v>58</v>
      </c>
      <c r="B1947" s="1481"/>
      <c r="C1947" s="1481"/>
      <c r="D1947" s="1481"/>
      <c r="E1947" s="1481"/>
      <c r="F1947" s="1481"/>
      <c r="G1947" s="1481"/>
      <c r="H1947" s="1480"/>
      <c r="I1947" s="1479" t="s">
        <v>59</v>
      </c>
      <c r="J1947" s="1478"/>
      <c r="K1947" s="1477">
        <v>0.2</v>
      </c>
      <c r="L1947" s="1476"/>
      <c r="M1947" s="1432">
        <f>K1947*12*I1904</f>
        <v>915.36000000000013</v>
      </c>
    </row>
    <row r="1948" spans="1:13" s="1412" customFormat="1" ht="15.75" thickBot="1">
      <c r="A1948" s="1471" t="s">
        <v>108</v>
      </c>
      <c r="B1948" s="1470"/>
      <c r="C1948" s="1470"/>
      <c r="D1948" s="1470"/>
      <c r="E1948" s="1470"/>
      <c r="F1948" s="1470"/>
      <c r="G1948" s="1470"/>
      <c r="H1948" s="1469"/>
      <c r="I1948" s="1475" t="s">
        <v>68</v>
      </c>
      <c r="J1948" s="1474"/>
      <c r="K1948" s="1473">
        <v>25.28</v>
      </c>
      <c r="L1948" s="1472"/>
      <c r="M1948" s="1460">
        <f>K1948*12*I1904</f>
        <v>115701.504</v>
      </c>
    </row>
    <row r="1949" spans="1:13" s="1412" customFormat="1" ht="15.75" thickBot="1">
      <c r="A1949" s="1467" t="s">
        <v>107</v>
      </c>
      <c r="B1949" s="1466"/>
      <c r="C1949" s="1466"/>
      <c r="D1949" s="1466"/>
      <c r="E1949" s="1466"/>
      <c r="F1949" s="1466"/>
      <c r="G1949" s="1466"/>
      <c r="H1949" s="1465"/>
      <c r="I1949" s="1435" t="s">
        <v>71</v>
      </c>
      <c r="J1949" s="1434"/>
      <c r="K1949" s="1462">
        <v>2.29</v>
      </c>
      <c r="L1949" s="1461"/>
      <c r="M1949" s="1460">
        <f>K1949*12*I1904</f>
        <v>10480.871999999999</v>
      </c>
    </row>
    <row r="1950" spans="1:13" s="1412" customFormat="1" ht="15.75" thickBot="1">
      <c r="A1950" s="1471" t="s">
        <v>106</v>
      </c>
      <c r="B1950" s="1470"/>
      <c r="C1950" s="1470"/>
      <c r="D1950" s="1470"/>
      <c r="E1950" s="1470"/>
      <c r="F1950" s="1470"/>
      <c r="G1950" s="1470"/>
      <c r="H1950" s="1469"/>
      <c r="I1950" s="1464"/>
      <c r="J1950" s="1463"/>
      <c r="K1950" s="1462">
        <v>0.11</v>
      </c>
      <c r="L1950" s="1461"/>
      <c r="M1950" s="1460">
        <f>K1950*12*I1904</f>
        <v>503.44799999999998</v>
      </c>
    </row>
    <row r="1951" spans="1:13" s="1412" customFormat="1">
      <c r="A1951" s="1456" t="s">
        <v>75</v>
      </c>
      <c r="B1951" s="1455"/>
      <c r="C1951" s="1455"/>
      <c r="D1951" s="1455"/>
      <c r="E1951" s="1455"/>
      <c r="F1951" s="1455"/>
      <c r="G1951" s="1455"/>
      <c r="H1951" s="1453"/>
      <c r="I1951" s="1435" t="s">
        <v>14</v>
      </c>
      <c r="J1951" s="1434"/>
      <c r="K1951" s="1468"/>
      <c r="L1951" s="1449"/>
      <c r="M1951" s="1432"/>
    </row>
    <row r="1952" spans="1:13" s="1412" customFormat="1" ht="15.75" thickBot="1">
      <c r="A1952" s="1456" t="s">
        <v>76</v>
      </c>
      <c r="B1952" s="1455"/>
      <c r="C1952" s="1455"/>
      <c r="D1952" s="1455"/>
      <c r="E1952" s="1455"/>
      <c r="F1952" s="1455"/>
      <c r="G1952" s="1455"/>
      <c r="H1952" s="1453"/>
      <c r="I1952" s="1452"/>
      <c r="J1952" s="1451"/>
      <c r="K1952" s="1468"/>
      <c r="L1952" s="1449"/>
      <c r="M1952" s="1432"/>
    </row>
    <row r="1953" spans="1:19" ht="15.75" thickBot="1">
      <c r="A1953" s="1467" t="s">
        <v>105</v>
      </c>
      <c r="B1953" s="1466"/>
      <c r="C1953" s="1466"/>
      <c r="D1953" s="1466"/>
      <c r="E1953" s="1466"/>
      <c r="F1953" s="1466"/>
      <c r="G1953" s="1466"/>
      <c r="H1953" s="1465"/>
      <c r="I1953" s="1464"/>
      <c r="J1953" s="1463"/>
      <c r="K1953" s="1462">
        <v>10.97</v>
      </c>
      <c r="L1953" s="1461"/>
      <c r="M1953" s="1460">
        <f>K1953*12*I1904</f>
        <v>50207.495999999999</v>
      </c>
    </row>
    <row r="1954" spans="1:19">
      <c r="A1954" s="1456" t="s">
        <v>131</v>
      </c>
      <c r="B1954" s="1454"/>
      <c r="C1954" s="1454"/>
      <c r="D1954" s="1454"/>
      <c r="E1954" s="1454"/>
      <c r="F1954" s="1455"/>
      <c r="G1954" s="1454"/>
      <c r="H1954" s="1453"/>
      <c r="I1954" s="1459" t="s">
        <v>79</v>
      </c>
      <c r="J1954" s="1458"/>
      <c r="K1954" s="1450"/>
      <c r="L1954" s="1449"/>
      <c r="M1954" s="1432"/>
    </row>
    <row r="1955" spans="1:19">
      <c r="A1955" s="1456" t="s">
        <v>130</v>
      </c>
      <c r="B1955" s="1454"/>
      <c r="C1955" s="1454"/>
      <c r="D1955" s="1454"/>
      <c r="E1955" s="1454"/>
      <c r="F1955" s="1455"/>
      <c r="G1955" s="1454"/>
      <c r="H1955" s="1453"/>
      <c r="I1955" s="1459" t="s">
        <v>81</v>
      </c>
      <c r="J1955" s="1458"/>
      <c r="K1955" s="1450"/>
      <c r="L1955" s="1449"/>
      <c r="M1955" s="1432"/>
    </row>
    <row r="1956" spans="1:19">
      <c r="A1956" s="1456" t="s">
        <v>129</v>
      </c>
      <c r="B1956" s="1454"/>
      <c r="C1956" s="1454"/>
      <c r="D1956" s="1454"/>
      <c r="E1956" s="1454"/>
      <c r="F1956" s="1455"/>
      <c r="G1956" s="1454"/>
      <c r="H1956" s="1453"/>
      <c r="I1956" s="1459" t="s">
        <v>83</v>
      </c>
      <c r="J1956" s="1458"/>
      <c r="K1956" s="1450"/>
      <c r="L1956" s="1449"/>
      <c r="M1956" s="1432"/>
    </row>
    <row r="1957" spans="1:19">
      <c r="A1957" s="1456" t="s">
        <v>128</v>
      </c>
      <c r="B1957" s="1454"/>
      <c r="C1957" s="1454"/>
      <c r="D1957" s="1454"/>
      <c r="E1957" s="1454"/>
      <c r="F1957" s="1455"/>
      <c r="G1957" s="1454"/>
      <c r="H1957" s="1453"/>
      <c r="I1957" s="1459" t="s">
        <v>85</v>
      </c>
      <c r="J1957" s="1458"/>
      <c r="K1957" s="1450"/>
      <c r="L1957" s="1449"/>
      <c r="M1957" s="1432"/>
    </row>
    <row r="1958" spans="1:19">
      <c r="A1958" s="1456" t="s">
        <v>127</v>
      </c>
      <c r="B1958" s="1454"/>
      <c r="C1958" s="1454"/>
      <c r="D1958" s="1454"/>
      <c r="E1958" s="1454"/>
      <c r="F1958" s="1455"/>
      <c r="G1958" s="1454"/>
      <c r="H1958" s="1453"/>
      <c r="I1958" s="1459" t="s">
        <v>87</v>
      </c>
      <c r="J1958" s="1458"/>
      <c r="K1958" s="1450"/>
      <c r="L1958" s="1449"/>
      <c r="M1958" s="1432"/>
    </row>
    <row r="1959" spans="1:19">
      <c r="A1959" s="1456" t="s">
        <v>126</v>
      </c>
      <c r="B1959" s="1454"/>
      <c r="C1959" s="1454"/>
      <c r="D1959" s="1454"/>
      <c r="E1959" s="1454"/>
      <c r="F1959" s="1455"/>
      <c r="G1959" s="1454"/>
      <c r="H1959" s="1453"/>
      <c r="I1959" s="1452"/>
      <c r="J1959" s="1451"/>
      <c r="K1959" s="1450"/>
      <c r="L1959" s="1449"/>
      <c r="M1959" s="1432"/>
    </row>
    <row r="1960" spans="1:19">
      <c r="A1960" s="1456" t="s">
        <v>125</v>
      </c>
      <c r="B1960" s="1454"/>
      <c r="C1960" s="1454"/>
      <c r="D1960" s="1454"/>
      <c r="E1960" s="1454"/>
      <c r="F1960" s="1455"/>
      <c r="G1960" s="1454"/>
      <c r="H1960" s="1453"/>
      <c r="I1960" s="1452"/>
      <c r="J1960" s="1451"/>
      <c r="K1960" s="1450"/>
      <c r="L1960" s="1449"/>
      <c r="M1960" s="1432"/>
    </row>
    <row r="1961" spans="1:19">
      <c r="A1961" s="1456" t="s">
        <v>91</v>
      </c>
      <c r="B1961" s="1454"/>
      <c r="C1961" s="1454"/>
      <c r="D1961" s="1454"/>
      <c r="E1961" s="1454"/>
      <c r="F1961" s="1455"/>
      <c r="G1961" s="1454"/>
      <c r="H1961" s="1453"/>
      <c r="I1961" s="1452"/>
      <c r="J1961" s="1451"/>
      <c r="K1961" s="1450"/>
      <c r="L1961" s="1449"/>
      <c r="M1961" s="1432"/>
    </row>
    <row r="1962" spans="1:19" ht="15.75" thickBot="1">
      <c r="A1962" s="1456" t="s">
        <v>124</v>
      </c>
      <c r="B1962" s="1454"/>
      <c r="C1962" s="1454"/>
      <c r="D1962" s="1454"/>
      <c r="E1962" s="1454"/>
      <c r="F1962" s="1455"/>
      <c r="G1962" s="1454"/>
      <c r="H1962" s="1453"/>
      <c r="I1962" s="1452"/>
      <c r="J1962" s="1451"/>
      <c r="K1962" s="1450"/>
      <c r="L1962" s="1449"/>
      <c r="M1962" s="1432"/>
    </row>
    <row r="1963" spans="1:19">
      <c r="A1963" s="1448" t="s">
        <v>94</v>
      </c>
      <c r="B1963" s="1447"/>
      <c r="C1963" s="1447"/>
      <c r="D1963" s="1447"/>
      <c r="E1963" s="1447"/>
      <c r="F1963" s="1447"/>
      <c r="G1963" s="1447"/>
      <c r="H1963" s="1447"/>
      <c r="I1963" s="1435" t="s">
        <v>95</v>
      </c>
      <c r="J1963" s="1434"/>
      <c r="K1963" s="1446"/>
      <c r="L1963" s="1445"/>
      <c r="M1963" s="1444"/>
    </row>
    <row r="1964" spans="1:19" ht="15.75" thickBot="1">
      <c r="A1964" s="1443" t="s">
        <v>96</v>
      </c>
      <c r="B1964" s="1442"/>
      <c r="C1964" s="1442"/>
      <c r="D1964" s="1442"/>
      <c r="E1964" s="1442"/>
      <c r="F1964" s="1442"/>
      <c r="G1964" s="1442"/>
      <c r="H1964" s="1442"/>
      <c r="I1964" s="1441"/>
      <c r="J1964" s="1440"/>
      <c r="K1964" s="1439"/>
      <c r="L1964" s="1438"/>
      <c r="M1964" s="1437"/>
    </row>
    <row r="1965" spans="1:19" ht="15.75" thickBot="1">
      <c r="A1965" s="1436" t="s">
        <v>160</v>
      </c>
      <c r="B1965" s="1436"/>
      <c r="C1965" s="1436"/>
      <c r="D1965" s="1436"/>
      <c r="E1965" s="1436"/>
      <c r="F1965" s="1436"/>
      <c r="G1965" s="1436"/>
      <c r="H1965" s="1436"/>
      <c r="I1965" s="1435" t="s">
        <v>95</v>
      </c>
      <c r="J1965" s="1434"/>
      <c r="K1965" s="1433">
        <v>0.69</v>
      </c>
      <c r="L1965" s="1433"/>
      <c r="M1965" s="1432">
        <f>I1904*12*K1965</f>
        <v>3157.9919999999993</v>
      </c>
    </row>
    <row r="1966" spans="1:19" s="1588" customFormat="1" ht="15.75" thickBot="1">
      <c r="A1966" s="1431" t="s">
        <v>137</v>
      </c>
      <c r="B1966" s="1430"/>
      <c r="C1966" s="1430"/>
      <c r="D1966" s="1430"/>
      <c r="E1966" s="1430"/>
      <c r="F1966" s="1430"/>
      <c r="G1966" s="1430"/>
      <c r="H1966" s="1430"/>
      <c r="I1966" s="1426"/>
      <c r="J1966" s="1425"/>
      <c r="K1966" s="1429">
        <v>70.38</v>
      </c>
      <c r="L1966" s="1423"/>
      <c r="M1966" s="1416">
        <f>K1966*12*I1904</f>
        <v>322115.18399999995</v>
      </c>
      <c r="P1966" s="1414"/>
      <c r="Q1966" s="1414"/>
      <c r="R1966" s="1414"/>
      <c r="S1966" s="1589"/>
    </row>
    <row r="1967" spans="1:19" s="1588" customFormat="1" ht="15.75" thickBot="1">
      <c r="A1967" s="1428" t="s">
        <v>136</v>
      </c>
      <c r="B1967" s="1427"/>
      <c r="C1967" s="1427"/>
      <c r="D1967" s="1427"/>
      <c r="E1967" s="1427"/>
      <c r="F1967" s="1427"/>
      <c r="G1967" s="1427"/>
      <c r="H1967" s="1427"/>
      <c r="I1967" s="1426"/>
      <c r="J1967" s="1425"/>
      <c r="K1967" s="1424">
        <f>K1968-K1966</f>
        <v>3.5200000000000102</v>
      </c>
      <c r="L1967" s="1423"/>
      <c r="M1967" s="1416">
        <f>K1967*12*I1904</f>
        <v>16110.336000000047</v>
      </c>
      <c r="P1967" s="1414"/>
      <c r="Q1967" s="1414"/>
      <c r="R1967" s="1414"/>
      <c r="S1967" s="1589"/>
    </row>
    <row r="1968" spans="1:19" s="1588" customFormat="1" ht="15.75" thickBot="1">
      <c r="A1968" s="1422" t="s">
        <v>135</v>
      </c>
      <c r="B1968" s="1421"/>
      <c r="C1968" s="1421"/>
      <c r="D1968" s="1421"/>
      <c r="E1968" s="1421"/>
      <c r="F1968" s="1421"/>
      <c r="G1968" s="1421"/>
      <c r="H1968" s="1421"/>
      <c r="I1968" s="1420"/>
      <c r="J1968" s="1419"/>
      <c r="K1968" s="1418">
        <f>K1965+K1953+K1928+K1915+K1905</f>
        <v>73.900000000000006</v>
      </c>
      <c r="L1968" s="1417"/>
      <c r="M1968" s="1416">
        <f>M1965+M1953+M1915+M1905+M1928</f>
        <v>338225.52</v>
      </c>
      <c r="N1968" s="1590"/>
      <c r="O1968" s="1590"/>
      <c r="P1968" s="1414"/>
      <c r="Q1968" s="1414"/>
      <c r="R1968" s="1414"/>
      <c r="S1968" s="1589"/>
    </row>
    <row r="1970" spans="1:13" s="1412" customFormat="1" ht="15.75">
      <c r="A1970" s="1587" t="s">
        <v>104</v>
      </c>
      <c r="B1970" s="1587"/>
      <c r="C1970" s="1587"/>
      <c r="D1970" s="1587"/>
      <c r="E1970" s="1587"/>
      <c r="F1970" s="1587"/>
      <c r="G1970" s="1587"/>
      <c r="H1970" s="1587"/>
      <c r="I1970" s="1587"/>
      <c r="J1970" s="1587"/>
      <c r="K1970" s="1587"/>
      <c r="L1970" s="1587"/>
      <c r="M1970" s="1508"/>
    </row>
    <row r="1971" spans="1:13" s="1412" customFormat="1" ht="15.75">
      <c r="A1971" s="1586" t="s">
        <v>0</v>
      </c>
      <c r="B1971" s="1586"/>
      <c r="C1971" s="1586"/>
      <c r="D1971" s="1586"/>
      <c r="E1971" s="1586"/>
      <c r="F1971" s="1586"/>
      <c r="G1971" s="1586"/>
      <c r="H1971" s="1586"/>
      <c r="I1971" s="1586"/>
      <c r="J1971" s="1586"/>
      <c r="K1971" s="1586"/>
      <c r="L1971" s="1586"/>
      <c r="M1971" s="1508"/>
    </row>
    <row r="1972" spans="1:13" s="1412" customFormat="1" ht="15.75">
      <c r="A1972" s="1559"/>
      <c r="B1972" s="1559"/>
      <c r="C1972" s="1559"/>
      <c r="D1972" s="1559"/>
      <c r="E1972" s="1559"/>
      <c r="F1972" s="1559" t="s">
        <v>206</v>
      </c>
      <c r="G1972" s="1559"/>
      <c r="H1972" s="1559"/>
      <c r="I1972" s="1559"/>
      <c r="J1972" s="1559"/>
      <c r="K1972" s="1599"/>
      <c r="L1972" s="1599"/>
      <c r="M1972" s="1508"/>
    </row>
    <row r="1973" spans="1:13" s="1412" customFormat="1">
      <c r="A1973" s="1512"/>
      <c r="B1973" s="1511"/>
      <c r="C1973" s="1583" t="s">
        <v>2</v>
      </c>
      <c r="D1973" s="1583"/>
      <c r="E1973" s="1583"/>
      <c r="F1973" s="1511"/>
      <c r="G1973" s="1511"/>
      <c r="H1973" s="1557"/>
      <c r="I1973" s="1526" t="s">
        <v>3</v>
      </c>
      <c r="J1973" s="1525"/>
      <c r="K1973" s="1582" t="s">
        <v>4</v>
      </c>
      <c r="L1973" s="1581"/>
      <c r="M1973" s="1536"/>
    </row>
    <row r="1974" spans="1:13" s="1412" customFormat="1">
      <c r="A1974" s="1577"/>
      <c r="B1974" s="1541"/>
      <c r="C1974" s="1541"/>
      <c r="D1974" s="1541"/>
      <c r="E1974" s="1541"/>
      <c r="F1974" s="1541"/>
      <c r="G1974" s="1541"/>
      <c r="H1974" s="1542"/>
      <c r="I1974" s="1452"/>
      <c r="J1974" s="1451"/>
      <c r="K1974" s="1579" t="s">
        <v>5</v>
      </c>
      <c r="L1974" s="1578"/>
      <c r="M1974" s="1600" t="s">
        <v>6</v>
      </c>
    </row>
    <row r="1975" spans="1:13" s="1412" customFormat="1">
      <c r="A1975" s="1577"/>
      <c r="B1975" s="1541"/>
      <c r="C1975" s="1541"/>
      <c r="D1975" s="1541"/>
      <c r="E1975" s="1541"/>
      <c r="F1975" s="1541"/>
      <c r="G1975" s="1541"/>
      <c r="H1975" s="1542"/>
      <c r="I1975" s="1459" t="s">
        <v>7</v>
      </c>
      <c r="J1975" s="1458"/>
      <c r="K1975" s="1576" t="s">
        <v>8</v>
      </c>
      <c r="L1975" s="1575"/>
      <c r="M1975" s="1600" t="s">
        <v>9</v>
      </c>
    </row>
    <row r="1976" spans="1:13" s="1412" customFormat="1" ht="16.5" thickBot="1">
      <c r="A1976" s="1573"/>
      <c r="B1976" s="1538"/>
      <c r="C1976" s="1538"/>
      <c r="D1976" s="1538"/>
      <c r="E1976" s="1538"/>
      <c r="F1976" s="1538"/>
      <c r="G1976" s="1538"/>
      <c r="H1976" s="1537"/>
      <c r="I1976" s="1572">
        <v>347.4</v>
      </c>
      <c r="J1976" s="1571"/>
      <c r="K1976" s="1570"/>
      <c r="L1976" s="1569"/>
      <c r="M1976" s="1568"/>
    </row>
    <row r="1977" spans="1:13" s="1412" customFormat="1">
      <c r="A1977" s="1555" t="s">
        <v>10</v>
      </c>
      <c r="B1977" s="1534"/>
      <c r="C1977" s="1534"/>
      <c r="D1977" s="1534"/>
      <c r="E1977" s="1534"/>
      <c r="F1977" s="1534"/>
      <c r="G1977" s="1534"/>
      <c r="H1977" s="1567"/>
      <c r="I1977" s="1531"/>
      <c r="J1977" s="1530"/>
      <c r="K1977" s="1566">
        <f>K1980+K1983</f>
        <v>8.77</v>
      </c>
      <c r="L1977" s="1528"/>
      <c r="M1977" s="1444">
        <f>K1977*12*I1976</f>
        <v>36560.375999999997</v>
      </c>
    </row>
    <row r="1978" spans="1:13" s="1412" customFormat="1">
      <c r="A1978" s="1565" t="s">
        <v>11</v>
      </c>
      <c r="B1978" s="1564"/>
      <c r="C1978" s="1564"/>
      <c r="D1978" s="1564"/>
      <c r="E1978" s="1564"/>
      <c r="F1978" s="1564"/>
      <c r="G1978" s="1564"/>
      <c r="H1978" s="1563"/>
      <c r="I1978" s="1452"/>
      <c r="J1978" s="1451"/>
      <c r="K1978" s="1521"/>
      <c r="L1978" s="1507"/>
      <c r="M1978" s="1562"/>
    </row>
    <row r="1979" spans="1:13" s="1412" customFormat="1" ht="15.75" thickBot="1">
      <c r="A1979" s="1550" t="s">
        <v>12</v>
      </c>
      <c r="B1979" s="1561"/>
      <c r="C1979" s="1561"/>
      <c r="D1979" s="1561"/>
      <c r="E1979" s="1561"/>
      <c r="F1979" s="1561"/>
      <c r="G1979" s="1561"/>
      <c r="H1979" s="1560"/>
      <c r="I1979" s="1547"/>
      <c r="J1979" s="1440"/>
      <c r="K1979" s="1439"/>
      <c r="L1979" s="1438"/>
      <c r="M1979" s="1437"/>
    </row>
    <row r="1980" spans="1:13" s="1412" customFormat="1">
      <c r="A1980" s="1496" t="s">
        <v>13</v>
      </c>
      <c r="B1980" s="1516"/>
      <c r="C1980" s="1516"/>
      <c r="D1980" s="1516"/>
      <c r="E1980" s="1516"/>
      <c r="F1980" s="1516"/>
      <c r="G1980" s="1516"/>
      <c r="H1980" s="1543"/>
      <c r="I1980" s="1510" t="s">
        <v>14</v>
      </c>
      <c r="J1980" s="1509"/>
      <c r="K1980" s="1514">
        <v>5.24</v>
      </c>
      <c r="L1980" s="1513"/>
      <c r="M1980" s="1432">
        <f>K1980*12*I1976</f>
        <v>21844.511999999999</v>
      </c>
    </row>
    <row r="1981" spans="1:13" s="1412" customFormat="1">
      <c r="A1981" s="1456" t="s">
        <v>15</v>
      </c>
      <c r="B1981" s="1541"/>
      <c r="C1981" s="1541"/>
      <c r="D1981" s="1541"/>
      <c r="E1981" s="1541"/>
      <c r="F1981" s="1541"/>
      <c r="G1981" s="1541"/>
      <c r="H1981" s="1542"/>
      <c r="I1981" s="1459" t="s">
        <v>16</v>
      </c>
      <c r="J1981" s="1458"/>
      <c r="K1981" s="1508"/>
      <c r="L1981" s="1507"/>
      <c r="M1981" s="1432"/>
    </row>
    <row r="1982" spans="1:13" s="1412" customFormat="1">
      <c r="A1982" s="1496" t="s">
        <v>17</v>
      </c>
      <c r="B1982" s="1516"/>
      <c r="C1982" s="1516"/>
      <c r="D1982" s="1516"/>
      <c r="E1982" s="1516"/>
      <c r="F1982" s="1516"/>
      <c r="G1982" s="1516"/>
      <c r="H1982" s="1543"/>
      <c r="I1982" s="1510"/>
      <c r="J1982" s="1509"/>
      <c r="K1982" s="1508"/>
      <c r="L1982" s="1507"/>
      <c r="M1982" s="1432"/>
    </row>
    <row r="1983" spans="1:13" s="1412" customFormat="1">
      <c r="A1983" s="1496" t="s">
        <v>18</v>
      </c>
      <c r="B1983" s="1516"/>
      <c r="C1983" s="1516"/>
      <c r="D1983" s="1516"/>
      <c r="E1983" s="1516"/>
      <c r="F1983" s="1516"/>
      <c r="G1983" s="1516"/>
      <c r="H1983" s="1543"/>
      <c r="I1983" s="1504" t="s">
        <v>19</v>
      </c>
      <c r="J1983" s="1503"/>
      <c r="K1983" s="1506">
        <v>3.53</v>
      </c>
      <c r="L1983" s="1505"/>
      <c r="M1983" s="1432">
        <f>K1983*12*I1976</f>
        <v>14715.864</v>
      </c>
    </row>
    <row r="1984" spans="1:13" s="1412" customFormat="1">
      <c r="A1984" s="1489" t="s">
        <v>20</v>
      </c>
      <c r="B1984" s="1540"/>
      <c r="C1984" s="1540"/>
      <c r="D1984" s="1540"/>
      <c r="E1984" s="1540"/>
      <c r="F1984" s="1540"/>
      <c r="G1984" s="1540"/>
      <c r="H1984" s="1539"/>
      <c r="I1984" s="1459" t="s">
        <v>16</v>
      </c>
      <c r="J1984" s="1458"/>
      <c r="K1984" s="1599"/>
      <c r="L1984" s="1598"/>
      <c r="M1984" s="1432"/>
    </row>
    <row r="1985" spans="1:13" s="1412" customFormat="1">
      <c r="A1985" s="1482" t="s">
        <v>21</v>
      </c>
      <c r="B1985" s="1511"/>
      <c r="C1985" s="1511"/>
      <c r="D1985" s="1511"/>
      <c r="E1985" s="1511"/>
      <c r="F1985" s="1511"/>
      <c r="G1985" s="1511"/>
      <c r="H1985" s="1557"/>
      <c r="I1985" s="1459"/>
      <c r="J1985" s="1458"/>
      <c r="K1985" s="1508"/>
      <c r="L1985" s="1507"/>
      <c r="M1985" s="1432"/>
    </row>
    <row r="1986" spans="1:13" s="1412" customFormat="1" ht="15.75" thickBot="1">
      <c r="A1986" s="1496" t="s">
        <v>22</v>
      </c>
      <c r="B1986" s="1495"/>
      <c r="C1986" s="1495"/>
      <c r="D1986" s="1495"/>
      <c r="E1986" s="1495"/>
      <c r="F1986" s="1495"/>
      <c r="G1986" s="1495"/>
      <c r="H1986" s="1494"/>
      <c r="I1986" s="1523"/>
      <c r="J1986" s="1522"/>
      <c r="K1986" s="1484"/>
      <c r="L1986" s="1483"/>
      <c r="M1986" s="1432"/>
    </row>
    <row r="1987" spans="1:13" s="1412" customFormat="1">
      <c r="A1987" s="1555" t="s">
        <v>23</v>
      </c>
      <c r="B1987" s="1554"/>
      <c r="C1987" s="1554"/>
      <c r="D1987" s="1554"/>
      <c r="E1987" s="1554"/>
      <c r="F1987" s="1554"/>
      <c r="G1987" s="1554"/>
      <c r="H1987" s="1553"/>
      <c r="I1987" s="1531"/>
      <c r="J1987" s="1552"/>
      <c r="K1987" s="1551">
        <f>K1989+K1994+K1996</f>
        <v>7.17</v>
      </c>
      <c r="L1987" s="1528"/>
      <c r="M1987" s="1444">
        <f>K1987*12*I1976</f>
        <v>29890.295999999995</v>
      </c>
    </row>
    <row r="1988" spans="1:13" s="1412" customFormat="1" ht="15.75" thickBot="1">
      <c r="A1988" s="1550" t="s">
        <v>24</v>
      </c>
      <c r="B1988" s="1549"/>
      <c r="C1988" s="1549"/>
      <c r="D1988" s="1549"/>
      <c r="E1988" s="1549"/>
      <c r="F1988" s="1549"/>
      <c r="G1988" s="1549"/>
      <c r="H1988" s="1548"/>
      <c r="I1988" s="1547"/>
      <c r="J1988" s="1546"/>
      <c r="K1988" s="1439"/>
      <c r="L1988" s="1438"/>
      <c r="M1988" s="1437"/>
    </row>
    <row r="1989" spans="1:13" s="1412" customFormat="1">
      <c r="A1989" s="1456" t="s">
        <v>25</v>
      </c>
      <c r="B1989" s="1455"/>
      <c r="C1989" s="1455"/>
      <c r="D1989" s="1455"/>
      <c r="E1989" s="1455"/>
      <c r="F1989" s="1455"/>
      <c r="G1989" s="1455"/>
      <c r="H1989" s="1453"/>
      <c r="I1989" s="1459" t="s">
        <v>14</v>
      </c>
      <c r="J1989" s="1458"/>
      <c r="K1989" s="1514">
        <v>3.59</v>
      </c>
      <c r="L1989" s="1513"/>
      <c r="M1989" s="1432">
        <f>K1989*12*I1976</f>
        <v>14965.991999999998</v>
      </c>
    </row>
    <row r="1990" spans="1:13" s="1412" customFormat="1">
      <c r="A1990" s="1496" t="s">
        <v>26</v>
      </c>
      <c r="B1990" s="1495"/>
      <c r="C1990" s="1495"/>
      <c r="D1990" s="1495"/>
      <c r="E1990" s="1495"/>
      <c r="F1990" s="1495"/>
      <c r="G1990" s="1495"/>
      <c r="H1990" s="1494"/>
      <c r="I1990" s="1545"/>
      <c r="J1990" s="1544"/>
      <c r="K1990" s="1508"/>
      <c r="L1990" s="1507"/>
      <c r="M1990" s="1432"/>
    </row>
    <row r="1991" spans="1:13" s="1412" customFormat="1">
      <c r="A1991" s="1456" t="s">
        <v>15</v>
      </c>
      <c r="B1991" s="1541"/>
      <c r="C1991" s="1541"/>
      <c r="D1991" s="1541"/>
      <c r="E1991" s="1541"/>
      <c r="F1991" s="1541"/>
      <c r="G1991" s="1541"/>
      <c r="H1991" s="1542"/>
      <c r="I1991" s="1459" t="s">
        <v>16</v>
      </c>
      <c r="J1991" s="1458"/>
      <c r="K1991" s="1508"/>
      <c r="L1991" s="1507"/>
      <c r="M1991" s="1432"/>
    </row>
    <row r="1992" spans="1:13" s="1412" customFormat="1">
      <c r="A1992" s="1496" t="s">
        <v>17</v>
      </c>
      <c r="B1992" s="1516"/>
      <c r="C1992" s="1516"/>
      <c r="D1992" s="1516"/>
      <c r="E1992" s="1516"/>
      <c r="F1992" s="1516"/>
      <c r="G1992" s="1516"/>
      <c r="H1992" s="1543"/>
      <c r="I1992" s="1510"/>
      <c r="J1992" s="1509"/>
      <c r="K1992" s="1508"/>
      <c r="L1992" s="1507"/>
      <c r="M1992" s="1432"/>
    </row>
    <row r="1993" spans="1:13" s="1412" customFormat="1">
      <c r="A1993" s="1489" t="s">
        <v>27</v>
      </c>
      <c r="B1993" s="1540"/>
      <c r="C1993" s="1539"/>
      <c r="D1993" s="1541"/>
      <c r="E1993" s="1541"/>
      <c r="F1993" s="1541"/>
      <c r="G1993" s="1541"/>
      <c r="H1993" s="1542"/>
      <c r="I1993" s="1459" t="s">
        <v>16</v>
      </c>
      <c r="J1993" s="1458"/>
      <c r="K1993" s="1508"/>
      <c r="L1993" s="1507"/>
      <c r="M1993" s="1432"/>
    </row>
    <row r="1994" spans="1:13" s="1412" customFormat="1">
      <c r="A1994" s="1456" t="s">
        <v>28</v>
      </c>
      <c r="B1994" s="1541"/>
      <c r="C1994" s="1541"/>
      <c r="D1994" s="1540"/>
      <c r="E1994" s="1540"/>
      <c r="F1994" s="1540"/>
      <c r="G1994" s="1540"/>
      <c r="H1994" s="1539"/>
      <c r="I1994" s="1504" t="s">
        <v>19</v>
      </c>
      <c r="J1994" s="1503"/>
      <c r="K1994" s="1506">
        <v>1.58</v>
      </c>
      <c r="L1994" s="1505"/>
      <c r="M1994" s="1432">
        <f>K1994*12*I1976</f>
        <v>6586.7039999999997</v>
      </c>
    </row>
    <row r="1995" spans="1:13" s="1412" customFormat="1">
      <c r="A1995" s="1482" t="s">
        <v>29</v>
      </c>
      <c r="B1995" s="1481"/>
      <c r="C1995" s="1481"/>
      <c r="D1995" s="1481"/>
      <c r="E1995" s="1481"/>
      <c r="F1995" s="1481"/>
      <c r="G1995" s="1481"/>
      <c r="H1995" s="1480"/>
      <c r="I1995" s="1526" t="s">
        <v>133</v>
      </c>
      <c r="J1995" s="1525"/>
      <c r="K1995" s="1508"/>
      <c r="L1995" s="1507"/>
      <c r="M1995" s="1432"/>
    </row>
    <row r="1996" spans="1:13" s="1412" customFormat="1">
      <c r="A1996" s="1482" t="s">
        <v>32</v>
      </c>
      <c r="B1996" s="1481"/>
      <c r="C1996" s="1481"/>
      <c r="D1996" s="1481"/>
      <c r="E1996" s="1481"/>
      <c r="F1996" s="1481"/>
      <c r="G1996" s="1481"/>
      <c r="H1996" s="1480"/>
      <c r="I1996" s="1526" t="s">
        <v>19</v>
      </c>
      <c r="J1996" s="1525"/>
      <c r="K1996" s="1506">
        <v>2</v>
      </c>
      <c r="L1996" s="1505"/>
      <c r="M1996" s="1432">
        <f>K1996*12*I1976</f>
        <v>8337.5999999999985</v>
      </c>
    </row>
    <row r="1997" spans="1:13" s="1412" customFormat="1">
      <c r="A1997" s="1496" t="s">
        <v>33</v>
      </c>
      <c r="B1997" s="1495"/>
      <c r="C1997" s="1495"/>
      <c r="D1997" s="1495"/>
      <c r="E1997" s="1495"/>
      <c r="F1997" s="1495"/>
      <c r="G1997" s="1495"/>
      <c r="H1997" s="1494"/>
      <c r="I1997" s="1523"/>
      <c r="J1997" s="1522"/>
      <c r="K1997" s="1508"/>
      <c r="L1997" s="1507"/>
      <c r="M1997" s="1432"/>
    </row>
    <row r="1998" spans="1:13" s="1412" customFormat="1">
      <c r="A1998" s="1482" t="s">
        <v>34</v>
      </c>
      <c r="B1998" s="1481"/>
      <c r="C1998" s="1481"/>
      <c r="D1998" s="1481"/>
      <c r="E1998" s="1481"/>
      <c r="F1998" s="1481"/>
      <c r="G1998" s="1481"/>
      <c r="H1998" s="1480"/>
      <c r="I1998" s="1459" t="s">
        <v>16</v>
      </c>
      <c r="J1998" s="1458"/>
      <c r="K1998" s="1508"/>
      <c r="L1998" s="1507"/>
      <c r="M1998" s="1432"/>
    </row>
    <row r="1999" spans="1:13" s="1412" customFormat="1" ht="15.75" thickBot="1">
      <c r="A1999" s="1482" t="s">
        <v>35</v>
      </c>
      <c r="B1999" s="1481"/>
      <c r="C1999" s="1481"/>
      <c r="D1999" s="1481"/>
      <c r="E1999" s="1481"/>
      <c r="F1999" s="1481"/>
      <c r="G1999" s="1481"/>
      <c r="H1999" s="1480"/>
      <c r="I1999" s="1526" t="s">
        <v>132</v>
      </c>
      <c r="J1999" s="1525"/>
      <c r="K1999" s="1538"/>
      <c r="L1999" s="1537"/>
      <c r="M1999" s="1536"/>
    </row>
    <row r="2000" spans="1:13" s="1412" customFormat="1" ht="15.75" thickBot="1">
      <c r="A2000" s="1535" t="s">
        <v>38</v>
      </c>
      <c r="B2000" s="1534"/>
      <c r="C2000" s="1534"/>
      <c r="D2000" s="1534"/>
      <c r="E2000" s="1534"/>
      <c r="F2000" s="1534"/>
      <c r="G2000" s="1533"/>
      <c r="H2000" s="1532"/>
      <c r="I2000" s="1531"/>
      <c r="J2000" s="1530"/>
      <c r="K2000" s="1529">
        <f>K2001+K2008+K2016+K2020+K2021+K2022</f>
        <v>34.58</v>
      </c>
      <c r="L2000" s="1528"/>
      <c r="M2000" s="1444">
        <f>M2001+M2008+M2016+M2020+M2021+M2022</f>
        <v>144157.10399999999</v>
      </c>
    </row>
    <row r="2001" spans="1:13" s="1412" customFormat="1" ht="15.75" thickBot="1">
      <c r="A2001" s="1467" t="s">
        <v>39</v>
      </c>
      <c r="B2001" s="1466"/>
      <c r="C2001" s="1466"/>
      <c r="D2001" s="1466"/>
      <c r="E2001" s="1466"/>
      <c r="F2001" s="1466"/>
      <c r="G2001" s="1466"/>
      <c r="H2001" s="1465"/>
      <c r="I2001" s="1464"/>
      <c r="J2001" s="1463"/>
      <c r="K2001" s="1527">
        <f>K2002+K2003+K2004+K2006+K2007</f>
        <v>9.58</v>
      </c>
      <c r="L2001" s="1518"/>
      <c r="M2001" s="1460">
        <f>K2001*12*I1976</f>
        <v>39937.103999999999</v>
      </c>
    </row>
    <row r="2002" spans="1:13" s="1412" customFormat="1">
      <c r="A2002" s="1496" t="s">
        <v>40</v>
      </c>
      <c r="B2002" s="1495"/>
      <c r="C2002" s="1495"/>
      <c r="D2002" s="1495"/>
      <c r="E2002" s="1495"/>
      <c r="F2002" s="1495"/>
      <c r="G2002" s="1495"/>
      <c r="H2002" s="1494"/>
      <c r="I2002" s="1510" t="s">
        <v>41</v>
      </c>
      <c r="J2002" s="1509"/>
      <c r="K2002" s="1514">
        <v>2.58</v>
      </c>
      <c r="L2002" s="1513"/>
      <c r="M2002" s="1432">
        <f>K2002*12*I1976</f>
        <v>10755.503999999999</v>
      </c>
    </row>
    <row r="2003" spans="1:13" s="1412" customFormat="1">
      <c r="A2003" s="1489" t="s">
        <v>42</v>
      </c>
      <c r="B2003" s="1488"/>
      <c r="C2003" s="1488"/>
      <c r="D2003" s="1488"/>
      <c r="E2003" s="1488"/>
      <c r="F2003" s="1488"/>
      <c r="G2003" s="1488"/>
      <c r="H2003" s="1487"/>
      <c r="I2003" s="1504" t="s">
        <v>43</v>
      </c>
      <c r="J2003" s="1503"/>
      <c r="K2003" s="1506">
        <v>6.1</v>
      </c>
      <c r="L2003" s="1505"/>
      <c r="M2003" s="1432">
        <f>K2003*12*I1976</f>
        <v>25429.679999999993</v>
      </c>
    </row>
    <row r="2004" spans="1:13" s="1412" customFormat="1">
      <c r="A2004" s="1482" t="s">
        <v>44</v>
      </c>
      <c r="B2004" s="1481"/>
      <c r="C2004" s="1481"/>
      <c r="D2004" s="1481"/>
      <c r="E2004" s="1481"/>
      <c r="F2004" s="1481"/>
      <c r="G2004" s="1481"/>
      <c r="H2004" s="1480"/>
      <c r="I2004" s="1526" t="s">
        <v>19</v>
      </c>
      <c r="J2004" s="1525"/>
      <c r="K2004" s="1506">
        <v>0.69</v>
      </c>
      <c r="L2004" s="1505"/>
      <c r="M2004" s="1432">
        <f>K2004*12*I1976</f>
        <v>2876.4719999999998</v>
      </c>
    </row>
    <row r="2005" spans="1:13" s="1412" customFormat="1">
      <c r="A2005" s="1524" t="s">
        <v>45</v>
      </c>
      <c r="B2005" s="1516"/>
      <c r="C2005" s="1516"/>
      <c r="D2005" s="1516"/>
      <c r="E2005" s="1495"/>
      <c r="F2005" s="1495"/>
      <c r="G2005" s="1495"/>
      <c r="H2005" s="1494"/>
      <c r="I2005" s="1523"/>
      <c r="J2005" s="1522"/>
      <c r="K2005" s="1521"/>
      <c r="L2005" s="1507"/>
      <c r="M2005" s="1432"/>
    </row>
    <row r="2006" spans="1:13" s="1412" customFormat="1">
      <c r="A2006" s="1489" t="s">
        <v>46</v>
      </c>
      <c r="B2006" s="1488"/>
      <c r="C2006" s="1488"/>
      <c r="D2006" s="1488"/>
      <c r="E2006" s="1488"/>
      <c r="F2006" s="1488"/>
      <c r="G2006" s="1488"/>
      <c r="H2006" s="1487"/>
      <c r="I2006" s="1504" t="s">
        <v>14</v>
      </c>
      <c r="J2006" s="1503"/>
      <c r="K2006" s="1506">
        <v>0.21</v>
      </c>
      <c r="L2006" s="1505"/>
      <c r="M2006" s="1432">
        <f>K2006*12*I1976</f>
        <v>875.44799999999998</v>
      </c>
    </row>
    <row r="2007" spans="1:13" s="1412" customFormat="1" ht="15.75" thickBot="1">
      <c r="A2007" s="1482" t="s">
        <v>47</v>
      </c>
      <c r="B2007" s="1481"/>
      <c r="C2007" s="1481"/>
      <c r="D2007" s="1481"/>
      <c r="E2007" s="1481"/>
      <c r="F2007" s="1481"/>
      <c r="G2007" s="1481"/>
      <c r="H2007" s="1480"/>
      <c r="I2007" s="1479" t="s">
        <v>14</v>
      </c>
      <c r="J2007" s="1478"/>
      <c r="K2007" s="1520"/>
      <c r="L2007" s="1519"/>
      <c r="M2007" s="1432"/>
    </row>
    <row r="2008" spans="1:13" s="1412" customFormat="1" ht="15.75" thickBot="1">
      <c r="A2008" s="1501" t="s">
        <v>48</v>
      </c>
      <c r="B2008" s="1500"/>
      <c r="C2008" s="1500"/>
      <c r="D2008" s="1500"/>
      <c r="E2008" s="1500"/>
      <c r="F2008" s="1500"/>
      <c r="G2008" s="1500"/>
      <c r="H2008" s="1499"/>
      <c r="I2008" s="1464"/>
      <c r="J2008" s="1463"/>
      <c r="K2008" s="1462">
        <f>K2009+K2010+K2012+K2013+K2014+K2015</f>
        <v>2.9600000000000004</v>
      </c>
      <c r="L2008" s="1518"/>
      <c r="M2008" s="1460">
        <f>K2008*12*I1976</f>
        <v>12339.648000000001</v>
      </c>
    </row>
    <row r="2009" spans="1:13" s="1412" customFormat="1">
      <c r="A2009" s="1517" t="s">
        <v>49</v>
      </c>
      <c r="B2009" s="1516"/>
      <c r="C2009" s="1516"/>
      <c r="D2009" s="1516"/>
      <c r="E2009" s="1516"/>
      <c r="F2009" s="1495"/>
      <c r="G2009" s="1495"/>
      <c r="H2009" s="1494"/>
      <c r="I2009" s="1515"/>
      <c r="J2009" s="1451"/>
      <c r="K2009" s="1514">
        <v>0.16</v>
      </c>
      <c r="L2009" s="1513"/>
      <c r="M2009" s="1432">
        <f>K2009*12*I1976</f>
        <v>667.00799999999992</v>
      </c>
    </row>
    <row r="2010" spans="1:13" s="1412" customFormat="1">
      <c r="A2010" s="1512" t="s">
        <v>50</v>
      </c>
      <c r="B2010" s="1511"/>
      <c r="C2010" s="1511"/>
      <c r="D2010" s="1511"/>
      <c r="E2010" s="1511"/>
      <c r="F2010" s="1481"/>
      <c r="G2010" s="1481"/>
      <c r="H2010" s="1480"/>
      <c r="I2010" s="1459" t="s">
        <v>51</v>
      </c>
      <c r="J2010" s="1458"/>
      <c r="K2010" s="1506">
        <v>1.41</v>
      </c>
      <c r="L2010" s="1505"/>
      <c r="M2010" s="1432">
        <f>K2010*12*I1976</f>
        <v>5878.0079999999989</v>
      </c>
    </row>
    <row r="2011" spans="1:13" s="1412" customFormat="1">
      <c r="A2011" s="1496" t="s">
        <v>52</v>
      </c>
      <c r="B2011" s="1495"/>
      <c r="C2011" s="1495"/>
      <c r="D2011" s="1495"/>
      <c r="E2011" s="1495"/>
      <c r="F2011" s="1495"/>
      <c r="G2011" s="1495"/>
      <c r="H2011" s="1494"/>
      <c r="I2011" s="1510" t="s">
        <v>53</v>
      </c>
      <c r="J2011" s="1509"/>
      <c r="K2011" s="1508"/>
      <c r="L2011" s="1507"/>
      <c r="M2011" s="1432"/>
    </row>
    <row r="2012" spans="1:13" s="1412" customFormat="1">
      <c r="A2012" s="1489" t="s">
        <v>54</v>
      </c>
      <c r="B2012" s="1488"/>
      <c r="C2012" s="1488"/>
      <c r="D2012" s="1488"/>
      <c r="E2012" s="1488"/>
      <c r="F2012" s="1488"/>
      <c r="G2012" s="1488"/>
      <c r="H2012" s="1487"/>
      <c r="I2012" s="1504" t="s">
        <v>55</v>
      </c>
      <c r="J2012" s="1503"/>
      <c r="K2012" s="1506">
        <v>0.87</v>
      </c>
      <c r="L2012" s="1505"/>
      <c r="M2012" s="1432">
        <f>K2012*12*I1976</f>
        <v>3626.8559999999998</v>
      </c>
    </row>
    <row r="2013" spans="1:13" s="1412" customFormat="1">
      <c r="A2013" s="1489" t="s">
        <v>56</v>
      </c>
      <c r="B2013" s="1488"/>
      <c r="C2013" s="1488"/>
      <c r="D2013" s="1488"/>
      <c r="E2013" s="1488"/>
      <c r="F2013" s="1488"/>
      <c r="G2013" s="1488"/>
      <c r="H2013" s="1487"/>
      <c r="I2013" s="1504" t="s">
        <v>57</v>
      </c>
      <c r="J2013" s="1503"/>
      <c r="K2013" s="1506">
        <v>0.22</v>
      </c>
      <c r="L2013" s="1505"/>
      <c r="M2013" s="1432">
        <f>K2013*12*I1976</f>
        <v>917.13599999999997</v>
      </c>
    </row>
    <row r="2014" spans="1:13" s="1412" customFormat="1">
      <c r="A2014" s="1482" t="s">
        <v>58</v>
      </c>
      <c r="B2014" s="1481"/>
      <c r="C2014" s="1481"/>
      <c r="D2014" s="1481"/>
      <c r="E2014" s="1481"/>
      <c r="F2014" s="1481"/>
      <c r="G2014" s="1481"/>
      <c r="H2014" s="1480"/>
      <c r="I2014" s="1504" t="s">
        <v>59</v>
      </c>
      <c r="J2014" s="1503"/>
      <c r="K2014" s="1484">
        <v>0.12</v>
      </c>
      <c r="L2014" s="1483"/>
      <c r="M2014" s="1432">
        <f>K2014*12*I1976</f>
        <v>500.25599999999997</v>
      </c>
    </row>
    <row r="2015" spans="1:13" s="1412" customFormat="1" ht="15.75" thickBot="1">
      <c r="A2015" s="1482" t="s">
        <v>60</v>
      </c>
      <c r="B2015" s="1481"/>
      <c r="C2015" s="1481"/>
      <c r="D2015" s="1481"/>
      <c r="E2015" s="1481"/>
      <c r="F2015" s="1481"/>
      <c r="G2015" s="1481"/>
      <c r="H2015" s="1480"/>
      <c r="I2015" s="1479" t="s">
        <v>61</v>
      </c>
      <c r="J2015" s="1478"/>
      <c r="K2015" s="1477">
        <v>0.18</v>
      </c>
      <c r="L2015" s="1476"/>
      <c r="M2015" s="1502">
        <f>K2015*12*I1976</f>
        <v>750.38400000000001</v>
      </c>
    </row>
    <row r="2016" spans="1:13" s="1412" customFormat="1" ht="15.75" thickBot="1">
      <c r="A2016" s="1501" t="s">
        <v>109</v>
      </c>
      <c r="B2016" s="1500"/>
      <c r="C2016" s="1500"/>
      <c r="D2016" s="1500"/>
      <c r="E2016" s="1500"/>
      <c r="F2016" s="1500"/>
      <c r="G2016" s="1500"/>
      <c r="H2016" s="1499"/>
      <c r="I2016" s="1498"/>
      <c r="J2016" s="1497"/>
      <c r="K2016" s="1424">
        <f>K2017+K2018+K2019</f>
        <v>1.93</v>
      </c>
      <c r="L2016" s="1461"/>
      <c r="M2016" s="1460">
        <f>K2016*12*I1976</f>
        <v>8045.7839999999997</v>
      </c>
    </row>
    <row r="2017" spans="1:13" s="1412" customFormat="1">
      <c r="A2017" s="1496" t="s">
        <v>63</v>
      </c>
      <c r="B2017" s="1495"/>
      <c r="C2017" s="1495"/>
      <c r="D2017" s="1495"/>
      <c r="E2017" s="1495"/>
      <c r="F2017" s="1495"/>
      <c r="G2017" s="1495"/>
      <c r="H2017" s="1494"/>
      <c r="I2017" s="1493" t="s">
        <v>64</v>
      </c>
      <c r="J2017" s="1492"/>
      <c r="K2017" s="1491">
        <v>0.92</v>
      </c>
      <c r="L2017" s="1490"/>
      <c r="M2017" s="1432">
        <f>K2017*12*I1976</f>
        <v>3835.2960000000003</v>
      </c>
    </row>
    <row r="2018" spans="1:13" s="1412" customFormat="1">
      <c r="A2018" s="1489" t="s">
        <v>65</v>
      </c>
      <c r="B2018" s="1488"/>
      <c r="C2018" s="1488"/>
      <c r="D2018" s="1488"/>
      <c r="E2018" s="1488"/>
      <c r="F2018" s="1488"/>
      <c r="G2018" s="1488"/>
      <c r="H2018" s="1487"/>
      <c r="I2018" s="1486" t="s">
        <v>66</v>
      </c>
      <c r="J2018" s="1485"/>
      <c r="K2018" s="1484">
        <v>0.81</v>
      </c>
      <c r="L2018" s="1483"/>
      <c r="M2018" s="1432">
        <f>K2018*12*I1976</f>
        <v>3376.7280000000001</v>
      </c>
    </row>
    <row r="2019" spans="1:13" s="1412" customFormat="1" ht="15.75" thickBot="1">
      <c r="A2019" s="1482" t="s">
        <v>58</v>
      </c>
      <c r="B2019" s="1481"/>
      <c r="C2019" s="1481"/>
      <c r="D2019" s="1481"/>
      <c r="E2019" s="1481"/>
      <c r="F2019" s="1481"/>
      <c r="G2019" s="1481"/>
      <c r="H2019" s="1480"/>
      <c r="I2019" s="1479" t="s">
        <v>59</v>
      </c>
      <c r="J2019" s="1478"/>
      <c r="K2019" s="1477">
        <v>0.2</v>
      </c>
      <c r="L2019" s="1476"/>
      <c r="M2019" s="1432">
        <f>K2019*12*I1976</f>
        <v>833.7600000000001</v>
      </c>
    </row>
    <row r="2020" spans="1:13" s="1412" customFormat="1" ht="15.75" thickBot="1">
      <c r="A2020" s="1471" t="s">
        <v>108</v>
      </c>
      <c r="B2020" s="1470"/>
      <c r="C2020" s="1470"/>
      <c r="D2020" s="1470"/>
      <c r="E2020" s="1470"/>
      <c r="F2020" s="1470"/>
      <c r="G2020" s="1470"/>
      <c r="H2020" s="1469"/>
      <c r="I2020" s="1475" t="s">
        <v>68</v>
      </c>
      <c r="J2020" s="1474"/>
      <c r="K2020" s="1473">
        <v>17.71</v>
      </c>
      <c r="L2020" s="1472"/>
      <c r="M2020" s="1460">
        <f>K2020*12*I1976</f>
        <v>73829.448000000004</v>
      </c>
    </row>
    <row r="2021" spans="1:13" s="1412" customFormat="1" ht="15.75" thickBot="1">
      <c r="A2021" s="1467" t="s">
        <v>107</v>
      </c>
      <c r="B2021" s="1466"/>
      <c r="C2021" s="1466"/>
      <c r="D2021" s="1466"/>
      <c r="E2021" s="1466"/>
      <c r="F2021" s="1466"/>
      <c r="G2021" s="1466"/>
      <c r="H2021" s="1465"/>
      <c r="I2021" s="1435" t="s">
        <v>71</v>
      </c>
      <c r="J2021" s="1434"/>
      <c r="K2021" s="1462">
        <v>2.29</v>
      </c>
      <c r="L2021" s="1461"/>
      <c r="M2021" s="1460">
        <f>K2021*12*I1976</f>
        <v>9546.5519999999997</v>
      </c>
    </row>
    <row r="2022" spans="1:13" s="1412" customFormat="1" ht="15.75" thickBot="1">
      <c r="A2022" s="1471" t="s">
        <v>106</v>
      </c>
      <c r="B2022" s="1470"/>
      <c r="C2022" s="1470"/>
      <c r="D2022" s="1470"/>
      <c r="E2022" s="1470"/>
      <c r="F2022" s="1470"/>
      <c r="G2022" s="1470"/>
      <c r="H2022" s="1469"/>
      <c r="I2022" s="1464"/>
      <c r="J2022" s="1463"/>
      <c r="K2022" s="1462">
        <v>0.11</v>
      </c>
      <c r="L2022" s="1461"/>
      <c r="M2022" s="1460">
        <f>K2022*12*I1976</f>
        <v>458.56799999999998</v>
      </c>
    </row>
    <row r="2023" spans="1:13" s="1412" customFormat="1">
      <c r="A2023" s="1456" t="s">
        <v>75</v>
      </c>
      <c r="B2023" s="1455"/>
      <c r="C2023" s="1455"/>
      <c r="D2023" s="1455"/>
      <c r="E2023" s="1455"/>
      <c r="F2023" s="1455"/>
      <c r="G2023" s="1455"/>
      <c r="H2023" s="1453"/>
      <c r="I2023" s="1435" t="s">
        <v>14</v>
      </c>
      <c r="J2023" s="1434"/>
      <c r="K2023" s="1468"/>
      <c r="L2023" s="1449"/>
      <c r="M2023" s="1432"/>
    </row>
    <row r="2024" spans="1:13" s="1412" customFormat="1" ht="15.75" thickBot="1">
      <c r="A2024" s="1456" t="s">
        <v>76</v>
      </c>
      <c r="B2024" s="1455"/>
      <c r="C2024" s="1455"/>
      <c r="D2024" s="1455"/>
      <c r="E2024" s="1455"/>
      <c r="F2024" s="1455"/>
      <c r="G2024" s="1455"/>
      <c r="H2024" s="1453"/>
      <c r="I2024" s="1452"/>
      <c r="J2024" s="1451"/>
      <c r="K2024" s="1468"/>
      <c r="L2024" s="1449"/>
      <c r="M2024" s="1432"/>
    </row>
    <row r="2025" spans="1:13" s="1412" customFormat="1" ht="15.75" thickBot="1">
      <c r="A2025" s="1467" t="s">
        <v>105</v>
      </c>
      <c r="B2025" s="1466"/>
      <c r="C2025" s="1466"/>
      <c r="D2025" s="1466"/>
      <c r="E2025" s="1466"/>
      <c r="F2025" s="1466"/>
      <c r="G2025" s="1466"/>
      <c r="H2025" s="1465"/>
      <c r="I2025" s="1464"/>
      <c r="J2025" s="1463"/>
      <c r="K2025" s="1462">
        <v>10.3</v>
      </c>
      <c r="L2025" s="1461"/>
      <c r="M2025" s="1460">
        <f>K2025*12*I1976</f>
        <v>42938.64</v>
      </c>
    </row>
    <row r="2026" spans="1:13" s="1412" customFormat="1">
      <c r="A2026" s="1456" t="s">
        <v>131</v>
      </c>
      <c r="B2026" s="1454"/>
      <c r="C2026" s="1454"/>
      <c r="D2026" s="1454"/>
      <c r="E2026" s="1454"/>
      <c r="F2026" s="1455"/>
      <c r="G2026" s="1454"/>
      <c r="H2026" s="1453"/>
      <c r="I2026" s="1459" t="s">
        <v>79</v>
      </c>
      <c r="J2026" s="1458"/>
      <c r="K2026" s="1450"/>
      <c r="L2026" s="1449"/>
      <c r="M2026" s="1432"/>
    </row>
    <row r="2027" spans="1:13" s="1412" customFormat="1">
      <c r="A2027" s="1456" t="s">
        <v>130</v>
      </c>
      <c r="B2027" s="1454"/>
      <c r="C2027" s="1454"/>
      <c r="D2027" s="1454"/>
      <c r="E2027" s="1454"/>
      <c r="F2027" s="1455"/>
      <c r="G2027" s="1454"/>
      <c r="H2027" s="1453"/>
      <c r="I2027" s="1459" t="s">
        <v>81</v>
      </c>
      <c r="J2027" s="1458"/>
      <c r="K2027" s="1450"/>
      <c r="L2027" s="1449"/>
      <c r="M2027" s="1432"/>
    </row>
    <row r="2028" spans="1:13" s="1412" customFormat="1">
      <c r="A2028" s="1456" t="s">
        <v>129</v>
      </c>
      <c r="B2028" s="1454"/>
      <c r="C2028" s="1454"/>
      <c r="D2028" s="1454"/>
      <c r="E2028" s="1454"/>
      <c r="F2028" s="1455"/>
      <c r="G2028" s="1454"/>
      <c r="H2028" s="1453"/>
      <c r="I2028" s="1459" t="s">
        <v>83</v>
      </c>
      <c r="J2028" s="1458"/>
      <c r="K2028" s="1450"/>
      <c r="L2028" s="1449"/>
      <c r="M2028" s="1432"/>
    </row>
    <row r="2029" spans="1:13" s="1412" customFormat="1">
      <c r="A2029" s="1456" t="s">
        <v>128</v>
      </c>
      <c r="B2029" s="1454"/>
      <c r="C2029" s="1454"/>
      <c r="D2029" s="1454"/>
      <c r="E2029" s="1454"/>
      <c r="F2029" s="1455"/>
      <c r="G2029" s="1454"/>
      <c r="H2029" s="1453"/>
      <c r="I2029" s="1459" t="s">
        <v>85</v>
      </c>
      <c r="J2029" s="1458"/>
      <c r="K2029" s="1450"/>
      <c r="L2029" s="1449"/>
      <c r="M2029" s="1432"/>
    </row>
    <row r="2030" spans="1:13" s="1412" customFormat="1">
      <c r="A2030" s="1456" t="s">
        <v>127</v>
      </c>
      <c r="B2030" s="1454"/>
      <c r="C2030" s="1454"/>
      <c r="D2030" s="1454"/>
      <c r="E2030" s="1454"/>
      <c r="F2030" s="1455"/>
      <c r="G2030" s="1454"/>
      <c r="H2030" s="1453"/>
      <c r="I2030" s="1459" t="s">
        <v>87</v>
      </c>
      <c r="J2030" s="1458"/>
      <c r="K2030" s="1450"/>
      <c r="L2030" s="1449"/>
      <c r="M2030" s="1432"/>
    </row>
    <row r="2031" spans="1:13" s="1412" customFormat="1">
      <c r="A2031" s="1456" t="s">
        <v>126</v>
      </c>
      <c r="B2031" s="1454"/>
      <c r="C2031" s="1454"/>
      <c r="D2031" s="1454"/>
      <c r="E2031" s="1454"/>
      <c r="F2031" s="1455"/>
      <c r="G2031" s="1454"/>
      <c r="H2031" s="1453"/>
      <c r="I2031" s="1452"/>
      <c r="J2031" s="1451"/>
      <c r="K2031" s="1450"/>
      <c r="L2031" s="1449"/>
      <c r="M2031" s="1432"/>
    </row>
    <row r="2032" spans="1:13" s="1412" customFormat="1">
      <c r="A2032" s="1456" t="s">
        <v>125</v>
      </c>
      <c r="B2032" s="1454"/>
      <c r="C2032" s="1454"/>
      <c r="D2032" s="1454"/>
      <c r="E2032" s="1454"/>
      <c r="F2032" s="1455"/>
      <c r="G2032" s="1454"/>
      <c r="H2032" s="1453"/>
      <c r="I2032" s="1452"/>
      <c r="J2032" s="1451"/>
      <c r="K2032" s="1450"/>
      <c r="L2032" s="1449"/>
      <c r="M2032" s="1432"/>
    </row>
    <row r="2033" spans="1:19">
      <c r="A2033" s="1456" t="s">
        <v>91</v>
      </c>
      <c r="B2033" s="1454"/>
      <c r="C2033" s="1454"/>
      <c r="D2033" s="1454"/>
      <c r="E2033" s="1454"/>
      <c r="F2033" s="1455"/>
      <c r="G2033" s="1454"/>
      <c r="H2033" s="1453"/>
      <c r="I2033" s="1452"/>
      <c r="J2033" s="1451"/>
      <c r="K2033" s="1450"/>
      <c r="L2033" s="1449"/>
      <c r="M2033" s="1432"/>
    </row>
    <row r="2034" spans="1:19" ht="15.75" thickBot="1">
      <c r="A2034" s="1456" t="s">
        <v>124</v>
      </c>
      <c r="B2034" s="1454"/>
      <c r="C2034" s="1454"/>
      <c r="D2034" s="1454"/>
      <c r="E2034" s="1454"/>
      <c r="F2034" s="1455"/>
      <c r="G2034" s="1454"/>
      <c r="H2034" s="1453"/>
      <c r="I2034" s="1452"/>
      <c r="J2034" s="1451"/>
      <c r="K2034" s="1450"/>
      <c r="L2034" s="1449"/>
      <c r="M2034" s="1432"/>
    </row>
    <row r="2035" spans="1:19">
      <c r="A2035" s="1448" t="s">
        <v>94</v>
      </c>
      <c r="B2035" s="1447"/>
      <c r="C2035" s="1447"/>
      <c r="D2035" s="1447"/>
      <c r="E2035" s="1447"/>
      <c r="F2035" s="1447"/>
      <c r="G2035" s="1447"/>
      <c r="H2035" s="1447"/>
      <c r="I2035" s="1435" t="s">
        <v>95</v>
      </c>
      <c r="J2035" s="1434"/>
      <c r="K2035" s="1446"/>
      <c r="L2035" s="1445"/>
      <c r="M2035" s="1444"/>
    </row>
    <row r="2036" spans="1:19" ht="15.75" thickBot="1">
      <c r="A2036" s="1443" t="s">
        <v>96</v>
      </c>
      <c r="B2036" s="1442"/>
      <c r="C2036" s="1442"/>
      <c r="D2036" s="1442"/>
      <c r="E2036" s="1442"/>
      <c r="F2036" s="1442"/>
      <c r="G2036" s="1442"/>
      <c r="H2036" s="1442"/>
      <c r="I2036" s="1441"/>
      <c r="J2036" s="1440"/>
      <c r="K2036" s="1439"/>
      <c r="L2036" s="1438"/>
      <c r="M2036" s="1437"/>
    </row>
    <row r="2037" spans="1:19" ht="15.75" thickBot="1">
      <c r="A2037" s="1436" t="s">
        <v>160</v>
      </c>
      <c r="B2037" s="1436"/>
      <c r="C2037" s="1436"/>
      <c r="D2037" s="1436"/>
      <c r="E2037" s="1436"/>
      <c r="F2037" s="1436"/>
      <c r="G2037" s="1436"/>
      <c r="H2037" s="1436"/>
      <c r="I2037" s="1435" t="s">
        <v>95</v>
      </c>
      <c r="J2037" s="1434"/>
      <c r="K2037" s="1433">
        <v>0.75</v>
      </c>
      <c r="L2037" s="1433"/>
      <c r="M2037" s="1432">
        <f>I1976*12*K2037</f>
        <v>3126.5999999999995</v>
      </c>
    </row>
    <row r="2038" spans="1:19" s="1588" customFormat="1" ht="15.75" thickBot="1">
      <c r="A2038" s="1431" t="s">
        <v>137</v>
      </c>
      <c r="B2038" s="1430"/>
      <c r="C2038" s="1430"/>
      <c r="D2038" s="1430"/>
      <c r="E2038" s="1430"/>
      <c r="F2038" s="1430"/>
      <c r="G2038" s="1430"/>
      <c r="H2038" s="1430"/>
      <c r="I2038" s="1426"/>
      <c r="J2038" s="1425"/>
      <c r="K2038" s="1429">
        <v>58.64</v>
      </c>
      <c r="L2038" s="1423"/>
      <c r="M2038" s="1416">
        <f>K2038*12*I1976</f>
        <v>244458.432</v>
      </c>
      <c r="P2038" s="1414"/>
      <c r="Q2038" s="1414"/>
      <c r="R2038" s="1414"/>
      <c r="S2038" s="1589"/>
    </row>
    <row r="2039" spans="1:19" s="1588" customFormat="1" ht="15.75" thickBot="1">
      <c r="A2039" s="1428" t="s">
        <v>136</v>
      </c>
      <c r="B2039" s="1427"/>
      <c r="C2039" s="1427"/>
      <c r="D2039" s="1427"/>
      <c r="E2039" s="1427"/>
      <c r="F2039" s="1427"/>
      <c r="G2039" s="1427"/>
      <c r="H2039" s="1427"/>
      <c r="I2039" s="1426"/>
      <c r="J2039" s="1425"/>
      <c r="K2039" s="1424">
        <f>K2040-K2038</f>
        <v>2.9299999999999926</v>
      </c>
      <c r="L2039" s="1423"/>
      <c r="M2039" s="1416">
        <f>K2039*12*I1976</f>
        <v>12214.583999999968</v>
      </c>
      <c r="P2039" s="1414"/>
      <c r="Q2039" s="1414"/>
      <c r="R2039" s="1414"/>
      <c r="S2039" s="1589"/>
    </row>
    <row r="2040" spans="1:19" s="1588" customFormat="1" ht="15.75" thickBot="1">
      <c r="A2040" s="1422" t="s">
        <v>135</v>
      </c>
      <c r="B2040" s="1421"/>
      <c r="C2040" s="1421"/>
      <c r="D2040" s="1421"/>
      <c r="E2040" s="1421"/>
      <c r="F2040" s="1421"/>
      <c r="G2040" s="1421"/>
      <c r="H2040" s="1421"/>
      <c r="I2040" s="1420"/>
      <c r="J2040" s="1419"/>
      <c r="K2040" s="1418">
        <f>K2037+K2025+K2000+K1987+K1977</f>
        <v>61.569999999999993</v>
      </c>
      <c r="L2040" s="1417"/>
      <c r="M2040" s="1416">
        <f>M2037+M2025+M2000+M1987+M1977</f>
        <v>256673.01599999997</v>
      </c>
      <c r="N2040" s="1590"/>
      <c r="O2040" s="1590"/>
      <c r="P2040" s="1414"/>
      <c r="Q2040" s="1414"/>
      <c r="R2040" s="1414"/>
      <c r="S2040" s="1589"/>
    </row>
    <row r="2043" spans="1:19" ht="15.75">
      <c r="A2043" s="1587" t="s">
        <v>104</v>
      </c>
      <c r="B2043" s="1587"/>
      <c r="C2043" s="1587"/>
      <c r="D2043" s="1587"/>
      <c r="E2043" s="1587"/>
      <c r="F2043" s="1587"/>
      <c r="G2043" s="1587"/>
      <c r="H2043" s="1587"/>
      <c r="I2043" s="1587"/>
      <c r="J2043" s="1587"/>
      <c r="K2043" s="1587"/>
      <c r="L2043" s="1587"/>
      <c r="M2043" s="1508"/>
    </row>
    <row r="2044" spans="1:19" ht="15.75">
      <c r="A2044" s="1586" t="s">
        <v>0</v>
      </c>
      <c r="B2044" s="1586"/>
      <c r="C2044" s="1586"/>
      <c r="D2044" s="1586"/>
      <c r="E2044" s="1586"/>
      <c r="F2044" s="1586"/>
      <c r="G2044" s="1586"/>
      <c r="H2044" s="1586"/>
      <c r="I2044" s="1586"/>
      <c r="J2044" s="1586"/>
      <c r="K2044" s="1586"/>
      <c r="L2044" s="1586"/>
      <c r="M2044" s="1508"/>
    </row>
    <row r="2045" spans="1:19" ht="15.75">
      <c r="A2045" s="1559"/>
      <c r="B2045" s="1559"/>
      <c r="C2045" s="1559"/>
      <c r="D2045" s="1559"/>
      <c r="E2045" s="1559"/>
      <c r="F2045" s="1559" t="s">
        <v>205</v>
      </c>
      <c r="G2045" s="1559"/>
      <c r="H2045" s="1559"/>
      <c r="I2045" s="1559"/>
      <c r="J2045" s="1559"/>
      <c r="K2045" s="1601" t="s">
        <v>187</v>
      </c>
      <c r="L2045" s="1584"/>
      <c r="M2045" s="1584"/>
    </row>
    <row r="2046" spans="1:19">
      <c r="A2046" s="1512"/>
      <c r="B2046" s="1511"/>
      <c r="C2046" s="1583" t="s">
        <v>2</v>
      </c>
      <c r="D2046" s="1583"/>
      <c r="E2046" s="1583"/>
      <c r="F2046" s="1511"/>
      <c r="G2046" s="1511"/>
      <c r="H2046" s="1557"/>
      <c r="I2046" s="1526" t="s">
        <v>3</v>
      </c>
      <c r="J2046" s="1525"/>
      <c r="K2046" s="1582" t="s">
        <v>4</v>
      </c>
      <c r="L2046" s="1581"/>
      <c r="M2046" s="1536"/>
    </row>
    <row r="2047" spans="1:19">
      <c r="A2047" s="1577"/>
      <c r="B2047" s="1541"/>
      <c r="C2047" s="1541"/>
      <c r="D2047" s="1541"/>
      <c r="E2047" s="1541"/>
      <c r="F2047" s="1541"/>
      <c r="G2047" s="1541"/>
      <c r="H2047" s="1542"/>
      <c r="I2047" s="1452"/>
      <c r="J2047" s="1451"/>
      <c r="K2047" s="1579" t="s">
        <v>5</v>
      </c>
      <c r="L2047" s="1578"/>
      <c r="M2047" s="1600" t="s">
        <v>6</v>
      </c>
    </row>
    <row r="2048" spans="1:19">
      <c r="A2048" s="1577"/>
      <c r="B2048" s="1541"/>
      <c r="C2048" s="1541"/>
      <c r="D2048" s="1541"/>
      <c r="E2048" s="1541"/>
      <c r="F2048" s="1541"/>
      <c r="G2048" s="1541"/>
      <c r="H2048" s="1542"/>
      <c r="I2048" s="1459" t="s">
        <v>7</v>
      </c>
      <c r="J2048" s="1458"/>
      <c r="K2048" s="1576" t="s">
        <v>8</v>
      </c>
      <c r="L2048" s="1575"/>
      <c r="M2048" s="1600" t="s">
        <v>9</v>
      </c>
    </row>
    <row r="2049" spans="1:13" s="1412" customFormat="1" ht="16.5" thickBot="1">
      <c r="A2049" s="1573"/>
      <c r="B2049" s="1538"/>
      <c r="C2049" s="1538"/>
      <c r="D2049" s="1538"/>
      <c r="E2049" s="1538"/>
      <c r="F2049" s="1538"/>
      <c r="G2049" s="1538"/>
      <c r="H2049" s="1537"/>
      <c r="I2049" s="1572">
        <v>369.5</v>
      </c>
      <c r="J2049" s="1571"/>
      <c r="K2049" s="1570"/>
      <c r="L2049" s="1569"/>
      <c r="M2049" s="1568"/>
    </row>
    <row r="2050" spans="1:13" s="1412" customFormat="1">
      <c r="A2050" s="1555" t="s">
        <v>10</v>
      </c>
      <c r="B2050" s="1534"/>
      <c r="C2050" s="1534"/>
      <c r="D2050" s="1534"/>
      <c r="E2050" s="1534"/>
      <c r="F2050" s="1534"/>
      <c r="G2050" s="1534"/>
      <c r="H2050" s="1567"/>
      <c r="I2050" s="1531"/>
      <c r="J2050" s="1530"/>
      <c r="K2050" s="1566">
        <f>K2053+K2056</f>
        <v>8.77</v>
      </c>
      <c r="L2050" s="1528"/>
      <c r="M2050" s="1444">
        <f>K2050*12*I2049</f>
        <v>38886.18</v>
      </c>
    </row>
    <row r="2051" spans="1:13" s="1412" customFormat="1">
      <c r="A2051" s="1565" t="s">
        <v>11</v>
      </c>
      <c r="B2051" s="1564"/>
      <c r="C2051" s="1564"/>
      <c r="D2051" s="1564"/>
      <c r="E2051" s="1564"/>
      <c r="F2051" s="1564"/>
      <c r="G2051" s="1564"/>
      <c r="H2051" s="1563"/>
      <c r="I2051" s="1452"/>
      <c r="J2051" s="1451"/>
      <c r="K2051" s="1521"/>
      <c r="L2051" s="1507"/>
      <c r="M2051" s="1562"/>
    </row>
    <row r="2052" spans="1:13" s="1412" customFormat="1" ht="15.75" thickBot="1">
      <c r="A2052" s="1550" t="s">
        <v>12</v>
      </c>
      <c r="B2052" s="1561"/>
      <c r="C2052" s="1561"/>
      <c r="D2052" s="1561"/>
      <c r="E2052" s="1561"/>
      <c r="F2052" s="1561"/>
      <c r="G2052" s="1561"/>
      <c r="H2052" s="1560"/>
      <c r="I2052" s="1547"/>
      <c r="J2052" s="1440"/>
      <c r="K2052" s="1439"/>
      <c r="L2052" s="1438"/>
      <c r="M2052" s="1437"/>
    </row>
    <row r="2053" spans="1:13" s="1412" customFormat="1">
      <c r="A2053" s="1496" t="s">
        <v>13</v>
      </c>
      <c r="B2053" s="1516"/>
      <c r="C2053" s="1516"/>
      <c r="D2053" s="1516"/>
      <c r="E2053" s="1516"/>
      <c r="F2053" s="1516"/>
      <c r="G2053" s="1516"/>
      <c r="H2053" s="1543"/>
      <c r="I2053" s="1510" t="s">
        <v>14</v>
      </c>
      <c r="J2053" s="1509"/>
      <c r="K2053" s="1514">
        <v>5.24</v>
      </c>
      <c r="L2053" s="1513"/>
      <c r="M2053" s="1432">
        <f>K2053*12*I2049</f>
        <v>23234.16</v>
      </c>
    </row>
    <row r="2054" spans="1:13" s="1412" customFormat="1">
      <c r="A2054" s="1456" t="s">
        <v>15</v>
      </c>
      <c r="B2054" s="1541"/>
      <c r="C2054" s="1541"/>
      <c r="D2054" s="1541"/>
      <c r="E2054" s="1541"/>
      <c r="F2054" s="1541"/>
      <c r="G2054" s="1541"/>
      <c r="H2054" s="1542"/>
      <c r="I2054" s="1459" t="s">
        <v>16</v>
      </c>
      <c r="J2054" s="1458"/>
      <c r="K2054" s="1508"/>
      <c r="L2054" s="1507"/>
      <c r="M2054" s="1432"/>
    </row>
    <row r="2055" spans="1:13" s="1412" customFormat="1">
      <c r="A2055" s="1496" t="s">
        <v>17</v>
      </c>
      <c r="B2055" s="1516"/>
      <c r="C2055" s="1516"/>
      <c r="D2055" s="1516"/>
      <c r="E2055" s="1516"/>
      <c r="F2055" s="1516"/>
      <c r="G2055" s="1516"/>
      <c r="H2055" s="1543"/>
      <c r="I2055" s="1510"/>
      <c r="J2055" s="1509"/>
      <c r="K2055" s="1508"/>
      <c r="L2055" s="1507"/>
      <c r="M2055" s="1432"/>
    </row>
    <row r="2056" spans="1:13" s="1412" customFormat="1">
      <c r="A2056" s="1496" t="s">
        <v>18</v>
      </c>
      <c r="B2056" s="1516"/>
      <c r="C2056" s="1516"/>
      <c r="D2056" s="1516"/>
      <c r="E2056" s="1516"/>
      <c r="F2056" s="1516"/>
      <c r="G2056" s="1516"/>
      <c r="H2056" s="1543"/>
      <c r="I2056" s="1504" t="s">
        <v>19</v>
      </c>
      <c r="J2056" s="1503"/>
      <c r="K2056" s="1506">
        <v>3.53</v>
      </c>
      <c r="L2056" s="1505"/>
      <c r="M2056" s="1432">
        <f>K2056*12*I2049</f>
        <v>15652.02</v>
      </c>
    </row>
    <row r="2057" spans="1:13" s="1412" customFormat="1">
      <c r="A2057" s="1489" t="s">
        <v>20</v>
      </c>
      <c r="B2057" s="1540"/>
      <c r="C2057" s="1540"/>
      <c r="D2057" s="1540"/>
      <c r="E2057" s="1540"/>
      <c r="F2057" s="1540"/>
      <c r="G2057" s="1540"/>
      <c r="H2057" s="1539"/>
      <c r="I2057" s="1459" t="s">
        <v>16</v>
      </c>
      <c r="J2057" s="1458"/>
      <c r="K2057" s="1599"/>
      <c r="L2057" s="1598"/>
      <c r="M2057" s="1432"/>
    </row>
    <row r="2058" spans="1:13" s="1412" customFormat="1">
      <c r="A2058" s="1482" t="s">
        <v>21</v>
      </c>
      <c r="B2058" s="1511"/>
      <c r="C2058" s="1511"/>
      <c r="D2058" s="1511"/>
      <c r="E2058" s="1511"/>
      <c r="F2058" s="1511"/>
      <c r="G2058" s="1511"/>
      <c r="H2058" s="1557"/>
      <c r="I2058" s="1459"/>
      <c r="J2058" s="1458"/>
      <c r="K2058" s="1508"/>
      <c r="L2058" s="1507"/>
      <c r="M2058" s="1432"/>
    </row>
    <row r="2059" spans="1:13" s="1412" customFormat="1" ht="15.75" thickBot="1">
      <c r="A2059" s="1496" t="s">
        <v>22</v>
      </c>
      <c r="B2059" s="1495"/>
      <c r="C2059" s="1495"/>
      <c r="D2059" s="1495"/>
      <c r="E2059" s="1495"/>
      <c r="F2059" s="1495"/>
      <c r="G2059" s="1495"/>
      <c r="H2059" s="1494"/>
      <c r="I2059" s="1523"/>
      <c r="J2059" s="1522"/>
      <c r="K2059" s="1484"/>
      <c r="L2059" s="1483"/>
      <c r="M2059" s="1432"/>
    </row>
    <row r="2060" spans="1:13" s="1412" customFormat="1">
      <c r="A2060" s="1555" t="s">
        <v>23</v>
      </c>
      <c r="B2060" s="1554"/>
      <c r="C2060" s="1554"/>
      <c r="D2060" s="1554"/>
      <c r="E2060" s="1554"/>
      <c r="F2060" s="1554"/>
      <c r="G2060" s="1554"/>
      <c r="H2060" s="1553"/>
      <c r="I2060" s="1531"/>
      <c r="J2060" s="1552"/>
      <c r="K2060" s="1551">
        <f>K2062+K2067+K2069</f>
        <v>7.17</v>
      </c>
      <c r="L2060" s="1528"/>
      <c r="M2060" s="1444">
        <f>K2060*12*I2049</f>
        <v>31791.78</v>
      </c>
    </row>
    <row r="2061" spans="1:13" s="1412" customFormat="1" ht="15.75" thickBot="1">
      <c r="A2061" s="1550" t="s">
        <v>24</v>
      </c>
      <c r="B2061" s="1549"/>
      <c r="C2061" s="1549"/>
      <c r="D2061" s="1549"/>
      <c r="E2061" s="1549"/>
      <c r="F2061" s="1549"/>
      <c r="G2061" s="1549"/>
      <c r="H2061" s="1548"/>
      <c r="I2061" s="1547"/>
      <c r="J2061" s="1546"/>
      <c r="K2061" s="1439"/>
      <c r="L2061" s="1438"/>
      <c r="M2061" s="1437"/>
    </row>
    <row r="2062" spans="1:13" s="1412" customFormat="1">
      <c r="A2062" s="1456" t="s">
        <v>25</v>
      </c>
      <c r="B2062" s="1455"/>
      <c r="C2062" s="1455"/>
      <c r="D2062" s="1455"/>
      <c r="E2062" s="1455"/>
      <c r="F2062" s="1455"/>
      <c r="G2062" s="1455"/>
      <c r="H2062" s="1453"/>
      <c r="I2062" s="1459" t="s">
        <v>14</v>
      </c>
      <c r="J2062" s="1458"/>
      <c r="K2062" s="1514">
        <v>3.59</v>
      </c>
      <c r="L2062" s="1513"/>
      <c r="M2062" s="1432">
        <f>K2062*12*I2049</f>
        <v>15918.06</v>
      </c>
    </row>
    <row r="2063" spans="1:13" s="1412" customFormat="1">
      <c r="A2063" s="1496" t="s">
        <v>26</v>
      </c>
      <c r="B2063" s="1495"/>
      <c r="C2063" s="1495"/>
      <c r="D2063" s="1495"/>
      <c r="E2063" s="1495"/>
      <c r="F2063" s="1495"/>
      <c r="G2063" s="1495"/>
      <c r="H2063" s="1494"/>
      <c r="I2063" s="1545"/>
      <c r="J2063" s="1544"/>
      <c r="K2063" s="1508"/>
      <c r="L2063" s="1507"/>
      <c r="M2063" s="1432"/>
    </row>
    <row r="2064" spans="1:13" s="1412" customFormat="1">
      <c r="A2064" s="1456" t="s">
        <v>15</v>
      </c>
      <c r="B2064" s="1541"/>
      <c r="C2064" s="1541"/>
      <c r="D2064" s="1541"/>
      <c r="E2064" s="1541"/>
      <c r="F2064" s="1541"/>
      <c r="G2064" s="1541"/>
      <c r="H2064" s="1542"/>
      <c r="I2064" s="1459" t="s">
        <v>16</v>
      </c>
      <c r="J2064" s="1458"/>
      <c r="K2064" s="1508"/>
      <c r="L2064" s="1507"/>
      <c r="M2064" s="1432"/>
    </row>
    <row r="2065" spans="1:13" s="1412" customFormat="1">
      <c r="A2065" s="1496" t="s">
        <v>17</v>
      </c>
      <c r="B2065" s="1516"/>
      <c r="C2065" s="1516"/>
      <c r="D2065" s="1516"/>
      <c r="E2065" s="1516"/>
      <c r="F2065" s="1516"/>
      <c r="G2065" s="1516"/>
      <c r="H2065" s="1543"/>
      <c r="I2065" s="1510"/>
      <c r="J2065" s="1509"/>
      <c r="K2065" s="1508"/>
      <c r="L2065" s="1507"/>
      <c r="M2065" s="1432"/>
    </row>
    <row r="2066" spans="1:13" s="1412" customFormat="1">
      <c r="A2066" s="1489" t="s">
        <v>27</v>
      </c>
      <c r="B2066" s="1540"/>
      <c r="C2066" s="1539"/>
      <c r="D2066" s="1541"/>
      <c r="E2066" s="1541"/>
      <c r="F2066" s="1541"/>
      <c r="G2066" s="1541"/>
      <c r="H2066" s="1542"/>
      <c r="I2066" s="1459" t="s">
        <v>16</v>
      </c>
      <c r="J2066" s="1458"/>
      <c r="K2066" s="1508"/>
      <c r="L2066" s="1507"/>
      <c r="M2066" s="1432"/>
    </row>
    <row r="2067" spans="1:13" s="1412" customFormat="1">
      <c r="A2067" s="1456" t="s">
        <v>28</v>
      </c>
      <c r="B2067" s="1541"/>
      <c r="C2067" s="1541"/>
      <c r="D2067" s="1540"/>
      <c r="E2067" s="1540"/>
      <c r="F2067" s="1540"/>
      <c r="G2067" s="1540"/>
      <c r="H2067" s="1539"/>
      <c r="I2067" s="1504" t="s">
        <v>19</v>
      </c>
      <c r="J2067" s="1503"/>
      <c r="K2067" s="1506">
        <v>1.58</v>
      </c>
      <c r="L2067" s="1505"/>
      <c r="M2067" s="1432">
        <f>K2067*12*I2049</f>
        <v>7005.72</v>
      </c>
    </row>
    <row r="2068" spans="1:13" s="1412" customFormat="1">
      <c r="A2068" s="1482" t="s">
        <v>29</v>
      </c>
      <c r="B2068" s="1481"/>
      <c r="C2068" s="1481"/>
      <c r="D2068" s="1481"/>
      <c r="E2068" s="1481"/>
      <c r="F2068" s="1481"/>
      <c r="G2068" s="1481"/>
      <c r="H2068" s="1480"/>
      <c r="I2068" s="1526" t="s">
        <v>133</v>
      </c>
      <c r="J2068" s="1525"/>
      <c r="K2068" s="1508"/>
      <c r="L2068" s="1507"/>
      <c r="M2068" s="1432"/>
    </row>
    <row r="2069" spans="1:13" s="1412" customFormat="1">
      <c r="A2069" s="1482" t="s">
        <v>32</v>
      </c>
      <c r="B2069" s="1481"/>
      <c r="C2069" s="1481"/>
      <c r="D2069" s="1481"/>
      <c r="E2069" s="1481"/>
      <c r="F2069" s="1481"/>
      <c r="G2069" s="1481"/>
      <c r="H2069" s="1480"/>
      <c r="I2069" s="1526" t="s">
        <v>19</v>
      </c>
      <c r="J2069" s="1525"/>
      <c r="K2069" s="1506">
        <v>2</v>
      </c>
      <c r="L2069" s="1505"/>
      <c r="M2069" s="1432">
        <f>K2069*12*I2049</f>
        <v>8868</v>
      </c>
    </row>
    <row r="2070" spans="1:13" s="1412" customFormat="1">
      <c r="A2070" s="1496" t="s">
        <v>33</v>
      </c>
      <c r="B2070" s="1495"/>
      <c r="C2070" s="1495"/>
      <c r="D2070" s="1495"/>
      <c r="E2070" s="1495"/>
      <c r="F2070" s="1495"/>
      <c r="G2070" s="1495"/>
      <c r="H2070" s="1494"/>
      <c r="I2070" s="1523"/>
      <c r="J2070" s="1522"/>
      <c r="K2070" s="1508"/>
      <c r="L2070" s="1507"/>
      <c r="M2070" s="1432"/>
    </row>
    <row r="2071" spans="1:13" s="1412" customFormat="1">
      <c r="A2071" s="1482" t="s">
        <v>34</v>
      </c>
      <c r="B2071" s="1481"/>
      <c r="C2071" s="1481"/>
      <c r="D2071" s="1481"/>
      <c r="E2071" s="1481"/>
      <c r="F2071" s="1481"/>
      <c r="G2071" s="1481"/>
      <c r="H2071" s="1480"/>
      <c r="I2071" s="1459" t="s">
        <v>16</v>
      </c>
      <c r="J2071" s="1458"/>
      <c r="K2071" s="1508"/>
      <c r="L2071" s="1507"/>
      <c r="M2071" s="1432"/>
    </row>
    <row r="2072" spans="1:13" s="1412" customFormat="1" ht="15.75" thickBot="1">
      <c r="A2072" s="1482" t="s">
        <v>35</v>
      </c>
      <c r="B2072" s="1481"/>
      <c r="C2072" s="1481"/>
      <c r="D2072" s="1481"/>
      <c r="E2072" s="1481"/>
      <c r="F2072" s="1481"/>
      <c r="G2072" s="1481"/>
      <c r="H2072" s="1480"/>
      <c r="I2072" s="1526" t="s">
        <v>132</v>
      </c>
      <c r="J2072" s="1525"/>
      <c r="K2072" s="1538"/>
      <c r="L2072" s="1537"/>
      <c r="M2072" s="1536"/>
    </row>
    <row r="2073" spans="1:13" s="1412" customFormat="1" ht="15.75" thickBot="1">
      <c r="A2073" s="1535" t="s">
        <v>38</v>
      </c>
      <c r="B2073" s="1534"/>
      <c r="C2073" s="1534"/>
      <c r="D2073" s="1534"/>
      <c r="E2073" s="1534"/>
      <c r="F2073" s="1534"/>
      <c r="G2073" s="1533"/>
      <c r="H2073" s="1532"/>
      <c r="I2073" s="1531"/>
      <c r="J2073" s="1530"/>
      <c r="K2073" s="1529">
        <f>K2074+K2081+K2089+K2093+K2094</f>
        <v>18.260000000000002</v>
      </c>
      <c r="L2073" s="1528"/>
      <c r="M2073" s="1444">
        <f>M2074+M2081+M2089+M2093+M2094</f>
        <v>80964.840000000011</v>
      </c>
    </row>
    <row r="2074" spans="1:13" s="1412" customFormat="1" ht="15.75" thickBot="1">
      <c r="A2074" s="1467" t="s">
        <v>39</v>
      </c>
      <c r="B2074" s="1466"/>
      <c r="C2074" s="1466"/>
      <c r="D2074" s="1466"/>
      <c r="E2074" s="1466"/>
      <c r="F2074" s="1466"/>
      <c r="G2074" s="1466"/>
      <c r="H2074" s="1465"/>
      <c r="I2074" s="1464"/>
      <c r="J2074" s="1463"/>
      <c r="K2074" s="1527">
        <f>K2075+K2076+K2077+K2079+K2080</f>
        <v>10.97</v>
      </c>
      <c r="L2074" s="1518"/>
      <c r="M2074" s="1460">
        <f>K2074*12*I2049</f>
        <v>48640.98</v>
      </c>
    </row>
    <row r="2075" spans="1:13" s="1412" customFormat="1">
      <c r="A2075" s="1496" t="s">
        <v>40</v>
      </c>
      <c r="B2075" s="1495"/>
      <c r="C2075" s="1495"/>
      <c r="D2075" s="1495"/>
      <c r="E2075" s="1495"/>
      <c r="F2075" s="1495"/>
      <c r="G2075" s="1495"/>
      <c r="H2075" s="1494"/>
      <c r="I2075" s="1510" t="s">
        <v>41</v>
      </c>
      <c r="J2075" s="1509"/>
      <c r="K2075" s="1514">
        <v>2.58</v>
      </c>
      <c r="L2075" s="1513"/>
      <c r="M2075" s="1432">
        <f>K2075*12*I2049</f>
        <v>11439.720000000001</v>
      </c>
    </row>
    <row r="2076" spans="1:13" s="1412" customFormat="1">
      <c r="A2076" s="1489" t="s">
        <v>42</v>
      </c>
      <c r="B2076" s="1488"/>
      <c r="C2076" s="1488"/>
      <c r="D2076" s="1488"/>
      <c r="E2076" s="1488"/>
      <c r="F2076" s="1488"/>
      <c r="G2076" s="1488"/>
      <c r="H2076" s="1487"/>
      <c r="I2076" s="1504" t="s">
        <v>43</v>
      </c>
      <c r="J2076" s="1503"/>
      <c r="K2076" s="1506">
        <v>6.1</v>
      </c>
      <c r="L2076" s="1505"/>
      <c r="M2076" s="1432">
        <f>K2076*12*I2049</f>
        <v>27047.399999999994</v>
      </c>
    </row>
    <row r="2077" spans="1:13" s="1412" customFormat="1">
      <c r="A2077" s="1482" t="s">
        <v>44</v>
      </c>
      <c r="B2077" s="1481"/>
      <c r="C2077" s="1481"/>
      <c r="D2077" s="1481"/>
      <c r="E2077" s="1481"/>
      <c r="F2077" s="1481"/>
      <c r="G2077" s="1481"/>
      <c r="H2077" s="1480"/>
      <c r="I2077" s="1526" t="s">
        <v>19</v>
      </c>
      <c r="J2077" s="1525"/>
      <c r="K2077" s="1506">
        <v>0.69</v>
      </c>
      <c r="L2077" s="1505"/>
      <c r="M2077" s="1432">
        <f>K2077*12*I2049</f>
        <v>3059.4599999999996</v>
      </c>
    </row>
    <row r="2078" spans="1:13" s="1412" customFormat="1">
      <c r="A2078" s="1524" t="s">
        <v>45</v>
      </c>
      <c r="B2078" s="1516"/>
      <c r="C2078" s="1516"/>
      <c r="D2078" s="1516"/>
      <c r="E2078" s="1495"/>
      <c r="F2078" s="1495"/>
      <c r="G2078" s="1495"/>
      <c r="H2078" s="1494"/>
      <c r="I2078" s="1523"/>
      <c r="J2078" s="1522"/>
      <c r="K2078" s="1521"/>
      <c r="L2078" s="1507"/>
      <c r="M2078" s="1432"/>
    </row>
    <row r="2079" spans="1:13" s="1412" customFormat="1">
      <c r="A2079" s="1489" t="s">
        <v>46</v>
      </c>
      <c r="B2079" s="1488"/>
      <c r="C2079" s="1488"/>
      <c r="D2079" s="1488"/>
      <c r="E2079" s="1488"/>
      <c r="F2079" s="1488"/>
      <c r="G2079" s="1488"/>
      <c r="H2079" s="1487"/>
      <c r="I2079" s="1504" t="s">
        <v>14</v>
      </c>
      <c r="J2079" s="1503"/>
      <c r="K2079" s="1506">
        <v>0.21</v>
      </c>
      <c r="L2079" s="1505"/>
      <c r="M2079" s="1432">
        <f>K2079*12*I2049</f>
        <v>931.14</v>
      </c>
    </row>
    <row r="2080" spans="1:13" s="1412" customFormat="1" ht="15.75" thickBot="1">
      <c r="A2080" s="1482" t="s">
        <v>47</v>
      </c>
      <c r="B2080" s="1481"/>
      <c r="C2080" s="1481"/>
      <c r="D2080" s="1481"/>
      <c r="E2080" s="1481"/>
      <c r="F2080" s="1481"/>
      <c r="G2080" s="1481"/>
      <c r="H2080" s="1480"/>
      <c r="I2080" s="1479" t="s">
        <v>14</v>
      </c>
      <c r="J2080" s="1478"/>
      <c r="K2080" s="1520">
        <v>1.39</v>
      </c>
      <c r="L2080" s="1519"/>
      <c r="M2080" s="1432">
        <f>K2080*12*I2049</f>
        <v>6163.26</v>
      </c>
    </row>
    <row r="2081" spans="1:13" s="1412" customFormat="1" ht="15.75" thickBot="1">
      <c r="A2081" s="1501" t="s">
        <v>48</v>
      </c>
      <c r="B2081" s="1500"/>
      <c r="C2081" s="1500"/>
      <c r="D2081" s="1500"/>
      <c r="E2081" s="1500"/>
      <c r="F2081" s="1500"/>
      <c r="G2081" s="1500"/>
      <c r="H2081" s="1499"/>
      <c r="I2081" s="1464"/>
      <c r="J2081" s="1463"/>
      <c r="K2081" s="1462">
        <f>K2082+K2083+K2085+K2086+K2087+K2088</f>
        <v>2.9600000000000004</v>
      </c>
      <c r="L2081" s="1518"/>
      <c r="M2081" s="1460">
        <f>K2081*12*I2049</f>
        <v>13124.640000000001</v>
      </c>
    </row>
    <row r="2082" spans="1:13" s="1412" customFormat="1">
      <c r="A2082" s="1517" t="s">
        <v>49</v>
      </c>
      <c r="B2082" s="1516"/>
      <c r="C2082" s="1516"/>
      <c r="D2082" s="1516"/>
      <c r="E2082" s="1516"/>
      <c r="F2082" s="1495"/>
      <c r="G2082" s="1495"/>
      <c r="H2082" s="1494"/>
      <c r="I2082" s="1515"/>
      <c r="J2082" s="1451"/>
      <c r="K2082" s="1514">
        <v>0.16</v>
      </c>
      <c r="L2082" s="1513"/>
      <c r="M2082" s="1432">
        <f>K2082*12*I2049</f>
        <v>709.43999999999994</v>
      </c>
    </row>
    <row r="2083" spans="1:13" s="1412" customFormat="1">
      <c r="A2083" s="1512" t="s">
        <v>50</v>
      </c>
      <c r="B2083" s="1511"/>
      <c r="C2083" s="1511"/>
      <c r="D2083" s="1511"/>
      <c r="E2083" s="1511"/>
      <c r="F2083" s="1481"/>
      <c r="G2083" s="1481"/>
      <c r="H2083" s="1480"/>
      <c r="I2083" s="1459" t="s">
        <v>51</v>
      </c>
      <c r="J2083" s="1458"/>
      <c r="K2083" s="1506">
        <v>1.41</v>
      </c>
      <c r="L2083" s="1505"/>
      <c r="M2083" s="1432">
        <f>K2083*12*I2049</f>
        <v>6251.94</v>
      </c>
    </row>
    <row r="2084" spans="1:13" s="1412" customFormat="1">
      <c r="A2084" s="1496" t="s">
        <v>52</v>
      </c>
      <c r="B2084" s="1495"/>
      <c r="C2084" s="1495"/>
      <c r="D2084" s="1495"/>
      <c r="E2084" s="1495"/>
      <c r="F2084" s="1495"/>
      <c r="G2084" s="1495"/>
      <c r="H2084" s="1494"/>
      <c r="I2084" s="1510" t="s">
        <v>53</v>
      </c>
      <c r="J2084" s="1509"/>
      <c r="K2084" s="1508"/>
      <c r="L2084" s="1507"/>
      <c r="M2084" s="1432"/>
    </row>
    <row r="2085" spans="1:13" s="1412" customFormat="1">
      <c r="A2085" s="1489" t="s">
        <v>54</v>
      </c>
      <c r="B2085" s="1488"/>
      <c r="C2085" s="1488"/>
      <c r="D2085" s="1488"/>
      <c r="E2085" s="1488"/>
      <c r="F2085" s="1488"/>
      <c r="G2085" s="1488"/>
      <c r="H2085" s="1487"/>
      <c r="I2085" s="1504" t="s">
        <v>55</v>
      </c>
      <c r="J2085" s="1503"/>
      <c r="K2085" s="1506">
        <v>0.87</v>
      </c>
      <c r="L2085" s="1505"/>
      <c r="M2085" s="1432">
        <f>K2085*12*I2049</f>
        <v>3857.58</v>
      </c>
    </row>
    <row r="2086" spans="1:13" s="1412" customFormat="1">
      <c r="A2086" s="1489" t="s">
        <v>56</v>
      </c>
      <c r="B2086" s="1488"/>
      <c r="C2086" s="1488"/>
      <c r="D2086" s="1488"/>
      <c r="E2086" s="1488"/>
      <c r="F2086" s="1488"/>
      <c r="G2086" s="1488"/>
      <c r="H2086" s="1487"/>
      <c r="I2086" s="1504" t="s">
        <v>57</v>
      </c>
      <c r="J2086" s="1503"/>
      <c r="K2086" s="1506">
        <v>0.22</v>
      </c>
      <c r="L2086" s="1505"/>
      <c r="M2086" s="1432">
        <f>K2086*12*I2049</f>
        <v>975.48</v>
      </c>
    </row>
    <row r="2087" spans="1:13" s="1412" customFormat="1">
      <c r="A2087" s="1482" t="s">
        <v>58</v>
      </c>
      <c r="B2087" s="1481"/>
      <c r="C2087" s="1481"/>
      <c r="D2087" s="1481"/>
      <c r="E2087" s="1481"/>
      <c r="F2087" s="1481"/>
      <c r="G2087" s="1481"/>
      <c r="H2087" s="1480"/>
      <c r="I2087" s="1504" t="s">
        <v>59</v>
      </c>
      <c r="J2087" s="1503"/>
      <c r="K2087" s="1484">
        <v>0.12</v>
      </c>
      <c r="L2087" s="1483"/>
      <c r="M2087" s="1432">
        <f>K2087*12*I2049</f>
        <v>532.07999999999993</v>
      </c>
    </row>
    <row r="2088" spans="1:13" s="1412" customFormat="1" ht="15.75" thickBot="1">
      <c r="A2088" s="1482" t="s">
        <v>60</v>
      </c>
      <c r="B2088" s="1481"/>
      <c r="C2088" s="1481"/>
      <c r="D2088" s="1481"/>
      <c r="E2088" s="1481"/>
      <c r="F2088" s="1481"/>
      <c r="G2088" s="1481"/>
      <c r="H2088" s="1480"/>
      <c r="I2088" s="1479" t="s">
        <v>61</v>
      </c>
      <c r="J2088" s="1478"/>
      <c r="K2088" s="1477">
        <v>0.18</v>
      </c>
      <c r="L2088" s="1476"/>
      <c r="M2088" s="1502">
        <f>K2088*12*I2049</f>
        <v>798.12</v>
      </c>
    </row>
    <row r="2089" spans="1:13" s="1412" customFormat="1" ht="15.75" thickBot="1">
      <c r="A2089" s="1501" t="s">
        <v>109</v>
      </c>
      <c r="B2089" s="1500"/>
      <c r="C2089" s="1500"/>
      <c r="D2089" s="1500"/>
      <c r="E2089" s="1500"/>
      <c r="F2089" s="1500"/>
      <c r="G2089" s="1500"/>
      <c r="H2089" s="1499"/>
      <c r="I2089" s="1498"/>
      <c r="J2089" s="1497"/>
      <c r="K2089" s="1424">
        <f>K2090+K2091+K2092</f>
        <v>1.93</v>
      </c>
      <c r="L2089" s="1461"/>
      <c r="M2089" s="1460">
        <f>K2089*12*I2049</f>
        <v>8557.6200000000008</v>
      </c>
    </row>
    <row r="2090" spans="1:13" s="1412" customFormat="1">
      <c r="A2090" s="1496" t="s">
        <v>63</v>
      </c>
      <c r="B2090" s="1495"/>
      <c r="C2090" s="1495"/>
      <c r="D2090" s="1495"/>
      <c r="E2090" s="1495"/>
      <c r="F2090" s="1495"/>
      <c r="G2090" s="1495"/>
      <c r="H2090" s="1494"/>
      <c r="I2090" s="1493" t="s">
        <v>64</v>
      </c>
      <c r="J2090" s="1492"/>
      <c r="K2090" s="1491">
        <v>0.92</v>
      </c>
      <c r="L2090" s="1490"/>
      <c r="M2090" s="1432">
        <f>K2090*12*I2049</f>
        <v>4079.28</v>
      </c>
    </row>
    <row r="2091" spans="1:13" s="1412" customFormat="1">
      <c r="A2091" s="1489" t="s">
        <v>65</v>
      </c>
      <c r="B2091" s="1488"/>
      <c r="C2091" s="1488"/>
      <c r="D2091" s="1488"/>
      <c r="E2091" s="1488"/>
      <c r="F2091" s="1488"/>
      <c r="G2091" s="1488"/>
      <c r="H2091" s="1487"/>
      <c r="I2091" s="1486" t="s">
        <v>66</v>
      </c>
      <c r="J2091" s="1485"/>
      <c r="K2091" s="1484">
        <v>0.81</v>
      </c>
      <c r="L2091" s="1483"/>
      <c r="M2091" s="1432">
        <f>K2091*12*I2049</f>
        <v>3591.5400000000004</v>
      </c>
    </row>
    <row r="2092" spans="1:13" s="1412" customFormat="1" ht="15.75" thickBot="1">
      <c r="A2092" s="1482" t="s">
        <v>58</v>
      </c>
      <c r="B2092" s="1481"/>
      <c r="C2092" s="1481"/>
      <c r="D2092" s="1481"/>
      <c r="E2092" s="1481"/>
      <c r="F2092" s="1481"/>
      <c r="G2092" s="1481"/>
      <c r="H2092" s="1480"/>
      <c r="I2092" s="1479" t="s">
        <v>59</v>
      </c>
      <c r="J2092" s="1478"/>
      <c r="K2092" s="1477">
        <v>0.2</v>
      </c>
      <c r="L2092" s="1476"/>
      <c r="M2092" s="1432">
        <f>K2092*12*I2049</f>
        <v>886.80000000000018</v>
      </c>
    </row>
    <row r="2093" spans="1:13" s="1412" customFormat="1" ht="15.75" thickBot="1">
      <c r="A2093" s="1467" t="s">
        <v>166</v>
      </c>
      <c r="B2093" s="1466"/>
      <c r="C2093" s="1466"/>
      <c r="D2093" s="1466"/>
      <c r="E2093" s="1466"/>
      <c r="F2093" s="1466"/>
      <c r="G2093" s="1466"/>
      <c r="H2093" s="1465"/>
      <c r="I2093" s="1435" t="s">
        <v>71</v>
      </c>
      <c r="J2093" s="1434"/>
      <c r="K2093" s="1462">
        <v>2.29</v>
      </c>
      <c r="L2093" s="1461"/>
      <c r="M2093" s="1460">
        <f>K2093*12*I2049</f>
        <v>10153.86</v>
      </c>
    </row>
    <row r="2094" spans="1:13" s="1412" customFormat="1" ht="15.75" thickBot="1">
      <c r="A2094" s="1471" t="s">
        <v>165</v>
      </c>
      <c r="B2094" s="1470"/>
      <c r="C2094" s="1470"/>
      <c r="D2094" s="1470"/>
      <c r="E2094" s="1470"/>
      <c r="F2094" s="1470"/>
      <c r="G2094" s="1470"/>
      <c r="H2094" s="1469"/>
      <c r="I2094" s="1464"/>
      <c r="J2094" s="1463"/>
      <c r="K2094" s="1462">
        <v>0.11</v>
      </c>
      <c r="L2094" s="1461"/>
      <c r="M2094" s="1460">
        <f>K2094*12*I2049</f>
        <v>487.74</v>
      </c>
    </row>
    <row r="2095" spans="1:13" s="1412" customFormat="1">
      <c r="A2095" s="1456" t="s">
        <v>75</v>
      </c>
      <c r="B2095" s="1455"/>
      <c r="C2095" s="1455"/>
      <c r="D2095" s="1455"/>
      <c r="E2095" s="1455"/>
      <c r="F2095" s="1455"/>
      <c r="G2095" s="1455"/>
      <c r="H2095" s="1453"/>
      <c r="I2095" s="1435" t="s">
        <v>14</v>
      </c>
      <c r="J2095" s="1434"/>
      <c r="K2095" s="1468"/>
      <c r="L2095" s="1449"/>
      <c r="M2095" s="1432"/>
    </row>
    <row r="2096" spans="1:13" s="1412" customFormat="1" ht="15.75" thickBot="1">
      <c r="A2096" s="1456" t="s">
        <v>76</v>
      </c>
      <c r="B2096" s="1455"/>
      <c r="C2096" s="1455"/>
      <c r="D2096" s="1455"/>
      <c r="E2096" s="1455"/>
      <c r="F2096" s="1455"/>
      <c r="G2096" s="1455"/>
      <c r="H2096" s="1453"/>
      <c r="I2096" s="1452"/>
      <c r="J2096" s="1451"/>
      <c r="K2096" s="1468"/>
      <c r="L2096" s="1449"/>
      <c r="M2096" s="1432"/>
    </row>
    <row r="2097" spans="1:19" ht="15.75" thickBot="1">
      <c r="A2097" s="1467" t="s">
        <v>105</v>
      </c>
      <c r="B2097" s="1466"/>
      <c r="C2097" s="1466"/>
      <c r="D2097" s="1466"/>
      <c r="E2097" s="1466"/>
      <c r="F2097" s="1466"/>
      <c r="G2097" s="1466"/>
      <c r="H2097" s="1465"/>
      <c r="I2097" s="1464"/>
      <c r="J2097" s="1463"/>
      <c r="K2097" s="1462">
        <v>8.4700000000000006</v>
      </c>
      <c r="L2097" s="1461"/>
      <c r="M2097" s="1460">
        <f>K2097*12*I2049</f>
        <v>37555.980000000003</v>
      </c>
    </row>
    <row r="2098" spans="1:19">
      <c r="A2098" s="1456" t="s">
        <v>131</v>
      </c>
      <c r="B2098" s="1454"/>
      <c r="C2098" s="1454"/>
      <c r="D2098" s="1454"/>
      <c r="E2098" s="1454"/>
      <c r="F2098" s="1455"/>
      <c r="G2098" s="1454"/>
      <c r="H2098" s="1453"/>
      <c r="I2098" s="1459" t="s">
        <v>79</v>
      </c>
      <c r="J2098" s="1458"/>
      <c r="K2098" s="1450"/>
      <c r="L2098" s="1449"/>
      <c r="M2098" s="1432"/>
    </row>
    <row r="2099" spans="1:19">
      <c r="A2099" s="1456" t="s">
        <v>130</v>
      </c>
      <c r="B2099" s="1454"/>
      <c r="C2099" s="1454"/>
      <c r="D2099" s="1454"/>
      <c r="E2099" s="1454"/>
      <c r="F2099" s="1455"/>
      <c r="G2099" s="1454"/>
      <c r="H2099" s="1453"/>
      <c r="I2099" s="1459" t="s">
        <v>81</v>
      </c>
      <c r="J2099" s="1458"/>
      <c r="K2099" s="1450"/>
      <c r="L2099" s="1449"/>
      <c r="M2099" s="1432"/>
    </row>
    <row r="2100" spans="1:19">
      <c r="A2100" s="1456" t="s">
        <v>129</v>
      </c>
      <c r="B2100" s="1454"/>
      <c r="C2100" s="1454"/>
      <c r="D2100" s="1454"/>
      <c r="E2100" s="1454"/>
      <c r="F2100" s="1455"/>
      <c r="G2100" s="1454"/>
      <c r="H2100" s="1453"/>
      <c r="I2100" s="1459" t="s">
        <v>83</v>
      </c>
      <c r="J2100" s="1458"/>
      <c r="K2100" s="1450"/>
      <c r="L2100" s="1449"/>
      <c r="M2100" s="1432"/>
    </row>
    <row r="2101" spans="1:19">
      <c r="A2101" s="1456" t="s">
        <v>128</v>
      </c>
      <c r="B2101" s="1454"/>
      <c r="C2101" s="1454"/>
      <c r="D2101" s="1454"/>
      <c r="E2101" s="1454"/>
      <c r="F2101" s="1455"/>
      <c r="G2101" s="1454"/>
      <c r="H2101" s="1453"/>
      <c r="I2101" s="1459" t="s">
        <v>85</v>
      </c>
      <c r="J2101" s="1458"/>
      <c r="K2101" s="1450"/>
      <c r="L2101" s="1449"/>
      <c r="M2101" s="1432"/>
    </row>
    <row r="2102" spans="1:19">
      <c r="A2102" s="1456" t="s">
        <v>127</v>
      </c>
      <c r="B2102" s="1454"/>
      <c r="C2102" s="1454"/>
      <c r="D2102" s="1454"/>
      <c r="E2102" s="1454"/>
      <c r="F2102" s="1455"/>
      <c r="G2102" s="1454"/>
      <c r="H2102" s="1453"/>
      <c r="I2102" s="1459" t="s">
        <v>87</v>
      </c>
      <c r="J2102" s="1458"/>
      <c r="K2102" s="1450"/>
      <c r="L2102" s="1449"/>
      <c r="M2102" s="1432"/>
    </row>
    <row r="2103" spans="1:19">
      <c r="A2103" s="1456" t="s">
        <v>126</v>
      </c>
      <c r="B2103" s="1454"/>
      <c r="C2103" s="1454"/>
      <c r="D2103" s="1454"/>
      <c r="E2103" s="1454"/>
      <c r="F2103" s="1455"/>
      <c r="G2103" s="1454"/>
      <c r="H2103" s="1453"/>
      <c r="I2103" s="1452"/>
      <c r="J2103" s="1451"/>
      <c r="K2103" s="1450"/>
      <c r="L2103" s="1449"/>
      <c r="M2103" s="1432"/>
    </row>
    <row r="2104" spans="1:19">
      <c r="A2104" s="1456" t="s">
        <v>125</v>
      </c>
      <c r="B2104" s="1454"/>
      <c r="C2104" s="1454"/>
      <c r="D2104" s="1454"/>
      <c r="E2104" s="1454"/>
      <c r="F2104" s="1455"/>
      <c r="G2104" s="1454"/>
      <c r="H2104" s="1453"/>
      <c r="I2104" s="1452"/>
      <c r="J2104" s="1451"/>
      <c r="K2104" s="1450"/>
      <c r="L2104" s="1449"/>
      <c r="M2104" s="1432"/>
    </row>
    <row r="2105" spans="1:19">
      <c r="A2105" s="1456" t="s">
        <v>91</v>
      </c>
      <c r="B2105" s="1454"/>
      <c r="C2105" s="1454"/>
      <c r="D2105" s="1454"/>
      <c r="E2105" s="1454"/>
      <c r="F2105" s="1455"/>
      <c r="G2105" s="1454"/>
      <c r="H2105" s="1453"/>
      <c r="I2105" s="1452"/>
      <c r="J2105" s="1451"/>
      <c r="K2105" s="1450"/>
      <c r="L2105" s="1449"/>
      <c r="M2105" s="1432"/>
    </row>
    <row r="2106" spans="1:19" ht="15.75" thickBot="1">
      <c r="A2106" s="1456" t="s">
        <v>124</v>
      </c>
      <c r="B2106" s="1454"/>
      <c r="C2106" s="1454"/>
      <c r="D2106" s="1454"/>
      <c r="E2106" s="1454"/>
      <c r="F2106" s="1455"/>
      <c r="G2106" s="1454"/>
      <c r="H2106" s="1453"/>
      <c r="I2106" s="1452"/>
      <c r="J2106" s="1451"/>
      <c r="K2106" s="1450"/>
      <c r="L2106" s="1449"/>
      <c r="M2106" s="1432"/>
    </row>
    <row r="2107" spans="1:19">
      <c r="A2107" s="1448" t="s">
        <v>94</v>
      </c>
      <c r="B2107" s="1447"/>
      <c r="C2107" s="1447"/>
      <c r="D2107" s="1447"/>
      <c r="E2107" s="1447"/>
      <c r="F2107" s="1447"/>
      <c r="G2107" s="1447"/>
      <c r="H2107" s="1447"/>
      <c r="I2107" s="1435" t="s">
        <v>95</v>
      </c>
      <c r="J2107" s="1434"/>
      <c r="K2107" s="1446"/>
      <c r="L2107" s="1445"/>
      <c r="M2107" s="1444"/>
    </row>
    <row r="2108" spans="1:19" ht="15.75" thickBot="1">
      <c r="A2108" s="1443" t="s">
        <v>96</v>
      </c>
      <c r="B2108" s="1442"/>
      <c r="C2108" s="1442"/>
      <c r="D2108" s="1442"/>
      <c r="E2108" s="1442"/>
      <c r="F2108" s="1442"/>
      <c r="G2108" s="1442"/>
      <c r="H2108" s="1442"/>
      <c r="I2108" s="1441"/>
      <c r="J2108" s="1440"/>
      <c r="K2108" s="1439"/>
      <c r="L2108" s="1438"/>
      <c r="M2108" s="1437"/>
    </row>
    <row r="2109" spans="1:19" ht="15.75" thickBot="1">
      <c r="A2109" s="1436" t="s">
        <v>160</v>
      </c>
      <c r="B2109" s="1436"/>
      <c r="C2109" s="1436"/>
      <c r="D2109" s="1436"/>
      <c r="E2109" s="1436"/>
      <c r="F2109" s="1436"/>
      <c r="G2109" s="1436"/>
      <c r="H2109" s="1436"/>
      <c r="I2109" s="1435" t="s">
        <v>95</v>
      </c>
      <c r="J2109" s="1434"/>
      <c r="K2109" s="1433">
        <v>0.71</v>
      </c>
      <c r="L2109" s="1433"/>
      <c r="M2109" s="1432">
        <f>K2109*I2049*12</f>
        <v>3148.1399999999994</v>
      </c>
    </row>
    <row r="2110" spans="1:19" s="1588" customFormat="1" ht="15.75" thickBot="1">
      <c r="A2110" s="1431" t="s">
        <v>137</v>
      </c>
      <c r="B2110" s="1430"/>
      <c r="C2110" s="1430"/>
      <c r="D2110" s="1430"/>
      <c r="E2110" s="1430"/>
      <c r="F2110" s="1430"/>
      <c r="G2110" s="1430"/>
      <c r="H2110" s="1430"/>
      <c r="I2110" s="1426"/>
      <c r="J2110" s="1425"/>
      <c r="K2110" s="1429">
        <v>41.31</v>
      </c>
      <c r="L2110" s="1423"/>
      <c r="M2110" s="1416">
        <f>K2110*12*I2049</f>
        <v>183168.54</v>
      </c>
      <c r="P2110" s="1414"/>
      <c r="Q2110" s="1414"/>
      <c r="R2110" s="1414"/>
      <c r="S2110" s="1589"/>
    </row>
    <row r="2111" spans="1:19" s="1588" customFormat="1" ht="15.75" thickBot="1">
      <c r="A2111" s="1428" t="s">
        <v>136</v>
      </c>
      <c r="B2111" s="1427"/>
      <c r="C2111" s="1427"/>
      <c r="D2111" s="1427"/>
      <c r="E2111" s="1427"/>
      <c r="F2111" s="1427"/>
      <c r="G2111" s="1427"/>
      <c r="H2111" s="1427"/>
      <c r="I2111" s="1426"/>
      <c r="J2111" s="1425"/>
      <c r="K2111" s="1424">
        <f>K2112-K2110</f>
        <v>2.0699999999999932</v>
      </c>
      <c r="L2111" s="1423"/>
      <c r="M2111" s="1416">
        <f>K2111*12*I2049</f>
        <v>9178.3799999999701</v>
      </c>
      <c r="P2111" s="1414"/>
      <c r="Q2111" s="1414"/>
      <c r="R2111" s="1414"/>
      <c r="S2111" s="1589"/>
    </row>
    <row r="2112" spans="1:19" s="1588" customFormat="1" ht="15.75" thickBot="1">
      <c r="A2112" s="1422" t="s">
        <v>135</v>
      </c>
      <c r="B2112" s="1421"/>
      <c r="C2112" s="1421"/>
      <c r="D2112" s="1421"/>
      <c r="E2112" s="1421"/>
      <c r="F2112" s="1421"/>
      <c r="G2112" s="1421"/>
      <c r="H2112" s="1421"/>
      <c r="I2112" s="1420"/>
      <c r="J2112" s="1419"/>
      <c r="K2112" s="1418">
        <f>K2109+K2097+K2073+K2060+K2050</f>
        <v>43.379999999999995</v>
      </c>
      <c r="L2112" s="1417"/>
      <c r="M2112" s="1416">
        <f>M2109+M2097+M2073+M2060+M2050</f>
        <v>192346.92</v>
      </c>
      <c r="N2112" s="1590"/>
      <c r="O2112" s="1590"/>
      <c r="P2112" s="1414"/>
      <c r="Q2112" s="1414"/>
      <c r="R2112" s="1414"/>
      <c r="S2112" s="1589"/>
    </row>
    <row r="2115" spans="1:13" s="1412" customFormat="1" ht="15.75">
      <c r="A2115" s="1587" t="s">
        <v>104</v>
      </c>
      <c r="B2115" s="1587"/>
      <c r="C2115" s="1587"/>
      <c r="D2115" s="1587"/>
      <c r="E2115" s="1587"/>
      <c r="F2115" s="1587"/>
      <c r="G2115" s="1587"/>
      <c r="H2115" s="1587"/>
      <c r="I2115" s="1587"/>
      <c r="J2115" s="1587"/>
      <c r="K2115" s="1587"/>
      <c r="L2115" s="1587"/>
      <c r="M2115" s="1508"/>
    </row>
    <row r="2116" spans="1:13" s="1412" customFormat="1" ht="15.75">
      <c r="A2116" s="1586" t="s">
        <v>0</v>
      </c>
      <c r="B2116" s="1586"/>
      <c r="C2116" s="1586"/>
      <c r="D2116" s="1586"/>
      <c r="E2116" s="1586"/>
      <c r="F2116" s="1586"/>
      <c r="G2116" s="1586"/>
      <c r="H2116" s="1586"/>
      <c r="I2116" s="1586"/>
      <c r="J2116" s="1586"/>
      <c r="K2116" s="1586"/>
      <c r="L2116" s="1586"/>
      <c r="M2116" s="1508"/>
    </row>
    <row r="2117" spans="1:13" s="1412" customFormat="1" ht="15.75">
      <c r="A2117" s="1559"/>
      <c r="B2117" s="1559"/>
      <c r="C2117" s="1559"/>
      <c r="D2117" s="1559"/>
      <c r="E2117" s="1559"/>
      <c r="F2117" s="1559" t="s">
        <v>204</v>
      </c>
      <c r="G2117" s="1559"/>
      <c r="H2117" s="1559"/>
      <c r="I2117" s="1559"/>
      <c r="J2117" s="1559"/>
      <c r="K2117" s="1601" t="s">
        <v>187</v>
      </c>
      <c r="L2117" s="1584"/>
      <c r="M2117" s="1584"/>
    </row>
    <row r="2118" spans="1:13" s="1412" customFormat="1">
      <c r="A2118" s="1512"/>
      <c r="B2118" s="1511"/>
      <c r="C2118" s="1583" t="s">
        <v>2</v>
      </c>
      <c r="D2118" s="1583"/>
      <c r="E2118" s="1583"/>
      <c r="F2118" s="1511"/>
      <c r="G2118" s="1511"/>
      <c r="H2118" s="1557"/>
      <c r="I2118" s="1526" t="s">
        <v>3</v>
      </c>
      <c r="J2118" s="1525"/>
      <c r="K2118" s="1582" t="s">
        <v>4</v>
      </c>
      <c r="L2118" s="1581"/>
      <c r="M2118" s="1536"/>
    </row>
    <row r="2119" spans="1:13" s="1412" customFormat="1">
      <c r="A2119" s="1577"/>
      <c r="B2119" s="1541"/>
      <c r="C2119" s="1541"/>
      <c r="D2119" s="1541"/>
      <c r="E2119" s="1541"/>
      <c r="F2119" s="1541"/>
      <c r="G2119" s="1541"/>
      <c r="H2119" s="1542"/>
      <c r="I2119" s="1452"/>
      <c r="J2119" s="1451"/>
      <c r="K2119" s="1579" t="s">
        <v>5</v>
      </c>
      <c r="L2119" s="1578"/>
      <c r="M2119" s="1600" t="s">
        <v>6</v>
      </c>
    </row>
    <row r="2120" spans="1:13" s="1412" customFormat="1">
      <c r="A2120" s="1577"/>
      <c r="B2120" s="1541"/>
      <c r="C2120" s="1541"/>
      <c r="D2120" s="1541"/>
      <c r="E2120" s="1541"/>
      <c r="F2120" s="1541"/>
      <c r="G2120" s="1541"/>
      <c r="H2120" s="1542"/>
      <c r="I2120" s="1459" t="s">
        <v>7</v>
      </c>
      <c r="J2120" s="1458"/>
      <c r="K2120" s="1576" t="s">
        <v>8</v>
      </c>
      <c r="L2120" s="1575"/>
      <c r="M2120" s="1600" t="s">
        <v>9</v>
      </c>
    </row>
    <row r="2121" spans="1:13" s="1412" customFormat="1" ht="16.5" thickBot="1">
      <c r="A2121" s="1573"/>
      <c r="B2121" s="1538"/>
      <c r="C2121" s="1538"/>
      <c r="D2121" s="1538"/>
      <c r="E2121" s="1538"/>
      <c r="F2121" s="1538"/>
      <c r="G2121" s="1538"/>
      <c r="H2121" s="1537"/>
      <c r="I2121" s="1572">
        <v>262.89999999999998</v>
      </c>
      <c r="J2121" s="1571"/>
      <c r="K2121" s="1570"/>
      <c r="L2121" s="1569"/>
      <c r="M2121" s="1568"/>
    </row>
    <row r="2122" spans="1:13" s="1412" customFormat="1">
      <c r="A2122" s="1555" t="s">
        <v>10</v>
      </c>
      <c r="B2122" s="1534"/>
      <c r="C2122" s="1534"/>
      <c r="D2122" s="1534"/>
      <c r="E2122" s="1534"/>
      <c r="F2122" s="1534"/>
      <c r="G2122" s="1534"/>
      <c r="H2122" s="1567"/>
      <c r="I2122" s="1531"/>
      <c r="J2122" s="1530"/>
      <c r="K2122" s="1566">
        <f>K2125+K2128</f>
        <v>8.77</v>
      </c>
      <c r="L2122" s="1528"/>
      <c r="M2122" s="1444">
        <f>K2122*12*I2121</f>
        <v>27667.595999999998</v>
      </c>
    </row>
    <row r="2123" spans="1:13" s="1412" customFormat="1">
      <c r="A2123" s="1565" t="s">
        <v>11</v>
      </c>
      <c r="B2123" s="1564"/>
      <c r="C2123" s="1564"/>
      <c r="D2123" s="1564"/>
      <c r="E2123" s="1564"/>
      <c r="F2123" s="1564"/>
      <c r="G2123" s="1564"/>
      <c r="H2123" s="1563"/>
      <c r="I2123" s="1452"/>
      <c r="J2123" s="1451"/>
      <c r="K2123" s="1521"/>
      <c r="L2123" s="1507"/>
      <c r="M2123" s="1562"/>
    </row>
    <row r="2124" spans="1:13" s="1412" customFormat="1" ht="15.75" thickBot="1">
      <c r="A2124" s="1550" t="s">
        <v>12</v>
      </c>
      <c r="B2124" s="1561"/>
      <c r="C2124" s="1561"/>
      <c r="D2124" s="1561"/>
      <c r="E2124" s="1561"/>
      <c r="F2124" s="1561"/>
      <c r="G2124" s="1561"/>
      <c r="H2124" s="1560"/>
      <c r="I2124" s="1547"/>
      <c r="J2124" s="1440"/>
      <c r="K2124" s="1439"/>
      <c r="L2124" s="1438"/>
      <c r="M2124" s="1437"/>
    </row>
    <row r="2125" spans="1:13" s="1412" customFormat="1">
      <c r="A2125" s="1496" t="s">
        <v>13</v>
      </c>
      <c r="B2125" s="1516"/>
      <c r="C2125" s="1516"/>
      <c r="D2125" s="1516"/>
      <c r="E2125" s="1516"/>
      <c r="F2125" s="1516"/>
      <c r="G2125" s="1516"/>
      <c r="H2125" s="1543"/>
      <c r="I2125" s="1510" t="s">
        <v>14</v>
      </c>
      <c r="J2125" s="1509"/>
      <c r="K2125" s="1514">
        <v>5.24</v>
      </c>
      <c r="L2125" s="1513"/>
      <c r="M2125" s="1432">
        <f>K2125*12*I2121</f>
        <v>16531.151999999998</v>
      </c>
    </row>
    <row r="2126" spans="1:13" s="1412" customFormat="1">
      <c r="A2126" s="1456" t="s">
        <v>15</v>
      </c>
      <c r="B2126" s="1541"/>
      <c r="C2126" s="1541"/>
      <c r="D2126" s="1541"/>
      <c r="E2126" s="1541"/>
      <c r="F2126" s="1541"/>
      <c r="G2126" s="1541"/>
      <c r="H2126" s="1542"/>
      <c r="I2126" s="1459" t="s">
        <v>16</v>
      </c>
      <c r="J2126" s="1458"/>
      <c r="K2126" s="1508"/>
      <c r="L2126" s="1507"/>
      <c r="M2126" s="1432"/>
    </row>
    <row r="2127" spans="1:13" s="1412" customFormat="1">
      <c r="A2127" s="1496" t="s">
        <v>17</v>
      </c>
      <c r="B2127" s="1516"/>
      <c r="C2127" s="1516"/>
      <c r="D2127" s="1516"/>
      <c r="E2127" s="1516"/>
      <c r="F2127" s="1516"/>
      <c r="G2127" s="1516"/>
      <c r="H2127" s="1543"/>
      <c r="I2127" s="1510"/>
      <c r="J2127" s="1509"/>
      <c r="K2127" s="1508"/>
      <c r="L2127" s="1507"/>
      <c r="M2127" s="1432"/>
    </row>
    <row r="2128" spans="1:13" s="1412" customFormat="1">
      <c r="A2128" s="1496" t="s">
        <v>18</v>
      </c>
      <c r="B2128" s="1516"/>
      <c r="C2128" s="1516"/>
      <c r="D2128" s="1516"/>
      <c r="E2128" s="1516"/>
      <c r="F2128" s="1516"/>
      <c r="G2128" s="1516"/>
      <c r="H2128" s="1543"/>
      <c r="I2128" s="1504" t="s">
        <v>19</v>
      </c>
      <c r="J2128" s="1503"/>
      <c r="K2128" s="1506">
        <v>3.53</v>
      </c>
      <c r="L2128" s="1505"/>
      <c r="M2128" s="1432">
        <f>K2128*12*I2121</f>
        <v>11136.444</v>
      </c>
    </row>
    <row r="2129" spans="1:13" s="1412" customFormat="1">
      <c r="A2129" s="1489" t="s">
        <v>20</v>
      </c>
      <c r="B2129" s="1540"/>
      <c r="C2129" s="1540"/>
      <c r="D2129" s="1540"/>
      <c r="E2129" s="1540"/>
      <c r="F2129" s="1540"/>
      <c r="G2129" s="1540"/>
      <c r="H2129" s="1539"/>
      <c r="I2129" s="1459" t="s">
        <v>16</v>
      </c>
      <c r="J2129" s="1458"/>
      <c r="K2129" s="1599"/>
      <c r="L2129" s="1598"/>
      <c r="M2129" s="1432"/>
    </row>
    <row r="2130" spans="1:13" s="1412" customFormat="1">
      <c r="A2130" s="1482" t="s">
        <v>21</v>
      </c>
      <c r="B2130" s="1511"/>
      <c r="C2130" s="1511"/>
      <c r="D2130" s="1511"/>
      <c r="E2130" s="1511"/>
      <c r="F2130" s="1511"/>
      <c r="G2130" s="1511"/>
      <c r="H2130" s="1557"/>
      <c r="I2130" s="1459"/>
      <c r="J2130" s="1458"/>
      <c r="K2130" s="1508"/>
      <c r="L2130" s="1507"/>
      <c r="M2130" s="1432"/>
    </row>
    <row r="2131" spans="1:13" s="1412" customFormat="1" ht="15.75" thickBot="1">
      <c r="A2131" s="1496" t="s">
        <v>22</v>
      </c>
      <c r="B2131" s="1495"/>
      <c r="C2131" s="1495"/>
      <c r="D2131" s="1495"/>
      <c r="E2131" s="1495"/>
      <c r="F2131" s="1495"/>
      <c r="G2131" s="1495"/>
      <c r="H2131" s="1494"/>
      <c r="I2131" s="1523"/>
      <c r="J2131" s="1522"/>
      <c r="K2131" s="1484"/>
      <c r="L2131" s="1483"/>
      <c r="M2131" s="1432"/>
    </row>
    <row r="2132" spans="1:13" s="1412" customFormat="1">
      <c r="A2132" s="1555" t="s">
        <v>23</v>
      </c>
      <c r="B2132" s="1554"/>
      <c r="C2132" s="1554"/>
      <c r="D2132" s="1554"/>
      <c r="E2132" s="1554"/>
      <c r="F2132" s="1554"/>
      <c r="G2132" s="1554"/>
      <c r="H2132" s="1553"/>
      <c r="I2132" s="1531"/>
      <c r="J2132" s="1552"/>
      <c r="K2132" s="1551">
        <f>K2134+K2139+K2141</f>
        <v>7.17</v>
      </c>
      <c r="L2132" s="1528"/>
      <c r="M2132" s="1444">
        <f>K2132*12*I2121</f>
        <v>22619.915999999997</v>
      </c>
    </row>
    <row r="2133" spans="1:13" s="1412" customFormat="1" ht="15.75" thickBot="1">
      <c r="A2133" s="1550" t="s">
        <v>24</v>
      </c>
      <c r="B2133" s="1549"/>
      <c r="C2133" s="1549"/>
      <c r="D2133" s="1549"/>
      <c r="E2133" s="1549"/>
      <c r="F2133" s="1549"/>
      <c r="G2133" s="1549"/>
      <c r="H2133" s="1548"/>
      <c r="I2133" s="1547"/>
      <c r="J2133" s="1546"/>
      <c r="K2133" s="1439"/>
      <c r="L2133" s="1438"/>
      <c r="M2133" s="1437"/>
    </row>
    <row r="2134" spans="1:13" s="1412" customFormat="1">
      <c r="A2134" s="1456" t="s">
        <v>25</v>
      </c>
      <c r="B2134" s="1455"/>
      <c r="C2134" s="1455"/>
      <c r="D2134" s="1455"/>
      <c r="E2134" s="1455"/>
      <c r="F2134" s="1455"/>
      <c r="G2134" s="1455"/>
      <c r="H2134" s="1453"/>
      <c r="I2134" s="1459" t="s">
        <v>14</v>
      </c>
      <c r="J2134" s="1458"/>
      <c r="K2134" s="1514">
        <v>3.59</v>
      </c>
      <c r="L2134" s="1513"/>
      <c r="M2134" s="1432">
        <f>K2134*12*I2121</f>
        <v>11325.731999999998</v>
      </c>
    </row>
    <row r="2135" spans="1:13" s="1412" customFormat="1">
      <c r="A2135" s="1496" t="s">
        <v>26</v>
      </c>
      <c r="B2135" s="1495"/>
      <c r="C2135" s="1495"/>
      <c r="D2135" s="1495"/>
      <c r="E2135" s="1495"/>
      <c r="F2135" s="1495"/>
      <c r="G2135" s="1495"/>
      <c r="H2135" s="1494"/>
      <c r="I2135" s="1545"/>
      <c r="J2135" s="1544"/>
      <c r="K2135" s="1508"/>
      <c r="L2135" s="1507"/>
      <c r="M2135" s="1432"/>
    </row>
    <row r="2136" spans="1:13" s="1412" customFormat="1">
      <c r="A2136" s="1456" t="s">
        <v>15</v>
      </c>
      <c r="B2136" s="1541"/>
      <c r="C2136" s="1541"/>
      <c r="D2136" s="1541"/>
      <c r="E2136" s="1541"/>
      <c r="F2136" s="1541"/>
      <c r="G2136" s="1541"/>
      <c r="H2136" s="1542"/>
      <c r="I2136" s="1459" t="s">
        <v>16</v>
      </c>
      <c r="J2136" s="1458"/>
      <c r="K2136" s="1508"/>
      <c r="L2136" s="1507"/>
      <c r="M2136" s="1432"/>
    </row>
    <row r="2137" spans="1:13" s="1412" customFormat="1">
      <c r="A2137" s="1496" t="s">
        <v>17</v>
      </c>
      <c r="B2137" s="1516"/>
      <c r="C2137" s="1516"/>
      <c r="D2137" s="1516"/>
      <c r="E2137" s="1516"/>
      <c r="F2137" s="1516"/>
      <c r="G2137" s="1516"/>
      <c r="H2137" s="1543"/>
      <c r="I2137" s="1510"/>
      <c r="J2137" s="1509"/>
      <c r="K2137" s="1508"/>
      <c r="L2137" s="1507"/>
      <c r="M2137" s="1432"/>
    </row>
    <row r="2138" spans="1:13" s="1412" customFormat="1">
      <c r="A2138" s="1489" t="s">
        <v>27</v>
      </c>
      <c r="B2138" s="1540"/>
      <c r="C2138" s="1539"/>
      <c r="D2138" s="1541"/>
      <c r="E2138" s="1541"/>
      <c r="F2138" s="1541"/>
      <c r="G2138" s="1541"/>
      <c r="H2138" s="1542"/>
      <c r="I2138" s="1459" t="s">
        <v>16</v>
      </c>
      <c r="J2138" s="1458"/>
      <c r="K2138" s="1508"/>
      <c r="L2138" s="1507"/>
      <c r="M2138" s="1432"/>
    </row>
    <row r="2139" spans="1:13" s="1412" customFormat="1">
      <c r="A2139" s="1456" t="s">
        <v>28</v>
      </c>
      <c r="B2139" s="1541"/>
      <c r="C2139" s="1541"/>
      <c r="D2139" s="1540"/>
      <c r="E2139" s="1540"/>
      <c r="F2139" s="1540"/>
      <c r="G2139" s="1540"/>
      <c r="H2139" s="1539"/>
      <c r="I2139" s="1504" t="s">
        <v>19</v>
      </c>
      <c r="J2139" s="1503"/>
      <c r="K2139" s="1506">
        <v>1.58</v>
      </c>
      <c r="L2139" s="1505"/>
      <c r="M2139" s="1432">
        <f>K2139*12*I2121</f>
        <v>4984.5839999999998</v>
      </c>
    </row>
    <row r="2140" spans="1:13" s="1412" customFormat="1">
      <c r="A2140" s="1482" t="s">
        <v>29</v>
      </c>
      <c r="B2140" s="1481"/>
      <c r="C2140" s="1481"/>
      <c r="D2140" s="1481"/>
      <c r="E2140" s="1481"/>
      <c r="F2140" s="1481"/>
      <c r="G2140" s="1481"/>
      <c r="H2140" s="1480"/>
      <c r="I2140" s="1526" t="s">
        <v>133</v>
      </c>
      <c r="J2140" s="1525"/>
      <c r="K2140" s="1508"/>
      <c r="L2140" s="1507"/>
      <c r="M2140" s="1432"/>
    </row>
    <row r="2141" spans="1:13" s="1412" customFormat="1">
      <c r="A2141" s="1482" t="s">
        <v>32</v>
      </c>
      <c r="B2141" s="1481"/>
      <c r="C2141" s="1481"/>
      <c r="D2141" s="1481"/>
      <c r="E2141" s="1481"/>
      <c r="F2141" s="1481"/>
      <c r="G2141" s="1481"/>
      <c r="H2141" s="1480"/>
      <c r="I2141" s="1526" t="s">
        <v>19</v>
      </c>
      <c r="J2141" s="1525"/>
      <c r="K2141" s="1506">
        <v>2</v>
      </c>
      <c r="L2141" s="1505"/>
      <c r="M2141" s="1432">
        <f>K2141*12*I2121</f>
        <v>6309.5999999999995</v>
      </c>
    </row>
    <row r="2142" spans="1:13" s="1412" customFormat="1">
      <c r="A2142" s="1496" t="s">
        <v>33</v>
      </c>
      <c r="B2142" s="1495"/>
      <c r="C2142" s="1495"/>
      <c r="D2142" s="1495"/>
      <c r="E2142" s="1495"/>
      <c r="F2142" s="1495"/>
      <c r="G2142" s="1495"/>
      <c r="H2142" s="1494"/>
      <c r="I2142" s="1523"/>
      <c r="J2142" s="1522"/>
      <c r="K2142" s="1508"/>
      <c r="L2142" s="1507"/>
      <c r="M2142" s="1432"/>
    </row>
    <row r="2143" spans="1:13" s="1412" customFormat="1">
      <c r="A2143" s="1482" t="s">
        <v>34</v>
      </c>
      <c r="B2143" s="1481"/>
      <c r="C2143" s="1481"/>
      <c r="D2143" s="1481"/>
      <c r="E2143" s="1481"/>
      <c r="F2143" s="1481"/>
      <c r="G2143" s="1481"/>
      <c r="H2143" s="1480"/>
      <c r="I2143" s="1459" t="s">
        <v>16</v>
      </c>
      <c r="J2143" s="1458"/>
      <c r="K2143" s="1508"/>
      <c r="L2143" s="1507"/>
      <c r="M2143" s="1432"/>
    </row>
    <row r="2144" spans="1:13" s="1412" customFormat="1" ht="15.75" thickBot="1">
      <c r="A2144" s="1482" t="s">
        <v>35</v>
      </c>
      <c r="B2144" s="1481"/>
      <c r="C2144" s="1481"/>
      <c r="D2144" s="1481"/>
      <c r="E2144" s="1481"/>
      <c r="F2144" s="1481"/>
      <c r="G2144" s="1481"/>
      <c r="H2144" s="1480"/>
      <c r="I2144" s="1526" t="s">
        <v>132</v>
      </c>
      <c r="J2144" s="1525"/>
      <c r="K2144" s="1538"/>
      <c r="L2144" s="1537"/>
      <c r="M2144" s="1536"/>
    </row>
    <row r="2145" spans="1:13" s="1412" customFormat="1" ht="15.75" thickBot="1">
      <c r="A2145" s="1535" t="s">
        <v>38</v>
      </c>
      <c r="B2145" s="1534"/>
      <c r="C2145" s="1534"/>
      <c r="D2145" s="1534"/>
      <c r="E2145" s="1534"/>
      <c r="F2145" s="1534"/>
      <c r="G2145" s="1533"/>
      <c r="H2145" s="1532"/>
      <c r="I2145" s="1531"/>
      <c r="J2145" s="1530"/>
      <c r="K2145" s="1529">
        <f>K2146+K2153+K2161+K2165+K2166+K2167</f>
        <v>45.809999999999995</v>
      </c>
      <c r="L2145" s="1528"/>
      <c r="M2145" s="1444">
        <f>M2146+M2153+M2161+M2165+M2166+M2167</f>
        <v>144521.38799999998</v>
      </c>
    </row>
    <row r="2146" spans="1:13" s="1412" customFormat="1" ht="15.75" thickBot="1">
      <c r="A2146" s="1467" t="s">
        <v>39</v>
      </c>
      <c r="B2146" s="1466"/>
      <c r="C2146" s="1466"/>
      <c r="D2146" s="1466"/>
      <c r="E2146" s="1466"/>
      <c r="F2146" s="1466"/>
      <c r="G2146" s="1466"/>
      <c r="H2146" s="1465"/>
      <c r="I2146" s="1464"/>
      <c r="J2146" s="1463"/>
      <c r="K2146" s="1527">
        <f>K2147+K2148+K2149+K2151+K2152</f>
        <v>14.129999999999999</v>
      </c>
      <c r="L2146" s="1518"/>
      <c r="M2146" s="1460">
        <f>K2146*12*I2121</f>
        <v>44577.323999999993</v>
      </c>
    </row>
    <row r="2147" spans="1:13" s="1412" customFormat="1">
      <c r="A2147" s="1496" t="s">
        <v>40</v>
      </c>
      <c r="B2147" s="1495"/>
      <c r="C2147" s="1495"/>
      <c r="D2147" s="1495"/>
      <c r="E2147" s="1495"/>
      <c r="F2147" s="1495"/>
      <c r="G2147" s="1495"/>
      <c r="H2147" s="1494"/>
      <c r="I2147" s="1510" t="s">
        <v>41</v>
      </c>
      <c r="J2147" s="1509"/>
      <c r="K2147" s="1514">
        <v>2.58</v>
      </c>
      <c r="L2147" s="1513"/>
      <c r="M2147" s="1432">
        <f>K2147*12*I2121</f>
        <v>8139.3839999999991</v>
      </c>
    </row>
    <row r="2148" spans="1:13" s="1412" customFormat="1">
      <c r="A2148" s="1489" t="s">
        <v>42</v>
      </c>
      <c r="B2148" s="1488"/>
      <c r="C2148" s="1488"/>
      <c r="D2148" s="1488"/>
      <c r="E2148" s="1488"/>
      <c r="F2148" s="1488"/>
      <c r="G2148" s="1488"/>
      <c r="H2148" s="1487"/>
      <c r="I2148" s="1504" t="s">
        <v>43</v>
      </c>
      <c r="J2148" s="1503"/>
      <c r="K2148" s="1506">
        <v>6.1</v>
      </c>
      <c r="L2148" s="1505"/>
      <c r="M2148" s="1432">
        <f>K2148*12*I2121</f>
        <v>19244.279999999995</v>
      </c>
    </row>
    <row r="2149" spans="1:13" s="1412" customFormat="1">
      <c r="A2149" s="1482" t="s">
        <v>44</v>
      </c>
      <c r="B2149" s="1481"/>
      <c r="C2149" s="1481"/>
      <c r="D2149" s="1481"/>
      <c r="E2149" s="1481"/>
      <c r="F2149" s="1481"/>
      <c r="G2149" s="1481"/>
      <c r="H2149" s="1480"/>
      <c r="I2149" s="1526" t="s">
        <v>19</v>
      </c>
      <c r="J2149" s="1525"/>
      <c r="K2149" s="1506">
        <v>0.69</v>
      </c>
      <c r="L2149" s="1505"/>
      <c r="M2149" s="1432">
        <f>K2149*12*I2121</f>
        <v>2176.8119999999994</v>
      </c>
    </row>
    <row r="2150" spans="1:13" s="1412" customFormat="1">
      <c r="A2150" s="1524" t="s">
        <v>45</v>
      </c>
      <c r="B2150" s="1516"/>
      <c r="C2150" s="1516"/>
      <c r="D2150" s="1516"/>
      <c r="E2150" s="1495"/>
      <c r="F2150" s="1495"/>
      <c r="G2150" s="1495"/>
      <c r="H2150" s="1494"/>
      <c r="I2150" s="1523"/>
      <c r="J2150" s="1522"/>
      <c r="K2150" s="1521"/>
      <c r="L2150" s="1507"/>
      <c r="M2150" s="1432"/>
    </row>
    <row r="2151" spans="1:13" s="1412" customFormat="1">
      <c r="A2151" s="1489" t="s">
        <v>46</v>
      </c>
      <c r="B2151" s="1488"/>
      <c r="C2151" s="1488"/>
      <c r="D2151" s="1488"/>
      <c r="E2151" s="1488"/>
      <c r="F2151" s="1488"/>
      <c r="G2151" s="1488"/>
      <c r="H2151" s="1487"/>
      <c r="I2151" s="1504" t="s">
        <v>14</v>
      </c>
      <c r="J2151" s="1503"/>
      <c r="K2151" s="1506">
        <v>0.21</v>
      </c>
      <c r="L2151" s="1505"/>
      <c r="M2151" s="1432">
        <f>K2151*12*I2121</f>
        <v>662.50799999999992</v>
      </c>
    </row>
    <row r="2152" spans="1:13" s="1412" customFormat="1" ht="15.75" thickBot="1">
      <c r="A2152" s="1482" t="s">
        <v>47</v>
      </c>
      <c r="B2152" s="1481"/>
      <c r="C2152" s="1481"/>
      <c r="D2152" s="1481"/>
      <c r="E2152" s="1481"/>
      <c r="F2152" s="1481"/>
      <c r="G2152" s="1481"/>
      <c r="H2152" s="1480"/>
      <c r="I2152" s="1479" t="s">
        <v>14</v>
      </c>
      <c r="J2152" s="1478"/>
      <c r="K2152" s="1520">
        <v>4.55</v>
      </c>
      <c r="L2152" s="1519"/>
      <c r="M2152" s="1432">
        <f>K2152*12*I2121</f>
        <v>14354.339999999997</v>
      </c>
    </row>
    <row r="2153" spans="1:13" s="1412" customFormat="1" ht="15.75" thickBot="1">
      <c r="A2153" s="1501" t="s">
        <v>48</v>
      </c>
      <c r="B2153" s="1500"/>
      <c r="C2153" s="1500"/>
      <c r="D2153" s="1500"/>
      <c r="E2153" s="1500"/>
      <c r="F2153" s="1500"/>
      <c r="G2153" s="1500"/>
      <c r="H2153" s="1499"/>
      <c r="I2153" s="1464"/>
      <c r="J2153" s="1463"/>
      <c r="K2153" s="1462">
        <f>K2154+K2155+K2157+K2158+K2159+K2160</f>
        <v>2.9600000000000004</v>
      </c>
      <c r="L2153" s="1518"/>
      <c r="M2153" s="1460">
        <f>K2153*12*I2121</f>
        <v>9338.2080000000005</v>
      </c>
    </row>
    <row r="2154" spans="1:13" s="1412" customFormat="1">
      <c r="A2154" s="1517" t="s">
        <v>49</v>
      </c>
      <c r="B2154" s="1516"/>
      <c r="C2154" s="1516"/>
      <c r="D2154" s="1516"/>
      <c r="E2154" s="1516"/>
      <c r="F2154" s="1495"/>
      <c r="G2154" s="1495"/>
      <c r="H2154" s="1494"/>
      <c r="I2154" s="1515"/>
      <c r="J2154" s="1451"/>
      <c r="K2154" s="1514">
        <v>0.16</v>
      </c>
      <c r="L2154" s="1513"/>
      <c r="M2154" s="1432">
        <f>K2154*12*I2121</f>
        <v>504.76799999999992</v>
      </c>
    </row>
    <row r="2155" spans="1:13" s="1412" customFormat="1">
      <c r="A2155" s="1512" t="s">
        <v>50</v>
      </c>
      <c r="B2155" s="1511"/>
      <c r="C2155" s="1511"/>
      <c r="D2155" s="1511"/>
      <c r="E2155" s="1511"/>
      <c r="F2155" s="1481"/>
      <c r="G2155" s="1481"/>
      <c r="H2155" s="1480"/>
      <c r="I2155" s="1459" t="s">
        <v>51</v>
      </c>
      <c r="J2155" s="1458"/>
      <c r="K2155" s="1506">
        <v>1.41</v>
      </c>
      <c r="L2155" s="1505"/>
      <c r="M2155" s="1432">
        <f>K2155*12*I2121</f>
        <v>4448.2679999999991</v>
      </c>
    </row>
    <row r="2156" spans="1:13" s="1412" customFormat="1">
      <c r="A2156" s="1496" t="s">
        <v>52</v>
      </c>
      <c r="B2156" s="1495"/>
      <c r="C2156" s="1495"/>
      <c r="D2156" s="1495"/>
      <c r="E2156" s="1495"/>
      <c r="F2156" s="1495"/>
      <c r="G2156" s="1495"/>
      <c r="H2156" s="1494"/>
      <c r="I2156" s="1510" t="s">
        <v>53</v>
      </c>
      <c r="J2156" s="1509"/>
      <c r="K2156" s="1508"/>
      <c r="L2156" s="1507"/>
      <c r="M2156" s="1432"/>
    </row>
    <row r="2157" spans="1:13" s="1412" customFormat="1">
      <c r="A2157" s="1489" t="s">
        <v>54</v>
      </c>
      <c r="B2157" s="1488"/>
      <c r="C2157" s="1488"/>
      <c r="D2157" s="1488"/>
      <c r="E2157" s="1488"/>
      <c r="F2157" s="1488"/>
      <c r="G2157" s="1488"/>
      <c r="H2157" s="1487"/>
      <c r="I2157" s="1504" t="s">
        <v>55</v>
      </c>
      <c r="J2157" s="1503"/>
      <c r="K2157" s="1506">
        <v>0.87</v>
      </c>
      <c r="L2157" s="1505"/>
      <c r="M2157" s="1432">
        <f>K2157*12*I2121</f>
        <v>2744.6759999999995</v>
      </c>
    </row>
    <row r="2158" spans="1:13" s="1412" customFormat="1">
      <c r="A2158" s="1489" t="s">
        <v>56</v>
      </c>
      <c r="B2158" s="1488"/>
      <c r="C2158" s="1488"/>
      <c r="D2158" s="1488"/>
      <c r="E2158" s="1488"/>
      <c r="F2158" s="1488"/>
      <c r="G2158" s="1488"/>
      <c r="H2158" s="1487"/>
      <c r="I2158" s="1504" t="s">
        <v>57</v>
      </c>
      <c r="J2158" s="1503"/>
      <c r="K2158" s="1506">
        <v>0.22</v>
      </c>
      <c r="L2158" s="1505"/>
      <c r="M2158" s="1432">
        <f>K2158*12*I2121</f>
        <v>694.05599999999993</v>
      </c>
    </row>
    <row r="2159" spans="1:13" s="1412" customFormat="1">
      <c r="A2159" s="1482" t="s">
        <v>58</v>
      </c>
      <c r="B2159" s="1481"/>
      <c r="C2159" s="1481"/>
      <c r="D2159" s="1481"/>
      <c r="E2159" s="1481"/>
      <c r="F2159" s="1481"/>
      <c r="G2159" s="1481"/>
      <c r="H2159" s="1480"/>
      <c r="I2159" s="1504" t="s">
        <v>59</v>
      </c>
      <c r="J2159" s="1503"/>
      <c r="K2159" s="1484">
        <v>0.12</v>
      </c>
      <c r="L2159" s="1483"/>
      <c r="M2159" s="1432">
        <f>K2159*12*I2121</f>
        <v>378.57599999999996</v>
      </c>
    </row>
    <row r="2160" spans="1:13" s="1412" customFormat="1" ht="15.75" thickBot="1">
      <c r="A2160" s="1482" t="s">
        <v>60</v>
      </c>
      <c r="B2160" s="1481"/>
      <c r="C2160" s="1481"/>
      <c r="D2160" s="1481"/>
      <c r="E2160" s="1481"/>
      <c r="F2160" s="1481"/>
      <c r="G2160" s="1481"/>
      <c r="H2160" s="1480"/>
      <c r="I2160" s="1479" t="s">
        <v>61</v>
      </c>
      <c r="J2160" s="1478"/>
      <c r="K2160" s="1477">
        <v>0.18</v>
      </c>
      <c r="L2160" s="1476"/>
      <c r="M2160" s="1502">
        <f>K2160*12*I2121</f>
        <v>567.86400000000003</v>
      </c>
    </row>
    <row r="2161" spans="1:13" s="1412" customFormat="1" ht="15.75" thickBot="1">
      <c r="A2161" s="1501" t="s">
        <v>109</v>
      </c>
      <c r="B2161" s="1500"/>
      <c r="C2161" s="1500"/>
      <c r="D2161" s="1500"/>
      <c r="E2161" s="1500"/>
      <c r="F2161" s="1500"/>
      <c r="G2161" s="1500"/>
      <c r="H2161" s="1499"/>
      <c r="I2161" s="1498"/>
      <c r="J2161" s="1497"/>
      <c r="K2161" s="1424">
        <f>K2162+K2163+K2164</f>
        <v>1.93</v>
      </c>
      <c r="L2161" s="1461"/>
      <c r="M2161" s="1460">
        <f>K2161*12*I2121</f>
        <v>6088.7639999999992</v>
      </c>
    </row>
    <row r="2162" spans="1:13" s="1412" customFormat="1">
      <c r="A2162" s="1496" t="s">
        <v>63</v>
      </c>
      <c r="B2162" s="1495"/>
      <c r="C2162" s="1495"/>
      <c r="D2162" s="1495"/>
      <c r="E2162" s="1495"/>
      <c r="F2162" s="1495"/>
      <c r="G2162" s="1495"/>
      <c r="H2162" s="1494"/>
      <c r="I2162" s="1493" t="s">
        <v>64</v>
      </c>
      <c r="J2162" s="1492"/>
      <c r="K2162" s="1491">
        <v>0.92</v>
      </c>
      <c r="L2162" s="1490"/>
      <c r="M2162" s="1432">
        <f>K2162*12*I2121</f>
        <v>2902.4160000000002</v>
      </c>
    </row>
    <row r="2163" spans="1:13" s="1412" customFormat="1">
      <c r="A2163" s="1489" t="s">
        <v>65</v>
      </c>
      <c r="B2163" s="1488"/>
      <c r="C2163" s="1488"/>
      <c r="D2163" s="1488"/>
      <c r="E2163" s="1488"/>
      <c r="F2163" s="1488"/>
      <c r="G2163" s="1488"/>
      <c r="H2163" s="1487"/>
      <c r="I2163" s="1486" t="s">
        <v>66</v>
      </c>
      <c r="J2163" s="1485"/>
      <c r="K2163" s="1484">
        <v>0.81</v>
      </c>
      <c r="L2163" s="1483"/>
      <c r="M2163" s="1432">
        <f>K2163*12*I2121</f>
        <v>2555.3879999999999</v>
      </c>
    </row>
    <row r="2164" spans="1:13" s="1412" customFormat="1" ht="15.75" thickBot="1">
      <c r="A2164" s="1482" t="s">
        <v>58</v>
      </c>
      <c r="B2164" s="1481"/>
      <c r="C2164" s="1481"/>
      <c r="D2164" s="1481"/>
      <c r="E2164" s="1481"/>
      <c r="F2164" s="1481"/>
      <c r="G2164" s="1481"/>
      <c r="H2164" s="1480"/>
      <c r="I2164" s="1479" t="s">
        <v>59</v>
      </c>
      <c r="J2164" s="1478"/>
      <c r="K2164" s="1477">
        <v>0.2</v>
      </c>
      <c r="L2164" s="1476"/>
      <c r="M2164" s="1432">
        <f>K2164*12*I2121</f>
        <v>630.96</v>
      </c>
    </row>
    <row r="2165" spans="1:13" s="1412" customFormat="1" ht="15.75" thickBot="1">
      <c r="A2165" s="1471" t="s">
        <v>108</v>
      </c>
      <c r="B2165" s="1470"/>
      <c r="C2165" s="1470"/>
      <c r="D2165" s="1470"/>
      <c r="E2165" s="1470"/>
      <c r="F2165" s="1470"/>
      <c r="G2165" s="1470"/>
      <c r="H2165" s="1469"/>
      <c r="I2165" s="1475" t="s">
        <v>68</v>
      </c>
      <c r="J2165" s="1474"/>
      <c r="K2165" s="1473">
        <v>24.39</v>
      </c>
      <c r="L2165" s="1472"/>
      <c r="M2165" s="1460">
        <f>K2165*12*I2121</f>
        <v>76945.572</v>
      </c>
    </row>
    <row r="2166" spans="1:13" s="1412" customFormat="1" ht="15.75" thickBot="1">
      <c r="A2166" s="1467" t="s">
        <v>107</v>
      </c>
      <c r="B2166" s="1466"/>
      <c r="C2166" s="1466"/>
      <c r="D2166" s="1466"/>
      <c r="E2166" s="1466"/>
      <c r="F2166" s="1466"/>
      <c r="G2166" s="1466"/>
      <c r="H2166" s="1465"/>
      <c r="I2166" s="1435" t="s">
        <v>71</v>
      </c>
      <c r="J2166" s="1434"/>
      <c r="K2166" s="1462">
        <v>2.29</v>
      </c>
      <c r="L2166" s="1461"/>
      <c r="M2166" s="1460">
        <f>K2166*12*I2121</f>
        <v>7224.4919999999993</v>
      </c>
    </row>
    <row r="2167" spans="1:13" s="1412" customFormat="1" ht="15.75" thickBot="1">
      <c r="A2167" s="1471" t="s">
        <v>106</v>
      </c>
      <c r="B2167" s="1470"/>
      <c r="C2167" s="1470"/>
      <c r="D2167" s="1470"/>
      <c r="E2167" s="1470"/>
      <c r="F2167" s="1470"/>
      <c r="G2167" s="1470"/>
      <c r="H2167" s="1469"/>
      <c r="I2167" s="1464"/>
      <c r="J2167" s="1463"/>
      <c r="K2167" s="1462">
        <v>0.11</v>
      </c>
      <c r="L2167" s="1461"/>
      <c r="M2167" s="1460">
        <f>K2167*12*I2121</f>
        <v>347.02799999999996</v>
      </c>
    </row>
    <row r="2168" spans="1:13" s="1412" customFormat="1">
      <c r="A2168" s="1456" t="s">
        <v>75</v>
      </c>
      <c r="B2168" s="1455"/>
      <c r="C2168" s="1455"/>
      <c r="D2168" s="1455"/>
      <c r="E2168" s="1455"/>
      <c r="F2168" s="1455"/>
      <c r="G2168" s="1455"/>
      <c r="H2168" s="1453"/>
      <c r="I2168" s="1435" t="s">
        <v>14</v>
      </c>
      <c r="J2168" s="1434"/>
      <c r="K2168" s="1468"/>
      <c r="L2168" s="1449"/>
      <c r="M2168" s="1432"/>
    </row>
    <row r="2169" spans="1:13" s="1412" customFormat="1" ht="15.75" thickBot="1">
      <c r="A2169" s="1456" t="s">
        <v>76</v>
      </c>
      <c r="B2169" s="1455"/>
      <c r="C2169" s="1455"/>
      <c r="D2169" s="1455"/>
      <c r="E2169" s="1455"/>
      <c r="F2169" s="1455"/>
      <c r="G2169" s="1455"/>
      <c r="H2169" s="1453"/>
      <c r="I2169" s="1452"/>
      <c r="J2169" s="1451"/>
      <c r="K2169" s="1468"/>
      <c r="L2169" s="1449"/>
      <c r="M2169" s="1432"/>
    </row>
    <row r="2170" spans="1:13" s="1412" customFormat="1" ht="15.75" thickBot="1">
      <c r="A2170" s="1467" t="s">
        <v>105</v>
      </c>
      <c r="B2170" s="1466"/>
      <c r="C2170" s="1466"/>
      <c r="D2170" s="1466"/>
      <c r="E2170" s="1466"/>
      <c r="F2170" s="1466"/>
      <c r="G2170" s="1466"/>
      <c r="H2170" s="1465"/>
      <c r="I2170" s="1464"/>
      <c r="J2170" s="1463"/>
      <c r="K2170" s="1462">
        <v>12.93</v>
      </c>
      <c r="L2170" s="1461"/>
      <c r="M2170" s="1460">
        <f>K2170*12*I2121</f>
        <v>40791.563999999998</v>
      </c>
    </row>
    <row r="2171" spans="1:13" s="1412" customFormat="1">
      <c r="A2171" s="1456" t="s">
        <v>131</v>
      </c>
      <c r="B2171" s="1454"/>
      <c r="C2171" s="1454"/>
      <c r="D2171" s="1454"/>
      <c r="E2171" s="1454"/>
      <c r="F2171" s="1455"/>
      <c r="G2171" s="1454"/>
      <c r="H2171" s="1453"/>
      <c r="I2171" s="1459" t="s">
        <v>79</v>
      </c>
      <c r="J2171" s="1458"/>
      <c r="K2171" s="1450"/>
      <c r="L2171" s="1449"/>
      <c r="M2171" s="1432"/>
    </row>
    <row r="2172" spans="1:13" s="1412" customFormat="1">
      <c r="A2172" s="1456" t="s">
        <v>130</v>
      </c>
      <c r="B2172" s="1454"/>
      <c r="C2172" s="1454"/>
      <c r="D2172" s="1454"/>
      <c r="E2172" s="1454"/>
      <c r="F2172" s="1455"/>
      <c r="G2172" s="1454"/>
      <c r="H2172" s="1453"/>
      <c r="I2172" s="1459" t="s">
        <v>81</v>
      </c>
      <c r="J2172" s="1458"/>
      <c r="K2172" s="1450"/>
      <c r="L2172" s="1449"/>
      <c r="M2172" s="1432"/>
    </row>
    <row r="2173" spans="1:13" s="1412" customFormat="1">
      <c r="A2173" s="1456" t="s">
        <v>129</v>
      </c>
      <c r="B2173" s="1454"/>
      <c r="C2173" s="1454"/>
      <c r="D2173" s="1454"/>
      <c r="E2173" s="1454"/>
      <c r="F2173" s="1455"/>
      <c r="G2173" s="1454"/>
      <c r="H2173" s="1453"/>
      <c r="I2173" s="1459" t="s">
        <v>83</v>
      </c>
      <c r="J2173" s="1458"/>
      <c r="K2173" s="1450"/>
      <c r="L2173" s="1449"/>
      <c r="M2173" s="1432"/>
    </row>
    <row r="2174" spans="1:13" s="1412" customFormat="1">
      <c r="A2174" s="1456" t="s">
        <v>128</v>
      </c>
      <c r="B2174" s="1454"/>
      <c r="C2174" s="1454"/>
      <c r="D2174" s="1454"/>
      <c r="E2174" s="1454"/>
      <c r="F2174" s="1455"/>
      <c r="G2174" s="1454"/>
      <c r="H2174" s="1453"/>
      <c r="I2174" s="1459" t="s">
        <v>85</v>
      </c>
      <c r="J2174" s="1458"/>
      <c r="K2174" s="1450"/>
      <c r="L2174" s="1449"/>
      <c r="M2174" s="1432"/>
    </row>
    <row r="2175" spans="1:13" s="1412" customFormat="1">
      <c r="A2175" s="1456" t="s">
        <v>127</v>
      </c>
      <c r="B2175" s="1454"/>
      <c r="C2175" s="1454"/>
      <c r="D2175" s="1454"/>
      <c r="E2175" s="1454"/>
      <c r="F2175" s="1455"/>
      <c r="G2175" s="1454"/>
      <c r="H2175" s="1453"/>
      <c r="I2175" s="1459" t="s">
        <v>87</v>
      </c>
      <c r="J2175" s="1458"/>
      <c r="K2175" s="1450"/>
      <c r="L2175" s="1449"/>
      <c r="M2175" s="1432"/>
    </row>
    <row r="2176" spans="1:13" s="1412" customFormat="1">
      <c r="A2176" s="1456" t="s">
        <v>126</v>
      </c>
      <c r="B2176" s="1454"/>
      <c r="C2176" s="1454"/>
      <c r="D2176" s="1454"/>
      <c r="E2176" s="1454"/>
      <c r="F2176" s="1455"/>
      <c r="G2176" s="1454"/>
      <c r="H2176" s="1453"/>
      <c r="I2176" s="1452"/>
      <c r="J2176" s="1451"/>
      <c r="K2176" s="1450"/>
      <c r="L2176" s="1449"/>
      <c r="M2176" s="1432"/>
    </row>
    <row r="2177" spans="1:19">
      <c r="A2177" s="1456" t="s">
        <v>125</v>
      </c>
      <c r="B2177" s="1454"/>
      <c r="C2177" s="1454"/>
      <c r="D2177" s="1454"/>
      <c r="E2177" s="1454"/>
      <c r="F2177" s="1455"/>
      <c r="G2177" s="1454"/>
      <c r="H2177" s="1453"/>
      <c r="I2177" s="1452"/>
      <c r="J2177" s="1451"/>
      <c r="K2177" s="1450"/>
      <c r="L2177" s="1449"/>
      <c r="M2177" s="1432"/>
    </row>
    <row r="2178" spans="1:19">
      <c r="A2178" s="1456" t="s">
        <v>91</v>
      </c>
      <c r="B2178" s="1454"/>
      <c r="C2178" s="1454"/>
      <c r="D2178" s="1454"/>
      <c r="E2178" s="1454"/>
      <c r="F2178" s="1455"/>
      <c r="G2178" s="1454"/>
      <c r="H2178" s="1453"/>
      <c r="I2178" s="1452"/>
      <c r="J2178" s="1451"/>
      <c r="K2178" s="1450"/>
      <c r="L2178" s="1449"/>
      <c r="M2178" s="1432"/>
    </row>
    <row r="2179" spans="1:19" ht="15.75" thickBot="1">
      <c r="A2179" s="1456" t="s">
        <v>124</v>
      </c>
      <c r="B2179" s="1454"/>
      <c r="C2179" s="1454"/>
      <c r="D2179" s="1454"/>
      <c r="E2179" s="1454"/>
      <c r="F2179" s="1455"/>
      <c r="G2179" s="1454"/>
      <c r="H2179" s="1453"/>
      <c r="I2179" s="1452"/>
      <c r="J2179" s="1451"/>
      <c r="K2179" s="1450"/>
      <c r="L2179" s="1449"/>
      <c r="M2179" s="1432"/>
    </row>
    <row r="2180" spans="1:19">
      <c r="A2180" s="1448" t="s">
        <v>94</v>
      </c>
      <c r="B2180" s="1447"/>
      <c r="C2180" s="1447"/>
      <c r="D2180" s="1447"/>
      <c r="E2180" s="1447"/>
      <c r="F2180" s="1447"/>
      <c r="G2180" s="1447"/>
      <c r="H2180" s="1447"/>
      <c r="I2180" s="1435" t="s">
        <v>95</v>
      </c>
      <c r="J2180" s="1434"/>
      <c r="K2180" s="1446"/>
      <c r="L2180" s="1445"/>
      <c r="M2180" s="1444"/>
    </row>
    <row r="2181" spans="1:19" ht="15.75" thickBot="1">
      <c r="A2181" s="1443" t="s">
        <v>96</v>
      </c>
      <c r="B2181" s="1442"/>
      <c r="C2181" s="1442"/>
      <c r="D2181" s="1442"/>
      <c r="E2181" s="1442"/>
      <c r="F2181" s="1442"/>
      <c r="G2181" s="1442"/>
      <c r="H2181" s="1442"/>
      <c r="I2181" s="1441"/>
      <c r="J2181" s="1440"/>
      <c r="K2181" s="1439"/>
      <c r="L2181" s="1438"/>
      <c r="M2181" s="1437"/>
    </row>
    <row r="2182" spans="1:19" ht="15.75" thickBot="1">
      <c r="A2182" s="1467" t="s">
        <v>97</v>
      </c>
      <c r="B2182" s="1466"/>
      <c r="C2182" s="1466"/>
      <c r="D2182" s="1466"/>
      <c r="E2182" s="1466"/>
      <c r="F2182" s="1466"/>
      <c r="G2182" s="1466"/>
      <c r="H2182" s="1597"/>
      <c r="I2182" s="1596" t="s">
        <v>98</v>
      </c>
      <c r="J2182" s="1595"/>
      <c r="K2182" s="1429">
        <v>1.85</v>
      </c>
      <c r="L2182" s="1423"/>
      <c r="M2182" s="1416">
        <f>K2182*12*I2121</f>
        <v>5836.38</v>
      </c>
    </row>
    <row r="2183" spans="1:19" ht="15.75" thickBot="1">
      <c r="A2183" s="1436" t="s">
        <v>99</v>
      </c>
      <c r="B2183" s="1436"/>
      <c r="C2183" s="1436"/>
      <c r="D2183" s="1436"/>
      <c r="E2183" s="1436"/>
      <c r="F2183" s="1436"/>
      <c r="G2183" s="1436"/>
      <c r="H2183" s="1436"/>
      <c r="I2183" s="1435" t="s">
        <v>95</v>
      </c>
      <c r="J2183" s="1434"/>
      <c r="K2183" s="1433">
        <v>1.01</v>
      </c>
      <c r="L2183" s="1433"/>
      <c r="M2183" s="1432">
        <f>K2183*I2121*12</f>
        <v>3186.348</v>
      </c>
    </row>
    <row r="2184" spans="1:19" ht="15.75" thickBot="1">
      <c r="A2184" s="1594" t="s">
        <v>100</v>
      </c>
      <c r="B2184" s="1593"/>
      <c r="C2184" s="1593"/>
      <c r="D2184" s="1593"/>
      <c r="E2184" s="1593"/>
      <c r="F2184" s="1593"/>
      <c r="G2184" s="1593"/>
      <c r="H2184" s="1593"/>
      <c r="I2184" s="1592"/>
      <c r="J2184" s="1591"/>
      <c r="K2184" s="1429"/>
      <c r="L2184" s="1423"/>
      <c r="M2184" s="1416"/>
    </row>
    <row r="2185" spans="1:19" s="1588" customFormat="1" ht="15.75" thickBot="1">
      <c r="A2185" s="1431" t="s">
        <v>137</v>
      </c>
      <c r="B2185" s="1430"/>
      <c r="C2185" s="1430"/>
      <c r="D2185" s="1430"/>
      <c r="E2185" s="1430"/>
      <c r="F2185" s="1430"/>
      <c r="G2185" s="1430"/>
      <c r="H2185" s="1430"/>
      <c r="I2185" s="1426"/>
      <c r="J2185" s="1425"/>
      <c r="K2185" s="1429">
        <v>73.849999999999994</v>
      </c>
      <c r="L2185" s="1423"/>
      <c r="M2185" s="1416">
        <f>K2185*12*I2121</f>
        <v>232981.97999999995</v>
      </c>
      <c r="P2185" s="1414"/>
      <c r="Q2185" s="1414"/>
      <c r="R2185" s="1414"/>
      <c r="S2185" s="1589"/>
    </row>
    <row r="2186" spans="1:19" s="1588" customFormat="1" ht="15.75" thickBot="1">
      <c r="A2186" s="1428" t="s">
        <v>136</v>
      </c>
      <c r="B2186" s="1427"/>
      <c r="C2186" s="1427"/>
      <c r="D2186" s="1427"/>
      <c r="E2186" s="1427"/>
      <c r="F2186" s="1427"/>
      <c r="G2186" s="1427"/>
      <c r="H2186" s="1427"/>
      <c r="I2186" s="1426"/>
      <c r="J2186" s="1425"/>
      <c r="K2186" s="1424">
        <f>K2187-K2185</f>
        <v>3.6899999999999977</v>
      </c>
      <c r="L2186" s="1423"/>
      <c r="M2186" s="1416">
        <f>K2186*12*I2121</f>
        <v>11641.211999999992</v>
      </c>
      <c r="P2186" s="1414"/>
      <c r="Q2186" s="1414"/>
      <c r="R2186" s="1414"/>
      <c r="S2186" s="1589"/>
    </row>
    <row r="2187" spans="1:19" s="1588" customFormat="1" ht="15.75" thickBot="1">
      <c r="A2187" s="1422" t="s">
        <v>135</v>
      </c>
      <c r="B2187" s="1421"/>
      <c r="C2187" s="1421"/>
      <c r="D2187" s="1421"/>
      <c r="E2187" s="1421"/>
      <c r="F2187" s="1421"/>
      <c r="G2187" s="1421"/>
      <c r="H2187" s="1421"/>
      <c r="I2187" s="1420"/>
      <c r="J2187" s="1419"/>
      <c r="K2187" s="1418">
        <f>K2184+K2183+K2182+K2170+K2145+K2132+K2122</f>
        <v>77.539999999999992</v>
      </c>
      <c r="L2187" s="1417"/>
      <c r="M2187" s="1416">
        <f>M2182+M2183+M2184+M2170+M2145+M2132+M2122</f>
        <v>244623.19199999998</v>
      </c>
      <c r="N2187" s="1590"/>
      <c r="O2187" s="1590"/>
      <c r="P2187" s="1414"/>
      <c r="Q2187" s="1414"/>
      <c r="R2187" s="1414"/>
      <c r="S2187" s="1589"/>
    </row>
    <row r="2189" spans="1:19" ht="15.75">
      <c r="A2189" s="1587" t="s">
        <v>104</v>
      </c>
      <c r="B2189" s="1587"/>
      <c r="C2189" s="1587"/>
      <c r="D2189" s="1587"/>
      <c r="E2189" s="1587"/>
      <c r="F2189" s="1587"/>
      <c r="G2189" s="1587"/>
      <c r="H2189" s="1587"/>
      <c r="I2189" s="1587"/>
      <c r="J2189" s="1587"/>
      <c r="K2189" s="1587"/>
      <c r="L2189" s="1587"/>
      <c r="M2189" s="1508"/>
    </row>
    <row r="2190" spans="1:19" ht="15.75">
      <c r="A2190" s="1586" t="s">
        <v>0</v>
      </c>
      <c r="B2190" s="1586"/>
      <c r="C2190" s="1586"/>
      <c r="D2190" s="1586"/>
      <c r="E2190" s="1586"/>
      <c r="F2190" s="1586"/>
      <c r="G2190" s="1586"/>
      <c r="H2190" s="1586"/>
      <c r="I2190" s="1586"/>
      <c r="J2190" s="1586"/>
      <c r="K2190" s="1586"/>
      <c r="L2190" s="1586"/>
      <c r="M2190" s="1508"/>
    </row>
    <row r="2191" spans="1:19" ht="15.75">
      <c r="A2191" s="1559"/>
      <c r="B2191" s="1559"/>
      <c r="C2191" s="1559"/>
      <c r="D2191" s="1559"/>
      <c r="E2191" s="1559"/>
      <c r="F2191" s="1559" t="s">
        <v>203</v>
      </c>
      <c r="G2191" s="1559"/>
      <c r="H2191" s="1559"/>
      <c r="I2191" s="1559"/>
      <c r="J2191" s="1559"/>
      <c r="K2191" s="1601" t="s">
        <v>187</v>
      </c>
      <c r="L2191" s="1584"/>
      <c r="M2191" s="1584"/>
    </row>
    <row r="2192" spans="1:19">
      <c r="A2192" s="1512"/>
      <c r="B2192" s="1511"/>
      <c r="C2192" s="1583" t="s">
        <v>2</v>
      </c>
      <c r="D2192" s="1583"/>
      <c r="E2192" s="1583"/>
      <c r="F2192" s="1511"/>
      <c r="G2192" s="1511"/>
      <c r="H2192" s="1557"/>
      <c r="I2192" s="1526" t="s">
        <v>3</v>
      </c>
      <c r="J2192" s="1525"/>
      <c r="K2192" s="1582" t="s">
        <v>4</v>
      </c>
      <c r="L2192" s="1581"/>
      <c r="M2192" s="1536"/>
    </row>
    <row r="2193" spans="1:13" s="1412" customFormat="1">
      <c r="A2193" s="1577"/>
      <c r="B2193" s="1541"/>
      <c r="C2193" s="1541"/>
      <c r="D2193" s="1541"/>
      <c r="E2193" s="1541"/>
      <c r="F2193" s="1541"/>
      <c r="G2193" s="1541"/>
      <c r="H2193" s="1542"/>
      <c r="I2193" s="1452"/>
      <c r="J2193" s="1451"/>
      <c r="K2193" s="1579" t="s">
        <v>5</v>
      </c>
      <c r="L2193" s="1578"/>
      <c r="M2193" s="1600" t="s">
        <v>6</v>
      </c>
    </row>
    <row r="2194" spans="1:13" s="1412" customFormat="1">
      <c r="A2194" s="1577"/>
      <c r="B2194" s="1541"/>
      <c r="C2194" s="1541"/>
      <c r="D2194" s="1541"/>
      <c r="E2194" s="1541"/>
      <c r="F2194" s="1541"/>
      <c r="G2194" s="1541"/>
      <c r="H2194" s="1542"/>
      <c r="I2194" s="1459" t="s">
        <v>7</v>
      </c>
      <c r="J2194" s="1458"/>
      <c r="K2194" s="1576" t="s">
        <v>8</v>
      </c>
      <c r="L2194" s="1575"/>
      <c r="M2194" s="1600" t="s">
        <v>9</v>
      </c>
    </row>
    <row r="2195" spans="1:13" s="1412" customFormat="1" ht="16.5" thickBot="1">
      <c r="A2195" s="1573"/>
      <c r="B2195" s="1538"/>
      <c r="C2195" s="1538"/>
      <c r="D2195" s="1538"/>
      <c r="E2195" s="1538"/>
      <c r="F2195" s="1538"/>
      <c r="G2195" s="1538"/>
      <c r="H2195" s="1537"/>
      <c r="I2195" s="1572">
        <v>270.3</v>
      </c>
      <c r="J2195" s="1571"/>
      <c r="K2195" s="1570"/>
      <c r="L2195" s="1569"/>
      <c r="M2195" s="1568"/>
    </row>
    <row r="2196" spans="1:13" s="1412" customFormat="1">
      <c r="A2196" s="1555" t="s">
        <v>10</v>
      </c>
      <c r="B2196" s="1534"/>
      <c r="C2196" s="1534"/>
      <c r="D2196" s="1534"/>
      <c r="E2196" s="1534"/>
      <c r="F2196" s="1534"/>
      <c r="G2196" s="1534"/>
      <c r="H2196" s="1567"/>
      <c r="I2196" s="1531"/>
      <c r="J2196" s="1530"/>
      <c r="K2196" s="1566">
        <f>K2199+K2202</f>
        <v>8.77</v>
      </c>
      <c r="L2196" s="1528"/>
      <c r="M2196" s="1444">
        <f>K2196*12*I2195</f>
        <v>28446.371999999999</v>
      </c>
    </row>
    <row r="2197" spans="1:13" s="1412" customFormat="1">
      <c r="A2197" s="1565" t="s">
        <v>11</v>
      </c>
      <c r="B2197" s="1564"/>
      <c r="C2197" s="1564"/>
      <c r="D2197" s="1564"/>
      <c r="E2197" s="1564"/>
      <c r="F2197" s="1564"/>
      <c r="G2197" s="1564"/>
      <c r="H2197" s="1563"/>
      <c r="I2197" s="1452"/>
      <c r="J2197" s="1451"/>
      <c r="K2197" s="1521"/>
      <c r="L2197" s="1507"/>
      <c r="M2197" s="1562"/>
    </row>
    <row r="2198" spans="1:13" s="1412" customFormat="1" ht="15.75" thickBot="1">
      <c r="A2198" s="1550" t="s">
        <v>12</v>
      </c>
      <c r="B2198" s="1561"/>
      <c r="C2198" s="1561"/>
      <c r="D2198" s="1561"/>
      <c r="E2198" s="1561"/>
      <c r="F2198" s="1561"/>
      <c r="G2198" s="1561"/>
      <c r="H2198" s="1560"/>
      <c r="I2198" s="1547"/>
      <c r="J2198" s="1440"/>
      <c r="K2198" s="1439"/>
      <c r="L2198" s="1438"/>
      <c r="M2198" s="1437"/>
    </row>
    <row r="2199" spans="1:13" s="1412" customFormat="1">
      <c r="A2199" s="1496" t="s">
        <v>13</v>
      </c>
      <c r="B2199" s="1516"/>
      <c r="C2199" s="1516"/>
      <c r="D2199" s="1516"/>
      <c r="E2199" s="1516"/>
      <c r="F2199" s="1516"/>
      <c r="G2199" s="1516"/>
      <c r="H2199" s="1543"/>
      <c r="I2199" s="1510" t="s">
        <v>14</v>
      </c>
      <c r="J2199" s="1509"/>
      <c r="K2199" s="1514">
        <v>5.24</v>
      </c>
      <c r="L2199" s="1513"/>
      <c r="M2199" s="1432">
        <f>K2199*12*I2195</f>
        <v>16996.464</v>
      </c>
    </row>
    <row r="2200" spans="1:13" s="1412" customFormat="1">
      <c r="A2200" s="1456" t="s">
        <v>15</v>
      </c>
      <c r="B2200" s="1541"/>
      <c r="C2200" s="1541"/>
      <c r="D2200" s="1541"/>
      <c r="E2200" s="1541"/>
      <c r="F2200" s="1541"/>
      <c r="G2200" s="1541"/>
      <c r="H2200" s="1542"/>
      <c r="I2200" s="1459" t="s">
        <v>16</v>
      </c>
      <c r="J2200" s="1458"/>
      <c r="K2200" s="1508"/>
      <c r="L2200" s="1507"/>
      <c r="M2200" s="1432"/>
    </row>
    <row r="2201" spans="1:13" s="1412" customFormat="1">
      <c r="A2201" s="1496" t="s">
        <v>17</v>
      </c>
      <c r="B2201" s="1516"/>
      <c r="C2201" s="1516"/>
      <c r="D2201" s="1516"/>
      <c r="E2201" s="1516"/>
      <c r="F2201" s="1516"/>
      <c r="G2201" s="1516"/>
      <c r="H2201" s="1543"/>
      <c r="I2201" s="1510"/>
      <c r="J2201" s="1509"/>
      <c r="K2201" s="1508"/>
      <c r="L2201" s="1507"/>
      <c r="M2201" s="1432"/>
    </row>
    <row r="2202" spans="1:13" s="1412" customFormat="1">
      <c r="A2202" s="1496" t="s">
        <v>18</v>
      </c>
      <c r="B2202" s="1516"/>
      <c r="C2202" s="1516"/>
      <c r="D2202" s="1516"/>
      <c r="E2202" s="1516"/>
      <c r="F2202" s="1516"/>
      <c r="G2202" s="1516"/>
      <c r="H2202" s="1543"/>
      <c r="I2202" s="1504" t="s">
        <v>19</v>
      </c>
      <c r="J2202" s="1503"/>
      <c r="K2202" s="1506">
        <v>3.53</v>
      </c>
      <c r="L2202" s="1505"/>
      <c r="M2202" s="1432">
        <f>K2202*12*I2195</f>
        <v>11449.907999999999</v>
      </c>
    </row>
    <row r="2203" spans="1:13" s="1412" customFormat="1">
      <c r="A2203" s="1489" t="s">
        <v>20</v>
      </c>
      <c r="B2203" s="1540"/>
      <c r="C2203" s="1540"/>
      <c r="D2203" s="1540"/>
      <c r="E2203" s="1540"/>
      <c r="F2203" s="1540"/>
      <c r="G2203" s="1540"/>
      <c r="H2203" s="1539"/>
      <c r="I2203" s="1459" t="s">
        <v>16</v>
      </c>
      <c r="J2203" s="1458"/>
      <c r="K2203" s="1599"/>
      <c r="L2203" s="1598"/>
      <c r="M2203" s="1432"/>
    </row>
    <row r="2204" spans="1:13" s="1412" customFormat="1">
      <c r="A2204" s="1482" t="s">
        <v>21</v>
      </c>
      <c r="B2204" s="1511"/>
      <c r="C2204" s="1511"/>
      <c r="D2204" s="1511"/>
      <c r="E2204" s="1511"/>
      <c r="F2204" s="1511"/>
      <c r="G2204" s="1511"/>
      <c r="H2204" s="1557"/>
      <c r="I2204" s="1459"/>
      <c r="J2204" s="1458"/>
      <c r="K2204" s="1508"/>
      <c r="L2204" s="1507"/>
      <c r="M2204" s="1432"/>
    </row>
    <row r="2205" spans="1:13" s="1412" customFormat="1" ht="15.75" thickBot="1">
      <c r="A2205" s="1496" t="s">
        <v>22</v>
      </c>
      <c r="B2205" s="1495"/>
      <c r="C2205" s="1495"/>
      <c r="D2205" s="1495"/>
      <c r="E2205" s="1495"/>
      <c r="F2205" s="1495"/>
      <c r="G2205" s="1495"/>
      <c r="H2205" s="1494"/>
      <c r="I2205" s="1523"/>
      <c r="J2205" s="1522"/>
      <c r="K2205" s="1484"/>
      <c r="L2205" s="1483"/>
      <c r="M2205" s="1432"/>
    </row>
    <row r="2206" spans="1:13" s="1412" customFormat="1">
      <c r="A2206" s="1555" t="s">
        <v>23</v>
      </c>
      <c r="B2206" s="1554"/>
      <c r="C2206" s="1554"/>
      <c r="D2206" s="1554"/>
      <c r="E2206" s="1554"/>
      <c r="F2206" s="1554"/>
      <c r="G2206" s="1554"/>
      <c r="H2206" s="1553"/>
      <c r="I2206" s="1531"/>
      <c r="J2206" s="1552"/>
      <c r="K2206" s="1551">
        <f>K2208+K2213+K2215</f>
        <v>7.17</v>
      </c>
      <c r="L2206" s="1528"/>
      <c r="M2206" s="1444">
        <f>K2206*12*I2195</f>
        <v>23256.611999999997</v>
      </c>
    </row>
    <row r="2207" spans="1:13" s="1412" customFormat="1" ht="15.75" thickBot="1">
      <c r="A2207" s="1550" t="s">
        <v>24</v>
      </c>
      <c r="B2207" s="1549"/>
      <c r="C2207" s="1549"/>
      <c r="D2207" s="1549"/>
      <c r="E2207" s="1549"/>
      <c r="F2207" s="1549"/>
      <c r="G2207" s="1549"/>
      <c r="H2207" s="1548"/>
      <c r="I2207" s="1547"/>
      <c r="J2207" s="1546"/>
      <c r="K2207" s="1439"/>
      <c r="L2207" s="1438"/>
      <c r="M2207" s="1437"/>
    </row>
    <row r="2208" spans="1:13" s="1412" customFormat="1">
      <c r="A2208" s="1456" t="s">
        <v>25</v>
      </c>
      <c r="B2208" s="1455"/>
      <c r="C2208" s="1455"/>
      <c r="D2208" s="1455"/>
      <c r="E2208" s="1455"/>
      <c r="F2208" s="1455"/>
      <c r="G2208" s="1455"/>
      <c r="H2208" s="1453"/>
      <c r="I2208" s="1459" t="s">
        <v>14</v>
      </c>
      <c r="J2208" s="1458"/>
      <c r="K2208" s="1514">
        <v>3.59</v>
      </c>
      <c r="L2208" s="1513"/>
      <c r="M2208" s="1432">
        <f>K2208*12*I2195</f>
        <v>11644.523999999999</v>
      </c>
    </row>
    <row r="2209" spans="1:13" s="1412" customFormat="1">
      <c r="A2209" s="1496" t="s">
        <v>26</v>
      </c>
      <c r="B2209" s="1495"/>
      <c r="C2209" s="1495"/>
      <c r="D2209" s="1495"/>
      <c r="E2209" s="1495"/>
      <c r="F2209" s="1495"/>
      <c r="G2209" s="1495"/>
      <c r="H2209" s="1494"/>
      <c r="I2209" s="1545"/>
      <c r="J2209" s="1544"/>
      <c r="K2209" s="1508"/>
      <c r="L2209" s="1507"/>
      <c r="M2209" s="1432"/>
    </row>
    <row r="2210" spans="1:13" s="1412" customFormat="1">
      <c r="A2210" s="1456" t="s">
        <v>15</v>
      </c>
      <c r="B2210" s="1541"/>
      <c r="C2210" s="1541"/>
      <c r="D2210" s="1541"/>
      <c r="E2210" s="1541"/>
      <c r="F2210" s="1541"/>
      <c r="G2210" s="1541"/>
      <c r="H2210" s="1542"/>
      <c r="I2210" s="1459" t="s">
        <v>16</v>
      </c>
      <c r="J2210" s="1458"/>
      <c r="K2210" s="1508"/>
      <c r="L2210" s="1507"/>
      <c r="M2210" s="1432"/>
    </row>
    <row r="2211" spans="1:13" s="1412" customFormat="1">
      <c r="A2211" s="1496" t="s">
        <v>17</v>
      </c>
      <c r="B2211" s="1516"/>
      <c r="C2211" s="1516"/>
      <c r="D2211" s="1516"/>
      <c r="E2211" s="1516"/>
      <c r="F2211" s="1516"/>
      <c r="G2211" s="1516"/>
      <c r="H2211" s="1543"/>
      <c r="I2211" s="1510"/>
      <c r="J2211" s="1509"/>
      <c r="K2211" s="1508"/>
      <c r="L2211" s="1507"/>
      <c r="M2211" s="1432"/>
    </row>
    <row r="2212" spans="1:13" s="1412" customFormat="1">
      <c r="A2212" s="1489" t="s">
        <v>27</v>
      </c>
      <c r="B2212" s="1540"/>
      <c r="C2212" s="1539"/>
      <c r="D2212" s="1541"/>
      <c r="E2212" s="1541"/>
      <c r="F2212" s="1541"/>
      <c r="G2212" s="1541"/>
      <c r="H2212" s="1542"/>
      <c r="I2212" s="1459" t="s">
        <v>16</v>
      </c>
      <c r="J2212" s="1458"/>
      <c r="K2212" s="1508"/>
      <c r="L2212" s="1507"/>
      <c r="M2212" s="1432"/>
    </row>
    <row r="2213" spans="1:13" s="1412" customFormat="1">
      <c r="A2213" s="1456" t="s">
        <v>28</v>
      </c>
      <c r="B2213" s="1541"/>
      <c r="C2213" s="1541"/>
      <c r="D2213" s="1540"/>
      <c r="E2213" s="1540"/>
      <c r="F2213" s="1540"/>
      <c r="G2213" s="1540"/>
      <c r="H2213" s="1539"/>
      <c r="I2213" s="1504" t="s">
        <v>19</v>
      </c>
      <c r="J2213" s="1503"/>
      <c r="K2213" s="1506">
        <v>1.58</v>
      </c>
      <c r="L2213" s="1505"/>
      <c r="M2213" s="1432">
        <f>K2213*12*I2195</f>
        <v>5124.8880000000008</v>
      </c>
    </row>
    <row r="2214" spans="1:13" s="1412" customFormat="1">
      <c r="A2214" s="1482" t="s">
        <v>29</v>
      </c>
      <c r="B2214" s="1481"/>
      <c r="C2214" s="1481"/>
      <c r="D2214" s="1481"/>
      <c r="E2214" s="1481"/>
      <c r="F2214" s="1481"/>
      <c r="G2214" s="1481"/>
      <c r="H2214" s="1480"/>
      <c r="I2214" s="1526" t="s">
        <v>133</v>
      </c>
      <c r="J2214" s="1525"/>
      <c r="K2214" s="1508"/>
      <c r="L2214" s="1507"/>
      <c r="M2214" s="1432"/>
    </row>
    <row r="2215" spans="1:13" s="1412" customFormat="1">
      <c r="A2215" s="1482" t="s">
        <v>32</v>
      </c>
      <c r="B2215" s="1481"/>
      <c r="C2215" s="1481"/>
      <c r="D2215" s="1481"/>
      <c r="E2215" s="1481"/>
      <c r="F2215" s="1481"/>
      <c r="G2215" s="1481"/>
      <c r="H2215" s="1480"/>
      <c r="I2215" s="1526" t="s">
        <v>19</v>
      </c>
      <c r="J2215" s="1525"/>
      <c r="K2215" s="1506">
        <v>2</v>
      </c>
      <c r="L2215" s="1505"/>
      <c r="M2215" s="1432">
        <f>K2215*12*I2195</f>
        <v>6487.2000000000007</v>
      </c>
    </row>
    <row r="2216" spans="1:13" s="1412" customFormat="1">
      <c r="A2216" s="1496" t="s">
        <v>33</v>
      </c>
      <c r="B2216" s="1495"/>
      <c r="C2216" s="1495"/>
      <c r="D2216" s="1495"/>
      <c r="E2216" s="1495"/>
      <c r="F2216" s="1495"/>
      <c r="G2216" s="1495"/>
      <c r="H2216" s="1494"/>
      <c r="I2216" s="1523"/>
      <c r="J2216" s="1522"/>
      <c r="K2216" s="1508"/>
      <c r="L2216" s="1507"/>
      <c r="M2216" s="1432"/>
    </row>
    <row r="2217" spans="1:13" s="1412" customFormat="1">
      <c r="A2217" s="1482" t="s">
        <v>34</v>
      </c>
      <c r="B2217" s="1481"/>
      <c r="C2217" s="1481"/>
      <c r="D2217" s="1481"/>
      <c r="E2217" s="1481"/>
      <c r="F2217" s="1481"/>
      <c r="G2217" s="1481"/>
      <c r="H2217" s="1480"/>
      <c r="I2217" s="1459" t="s">
        <v>16</v>
      </c>
      <c r="J2217" s="1458"/>
      <c r="K2217" s="1508"/>
      <c r="L2217" s="1507"/>
      <c r="M2217" s="1432"/>
    </row>
    <row r="2218" spans="1:13" s="1412" customFormat="1" ht="15.75" thickBot="1">
      <c r="A2218" s="1482" t="s">
        <v>35</v>
      </c>
      <c r="B2218" s="1481"/>
      <c r="C2218" s="1481"/>
      <c r="D2218" s="1481"/>
      <c r="E2218" s="1481"/>
      <c r="F2218" s="1481"/>
      <c r="G2218" s="1481"/>
      <c r="H2218" s="1480"/>
      <c r="I2218" s="1526" t="s">
        <v>132</v>
      </c>
      <c r="J2218" s="1525"/>
      <c r="K2218" s="1538"/>
      <c r="L2218" s="1537"/>
      <c r="M2218" s="1536"/>
    </row>
    <row r="2219" spans="1:13" s="1412" customFormat="1" ht="15.75" thickBot="1">
      <c r="A2219" s="1535" t="s">
        <v>38</v>
      </c>
      <c r="B2219" s="1534"/>
      <c r="C2219" s="1534"/>
      <c r="D2219" s="1534"/>
      <c r="E2219" s="1534"/>
      <c r="F2219" s="1534"/>
      <c r="G2219" s="1533"/>
      <c r="H2219" s="1532"/>
      <c r="I2219" s="1531"/>
      <c r="J2219" s="1530"/>
      <c r="K2219" s="1529">
        <f>K2220+K2227+K2235+K2239+K2240+K2241</f>
        <v>37.809999999999995</v>
      </c>
      <c r="L2219" s="1528"/>
      <c r="M2219" s="1444">
        <f>M2220+M2227+M2235+M2239+M2240+M2241</f>
        <v>122640.51600000002</v>
      </c>
    </row>
    <row r="2220" spans="1:13" s="1412" customFormat="1" ht="15.75" thickBot="1">
      <c r="A2220" s="1467" t="s">
        <v>39</v>
      </c>
      <c r="B2220" s="1466"/>
      <c r="C2220" s="1466"/>
      <c r="D2220" s="1466"/>
      <c r="E2220" s="1466"/>
      <c r="F2220" s="1466"/>
      <c r="G2220" s="1466"/>
      <c r="H2220" s="1465"/>
      <c r="I2220" s="1464"/>
      <c r="J2220" s="1463"/>
      <c r="K2220" s="1527">
        <f>K2221+K2222+K2223+K2225+K2226</f>
        <v>13.6</v>
      </c>
      <c r="L2220" s="1518"/>
      <c r="M2220" s="1460">
        <f>K2220*12*I2195</f>
        <v>44112.959999999999</v>
      </c>
    </row>
    <row r="2221" spans="1:13" s="1412" customFormat="1">
      <c r="A2221" s="1496" t="s">
        <v>40</v>
      </c>
      <c r="B2221" s="1495"/>
      <c r="C2221" s="1495"/>
      <c r="D2221" s="1495"/>
      <c r="E2221" s="1495"/>
      <c r="F2221" s="1495"/>
      <c r="G2221" s="1495"/>
      <c r="H2221" s="1494"/>
      <c r="I2221" s="1510" t="s">
        <v>41</v>
      </c>
      <c r="J2221" s="1509"/>
      <c r="K2221" s="1514">
        <v>2.58</v>
      </c>
      <c r="L2221" s="1513"/>
      <c r="M2221" s="1432">
        <f>K2221*12*I2195</f>
        <v>8368.4880000000012</v>
      </c>
    </row>
    <row r="2222" spans="1:13" s="1412" customFormat="1">
      <c r="A2222" s="1489" t="s">
        <v>42</v>
      </c>
      <c r="B2222" s="1488"/>
      <c r="C2222" s="1488"/>
      <c r="D2222" s="1488"/>
      <c r="E2222" s="1488"/>
      <c r="F2222" s="1488"/>
      <c r="G2222" s="1488"/>
      <c r="H2222" s="1487"/>
      <c r="I2222" s="1504" t="s">
        <v>43</v>
      </c>
      <c r="J2222" s="1503"/>
      <c r="K2222" s="1506">
        <v>6.1</v>
      </c>
      <c r="L2222" s="1505"/>
      <c r="M2222" s="1432">
        <f>K2222*12*I2195</f>
        <v>19785.96</v>
      </c>
    </row>
    <row r="2223" spans="1:13" s="1412" customFormat="1">
      <c r="A2223" s="1482" t="s">
        <v>44</v>
      </c>
      <c r="B2223" s="1481"/>
      <c r="C2223" s="1481"/>
      <c r="D2223" s="1481"/>
      <c r="E2223" s="1481"/>
      <c r="F2223" s="1481"/>
      <c r="G2223" s="1481"/>
      <c r="H2223" s="1480"/>
      <c r="I2223" s="1526" t="s">
        <v>19</v>
      </c>
      <c r="J2223" s="1525"/>
      <c r="K2223" s="1506">
        <v>0.69</v>
      </c>
      <c r="L2223" s="1505"/>
      <c r="M2223" s="1432">
        <f>K2223*12*I2195</f>
        <v>2238.0839999999998</v>
      </c>
    </row>
    <row r="2224" spans="1:13" s="1412" customFormat="1">
      <c r="A2224" s="1524" t="s">
        <v>45</v>
      </c>
      <c r="B2224" s="1516"/>
      <c r="C2224" s="1516"/>
      <c r="D2224" s="1516"/>
      <c r="E2224" s="1495"/>
      <c r="F2224" s="1495"/>
      <c r="G2224" s="1495"/>
      <c r="H2224" s="1494"/>
      <c r="I2224" s="1523"/>
      <c r="J2224" s="1522"/>
      <c r="K2224" s="1521"/>
      <c r="L2224" s="1507"/>
      <c r="M2224" s="1432"/>
    </row>
    <row r="2225" spans="1:13" s="1412" customFormat="1">
      <c r="A2225" s="1489" t="s">
        <v>46</v>
      </c>
      <c r="B2225" s="1488"/>
      <c r="C2225" s="1488"/>
      <c r="D2225" s="1488"/>
      <c r="E2225" s="1488"/>
      <c r="F2225" s="1488"/>
      <c r="G2225" s="1488"/>
      <c r="H2225" s="1487"/>
      <c r="I2225" s="1504" t="s">
        <v>14</v>
      </c>
      <c r="J2225" s="1503"/>
      <c r="K2225" s="1506">
        <v>0.21</v>
      </c>
      <c r="L2225" s="1505"/>
      <c r="M2225" s="1432">
        <f>K2225*12*I2195</f>
        <v>681.15600000000006</v>
      </c>
    </row>
    <row r="2226" spans="1:13" s="1412" customFormat="1" ht="15.75" thickBot="1">
      <c r="A2226" s="1482" t="s">
        <v>47</v>
      </c>
      <c r="B2226" s="1481"/>
      <c r="C2226" s="1481"/>
      <c r="D2226" s="1481"/>
      <c r="E2226" s="1481"/>
      <c r="F2226" s="1481"/>
      <c r="G2226" s="1481"/>
      <c r="H2226" s="1480"/>
      <c r="I2226" s="1479" t="s">
        <v>14</v>
      </c>
      <c r="J2226" s="1478"/>
      <c r="K2226" s="1520">
        <v>4.0199999999999996</v>
      </c>
      <c r="L2226" s="1519"/>
      <c r="M2226" s="1432">
        <f>K2226*12*I2195</f>
        <v>13039.271999999999</v>
      </c>
    </row>
    <row r="2227" spans="1:13" s="1412" customFormat="1" ht="15.75" thickBot="1">
      <c r="A2227" s="1501" t="s">
        <v>48</v>
      </c>
      <c r="B2227" s="1500"/>
      <c r="C2227" s="1500"/>
      <c r="D2227" s="1500"/>
      <c r="E2227" s="1500"/>
      <c r="F2227" s="1500"/>
      <c r="G2227" s="1500"/>
      <c r="H2227" s="1499"/>
      <c r="I2227" s="1464"/>
      <c r="J2227" s="1463"/>
      <c r="K2227" s="1462">
        <f>K2228+K2229+K2231+K2232+K2233+K2234</f>
        <v>2.9600000000000004</v>
      </c>
      <c r="L2227" s="1518"/>
      <c r="M2227" s="1460">
        <f>K2227*12*I2195</f>
        <v>9601.0560000000005</v>
      </c>
    </row>
    <row r="2228" spans="1:13" s="1412" customFormat="1">
      <c r="A2228" s="1517" t="s">
        <v>49</v>
      </c>
      <c r="B2228" s="1516"/>
      <c r="C2228" s="1516"/>
      <c r="D2228" s="1516"/>
      <c r="E2228" s="1516"/>
      <c r="F2228" s="1495"/>
      <c r="G2228" s="1495"/>
      <c r="H2228" s="1494"/>
      <c r="I2228" s="1515"/>
      <c r="J2228" s="1451"/>
      <c r="K2228" s="1514">
        <v>0.16</v>
      </c>
      <c r="L2228" s="1513"/>
      <c r="M2228" s="1432">
        <f>K2228*12*I2195</f>
        <v>518.976</v>
      </c>
    </row>
    <row r="2229" spans="1:13" s="1412" customFormat="1">
      <c r="A2229" s="1512" t="s">
        <v>50</v>
      </c>
      <c r="B2229" s="1511"/>
      <c r="C2229" s="1511"/>
      <c r="D2229" s="1511"/>
      <c r="E2229" s="1511"/>
      <c r="F2229" s="1481"/>
      <c r="G2229" s="1481"/>
      <c r="H2229" s="1480"/>
      <c r="I2229" s="1459" t="s">
        <v>51</v>
      </c>
      <c r="J2229" s="1458"/>
      <c r="K2229" s="1506">
        <v>1.41</v>
      </c>
      <c r="L2229" s="1505"/>
      <c r="M2229" s="1432">
        <f>K2229*12*I2195</f>
        <v>4573.4759999999997</v>
      </c>
    </row>
    <row r="2230" spans="1:13" s="1412" customFormat="1">
      <c r="A2230" s="1496" t="s">
        <v>52</v>
      </c>
      <c r="B2230" s="1495"/>
      <c r="C2230" s="1495"/>
      <c r="D2230" s="1495"/>
      <c r="E2230" s="1495"/>
      <c r="F2230" s="1495"/>
      <c r="G2230" s="1495"/>
      <c r="H2230" s="1494"/>
      <c r="I2230" s="1510" t="s">
        <v>53</v>
      </c>
      <c r="J2230" s="1509"/>
      <c r="K2230" s="1508"/>
      <c r="L2230" s="1507"/>
      <c r="M2230" s="1432"/>
    </row>
    <row r="2231" spans="1:13" s="1412" customFormat="1">
      <c r="A2231" s="1489" t="s">
        <v>54</v>
      </c>
      <c r="B2231" s="1488"/>
      <c r="C2231" s="1488"/>
      <c r="D2231" s="1488"/>
      <c r="E2231" s="1488"/>
      <c r="F2231" s="1488"/>
      <c r="G2231" s="1488"/>
      <c r="H2231" s="1487"/>
      <c r="I2231" s="1504" t="s">
        <v>55</v>
      </c>
      <c r="J2231" s="1503"/>
      <c r="K2231" s="1506">
        <v>0.87</v>
      </c>
      <c r="L2231" s="1505"/>
      <c r="M2231" s="1432">
        <f>K2231*12*I2195</f>
        <v>2821.9319999999998</v>
      </c>
    </row>
    <row r="2232" spans="1:13" s="1412" customFormat="1">
      <c r="A2232" s="1489" t="s">
        <v>56</v>
      </c>
      <c r="B2232" s="1488"/>
      <c r="C2232" s="1488"/>
      <c r="D2232" s="1488"/>
      <c r="E2232" s="1488"/>
      <c r="F2232" s="1488"/>
      <c r="G2232" s="1488"/>
      <c r="H2232" s="1487"/>
      <c r="I2232" s="1504" t="s">
        <v>57</v>
      </c>
      <c r="J2232" s="1503"/>
      <c r="K2232" s="1506">
        <v>0.22</v>
      </c>
      <c r="L2232" s="1505"/>
      <c r="M2232" s="1432">
        <f>K2232*12*I2195</f>
        <v>713.5920000000001</v>
      </c>
    </row>
    <row r="2233" spans="1:13" s="1412" customFormat="1">
      <c r="A2233" s="1482" t="s">
        <v>58</v>
      </c>
      <c r="B2233" s="1481"/>
      <c r="C2233" s="1481"/>
      <c r="D2233" s="1481"/>
      <c r="E2233" s="1481"/>
      <c r="F2233" s="1481"/>
      <c r="G2233" s="1481"/>
      <c r="H2233" s="1480"/>
      <c r="I2233" s="1504" t="s">
        <v>59</v>
      </c>
      <c r="J2233" s="1503"/>
      <c r="K2233" s="1484">
        <v>0.12</v>
      </c>
      <c r="L2233" s="1483"/>
      <c r="M2233" s="1432">
        <f>K2233*12*I2195</f>
        <v>389.23200000000003</v>
      </c>
    </row>
    <row r="2234" spans="1:13" s="1412" customFormat="1" ht="15.75" thickBot="1">
      <c r="A2234" s="1482" t="s">
        <v>60</v>
      </c>
      <c r="B2234" s="1481"/>
      <c r="C2234" s="1481"/>
      <c r="D2234" s="1481"/>
      <c r="E2234" s="1481"/>
      <c r="F2234" s="1481"/>
      <c r="G2234" s="1481"/>
      <c r="H2234" s="1480"/>
      <c r="I2234" s="1479" t="s">
        <v>61</v>
      </c>
      <c r="J2234" s="1478"/>
      <c r="K2234" s="1477">
        <v>0.18</v>
      </c>
      <c r="L2234" s="1476"/>
      <c r="M2234" s="1502">
        <f>K2234*12*I2195</f>
        <v>583.84800000000007</v>
      </c>
    </row>
    <row r="2235" spans="1:13" s="1412" customFormat="1" ht="15.75" thickBot="1">
      <c r="A2235" s="1501" t="s">
        <v>109</v>
      </c>
      <c r="B2235" s="1500"/>
      <c r="C2235" s="1500"/>
      <c r="D2235" s="1500"/>
      <c r="E2235" s="1500"/>
      <c r="F2235" s="1500"/>
      <c r="G2235" s="1500"/>
      <c r="H2235" s="1499"/>
      <c r="I2235" s="1498"/>
      <c r="J2235" s="1497"/>
      <c r="K2235" s="1424">
        <f>K2236+K2237+K2238</f>
        <v>1.93</v>
      </c>
      <c r="L2235" s="1461"/>
      <c r="M2235" s="1460">
        <f>K2235*12*I2195</f>
        <v>6260.1480000000001</v>
      </c>
    </row>
    <row r="2236" spans="1:13" s="1412" customFormat="1">
      <c r="A2236" s="1496" t="s">
        <v>63</v>
      </c>
      <c r="B2236" s="1495"/>
      <c r="C2236" s="1495"/>
      <c r="D2236" s="1495"/>
      <c r="E2236" s="1495"/>
      <c r="F2236" s="1495"/>
      <c r="G2236" s="1495"/>
      <c r="H2236" s="1494"/>
      <c r="I2236" s="1493" t="s">
        <v>64</v>
      </c>
      <c r="J2236" s="1492"/>
      <c r="K2236" s="1491">
        <v>0.92</v>
      </c>
      <c r="L2236" s="1490"/>
      <c r="M2236" s="1432">
        <f>K2236*12*I2195</f>
        <v>2984.1120000000005</v>
      </c>
    </row>
    <row r="2237" spans="1:13" s="1412" customFormat="1">
      <c r="A2237" s="1489" t="s">
        <v>65</v>
      </c>
      <c r="B2237" s="1488"/>
      <c r="C2237" s="1488"/>
      <c r="D2237" s="1488"/>
      <c r="E2237" s="1488"/>
      <c r="F2237" s="1488"/>
      <c r="G2237" s="1488"/>
      <c r="H2237" s="1487"/>
      <c r="I2237" s="1486" t="s">
        <v>66</v>
      </c>
      <c r="J2237" s="1485"/>
      <c r="K2237" s="1484">
        <v>0.81</v>
      </c>
      <c r="L2237" s="1483"/>
      <c r="M2237" s="1432">
        <f>K2237*12*I2195</f>
        <v>2627.3160000000003</v>
      </c>
    </row>
    <row r="2238" spans="1:13" s="1412" customFormat="1" ht="15.75" thickBot="1">
      <c r="A2238" s="1482" t="s">
        <v>58</v>
      </c>
      <c r="B2238" s="1481"/>
      <c r="C2238" s="1481"/>
      <c r="D2238" s="1481"/>
      <c r="E2238" s="1481"/>
      <c r="F2238" s="1481"/>
      <c r="G2238" s="1481"/>
      <c r="H2238" s="1480"/>
      <c r="I2238" s="1479" t="s">
        <v>59</v>
      </c>
      <c r="J2238" s="1478"/>
      <c r="K2238" s="1477">
        <v>0.2</v>
      </c>
      <c r="L2238" s="1476"/>
      <c r="M2238" s="1432">
        <f>K2238*12*I2195</f>
        <v>648.72000000000014</v>
      </c>
    </row>
    <row r="2239" spans="1:13" s="1412" customFormat="1" ht="15.75" thickBot="1">
      <c r="A2239" s="1471" t="s">
        <v>108</v>
      </c>
      <c r="B2239" s="1470"/>
      <c r="C2239" s="1470"/>
      <c r="D2239" s="1470"/>
      <c r="E2239" s="1470"/>
      <c r="F2239" s="1470"/>
      <c r="G2239" s="1470"/>
      <c r="H2239" s="1469"/>
      <c r="I2239" s="1475" t="s">
        <v>68</v>
      </c>
      <c r="J2239" s="1474"/>
      <c r="K2239" s="1473">
        <v>16.920000000000002</v>
      </c>
      <c r="L2239" s="1472"/>
      <c r="M2239" s="1460">
        <f>K2239*12*I2195</f>
        <v>54881.712000000007</v>
      </c>
    </row>
    <row r="2240" spans="1:13" s="1412" customFormat="1" ht="15.75" thickBot="1">
      <c r="A2240" s="1467" t="s">
        <v>107</v>
      </c>
      <c r="B2240" s="1466"/>
      <c r="C2240" s="1466"/>
      <c r="D2240" s="1466"/>
      <c r="E2240" s="1466"/>
      <c r="F2240" s="1466"/>
      <c r="G2240" s="1466"/>
      <c r="H2240" s="1465"/>
      <c r="I2240" s="1435" t="s">
        <v>71</v>
      </c>
      <c r="J2240" s="1434"/>
      <c r="K2240" s="1462">
        <v>2.29</v>
      </c>
      <c r="L2240" s="1461"/>
      <c r="M2240" s="1460">
        <f>K2240*12*I2195</f>
        <v>7427.8440000000001</v>
      </c>
    </row>
    <row r="2241" spans="1:13" s="1412" customFormat="1" ht="15.75" thickBot="1">
      <c r="A2241" s="1471" t="s">
        <v>106</v>
      </c>
      <c r="B2241" s="1470"/>
      <c r="C2241" s="1470"/>
      <c r="D2241" s="1470"/>
      <c r="E2241" s="1470"/>
      <c r="F2241" s="1470"/>
      <c r="G2241" s="1470"/>
      <c r="H2241" s="1469"/>
      <c r="I2241" s="1464"/>
      <c r="J2241" s="1463"/>
      <c r="K2241" s="1462">
        <v>0.11</v>
      </c>
      <c r="L2241" s="1461"/>
      <c r="M2241" s="1460">
        <f>K2241*12*I2195</f>
        <v>356.79600000000005</v>
      </c>
    </row>
    <row r="2242" spans="1:13" s="1412" customFormat="1">
      <c r="A2242" s="1456" t="s">
        <v>75</v>
      </c>
      <c r="B2242" s="1455"/>
      <c r="C2242" s="1455"/>
      <c r="D2242" s="1455"/>
      <c r="E2242" s="1455"/>
      <c r="F2242" s="1455"/>
      <c r="G2242" s="1455"/>
      <c r="H2242" s="1453"/>
      <c r="I2242" s="1435" t="s">
        <v>14</v>
      </c>
      <c r="J2242" s="1434"/>
      <c r="K2242" s="1468"/>
      <c r="L2242" s="1449"/>
      <c r="M2242" s="1432"/>
    </row>
    <row r="2243" spans="1:13" s="1412" customFormat="1" ht="15.75" thickBot="1">
      <c r="A2243" s="1456" t="s">
        <v>76</v>
      </c>
      <c r="B2243" s="1455"/>
      <c r="C2243" s="1455"/>
      <c r="D2243" s="1455"/>
      <c r="E2243" s="1455"/>
      <c r="F2243" s="1455"/>
      <c r="G2243" s="1455"/>
      <c r="H2243" s="1453"/>
      <c r="I2243" s="1452"/>
      <c r="J2243" s="1451"/>
      <c r="K2243" s="1468"/>
      <c r="L2243" s="1449"/>
      <c r="M2243" s="1432"/>
    </row>
    <row r="2244" spans="1:13" s="1412" customFormat="1" ht="15.75" thickBot="1">
      <c r="A2244" s="1467" t="s">
        <v>105</v>
      </c>
      <c r="B2244" s="1466"/>
      <c r="C2244" s="1466"/>
      <c r="D2244" s="1466"/>
      <c r="E2244" s="1466"/>
      <c r="F2244" s="1466"/>
      <c r="G2244" s="1466"/>
      <c r="H2244" s="1465"/>
      <c r="I2244" s="1464"/>
      <c r="J2244" s="1463"/>
      <c r="K2244" s="1462">
        <v>8.92</v>
      </c>
      <c r="L2244" s="1461"/>
      <c r="M2244" s="1460">
        <f>K2244*12*I2195</f>
        <v>28932.912</v>
      </c>
    </row>
    <row r="2245" spans="1:13" s="1412" customFormat="1">
      <c r="A2245" s="1456" t="s">
        <v>131</v>
      </c>
      <c r="B2245" s="1454"/>
      <c r="C2245" s="1454"/>
      <c r="D2245" s="1454"/>
      <c r="E2245" s="1454"/>
      <c r="F2245" s="1455"/>
      <c r="G2245" s="1454"/>
      <c r="H2245" s="1453"/>
      <c r="I2245" s="1459" t="s">
        <v>79</v>
      </c>
      <c r="J2245" s="1458"/>
      <c r="K2245" s="1450"/>
      <c r="L2245" s="1449"/>
      <c r="M2245" s="1432"/>
    </row>
    <row r="2246" spans="1:13" s="1412" customFormat="1">
      <c r="A2246" s="1456" t="s">
        <v>130</v>
      </c>
      <c r="B2246" s="1454"/>
      <c r="C2246" s="1454"/>
      <c r="D2246" s="1454"/>
      <c r="E2246" s="1454"/>
      <c r="F2246" s="1455"/>
      <c r="G2246" s="1454"/>
      <c r="H2246" s="1453"/>
      <c r="I2246" s="1459" t="s">
        <v>81</v>
      </c>
      <c r="J2246" s="1458"/>
      <c r="K2246" s="1450"/>
      <c r="L2246" s="1449"/>
      <c r="M2246" s="1432"/>
    </row>
    <row r="2247" spans="1:13" s="1412" customFormat="1">
      <c r="A2247" s="1456" t="s">
        <v>129</v>
      </c>
      <c r="B2247" s="1454"/>
      <c r="C2247" s="1454"/>
      <c r="D2247" s="1454"/>
      <c r="E2247" s="1454"/>
      <c r="F2247" s="1455"/>
      <c r="G2247" s="1454"/>
      <c r="H2247" s="1453"/>
      <c r="I2247" s="1459" t="s">
        <v>83</v>
      </c>
      <c r="J2247" s="1458"/>
      <c r="K2247" s="1450"/>
      <c r="L2247" s="1449"/>
      <c r="M2247" s="1432"/>
    </row>
    <row r="2248" spans="1:13" s="1412" customFormat="1">
      <c r="A2248" s="1456" t="s">
        <v>128</v>
      </c>
      <c r="B2248" s="1454"/>
      <c r="C2248" s="1454"/>
      <c r="D2248" s="1454"/>
      <c r="E2248" s="1454"/>
      <c r="F2248" s="1455"/>
      <c r="G2248" s="1454"/>
      <c r="H2248" s="1453"/>
      <c r="I2248" s="1459" t="s">
        <v>85</v>
      </c>
      <c r="J2248" s="1458"/>
      <c r="K2248" s="1450"/>
      <c r="L2248" s="1449"/>
      <c r="M2248" s="1432"/>
    </row>
    <row r="2249" spans="1:13" s="1412" customFormat="1">
      <c r="A2249" s="1456" t="s">
        <v>127</v>
      </c>
      <c r="B2249" s="1454"/>
      <c r="C2249" s="1454"/>
      <c r="D2249" s="1454"/>
      <c r="E2249" s="1454"/>
      <c r="F2249" s="1455"/>
      <c r="G2249" s="1454"/>
      <c r="H2249" s="1453"/>
      <c r="I2249" s="1459" t="s">
        <v>87</v>
      </c>
      <c r="J2249" s="1458"/>
      <c r="K2249" s="1450"/>
      <c r="L2249" s="1449"/>
      <c r="M2249" s="1432"/>
    </row>
    <row r="2250" spans="1:13" s="1412" customFormat="1">
      <c r="A2250" s="1456" t="s">
        <v>126</v>
      </c>
      <c r="B2250" s="1454"/>
      <c r="C2250" s="1454"/>
      <c r="D2250" s="1454"/>
      <c r="E2250" s="1454"/>
      <c r="F2250" s="1455"/>
      <c r="G2250" s="1454"/>
      <c r="H2250" s="1453"/>
      <c r="I2250" s="1452"/>
      <c r="J2250" s="1451"/>
      <c r="K2250" s="1450"/>
      <c r="L2250" s="1449"/>
      <c r="M2250" s="1432"/>
    </row>
    <row r="2251" spans="1:13" s="1412" customFormat="1">
      <c r="A2251" s="1456" t="s">
        <v>125</v>
      </c>
      <c r="B2251" s="1454"/>
      <c r="C2251" s="1454"/>
      <c r="D2251" s="1454"/>
      <c r="E2251" s="1454"/>
      <c r="F2251" s="1455"/>
      <c r="G2251" s="1454"/>
      <c r="H2251" s="1453"/>
      <c r="I2251" s="1452"/>
      <c r="J2251" s="1451"/>
      <c r="K2251" s="1450"/>
      <c r="L2251" s="1449"/>
      <c r="M2251" s="1432"/>
    </row>
    <row r="2252" spans="1:13" s="1412" customFormat="1">
      <c r="A2252" s="1456" t="s">
        <v>91</v>
      </c>
      <c r="B2252" s="1454"/>
      <c r="C2252" s="1454"/>
      <c r="D2252" s="1454"/>
      <c r="E2252" s="1454"/>
      <c r="F2252" s="1455"/>
      <c r="G2252" s="1454"/>
      <c r="H2252" s="1453"/>
      <c r="I2252" s="1452"/>
      <c r="J2252" s="1451"/>
      <c r="K2252" s="1450"/>
      <c r="L2252" s="1449"/>
      <c r="M2252" s="1432"/>
    </row>
    <row r="2253" spans="1:13" s="1412" customFormat="1" ht="15.75" thickBot="1">
      <c r="A2253" s="1456" t="s">
        <v>124</v>
      </c>
      <c r="B2253" s="1454"/>
      <c r="C2253" s="1454"/>
      <c r="D2253" s="1454"/>
      <c r="E2253" s="1454"/>
      <c r="F2253" s="1455"/>
      <c r="G2253" s="1454"/>
      <c r="H2253" s="1453"/>
      <c r="I2253" s="1452"/>
      <c r="J2253" s="1451"/>
      <c r="K2253" s="1450"/>
      <c r="L2253" s="1449"/>
      <c r="M2253" s="1432"/>
    </row>
    <row r="2254" spans="1:13" s="1412" customFormat="1">
      <c r="A2254" s="1448" t="s">
        <v>94</v>
      </c>
      <c r="B2254" s="1447"/>
      <c r="C2254" s="1447"/>
      <c r="D2254" s="1447"/>
      <c r="E2254" s="1447"/>
      <c r="F2254" s="1447"/>
      <c r="G2254" s="1447"/>
      <c r="H2254" s="1447"/>
      <c r="I2254" s="1435" t="s">
        <v>95</v>
      </c>
      <c r="J2254" s="1434"/>
      <c r="K2254" s="1446"/>
      <c r="L2254" s="1445"/>
      <c r="M2254" s="1444"/>
    </row>
    <row r="2255" spans="1:13" s="1412" customFormat="1" ht="15.75" thickBot="1">
      <c r="A2255" s="1443" t="s">
        <v>96</v>
      </c>
      <c r="B2255" s="1442"/>
      <c r="C2255" s="1442"/>
      <c r="D2255" s="1442"/>
      <c r="E2255" s="1442"/>
      <c r="F2255" s="1442"/>
      <c r="G2255" s="1442"/>
      <c r="H2255" s="1442"/>
      <c r="I2255" s="1441"/>
      <c r="J2255" s="1440"/>
      <c r="K2255" s="1439"/>
      <c r="L2255" s="1438"/>
      <c r="M2255" s="1437"/>
    </row>
    <row r="2256" spans="1:13" s="1412" customFormat="1" ht="15.75" thickBot="1">
      <c r="A2256" s="1467" t="s">
        <v>97</v>
      </c>
      <c r="B2256" s="1466"/>
      <c r="C2256" s="1466"/>
      <c r="D2256" s="1466"/>
      <c r="E2256" s="1466"/>
      <c r="F2256" s="1466"/>
      <c r="G2256" s="1466"/>
      <c r="H2256" s="1597"/>
      <c r="I2256" s="1596" t="s">
        <v>98</v>
      </c>
      <c r="J2256" s="1595"/>
      <c r="K2256" s="1429">
        <v>1.85</v>
      </c>
      <c r="L2256" s="1423"/>
      <c r="M2256" s="1416">
        <f>K2256*12*I2195</f>
        <v>6000.6600000000008</v>
      </c>
    </row>
    <row r="2257" spans="1:19" ht="15.75" thickBot="1">
      <c r="A2257" s="1436" t="s">
        <v>99</v>
      </c>
      <c r="B2257" s="1436"/>
      <c r="C2257" s="1436"/>
      <c r="D2257" s="1436"/>
      <c r="E2257" s="1436"/>
      <c r="F2257" s="1436"/>
      <c r="G2257" s="1436"/>
      <c r="H2257" s="1436"/>
      <c r="I2257" s="1435" t="s">
        <v>95</v>
      </c>
      <c r="J2257" s="1434"/>
      <c r="K2257" s="1433">
        <v>0.96</v>
      </c>
      <c r="L2257" s="1433"/>
      <c r="M2257" s="1432">
        <f>K2257*I2195*12</f>
        <v>3113.8559999999998</v>
      </c>
    </row>
    <row r="2258" spans="1:19" ht="15.75" thickBot="1">
      <c r="A2258" s="1594" t="s">
        <v>100</v>
      </c>
      <c r="B2258" s="1593"/>
      <c r="C2258" s="1593"/>
      <c r="D2258" s="1593"/>
      <c r="E2258" s="1593"/>
      <c r="F2258" s="1593"/>
      <c r="G2258" s="1593"/>
      <c r="H2258" s="1593"/>
      <c r="I2258" s="1592"/>
      <c r="J2258" s="1591"/>
      <c r="K2258" s="1603"/>
      <c r="L2258" s="1602"/>
      <c r="M2258" s="1416">
        <f>K2258*I2195*12</f>
        <v>0</v>
      </c>
    </row>
    <row r="2259" spans="1:19" s="1588" customFormat="1" ht="15.75" thickBot="1">
      <c r="A2259" s="1431" t="s">
        <v>137</v>
      </c>
      <c r="B2259" s="1430"/>
      <c r="C2259" s="1430"/>
      <c r="D2259" s="1430"/>
      <c r="E2259" s="1430"/>
      <c r="F2259" s="1430"/>
      <c r="G2259" s="1430"/>
      <c r="H2259" s="1430"/>
      <c r="I2259" s="1426"/>
      <c r="J2259" s="1425"/>
      <c r="K2259" s="1429">
        <v>62.36</v>
      </c>
      <c r="L2259" s="1423"/>
      <c r="M2259" s="1416">
        <f>K2259*I2195*12</f>
        <v>202270.89600000001</v>
      </c>
      <c r="P2259" s="1414"/>
      <c r="Q2259" s="1414"/>
      <c r="R2259" s="1414"/>
      <c r="S2259" s="1589"/>
    </row>
    <row r="2260" spans="1:19" s="1588" customFormat="1" ht="15.75" thickBot="1">
      <c r="A2260" s="1428" t="s">
        <v>136</v>
      </c>
      <c r="B2260" s="1427"/>
      <c r="C2260" s="1427"/>
      <c r="D2260" s="1427"/>
      <c r="E2260" s="1427"/>
      <c r="F2260" s="1427"/>
      <c r="G2260" s="1427"/>
      <c r="H2260" s="1427"/>
      <c r="I2260" s="1426"/>
      <c r="J2260" s="1425"/>
      <c r="K2260" s="1424">
        <f>K2261-K2259</f>
        <v>3.1199999999999903</v>
      </c>
      <c r="L2260" s="1423"/>
      <c r="M2260" s="1416">
        <f>I2195*12*K2260</f>
        <v>10120.03199999997</v>
      </c>
      <c r="P2260" s="1414"/>
      <c r="Q2260" s="1414"/>
      <c r="R2260" s="1414"/>
      <c r="S2260" s="1589"/>
    </row>
    <row r="2261" spans="1:19" s="1588" customFormat="1" ht="15.75" thickBot="1">
      <c r="A2261" s="1422" t="s">
        <v>135</v>
      </c>
      <c r="B2261" s="1421"/>
      <c r="C2261" s="1421"/>
      <c r="D2261" s="1421"/>
      <c r="E2261" s="1421"/>
      <c r="F2261" s="1421"/>
      <c r="G2261" s="1421"/>
      <c r="H2261" s="1421"/>
      <c r="I2261" s="1420"/>
      <c r="J2261" s="1419"/>
      <c r="K2261" s="1418">
        <f>K2258+K2257+K2256+K2244+K2219+K2206+K2196</f>
        <v>65.47999999999999</v>
      </c>
      <c r="L2261" s="1417"/>
      <c r="M2261" s="1416">
        <f>M2258+M2257+M2256+M2244+M2219+M2206+M2196</f>
        <v>212390.92800000001</v>
      </c>
      <c r="N2261" s="1590"/>
      <c r="O2261" s="1590"/>
      <c r="P2261" s="1414"/>
      <c r="Q2261" s="1414"/>
      <c r="R2261" s="1414"/>
      <c r="S2261" s="1589"/>
    </row>
    <row r="2263" spans="1:19" ht="15.75">
      <c r="A2263" s="1587" t="s">
        <v>104</v>
      </c>
      <c r="B2263" s="1587"/>
      <c r="C2263" s="1587"/>
      <c r="D2263" s="1587"/>
      <c r="E2263" s="1587"/>
      <c r="F2263" s="1587"/>
      <c r="G2263" s="1587"/>
      <c r="H2263" s="1587"/>
      <c r="I2263" s="1587"/>
      <c r="J2263" s="1587"/>
      <c r="K2263" s="1587"/>
      <c r="L2263" s="1587"/>
      <c r="M2263" s="1508"/>
    </row>
    <row r="2264" spans="1:19" ht="15.75">
      <c r="A2264" s="1586" t="s">
        <v>0</v>
      </c>
      <c r="B2264" s="1586"/>
      <c r="C2264" s="1586"/>
      <c r="D2264" s="1586"/>
      <c r="E2264" s="1586"/>
      <c r="F2264" s="1586"/>
      <c r="G2264" s="1586"/>
      <c r="H2264" s="1586"/>
      <c r="I2264" s="1586"/>
      <c r="J2264" s="1586"/>
      <c r="K2264" s="1586"/>
      <c r="L2264" s="1586"/>
      <c r="M2264" s="1508"/>
    </row>
    <row r="2265" spans="1:19" ht="15.75">
      <c r="A2265" s="1559"/>
      <c r="B2265" s="1559"/>
      <c r="C2265" s="1559"/>
      <c r="D2265" s="1559"/>
      <c r="E2265" s="1559"/>
      <c r="F2265" s="1559" t="s">
        <v>202</v>
      </c>
      <c r="G2265" s="1559"/>
      <c r="H2265" s="1559"/>
      <c r="I2265" s="1559"/>
      <c r="J2265" s="1559"/>
      <c r="K2265" s="1601" t="s">
        <v>187</v>
      </c>
      <c r="L2265" s="1584"/>
      <c r="M2265" s="1584"/>
    </row>
    <row r="2266" spans="1:19">
      <c r="A2266" s="1512"/>
      <c r="B2266" s="1511"/>
      <c r="C2266" s="1583" t="s">
        <v>2</v>
      </c>
      <c r="D2266" s="1583"/>
      <c r="E2266" s="1583"/>
      <c r="F2266" s="1511"/>
      <c r="G2266" s="1511"/>
      <c r="H2266" s="1557"/>
      <c r="I2266" s="1526" t="s">
        <v>3</v>
      </c>
      <c r="J2266" s="1525"/>
      <c r="K2266" s="1582" t="s">
        <v>4</v>
      </c>
      <c r="L2266" s="1581"/>
      <c r="M2266" s="1536"/>
    </row>
    <row r="2267" spans="1:19">
      <c r="A2267" s="1577"/>
      <c r="B2267" s="1541"/>
      <c r="C2267" s="1541"/>
      <c r="D2267" s="1541"/>
      <c r="E2267" s="1541"/>
      <c r="F2267" s="1541"/>
      <c r="G2267" s="1541"/>
      <c r="H2267" s="1542"/>
      <c r="I2267" s="1452"/>
      <c r="J2267" s="1451"/>
      <c r="K2267" s="1579" t="s">
        <v>5</v>
      </c>
      <c r="L2267" s="1578"/>
      <c r="M2267" s="1600" t="s">
        <v>6</v>
      </c>
    </row>
    <row r="2268" spans="1:19">
      <c r="A2268" s="1577"/>
      <c r="B2268" s="1541"/>
      <c r="C2268" s="1541"/>
      <c r="D2268" s="1541"/>
      <c r="E2268" s="1541"/>
      <c r="F2268" s="1541"/>
      <c r="G2268" s="1541"/>
      <c r="H2268" s="1542"/>
      <c r="I2268" s="1459" t="s">
        <v>7</v>
      </c>
      <c r="J2268" s="1458"/>
      <c r="K2268" s="1576" t="s">
        <v>8</v>
      </c>
      <c r="L2268" s="1575"/>
      <c r="M2268" s="1600" t="s">
        <v>9</v>
      </c>
    </row>
    <row r="2269" spans="1:19" ht="16.5" thickBot="1">
      <c r="A2269" s="1573"/>
      <c r="B2269" s="1538"/>
      <c r="C2269" s="1538"/>
      <c r="D2269" s="1538"/>
      <c r="E2269" s="1538"/>
      <c r="F2269" s="1538"/>
      <c r="G2269" s="1538"/>
      <c r="H2269" s="1537"/>
      <c r="I2269" s="1572">
        <v>1510.8</v>
      </c>
      <c r="J2269" s="1571"/>
      <c r="K2269" s="1570"/>
      <c r="L2269" s="1569"/>
      <c r="M2269" s="1568"/>
    </row>
    <row r="2270" spans="1:19">
      <c r="A2270" s="1555" t="s">
        <v>10</v>
      </c>
      <c r="B2270" s="1534"/>
      <c r="C2270" s="1534"/>
      <c r="D2270" s="1534"/>
      <c r="E2270" s="1534"/>
      <c r="F2270" s="1534"/>
      <c r="G2270" s="1534"/>
      <c r="H2270" s="1567"/>
      <c r="I2270" s="1531"/>
      <c r="J2270" s="1530"/>
      <c r="K2270" s="1566">
        <f>K2273+K2276</f>
        <v>8.77</v>
      </c>
      <c r="L2270" s="1528"/>
      <c r="M2270" s="1444">
        <f>K2270*12*I2269</f>
        <v>158996.59199999998</v>
      </c>
    </row>
    <row r="2271" spans="1:19">
      <c r="A2271" s="1565" t="s">
        <v>11</v>
      </c>
      <c r="B2271" s="1564"/>
      <c r="C2271" s="1564"/>
      <c r="D2271" s="1564"/>
      <c r="E2271" s="1564"/>
      <c r="F2271" s="1564"/>
      <c r="G2271" s="1564"/>
      <c r="H2271" s="1563"/>
      <c r="I2271" s="1452"/>
      <c r="J2271" s="1451"/>
      <c r="K2271" s="1521"/>
      <c r="L2271" s="1507"/>
      <c r="M2271" s="1562"/>
    </row>
    <row r="2272" spans="1:19" ht="15.75" thickBot="1">
      <c r="A2272" s="1550" t="s">
        <v>12</v>
      </c>
      <c r="B2272" s="1561"/>
      <c r="C2272" s="1561"/>
      <c r="D2272" s="1561"/>
      <c r="E2272" s="1561"/>
      <c r="F2272" s="1561"/>
      <c r="G2272" s="1561"/>
      <c r="H2272" s="1560"/>
      <c r="I2272" s="1547"/>
      <c r="J2272" s="1440"/>
      <c r="K2272" s="1439"/>
      <c r="L2272" s="1438"/>
      <c r="M2272" s="1437"/>
    </row>
    <row r="2273" spans="1:13" s="1412" customFormat="1">
      <c r="A2273" s="1496" t="s">
        <v>13</v>
      </c>
      <c r="B2273" s="1516"/>
      <c r="C2273" s="1516"/>
      <c r="D2273" s="1516"/>
      <c r="E2273" s="1516"/>
      <c r="F2273" s="1516"/>
      <c r="G2273" s="1516"/>
      <c r="H2273" s="1543"/>
      <c r="I2273" s="1510" t="s">
        <v>14</v>
      </c>
      <c r="J2273" s="1509"/>
      <c r="K2273" s="1514">
        <v>5.24</v>
      </c>
      <c r="L2273" s="1513"/>
      <c r="M2273" s="1432">
        <f>K2273*12*I2269</f>
        <v>94999.104000000007</v>
      </c>
    </row>
    <row r="2274" spans="1:13" s="1412" customFormat="1">
      <c r="A2274" s="1456" t="s">
        <v>15</v>
      </c>
      <c r="B2274" s="1541"/>
      <c r="C2274" s="1541"/>
      <c r="D2274" s="1541"/>
      <c r="E2274" s="1541"/>
      <c r="F2274" s="1541"/>
      <c r="G2274" s="1541"/>
      <c r="H2274" s="1542"/>
      <c r="I2274" s="1459" t="s">
        <v>16</v>
      </c>
      <c r="J2274" s="1458"/>
      <c r="K2274" s="1508"/>
      <c r="L2274" s="1507"/>
      <c r="M2274" s="1432"/>
    </row>
    <row r="2275" spans="1:13" s="1412" customFormat="1">
      <c r="A2275" s="1496" t="s">
        <v>17</v>
      </c>
      <c r="B2275" s="1516"/>
      <c r="C2275" s="1516"/>
      <c r="D2275" s="1516"/>
      <c r="E2275" s="1516"/>
      <c r="F2275" s="1516"/>
      <c r="G2275" s="1516"/>
      <c r="H2275" s="1543"/>
      <c r="I2275" s="1510"/>
      <c r="J2275" s="1509"/>
      <c r="K2275" s="1508"/>
      <c r="L2275" s="1507"/>
      <c r="M2275" s="1432"/>
    </row>
    <row r="2276" spans="1:13" s="1412" customFormat="1">
      <c r="A2276" s="1496" t="s">
        <v>18</v>
      </c>
      <c r="B2276" s="1516"/>
      <c r="C2276" s="1516"/>
      <c r="D2276" s="1516"/>
      <c r="E2276" s="1516"/>
      <c r="F2276" s="1516"/>
      <c r="G2276" s="1516"/>
      <c r="H2276" s="1543"/>
      <c r="I2276" s="1504" t="s">
        <v>19</v>
      </c>
      <c r="J2276" s="1503"/>
      <c r="K2276" s="1506">
        <v>3.53</v>
      </c>
      <c r="L2276" s="1505"/>
      <c r="M2276" s="1432">
        <f>K2276*12*I2269</f>
        <v>63997.487999999998</v>
      </c>
    </row>
    <row r="2277" spans="1:13" s="1412" customFormat="1">
      <c r="A2277" s="1489" t="s">
        <v>20</v>
      </c>
      <c r="B2277" s="1540"/>
      <c r="C2277" s="1540"/>
      <c r="D2277" s="1540"/>
      <c r="E2277" s="1540"/>
      <c r="F2277" s="1540"/>
      <c r="G2277" s="1540"/>
      <c r="H2277" s="1539"/>
      <c r="I2277" s="1459" t="s">
        <v>16</v>
      </c>
      <c r="J2277" s="1458"/>
      <c r="K2277" s="1599"/>
      <c r="L2277" s="1598"/>
      <c r="M2277" s="1432"/>
    </row>
    <row r="2278" spans="1:13" s="1412" customFormat="1">
      <c r="A2278" s="1482" t="s">
        <v>21</v>
      </c>
      <c r="B2278" s="1511"/>
      <c r="C2278" s="1511"/>
      <c r="D2278" s="1511"/>
      <c r="E2278" s="1511"/>
      <c r="F2278" s="1511"/>
      <c r="G2278" s="1511"/>
      <c r="H2278" s="1557"/>
      <c r="I2278" s="1459"/>
      <c r="J2278" s="1458"/>
      <c r="K2278" s="1508"/>
      <c r="L2278" s="1507"/>
      <c r="M2278" s="1432"/>
    </row>
    <row r="2279" spans="1:13" s="1412" customFormat="1" ht="15.75" thickBot="1">
      <c r="A2279" s="1496" t="s">
        <v>22</v>
      </c>
      <c r="B2279" s="1495"/>
      <c r="C2279" s="1495"/>
      <c r="D2279" s="1495"/>
      <c r="E2279" s="1495"/>
      <c r="F2279" s="1495"/>
      <c r="G2279" s="1495"/>
      <c r="H2279" s="1494"/>
      <c r="I2279" s="1523"/>
      <c r="J2279" s="1522"/>
      <c r="K2279" s="1484"/>
      <c r="L2279" s="1483"/>
      <c r="M2279" s="1432"/>
    </row>
    <row r="2280" spans="1:13" s="1412" customFormat="1">
      <c r="A2280" s="1555" t="s">
        <v>23</v>
      </c>
      <c r="B2280" s="1554"/>
      <c r="C2280" s="1554"/>
      <c r="D2280" s="1554"/>
      <c r="E2280" s="1554"/>
      <c r="F2280" s="1554"/>
      <c r="G2280" s="1554"/>
      <c r="H2280" s="1553"/>
      <c r="I2280" s="1531"/>
      <c r="J2280" s="1552"/>
      <c r="K2280" s="1551">
        <f>K2282+K2287+K2289</f>
        <v>7.17</v>
      </c>
      <c r="L2280" s="1528"/>
      <c r="M2280" s="1444">
        <f>K2280*12*I2269</f>
        <v>129989.23199999999</v>
      </c>
    </row>
    <row r="2281" spans="1:13" s="1412" customFormat="1" ht="15.75" thickBot="1">
      <c r="A2281" s="1550" t="s">
        <v>24</v>
      </c>
      <c r="B2281" s="1549"/>
      <c r="C2281" s="1549"/>
      <c r="D2281" s="1549"/>
      <c r="E2281" s="1549"/>
      <c r="F2281" s="1549"/>
      <c r="G2281" s="1549"/>
      <c r="H2281" s="1548"/>
      <c r="I2281" s="1547"/>
      <c r="J2281" s="1546"/>
      <c r="K2281" s="1439"/>
      <c r="L2281" s="1438"/>
      <c r="M2281" s="1437"/>
    </row>
    <row r="2282" spans="1:13" s="1412" customFormat="1">
      <c r="A2282" s="1456" t="s">
        <v>25</v>
      </c>
      <c r="B2282" s="1455"/>
      <c r="C2282" s="1455"/>
      <c r="D2282" s="1455"/>
      <c r="E2282" s="1455"/>
      <c r="F2282" s="1455"/>
      <c r="G2282" s="1455"/>
      <c r="H2282" s="1453"/>
      <c r="I2282" s="1459" t="s">
        <v>14</v>
      </c>
      <c r="J2282" s="1458"/>
      <c r="K2282" s="1514">
        <v>3.59</v>
      </c>
      <c r="L2282" s="1513"/>
      <c r="M2282" s="1432">
        <f>K2282*12*I2269</f>
        <v>65085.263999999996</v>
      </c>
    </row>
    <row r="2283" spans="1:13" s="1412" customFormat="1">
      <c r="A2283" s="1496" t="s">
        <v>26</v>
      </c>
      <c r="B2283" s="1495"/>
      <c r="C2283" s="1495"/>
      <c r="D2283" s="1495"/>
      <c r="E2283" s="1495"/>
      <c r="F2283" s="1495"/>
      <c r="G2283" s="1495"/>
      <c r="H2283" s="1494"/>
      <c r="I2283" s="1545"/>
      <c r="J2283" s="1544"/>
      <c r="K2283" s="1508"/>
      <c r="L2283" s="1507"/>
      <c r="M2283" s="1432"/>
    </row>
    <row r="2284" spans="1:13" s="1412" customFormat="1">
      <c r="A2284" s="1456" t="s">
        <v>15</v>
      </c>
      <c r="B2284" s="1541"/>
      <c r="C2284" s="1541"/>
      <c r="D2284" s="1541"/>
      <c r="E2284" s="1541"/>
      <c r="F2284" s="1541"/>
      <c r="G2284" s="1541"/>
      <c r="H2284" s="1542"/>
      <c r="I2284" s="1459" t="s">
        <v>16</v>
      </c>
      <c r="J2284" s="1458"/>
      <c r="K2284" s="1508"/>
      <c r="L2284" s="1507"/>
      <c r="M2284" s="1432"/>
    </row>
    <row r="2285" spans="1:13" s="1412" customFormat="1">
      <c r="A2285" s="1496" t="s">
        <v>17</v>
      </c>
      <c r="B2285" s="1516"/>
      <c r="C2285" s="1516"/>
      <c r="D2285" s="1516"/>
      <c r="E2285" s="1516"/>
      <c r="F2285" s="1516"/>
      <c r="G2285" s="1516"/>
      <c r="H2285" s="1543"/>
      <c r="I2285" s="1510"/>
      <c r="J2285" s="1509"/>
      <c r="K2285" s="1508"/>
      <c r="L2285" s="1507"/>
      <c r="M2285" s="1432"/>
    </row>
    <row r="2286" spans="1:13" s="1412" customFormat="1">
      <c r="A2286" s="1489" t="s">
        <v>27</v>
      </c>
      <c r="B2286" s="1540"/>
      <c r="C2286" s="1539"/>
      <c r="D2286" s="1541"/>
      <c r="E2286" s="1541"/>
      <c r="F2286" s="1541"/>
      <c r="G2286" s="1541"/>
      <c r="H2286" s="1542"/>
      <c r="I2286" s="1459" t="s">
        <v>16</v>
      </c>
      <c r="J2286" s="1458"/>
      <c r="K2286" s="1508"/>
      <c r="L2286" s="1507"/>
      <c r="M2286" s="1432"/>
    </row>
    <row r="2287" spans="1:13" s="1412" customFormat="1">
      <c r="A2287" s="1456" t="s">
        <v>28</v>
      </c>
      <c r="B2287" s="1541"/>
      <c r="C2287" s="1541"/>
      <c r="D2287" s="1540"/>
      <c r="E2287" s="1540"/>
      <c r="F2287" s="1540"/>
      <c r="G2287" s="1540"/>
      <c r="H2287" s="1539"/>
      <c r="I2287" s="1504" t="s">
        <v>19</v>
      </c>
      <c r="J2287" s="1503"/>
      <c r="K2287" s="1506">
        <v>1.58</v>
      </c>
      <c r="L2287" s="1505"/>
      <c r="M2287" s="1432">
        <f>K2287*12*I2269</f>
        <v>28644.768</v>
      </c>
    </row>
    <row r="2288" spans="1:13" s="1412" customFormat="1">
      <c r="A2288" s="1482" t="s">
        <v>29</v>
      </c>
      <c r="B2288" s="1481"/>
      <c r="C2288" s="1481"/>
      <c r="D2288" s="1481"/>
      <c r="E2288" s="1481"/>
      <c r="F2288" s="1481"/>
      <c r="G2288" s="1481"/>
      <c r="H2288" s="1480"/>
      <c r="I2288" s="1526" t="s">
        <v>133</v>
      </c>
      <c r="J2288" s="1525"/>
      <c r="K2288" s="1508"/>
      <c r="L2288" s="1507"/>
      <c r="M2288" s="1432"/>
    </row>
    <row r="2289" spans="1:13" s="1412" customFormat="1">
      <c r="A2289" s="1482" t="s">
        <v>32</v>
      </c>
      <c r="B2289" s="1481"/>
      <c r="C2289" s="1481"/>
      <c r="D2289" s="1481"/>
      <c r="E2289" s="1481"/>
      <c r="F2289" s="1481"/>
      <c r="G2289" s="1481"/>
      <c r="H2289" s="1480"/>
      <c r="I2289" s="1526" t="s">
        <v>19</v>
      </c>
      <c r="J2289" s="1525"/>
      <c r="K2289" s="1506">
        <v>2</v>
      </c>
      <c r="L2289" s="1505"/>
      <c r="M2289" s="1432">
        <f>K2289*12*I2269</f>
        <v>36259.199999999997</v>
      </c>
    </row>
    <row r="2290" spans="1:13" s="1412" customFormat="1">
      <c r="A2290" s="1496" t="s">
        <v>33</v>
      </c>
      <c r="B2290" s="1495"/>
      <c r="C2290" s="1495"/>
      <c r="D2290" s="1495"/>
      <c r="E2290" s="1495"/>
      <c r="F2290" s="1495"/>
      <c r="G2290" s="1495"/>
      <c r="H2290" s="1494"/>
      <c r="I2290" s="1523"/>
      <c r="J2290" s="1522"/>
      <c r="K2290" s="1508"/>
      <c r="L2290" s="1507"/>
      <c r="M2290" s="1432"/>
    </row>
    <row r="2291" spans="1:13" s="1412" customFormat="1">
      <c r="A2291" s="1482" t="s">
        <v>34</v>
      </c>
      <c r="B2291" s="1481"/>
      <c r="C2291" s="1481"/>
      <c r="D2291" s="1481"/>
      <c r="E2291" s="1481"/>
      <c r="F2291" s="1481"/>
      <c r="G2291" s="1481"/>
      <c r="H2291" s="1480"/>
      <c r="I2291" s="1459" t="s">
        <v>16</v>
      </c>
      <c r="J2291" s="1458"/>
      <c r="K2291" s="1508"/>
      <c r="L2291" s="1507"/>
      <c r="M2291" s="1432"/>
    </row>
    <row r="2292" spans="1:13" s="1412" customFormat="1" ht="15.75" thickBot="1">
      <c r="A2292" s="1482" t="s">
        <v>35</v>
      </c>
      <c r="B2292" s="1481"/>
      <c r="C2292" s="1481"/>
      <c r="D2292" s="1481"/>
      <c r="E2292" s="1481"/>
      <c r="F2292" s="1481"/>
      <c r="G2292" s="1481"/>
      <c r="H2292" s="1480"/>
      <c r="I2292" s="1526" t="s">
        <v>132</v>
      </c>
      <c r="J2292" s="1525"/>
      <c r="K2292" s="1538"/>
      <c r="L2292" s="1537"/>
      <c r="M2292" s="1536"/>
    </row>
    <row r="2293" spans="1:13" s="1412" customFormat="1" ht="15.75" thickBot="1">
      <c r="A2293" s="1535" t="s">
        <v>38</v>
      </c>
      <c r="B2293" s="1534"/>
      <c r="C2293" s="1534"/>
      <c r="D2293" s="1534"/>
      <c r="E2293" s="1534"/>
      <c r="F2293" s="1534"/>
      <c r="G2293" s="1533"/>
      <c r="H2293" s="1532"/>
      <c r="I2293" s="1531"/>
      <c r="J2293" s="1530"/>
      <c r="K2293" s="1529">
        <f>K2294+K2301+K2309+K2313+K2314+K2315</f>
        <v>41.37</v>
      </c>
      <c r="L2293" s="1528"/>
      <c r="M2293" s="1444">
        <f>M2294+M2301+M2309+M2313+M2314+M2315</f>
        <v>750021.55200000014</v>
      </c>
    </row>
    <row r="2294" spans="1:13" s="1412" customFormat="1" ht="15.75" thickBot="1">
      <c r="A2294" s="1467" t="s">
        <v>39</v>
      </c>
      <c r="B2294" s="1466"/>
      <c r="C2294" s="1466"/>
      <c r="D2294" s="1466"/>
      <c r="E2294" s="1466"/>
      <c r="F2294" s="1466"/>
      <c r="G2294" s="1466"/>
      <c r="H2294" s="1465"/>
      <c r="I2294" s="1464"/>
      <c r="J2294" s="1463"/>
      <c r="K2294" s="1527">
        <f>K2295+K2296+K2297+K2299+K2300</f>
        <v>11.14</v>
      </c>
      <c r="L2294" s="1518"/>
      <c r="M2294" s="1460">
        <f>K2294*12*I2269</f>
        <v>201963.74400000001</v>
      </c>
    </row>
    <row r="2295" spans="1:13" s="1412" customFormat="1">
      <c r="A2295" s="1496" t="s">
        <v>40</v>
      </c>
      <c r="B2295" s="1495"/>
      <c r="C2295" s="1495"/>
      <c r="D2295" s="1495"/>
      <c r="E2295" s="1495"/>
      <c r="F2295" s="1495"/>
      <c r="G2295" s="1495"/>
      <c r="H2295" s="1494"/>
      <c r="I2295" s="1510" t="s">
        <v>41</v>
      </c>
      <c r="J2295" s="1509"/>
      <c r="K2295" s="1514">
        <v>2.58</v>
      </c>
      <c r="L2295" s="1513"/>
      <c r="M2295" s="1432">
        <f>K2295*12*I2269</f>
        <v>46774.368000000002</v>
      </c>
    </row>
    <row r="2296" spans="1:13" s="1412" customFormat="1">
      <c r="A2296" s="1489" t="s">
        <v>42</v>
      </c>
      <c r="B2296" s="1488"/>
      <c r="C2296" s="1488"/>
      <c r="D2296" s="1488"/>
      <c r="E2296" s="1488"/>
      <c r="F2296" s="1488"/>
      <c r="G2296" s="1488"/>
      <c r="H2296" s="1487"/>
      <c r="I2296" s="1504" t="s">
        <v>43</v>
      </c>
      <c r="J2296" s="1503"/>
      <c r="K2296" s="1506">
        <v>6.1</v>
      </c>
      <c r="L2296" s="1505"/>
      <c r="M2296" s="1432">
        <f>K2296*12*I2269</f>
        <v>110590.55999999998</v>
      </c>
    </row>
    <row r="2297" spans="1:13" s="1412" customFormat="1">
      <c r="A2297" s="1482" t="s">
        <v>44</v>
      </c>
      <c r="B2297" s="1481"/>
      <c r="C2297" s="1481"/>
      <c r="D2297" s="1481"/>
      <c r="E2297" s="1481"/>
      <c r="F2297" s="1481"/>
      <c r="G2297" s="1481"/>
      <c r="H2297" s="1480"/>
      <c r="I2297" s="1526" t="s">
        <v>19</v>
      </c>
      <c r="J2297" s="1525"/>
      <c r="K2297" s="1506">
        <v>0.69</v>
      </c>
      <c r="L2297" s="1505"/>
      <c r="M2297" s="1432">
        <f>K2297*12*I2269</f>
        <v>12509.423999999999</v>
      </c>
    </row>
    <row r="2298" spans="1:13" s="1412" customFormat="1">
      <c r="A2298" s="1524" t="s">
        <v>45</v>
      </c>
      <c r="B2298" s="1516"/>
      <c r="C2298" s="1516"/>
      <c r="D2298" s="1516"/>
      <c r="E2298" s="1495"/>
      <c r="F2298" s="1495"/>
      <c r="G2298" s="1495"/>
      <c r="H2298" s="1494"/>
      <c r="I2298" s="1523"/>
      <c r="J2298" s="1522"/>
      <c r="K2298" s="1521"/>
      <c r="L2298" s="1507"/>
      <c r="M2298" s="1432"/>
    </row>
    <row r="2299" spans="1:13" s="1412" customFormat="1">
      <c r="A2299" s="1489" t="s">
        <v>46</v>
      </c>
      <c r="B2299" s="1488"/>
      <c r="C2299" s="1488"/>
      <c r="D2299" s="1488"/>
      <c r="E2299" s="1488"/>
      <c r="F2299" s="1488"/>
      <c r="G2299" s="1488"/>
      <c r="H2299" s="1487"/>
      <c r="I2299" s="1504" t="s">
        <v>14</v>
      </c>
      <c r="J2299" s="1503"/>
      <c r="K2299" s="1506">
        <v>0.21</v>
      </c>
      <c r="L2299" s="1505"/>
      <c r="M2299" s="1432">
        <f>K2299*12*I2269</f>
        <v>3807.2159999999999</v>
      </c>
    </row>
    <row r="2300" spans="1:13" s="1412" customFormat="1" ht="15.75" thickBot="1">
      <c r="A2300" s="1482" t="s">
        <v>47</v>
      </c>
      <c r="B2300" s="1481"/>
      <c r="C2300" s="1481"/>
      <c r="D2300" s="1481"/>
      <c r="E2300" s="1481"/>
      <c r="F2300" s="1481"/>
      <c r="G2300" s="1481"/>
      <c r="H2300" s="1480"/>
      <c r="I2300" s="1479" t="s">
        <v>14</v>
      </c>
      <c r="J2300" s="1478"/>
      <c r="K2300" s="1520">
        <v>1.56</v>
      </c>
      <c r="L2300" s="1519"/>
      <c r="M2300" s="1432">
        <f>K2300*12*I2269</f>
        <v>28282.175999999996</v>
      </c>
    </row>
    <row r="2301" spans="1:13" s="1412" customFormat="1" ht="15.75" thickBot="1">
      <c r="A2301" s="1501" t="s">
        <v>48</v>
      </c>
      <c r="B2301" s="1500"/>
      <c r="C2301" s="1500"/>
      <c r="D2301" s="1500"/>
      <c r="E2301" s="1500"/>
      <c r="F2301" s="1500"/>
      <c r="G2301" s="1500"/>
      <c r="H2301" s="1499"/>
      <c r="I2301" s="1464"/>
      <c r="J2301" s="1463"/>
      <c r="K2301" s="1462">
        <f>K2302+K2303+K2305+K2306+K2307+K2308</f>
        <v>2.9600000000000004</v>
      </c>
      <c r="L2301" s="1518"/>
      <c r="M2301" s="1460">
        <f>K2301*12*I2269</f>
        <v>53663.616000000002</v>
      </c>
    </row>
    <row r="2302" spans="1:13" s="1412" customFormat="1">
      <c r="A2302" s="1517" t="s">
        <v>49</v>
      </c>
      <c r="B2302" s="1516"/>
      <c r="C2302" s="1516"/>
      <c r="D2302" s="1516"/>
      <c r="E2302" s="1516"/>
      <c r="F2302" s="1495"/>
      <c r="G2302" s="1495"/>
      <c r="H2302" s="1494"/>
      <c r="I2302" s="1515"/>
      <c r="J2302" s="1451"/>
      <c r="K2302" s="1514">
        <v>0.16</v>
      </c>
      <c r="L2302" s="1513"/>
      <c r="M2302" s="1432">
        <f>K2302*12*I2269</f>
        <v>2900.7359999999999</v>
      </c>
    </row>
    <row r="2303" spans="1:13" s="1412" customFormat="1">
      <c r="A2303" s="1512" t="s">
        <v>50</v>
      </c>
      <c r="B2303" s="1511"/>
      <c r="C2303" s="1511"/>
      <c r="D2303" s="1511"/>
      <c r="E2303" s="1511"/>
      <c r="F2303" s="1481"/>
      <c r="G2303" s="1481"/>
      <c r="H2303" s="1480"/>
      <c r="I2303" s="1459" t="s">
        <v>51</v>
      </c>
      <c r="J2303" s="1458"/>
      <c r="K2303" s="1506">
        <v>1.41</v>
      </c>
      <c r="L2303" s="1505"/>
      <c r="M2303" s="1432">
        <f>K2303*12*I2269</f>
        <v>25562.735999999997</v>
      </c>
    </row>
    <row r="2304" spans="1:13" s="1412" customFormat="1">
      <c r="A2304" s="1496" t="s">
        <v>52</v>
      </c>
      <c r="B2304" s="1495"/>
      <c r="C2304" s="1495"/>
      <c r="D2304" s="1495"/>
      <c r="E2304" s="1495"/>
      <c r="F2304" s="1495"/>
      <c r="G2304" s="1495"/>
      <c r="H2304" s="1494"/>
      <c r="I2304" s="1510" t="s">
        <v>53</v>
      </c>
      <c r="J2304" s="1509"/>
      <c r="K2304" s="1508"/>
      <c r="L2304" s="1507"/>
      <c r="M2304" s="1432"/>
    </row>
    <row r="2305" spans="1:13" s="1412" customFormat="1">
      <c r="A2305" s="1489" t="s">
        <v>54</v>
      </c>
      <c r="B2305" s="1488"/>
      <c r="C2305" s="1488"/>
      <c r="D2305" s="1488"/>
      <c r="E2305" s="1488"/>
      <c r="F2305" s="1488"/>
      <c r="G2305" s="1488"/>
      <c r="H2305" s="1487"/>
      <c r="I2305" s="1504" t="s">
        <v>55</v>
      </c>
      <c r="J2305" s="1503"/>
      <c r="K2305" s="1506">
        <v>0.87</v>
      </c>
      <c r="L2305" s="1505"/>
      <c r="M2305" s="1432">
        <f>K2305*12*I2269</f>
        <v>15772.751999999999</v>
      </c>
    </row>
    <row r="2306" spans="1:13" s="1412" customFormat="1">
      <c r="A2306" s="1489" t="s">
        <v>56</v>
      </c>
      <c r="B2306" s="1488"/>
      <c r="C2306" s="1488"/>
      <c r="D2306" s="1488"/>
      <c r="E2306" s="1488"/>
      <c r="F2306" s="1488"/>
      <c r="G2306" s="1488"/>
      <c r="H2306" s="1487"/>
      <c r="I2306" s="1504" t="s">
        <v>57</v>
      </c>
      <c r="J2306" s="1503"/>
      <c r="K2306" s="1506">
        <v>0.22</v>
      </c>
      <c r="L2306" s="1505"/>
      <c r="M2306" s="1432">
        <f>K2306*12*I2269</f>
        <v>3988.5120000000002</v>
      </c>
    </row>
    <row r="2307" spans="1:13" s="1412" customFormat="1">
      <c r="A2307" s="1482" t="s">
        <v>58</v>
      </c>
      <c r="B2307" s="1481"/>
      <c r="C2307" s="1481"/>
      <c r="D2307" s="1481"/>
      <c r="E2307" s="1481"/>
      <c r="F2307" s="1481"/>
      <c r="G2307" s="1481"/>
      <c r="H2307" s="1480"/>
      <c r="I2307" s="1504" t="s">
        <v>59</v>
      </c>
      <c r="J2307" s="1503"/>
      <c r="K2307" s="1484">
        <v>0.12</v>
      </c>
      <c r="L2307" s="1483"/>
      <c r="M2307" s="1432">
        <f>K2307*12*I2269</f>
        <v>2175.5519999999997</v>
      </c>
    </row>
    <row r="2308" spans="1:13" s="1412" customFormat="1" ht="15.75" thickBot="1">
      <c r="A2308" s="1482" t="s">
        <v>60</v>
      </c>
      <c r="B2308" s="1481"/>
      <c r="C2308" s="1481"/>
      <c r="D2308" s="1481"/>
      <c r="E2308" s="1481"/>
      <c r="F2308" s="1481"/>
      <c r="G2308" s="1481"/>
      <c r="H2308" s="1480"/>
      <c r="I2308" s="1479" t="s">
        <v>61</v>
      </c>
      <c r="J2308" s="1478"/>
      <c r="K2308" s="1477">
        <v>0.18</v>
      </c>
      <c r="L2308" s="1476"/>
      <c r="M2308" s="1502">
        <f>K2308*12*I2269</f>
        <v>3263.328</v>
      </c>
    </row>
    <row r="2309" spans="1:13" s="1412" customFormat="1" ht="15.75" thickBot="1">
      <c r="A2309" s="1501" t="s">
        <v>109</v>
      </c>
      <c r="B2309" s="1500"/>
      <c r="C2309" s="1500"/>
      <c r="D2309" s="1500"/>
      <c r="E2309" s="1500"/>
      <c r="F2309" s="1500"/>
      <c r="G2309" s="1500"/>
      <c r="H2309" s="1499"/>
      <c r="I2309" s="1498"/>
      <c r="J2309" s="1497"/>
      <c r="K2309" s="1424">
        <f>K2310+K2311+K2312</f>
        <v>1.93</v>
      </c>
      <c r="L2309" s="1461"/>
      <c r="M2309" s="1460">
        <f>K2309*12*I2269</f>
        <v>34990.127999999997</v>
      </c>
    </row>
    <row r="2310" spans="1:13" s="1412" customFormat="1">
      <c r="A2310" s="1496" t="s">
        <v>63</v>
      </c>
      <c r="B2310" s="1495"/>
      <c r="C2310" s="1495"/>
      <c r="D2310" s="1495"/>
      <c r="E2310" s="1495"/>
      <c r="F2310" s="1495"/>
      <c r="G2310" s="1495"/>
      <c r="H2310" s="1494"/>
      <c r="I2310" s="1493" t="s">
        <v>64</v>
      </c>
      <c r="J2310" s="1492"/>
      <c r="K2310" s="1491">
        <v>0.92</v>
      </c>
      <c r="L2310" s="1490"/>
      <c r="M2310" s="1432">
        <f>K2310*12*I2269</f>
        <v>16679.232</v>
      </c>
    </row>
    <row r="2311" spans="1:13" s="1412" customFormat="1">
      <c r="A2311" s="1489" t="s">
        <v>65</v>
      </c>
      <c r="B2311" s="1488"/>
      <c r="C2311" s="1488"/>
      <c r="D2311" s="1488"/>
      <c r="E2311" s="1488"/>
      <c r="F2311" s="1488"/>
      <c r="G2311" s="1488"/>
      <c r="H2311" s="1487"/>
      <c r="I2311" s="1486" t="s">
        <v>66</v>
      </c>
      <c r="J2311" s="1485"/>
      <c r="K2311" s="1484">
        <v>0.81</v>
      </c>
      <c r="L2311" s="1483"/>
      <c r="M2311" s="1432">
        <f>K2311*12*I2269</f>
        <v>14684.976000000001</v>
      </c>
    </row>
    <row r="2312" spans="1:13" s="1412" customFormat="1" ht="15.75" thickBot="1">
      <c r="A2312" s="1482" t="s">
        <v>58</v>
      </c>
      <c r="B2312" s="1481"/>
      <c r="C2312" s="1481"/>
      <c r="D2312" s="1481"/>
      <c r="E2312" s="1481"/>
      <c r="F2312" s="1481"/>
      <c r="G2312" s="1481"/>
      <c r="H2312" s="1480"/>
      <c r="I2312" s="1479" t="s">
        <v>59</v>
      </c>
      <c r="J2312" s="1478"/>
      <c r="K2312" s="1477">
        <v>0.2</v>
      </c>
      <c r="L2312" s="1476"/>
      <c r="M2312" s="1432">
        <f>K2312*12*I2269</f>
        <v>3625.9200000000005</v>
      </c>
    </row>
    <row r="2313" spans="1:13" s="1412" customFormat="1" ht="15.75" thickBot="1">
      <c r="A2313" s="1471" t="s">
        <v>108</v>
      </c>
      <c r="B2313" s="1470"/>
      <c r="C2313" s="1470"/>
      <c r="D2313" s="1470"/>
      <c r="E2313" s="1470"/>
      <c r="F2313" s="1470"/>
      <c r="G2313" s="1470"/>
      <c r="H2313" s="1469"/>
      <c r="I2313" s="1475" t="s">
        <v>68</v>
      </c>
      <c r="J2313" s="1474"/>
      <c r="K2313" s="1473">
        <v>22.94</v>
      </c>
      <c r="L2313" s="1472"/>
      <c r="M2313" s="1460">
        <f>K2313*12*I2269</f>
        <v>415893.02400000003</v>
      </c>
    </row>
    <row r="2314" spans="1:13" s="1412" customFormat="1" ht="15.75" thickBot="1">
      <c r="A2314" s="1467" t="s">
        <v>107</v>
      </c>
      <c r="B2314" s="1466"/>
      <c r="C2314" s="1466"/>
      <c r="D2314" s="1466"/>
      <c r="E2314" s="1466"/>
      <c r="F2314" s="1466"/>
      <c r="G2314" s="1466"/>
      <c r="H2314" s="1465"/>
      <c r="I2314" s="1435" t="s">
        <v>71</v>
      </c>
      <c r="J2314" s="1434"/>
      <c r="K2314" s="1462">
        <v>2.29</v>
      </c>
      <c r="L2314" s="1461"/>
      <c r="M2314" s="1460">
        <f>K2314*12*I2269</f>
        <v>41516.784</v>
      </c>
    </row>
    <row r="2315" spans="1:13" s="1412" customFormat="1" ht="15.75" thickBot="1">
      <c r="A2315" s="1471" t="s">
        <v>106</v>
      </c>
      <c r="B2315" s="1470"/>
      <c r="C2315" s="1470"/>
      <c r="D2315" s="1470"/>
      <c r="E2315" s="1470"/>
      <c r="F2315" s="1470"/>
      <c r="G2315" s="1470"/>
      <c r="H2315" s="1469"/>
      <c r="I2315" s="1464"/>
      <c r="J2315" s="1463"/>
      <c r="K2315" s="1462">
        <v>0.11</v>
      </c>
      <c r="L2315" s="1461"/>
      <c r="M2315" s="1460">
        <f>K2315*12*I2269</f>
        <v>1994.2560000000001</v>
      </c>
    </row>
    <row r="2316" spans="1:13" s="1412" customFormat="1">
      <c r="A2316" s="1456" t="s">
        <v>75</v>
      </c>
      <c r="B2316" s="1455"/>
      <c r="C2316" s="1455"/>
      <c r="D2316" s="1455"/>
      <c r="E2316" s="1455"/>
      <c r="F2316" s="1455"/>
      <c r="G2316" s="1455"/>
      <c r="H2316" s="1453"/>
      <c r="I2316" s="1435" t="s">
        <v>14</v>
      </c>
      <c r="J2316" s="1434"/>
      <c r="K2316" s="1468"/>
      <c r="L2316" s="1449"/>
      <c r="M2316" s="1432"/>
    </row>
    <row r="2317" spans="1:13" s="1412" customFormat="1" ht="15.75" thickBot="1">
      <c r="A2317" s="1456" t="s">
        <v>76</v>
      </c>
      <c r="B2317" s="1455"/>
      <c r="C2317" s="1455"/>
      <c r="D2317" s="1455"/>
      <c r="E2317" s="1455"/>
      <c r="F2317" s="1455"/>
      <c r="G2317" s="1455"/>
      <c r="H2317" s="1453"/>
      <c r="I2317" s="1452"/>
      <c r="J2317" s="1451"/>
      <c r="K2317" s="1468"/>
      <c r="L2317" s="1449"/>
      <c r="M2317" s="1432"/>
    </row>
    <row r="2318" spans="1:13" s="1412" customFormat="1" ht="15.75" thickBot="1">
      <c r="A2318" s="1467" t="s">
        <v>105</v>
      </c>
      <c r="B2318" s="1466"/>
      <c r="C2318" s="1466"/>
      <c r="D2318" s="1466"/>
      <c r="E2318" s="1466"/>
      <c r="F2318" s="1466"/>
      <c r="G2318" s="1466"/>
      <c r="H2318" s="1465"/>
      <c r="I2318" s="1464"/>
      <c r="J2318" s="1463"/>
      <c r="K2318" s="1462">
        <v>10.23</v>
      </c>
      <c r="L2318" s="1461"/>
      <c r="M2318" s="1460">
        <f>K2318*12*I2269</f>
        <v>185465.80799999999</v>
      </c>
    </row>
    <row r="2319" spans="1:13" s="1412" customFormat="1">
      <c r="A2319" s="1456" t="s">
        <v>131</v>
      </c>
      <c r="B2319" s="1454"/>
      <c r="C2319" s="1454"/>
      <c r="D2319" s="1454"/>
      <c r="E2319" s="1454"/>
      <c r="F2319" s="1455"/>
      <c r="G2319" s="1454"/>
      <c r="H2319" s="1453"/>
      <c r="I2319" s="1459" t="s">
        <v>79</v>
      </c>
      <c r="J2319" s="1458"/>
      <c r="K2319" s="1450"/>
      <c r="L2319" s="1449"/>
      <c r="M2319" s="1432"/>
    </row>
    <row r="2320" spans="1:13" s="1412" customFormat="1">
      <c r="A2320" s="1456" t="s">
        <v>130</v>
      </c>
      <c r="B2320" s="1454"/>
      <c r="C2320" s="1454"/>
      <c r="D2320" s="1454"/>
      <c r="E2320" s="1454"/>
      <c r="F2320" s="1455"/>
      <c r="G2320" s="1454"/>
      <c r="H2320" s="1453"/>
      <c r="I2320" s="1459" t="s">
        <v>81</v>
      </c>
      <c r="J2320" s="1458"/>
      <c r="K2320" s="1450"/>
      <c r="L2320" s="1449"/>
      <c r="M2320" s="1432"/>
    </row>
    <row r="2321" spans="1:19">
      <c r="A2321" s="1456" t="s">
        <v>129</v>
      </c>
      <c r="B2321" s="1454"/>
      <c r="C2321" s="1454"/>
      <c r="D2321" s="1454"/>
      <c r="E2321" s="1454"/>
      <c r="F2321" s="1455"/>
      <c r="G2321" s="1454"/>
      <c r="H2321" s="1453"/>
      <c r="I2321" s="1459" t="s">
        <v>83</v>
      </c>
      <c r="J2321" s="1458"/>
      <c r="K2321" s="1450"/>
      <c r="L2321" s="1449"/>
      <c r="M2321" s="1432"/>
    </row>
    <row r="2322" spans="1:19">
      <c r="A2322" s="1456" t="s">
        <v>128</v>
      </c>
      <c r="B2322" s="1454"/>
      <c r="C2322" s="1454"/>
      <c r="D2322" s="1454"/>
      <c r="E2322" s="1454"/>
      <c r="F2322" s="1455"/>
      <c r="G2322" s="1454"/>
      <c r="H2322" s="1453"/>
      <c r="I2322" s="1459" t="s">
        <v>85</v>
      </c>
      <c r="J2322" s="1458"/>
      <c r="K2322" s="1450"/>
      <c r="L2322" s="1449"/>
      <c r="M2322" s="1432"/>
    </row>
    <row r="2323" spans="1:19">
      <c r="A2323" s="1456" t="s">
        <v>127</v>
      </c>
      <c r="B2323" s="1454"/>
      <c r="C2323" s="1454"/>
      <c r="D2323" s="1454"/>
      <c r="E2323" s="1454"/>
      <c r="F2323" s="1455"/>
      <c r="G2323" s="1454"/>
      <c r="H2323" s="1453"/>
      <c r="I2323" s="1459" t="s">
        <v>87</v>
      </c>
      <c r="J2323" s="1458"/>
      <c r="K2323" s="1450"/>
      <c r="L2323" s="1449"/>
      <c r="M2323" s="1432"/>
    </row>
    <row r="2324" spans="1:19">
      <c r="A2324" s="1456" t="s">
        <v>126</v>
      </c>
      <c r="B2324" s="1454"/>
      <c r="C2324" s="1454"/>
      <c r="D2324" s="1454"/>
      <c r="E2324" s="1454"/>
      <c r="F2324" s="1455"/>
      <c r="G2324" s="1454"/>
      <c r="H2324" s="1453"/>
      <c r="I2324" s="1452"/>
      <c r="J2324" s="1451"/>
      <c r="K2324" s="1450"/>
      <c r="L2324" s="1449"/>
      <c r="M2324" s="1432"/>
    </row>
    <row r="2325" spans="1:19">
      <c r="A2325" s="1456" t="s">
        <v>125</v>
      </c>
      <c r="B2325" s="1454"/>
      <c r="C2325" s="1454"/>
      <c r="D2325" s="1454"/>
      <c r="E2325" s="1454"/>
      <c r="F2325" s="1455"/>
      <c r="G2325" s="1454"/>
      <c r="H2325" s="1453"/>
      <c r="I2325" s="1452"/>
      <c r="J2325" s="1451"/>
      <c r="K2325" s="1450"/>
      <c r="L2325" s="1449"/>
      <c r="M2325" s="1432"/>
    </row>
    <row r="2326" spans="1:19">
      <c r="A2326" s="1456" t="s">
        <v>91</v>
      </c>
      <c r="B2326" s="1454"/>
      <c r="C2326" s="1454"/>
      <c r="D2326" s="1454"/>
      <c r="E2326" s="1454"/>
      <c r="F2326" s="1455"/>
      <c r="G2326" s="1454"/>
      <c r="H2326" s="1453"/>
      <c r="I2326" s="1452"/>
      <c r="J2326" s="1451"/>
      <c r="K2326" s="1450"/>
      <c r="L2326" s="1449"/>
      <c r="M2326" s="1432"/>
    </row>
    <row r="2327" spans="1:19" ht="15.75" thickBot="1">
      <c r="A2327" s="1456" t="s">
        <v>124</v>
      </c>
      <c r="B2327" s="1454"/>
      <c r="C2327" s="1454"/>
      <c r="D2327" s="1454"/>
      <c r="E2327" s="1454"/>
      <c r="F2327" s="1455"/>
      <c r="G2327" s="1454"/>
      <c r="H2327" s="1453"/>
      <c r="I2327" s="1452"/>
      <c r="J2327" s="1451"/>
      <c r="K2327" s="1450"/>
      <c r="L2327" s="1449"/>
      <c r="M2327" s="1432"/>
    </row>
    <row r="2328" spans="1:19">
      <c r="A2328" s="1448" t="s">
        <v>94</v>
      </c>
      <c r="B2328" s="1447"/>
      <c r="C2328" s="1447"/>
      <c r="D2328" s="1447"/>
      <c r="E2328" s="1447"/>
      <c r="F2328" s="1447"/>
      <c r="G2328" s="1447"/>
      <c r="H2328" s="1447"/>
      <c r="I2328" s="1435" t="s">
        <v>95</v>
      </c>
      <c r="J2328" s="1434"/>
      <c r="K2328" s="1446"/>
      <c r="L2328" s="1445"/>
      <c r="M2328" s="1444"/>
    </row>
    <row r="2329" spans="1:19" ht="15.75" thickBot="1">
      <c r="A2329" s="1443" t="s">
        <v>96</v>
      </c>
      <c r="B2329" s="1442"/>
      <c r="C2329" s="1442"/>
      <c r="D2329" s="1442"/>
      <c r="E2329" s="1442"/>
      <c r="F2329" s="1442"/>
      <c r="G2329" s="1442"/>
      <c r="H2329" s="1442"/>
      <c r="I2329" s="1441"/>
      <c r="J2329" s="1440"/>
      <c r="K2329" s="1439"/>
      <c r="L2329" s="1438"/>
      <c r="M2329" s="1437"/>
    </row>
    <row r="2330" spans="1:19" ht="15.75" thickBot="1">
      <c r="A2330" s="1467" t="s">
        <v>97</v>
      </c>
      <c r="B2330" s="1466"/>
      <c r="C2330" s="1466"/>
      <c r="D2330" s="1466"/>
      <c r="E2330" s="1466"/>
      <c r="F2330" s="1466"/>
      <c r="G2330" s="1466"/>
      <c r="H2330" s="1597"/>
      <c r="I2330" s="1596" t="s">
        <v>98</v>
      </c>
      <c r="J2330" s="1595"/>
      <c r="K2330" s="1429">
        <v>1.85</v>
      </c>
      <c r="L2330" s="1423"/>
      <c r="M2330" s="1416">
        <f>K2330*12*I2269</f>
        <v>33539.760000000002</v>
      </c>
    </row>
    <row r="2331" spans="1:19" ht="15.75" thickBot="1">
      <c r="A2331" s="1436" t="s">
        <v>99</v>
      </c>
      <c r="B2331" s="1436"/>
      <c r="C2331" s="1436"/>
      <c r="D2331" s="1436"/>
      <c r="E2331" s="1436"/>
      <c r="F2331" s="1436"/>
      <c r="G2331" s="1436"/>
      <c r="H2331" s="1436"/>
      <c r="I2331" s="1435" t="s">
        <v>95</v>
      </c>
      <c r="J2331" s="1434"/>
      <c r="K2331" s="1433">
        <v>0.48</v>
      </c>
      <c r="L2331" s="1433"/>
      <c r="M2331" s="1432">
        <f>K2331*I2269*12</f>
        <v>8702.2079999999987</v>
      </c>
    </row>
    <row r="2332" spans="1:19" ht="15.75" thickBot="1">
      <c r="A2332" s="1594" t="s">
        <v>100</v>
      </c>
      <c r="B2332" s="1593"/>
      <c r="C2332" s="1593"/>
      <c r="D2332" s="1593"/>
      <c r="E2332" s="1593"/>
      <c r="F2332" s="1593"/>
      <c r="G2332" s="1593"/>
      <c r="H2332" s="1593"/>
      <c r="I2332" s="1592"/>
      <c r="J2332" s="1591"/>
      <c r="K2332" s="1603"/>
      <c r="L2332" s="1602"/>
      <c r="M2332" s="1416">
        <f>K2332*I2269*12</f>
        <v>0</v>
      </c>
    </row>
    <row r="2333" spans="1:19" s="1588" customFormat="1" ht="15.75" thickBot="1">
      <c r="A2333" s="1431" t="s">
        <v>137</v>
      </c>
      <c r="B2333" s="1430"/>
      <c r="C2333" s="1430"/>
      <c r="D2333" s="1430"/>
      <c r="E2333" s="1430"/>
      <c r="F2333" s="1430"/>
      <c r="G2333" s="1430"/>
      <c r="H2333" s="1430"/>
      <c r="I2333" s="1426"/>
      <c r="J2333" s="1425"/>
      <c r="K2333" s="1429">
        <v>66.540000000000006</v>
      </c>
      <c r="L2333" s="1423"/>
      <c r="M2333" s="1416">
        <f>K2333*12*I2269</f>
        <v>1206343.584</v>
      </c>
      <c r="P2333" s="1414"/>
      <c r="Q2333" s="1414"/>
      <c r="R2333" s="1414"/>
      <c r="S2333" s="1589"/>
    </row>
    <row r="2334" spans="1:19" s="1588" customFormat="1" ht="15.75" thickBot="1">
      <c r="A2334" s="1428" t="s">
        <v>136</v>
      </c>
      <c r="B2334" s="1427"/>
      <c r="C2334" s="1427"/>
      <c r="D2334" s="1427"/>
      <c r="E2334" s="1427"/>
      <c r="F2334" s="1427"/>
      <c r="G2334" s="1427"/>
      <c r="H2334" s="1427"/>
      <c r="I2334" s="1426"/>
      <c r="J2334" s="1425"/>
      <c r="K2334" s="1424">
        <f>K2335-K2333</f>
        <v>3.3299999999999983</v>
      </c>
      <c r="L2334" s="1423"/>
      <c r="M2334" s="1416">
        <f>K2334*12*I2269</f>
        <v>60371.56799999997</v>
      </c>
      <c r="P2334" s="1414"/>
      <c r="Q2334" s="1414"/>
      <c r="R2334" s="1414"/>
      <c r="S2334" s="1589"/>
    </row>
    <row r="2335" spans="1:19" s="1588" customFormat="1" ht="15.75" thickBot="1">
      <c r="A2335" s="1422" t="s">
        <v>135</v>
      </c>
      <c r="B2335" s="1421"/>
      <c r="C2335" s="1421"/>
      <c r="D2335" s="1421"/>
      <c r="E2335" s="1421"/>
      <c r="F2335" s="1421"/>
      <c r="G2335" s="1421"/>
      <c r="H2335" s="1421"/>
      <c r="I2335" s="1420"/>
      <c r="J2335" s="1419"/>
      <c r="K2335" s="1418">
        <f>K2332+K2331+K2330+K2318+K2293+K2280+K2270</f>
        <v>69.87</v>
      </c>
      <c r="L2335" s="1417"/>
      <c r="M2335" s="1416">
        <f>M2332+M2331+M2330+M2318+M2293+M2280+M2270</f>
        <v>1266715.152</v>
      </c>
      <c r="N2335" s="1590"/>
      <c r="O2335" s="1590"/>
      <c r="P2335" s="1414"/>
      <c r="Q2335" s="1414"/>
      <c r="R2335" s="1414"/>
      <c r="S2335" s="1589"/>
    </row>
    <row r="2336" spans="1:19" ht="16.5" customHeight="1"/>
    <row r="2337" spans="1:13" s="1412" customFormat="1" ht="15.75">
      <c r="A2337" s="1587" t="s">
        <v>104</v>
      </c>
      <c r="B2337" s="1587"/>
      <c r="C2337" s="1587"/>
      <c r="D2337" s="1587"/>
      <c r="E2337" s="1587"/>
      <c r="F2337" s="1587"/>
      <c r="G2337" s="1587"/>
      <c r="H2337" s="1587"/>
      <c r="I2337" s="1587"/>
      <c r="J2337" s="1587"/>
      <c r="K2337" s="1587"/>
      <c r="L2337" s="1587"/>
      <c r="M2337" s="1508"/>
    </row>
    <row r="2338" spans="1:13" s="1412" customFormat="1" ht="15.75">
      <c r="A2338" s="1586" t="s">
        <v>0</v>
      </c>
      <c r="B2338" s="1586"/>
      <c r="C2338" s="1586"/>
      <c r="D2338" s="1586"/>
      <c r="E2338" s="1586"/>
      <c r="F2338" s="1586"/>
      <c r="G2338" s="1586"/>
      <c r="H2338" s="1586"/>
      <c r="I2338" s="1586"/>
      <c r="J2338" s="1586"/>
      <c r="K2338" s="1586"/>
      <c r="L2338" s="1586"/>
      <c r="M2338" s="1508"/>
    </row>
    <row r="2339" spans="1:13" s="1412" customFormat="1" ht="15.75">
      <c r="A2339" s="1559"/>
      <c r="B2339" s="1559"/>
      <c r="C2339" s="1559"/>
      <c r="D2339" s="1559"/>
      <c r="E2339" s="1559"/>
      <c r="F2339" s="1559" t="s">
        <v>201</v>
      </c>
      <c r="G2339" s="1559"/>
      <c r="H2339" s="1559"/>
      <c r="I2339" s="1559"/>
      <c r="J2339" s="1559"/>
      <c r="K2339" s="1601" t="s">
        <v>187</v>
      </c>
      <c r="L2339" s="1584"/>
      <c r="M2339" s="1584"/>
    </row>
    <row r="2340" spans="1:13" s="1412" customFormat="1">
      <c r="A2340" s="1512"/>
      <c r="B2340" s="1511"/>
      <c r="C2340" s="1583" t="s">
        <v>2</v>
      </c>
      <c r="D2340" s="1583"/>
      <c r="E2340" s="1583"/>
      <c r="F2340" s="1511"/>
      <c r="G2340" s="1511"/>
      <c r="H2340" s="1557"/>
      <c r="I2340" s="1526" t="s">
        <v>3</v>
      </c>
      <c r="J2340" s="1525"/>
      <c r="K2340" s="1582" t="s">
        <v>4</v>
      </c>
      <c r="L2340" s="1581"/>
      <c r="M2340" s="1536"/>
    </row>
    <row r="2341" spans="1:13" s="1412" customFormat="1">
      <c r="A2341" s="1577"/>
      <c r="B2341" s="1541"/>
      <c r="C2341" s="1541"/>
      <c r="D2341" s="1541"/>
      <c r="E2341" s="1541"/>
      <c r="F2341" s="1541"/>
      <c r="G2341" s="1541"/>
      <c r="H2341" s="1542"/>
      <c r="I2341" s="1452"/>
      <c r="J2341" s="1451"/>
      <c r="K2341" s="1579" t="s">
        <v>5</v>
      </c>
      <c r="L2341" s="1578"/>
      <c r="M2341" s="1600" t="s">
        <v>6</v>
      </c>
    </row>
    <row r="2342" spans="1:13" s="1412" customFormat="1">
      <c r="A2342" s="1577"/>
      <c r="B2342" s="1541"/>
      <c r="C2342" s="1541"/>
      <c r="D2342" s="1541"/>
      <c r="E2342" s="1541"/>
      <c r="F2342" s="1541"/>
      <c r="G2342" s="1541"/>
      <c r="H2342" s="1542"/>
      <c r="I2342" s="1459" t="s">
        <v>7</v>
      </c>
      <c r="J2342" s="1458"/>
      <c r="K2342" s="1576" t="s">
        <v>8</v>
      </c>
      <c r="L2342" s="1575"/>
      <c r="M2342" s="1600" t="s">
        <v>9</v>
      </c>
    </row>
    <row r="2343" spans="1:13" s="1412" customFormat="1" ht="16.5" thickBot="1">
      <c r="A2343" s="1573"/>
      <c r="B2343" s="1538"/>
      <c r="C2343" s="1538"/>
      <c r="D2343" s="1538"/>
      <c r="E2343" s="1538"/>
      <c r="F2343" s="1538"/>
      <c r="G2343" s="1538"/>
      <c r="H2343" s="1537"/>
      <c r="I2343" s="1572">
        <v>1522.5</v>
      </c>
      <c r="J2343" s="1571"/>
      <c r="K2343" s="1570"/>
      <c r="L2343" s="1569"/>
      <c r="M2343" s="1568"/>
    </row>
    <row r="2344" spans="1:13" s="1412" customFormat="1">
      <c r="A2344" s="1555" t="s">
        <v>10</v>
      </c>
      <c r="B2344" s="1534"/>
      <c r="C2344" s="1534"/>
      <c r="D2344" s="1534"/>
      <c r="E2344" s="1534"/>
      <c r="F2344" s="1534"/>
      <c r="G2344" s="1534"/>
      <c r="H2344" s="1567"/>
      <c r="I2344" s="1531"/>
      <c r="J2344" s="1530"/>
      <c r="K2344" s="1566">
        <f>K2347+K2350</f>
        <v>8.77</v>
      </c>
      <c r="L2344" s="1528"/>
      <c r="M2344" s="1444">
        <f>K2344*12*I2343</f>
        <v>160227.9</v>
      </c>
    </row>
    <row r="2345" spans="1:13" s="1412" customFormat="1">
      <c r="A2345" s="1565" t="s">
        <v>11</v>
      </c>
      <c r="B2345" s="1564"/>
      <c r="C2345" s="1564"/>
      <c r="D2345" s="1564"/>
      <c r="E2345" s="1564"/>
      <c r="F2345" s="1564"/>
      <c r="G2345" s="1564"/>
      <c r="H2345" s="1563"/>
      <c r="I2345" s="1452"/>
      <c r="J2345" s="1451"/>
      <c r="K2345" s="1521"/>
      <c r="L2345" s="1507"/>
      <c r="M2345" s="1562"/>
    </row>
    <row r="2346" spans="1:13" s="1412" customFormat="1" ht="15.75" thickBot="1">
      <c r="A2346" s="1550" t="s">
        <v>12</v>
      </c>
      <c r="B2346" s="1561"/>
      <c r="C2346" s="1561"/>
      <c r="D2346" s="1561"/>
      <c r="E2346" s="1561"/>
      <c r="F2346" s="1561"/>
      <c r="G2346" s="1561"/>
      <c r="H2346" s="1560"/>
      <c r="I2346" s="1547"/>
      <c r="J2346" s="1440"/>
      <c r="K2346" s="1439"/>
      <c r="L2346" s="1438"/>
      <c r="M2346" s="1437"/>
    </row>
    <row r="2347" spans="1:13" s="1412" customFormat="1">
      <c r="A2347" s="1496" t="s">
        <v>13</v>
      </c>
      <c r="B2347" s="1516"/>
      <c r="C2347" s="1516"/>
      <c r="D2347" s="1516"/>
      <c r="E2347" s="1516"/>
      <c r="F2347" s="1516"/>
      <c r="G2347" s="1516"/>
      <c r="H2347" s="1543"/>
      <c r="I2347" s="1510" t="s">
        <v>14</v>
      </c>
      <c r="J2347" s="1509"/>
      <c r="K2347" s="1514">
        <v>5.24</v>
      </c>
      <c r="L2347" s="1513"/>
      <c r="M2347" s="1432">
        <f>K2347*12*I2343</f>
        <v>95734.8</v>
      </c>
    </row>
    <row r="2348" spans="1:13" s="1412" customFormat="1">
      <c r="A2348" s="1456" t="s">
        <v>15</v>
      </c>
      <c r="B2348" s="1541"/>
      <c r="C2348" s="1541"/>
      <c r="D2348" s="1541"/>
      <c r="E2348" s="1541"/>
      <c r="F2348" s="1541"/>
      <c r="G2348" s="1541"/>
      <c r="H2348" s="1542"/>
      <c r="I2348" s="1459" t="s">
        <v>16</v>
      </c>
      <c r="J2348" s="1458"/>
      <c r="K2348" s="1508"/>
      <c r="L2348" s="1507"/>
      <c r="M2348" s="1432"/>
    </row>
    <row r="2349" spans="1:13" s="1412" customFormat="1">
      <c r="A2349" s="1496" t="s">
        <v>17</v>
      </c>
      <c r="B2349" s="1516"/>
      <c r="C2349" s="1516"/>
      <c r="D2349" s="1516"/>
      <c r="E2349" s="1516"/>
      <c r="F2349" s="1516"/>
      <c r="G2349" s="1516"/>
      <c r="H2349" s="1543"/>
      <c r="I2349" s="1510"/>
      <c r="J2349" s="1509"/>
      <c r="K2349" s="1508"/>
      <c r="L2349" s="1507"/>
      <c r="M2349" s="1432"/>
    </row>
    <row r="2350" spans="1:13" s="1412" customFormat="1">
      <c r="A2350" s="1496" t="s">
        <v>18</v>
      </c>
      <c r="B2350" s="1516"/>
      <c r="C2350" s="1516"/>
      <c r="D2350" s="1516"/>
      <c r="E2350" s="1516"/>
      <c r="F2350" s="1516"/>
      <c r="G2350" s="1516"/>
      <c r="H2350" s="1543"/>
      <c r="I2350" s="1504" t="s">
        <v>19</v>
      </c>
      <c r="J2350" s="1503"/>
      <c r="K2350" s="1506">
        <v>3.53</v>
      </c>
      <c r="L2350" s="1505"/>
      <c r="M2350" s="1432">
        <f>K2350*12*I2343</f>
        <v>64493.1</v>
      </c>
    </row>
    <row r="2351" spans="1:13" s="1412" customFormat="1">
      <c r="A2351" s="1489" t="s">
        <v>20</v>
      </c>
      <c r="B2351" s="1540"/>
      <c r="C2351" s="1540"/>
      <c r="D2351" s="1540"/>
      <c r="E2351" s="1540"/>
      <c r="F2351" s="1540"/>
      <c r="G2351" s="1540"/>
      <c r="H2351" s="1539"/>
      <c r="I2351" s="1459" t="s">
        <v>16</v>
      </c>
      <c r="J2351" s="1458"/>
      <c r="K2351" s="1599"/>
      <c r="L2351" s="1598"/>
      <c r="M2351" s="1432"/>
    </row>
    <row r="2352" spans="1:13" s="1412" customFormat="1">
      <c r="A2352" s="1482" t="s">
        <v>21</v>
      </c>
      <c r="B2352" s="1511"/>
      <c r="C2352" s="1511"/>
      <c r="D2352" s="1511"/>
      <c r="E2352" s="1511"/>
      <c r="F2352" s="1511"/>
      <c r="G2352" s="1511"/>
      <c r="H2352" s="1557"/>
      <c r="I2352" s="1459"/>
      <c r="J2352" s="1458"/>
      <c r="K2352" s="1508"/>
      <c r="L2352" s="1507"/>
      <c r="M2352" s="1432"/>
    </row>
    <row r="2353" spans="1:13" s="1412" customFormat="1" ht="15.75" thickBot="1">
      <c r="A2353" s="1496" t="s">
        <v>22</v>
      </c>
      <c r="B2353" s="1495"/>
      <c r="C2353" s="1495"/>
      <c r="D2353" s="1495"/>
      <c r="E2353" s="1495"/>
      <c r="F2353" s="1495"/>
      <c r="G2353" s="1495"/>
      <c r="H2353" s="1494"/>
      <c r="I2353" s="1523"/>
      <c r="J2353" s="1522"/>
      <c r="K2353" s="1484"/>
      <c r="L2353" s="1483"/>
      <c r="M2353" s="1432"/>
    </row>
    <row r="2354" spans="1:13" s="1412" customFormat="1">
      <c r="A2354" s="1555" t="s">
        <v>23</v>
      </c>
      <c r="B2354" s="1554"/>
      <c r="C2354" s="1554"/>
      <c r="D2354" s="1554"/>
      <c r="E2354" s="1554"/>
      <c r="F2354" s="1554"/>
      <c r="G2354" s="1554"/>
      <c r="H2354" s="1553"/>
      <c r="I2354" s="1531"/>
      <c r="J2354" s="1552"/>
      <c r="K2354" s="1551">
        <f>K2356+K2361+K2363</f>
        <v>7.17</v>
      </c>
      <c r="L2354" s="1528"/>
      <c r="M2354" s="1444">
        <f>K2354*12*I2343</f>
        <v>130995.9</v>
      </c>
    </row>
    <row r="2355" spans="1:13" s="1412" customFormat="1" ht="15.75" thickBot="1">
      <c r="A2355" s="1550" t="s">
        <v>24</v>
      </c>
      <c r="B2355" s="1549"/>
      <c r="C2355" s="1549"/>
      <c r="D2355" s="1549"/>
      <c r="E2355" s="1549"/>
      <c r="F2355" s="1549"/>
      <c r="G2355" s="1549"/>
      <c r="H2355" s="1548"/>
      <c r="I2355" s="1547"/>
      <c r="J2355" s="1546"/>
      <c r="K2355" s="1439"/>
      <c r="L2355" s="1438"/>
      <c r="M2355" s="1437"/>
    </row>
    <row r="2356" spans="1:13" s="1412" customFormat="1">
      <c r="A2356" s="1456" t="s">
        <v>25</v>
      </c>
      <c r="B2356" s="1455"/>
      <c r="C2356" s="1455"/>
      <c r="D2356" s="1455"/>
      <c r="E2356" s="1455"/>
      <c r="F2356" s="1455"/>
      <c r="G2356" s="1455"/>
      <c r="H2356" s="1453"/>
      <c r="I2356" s="1459" t="s">
        <v>14</v>
      </c>
      <c r="J2356" s="1458"/>
      <c r="K2356" s="1514">
        <v>3.59</v>
      </c>
      <c r="L2356" s="1513"/>
      <c r="M2356" s="1432">
        <f>K2356*12*I2343</f>
        <v>65589.3</v>
      </c>
    </row>
    <row r="2357" spans="1:13" s="1412" customFormat="1">
      <c r="A2357" s="1496" t="s">
        <v>26</v>
      </c>
      <c r="B2357" s="1495"/>
      <c r="C2357" s="1495"/>
      <c r="D2357" s="1495"/>
      <c r="E2357" s="1495"/>
      <c r="F2357" s="1495"/>
      <c r="G2357" s="1495"/>
      <c r="H2357" s="1494"/>
      <c r="I2357" s="1545"/>
      <c r="J2357" s="1544"/>
      <c r="K2357" s="1508"/>
      <c r="L2357" s="1507"/>
      <c r="M2357" s="1432"/>
    </row>
    <row r="2358" spans="1:13" s="1412" customFormat="1">
      <c r="A2358" s="1456" t="s">
        <v>15</v>
      </c>
      <c r="B2358" s="1541"/>
      <c r="C2358" s="1541"/>
      <c r="D2358" s="1541"/>
      <c r="E2358" s="1541"/>
      <c r="F2358" s="1541"/>
      <c r="G2358" s="1541"/>
      <c r="H2358" s="1542"/>
      <c r="I2358" s="1459" t="s">
        <v>16</v>
      </c>
      <c r="J2358" s="1458"/>
      <c r="K2358" s="1508"/>
      <c r="L2358" s="1507"/>
      <c r="M2358" s="1432"/>
    </row>
    <row r="2359" spans="1:13" s="1412" customFormat="1">
      <c r="A2359" s="1496" t="s">
        <v>17</v>
      </c>
      <c r="B2359" s="1516"/>
      <c r="C2359" s="1516"/>
      <c r="D2359" s="1516"/>
      <c r="E2359" s="1516"/>
      <c r="F2359" s="1516"/>
      <c r="G2359" s="1516"/>
      <c r="H2359" s="1543"/>
      <c r="I2359" s="1510"/>
      <c r="J2359" s="1509"/>
      <c r="K2359" s="1508"/>
      <c r="L2359" s="1507"/>
      <c r="M2359" s="1432"/>
    </row>
    <row r="2360" spans="1:13" s="1412" customFormat="1">
      <c r="A2360" s="1489" t="s">
        <v>27</v>
      </c>
      <c r="B2360" s="1540"/>
      <c r="C2360" s="1539"/>
      <c r="D2360" s="1541"/>
      <c r="E2360" s="1541"/>
      <c r="F2360" s="1541"/>
      <c r="G2360" s="1541"/>
      <c r="H2360" s="1542"/>
      <c r="I2360" s="1459" t="s">
        <v>16</v>
      </c>
      <c r="J2360" s="1458"/>
      <c r="K2360" s="1508"/>
      <c r="L2360" s="1507"/>
      <c r="M2360" s="1432"/>
    </row>
    <row r="2361" spans="1:13" s="1412" customFormat="1">
      <c r="A2361" s="1456" t="s">
        <v>28</v>
      </c>
      <c r="B2361" s="1541"/>
      <c r="C2361" s="1541"/>
      <c r="D2361" s="1540"/>
      <c r="E2361" s="1540"/>
      <c r="F2361" s="1540"/>
      <c r="G2361" s="1540"/>
      <c r="H2361" s="1539"/>
      <c r="I2361" s="1504" t="s">
        <v>19</v>
      </c>
      <c r="J2361" s="1503"/>
      <c r="K2361" s="1506">
        <v>1.58</v>
      </c>
      <c r="L2361" s="1505"/>
      <c r="M2361" s="1432">
        <f>K2361*12*I2343</f>
        <v>28866.600000000002</v>
      </c>
    </row>
    <row r="2362" spans="1:13" s="1412" customFormat="1">
      <c r="A2362" s="1482" t="s">
        <v>29</v>
      </c>
      <c r="B2362" s="1481"/>
      <c r="C2362" s="1481"/>
      <c r="D2362" s="1481"/>
      <c r="E2362" s="1481"/>
      <c r="F2362" s="1481"/>
      <c r="G2362" s="1481"/>
      <c r="H2362" s="1480"/>
      <c r="I2362" s="1526" t="s">
        <v>133</v>
      </c>
      <c r="J2362" s="1525"/>
      <c r="K2362" s="1508"/>
      <c r="L2362" s="1507"/>
      <c r="M2362" s="1432"/>
    </row>
    <row r="2363" spans="1:13" s="1412" customFormat="1">
      <c r="A2363" s="1482" t="s">
        <v>32</v>
      </c>
      <c r="B2363" s="1481"/>
      <c r="C2363" s="1481"/>
      <c r="D2363" s="1481"/>
      <c r="E2363" s="1481"/>
      <c r="F2363" s="1481"/>
      <c r="G2363" s="1481"/>
      <c r="H2363" s="1480"/>
      <c r="I2363" s="1526" t="s">
        <v>19</v>
      </c>
      <c r="J2363" s="1525"/>
      <c r="K2363" s="1506">
        <v>2</v>
      </c>
      <c r="L2363" s="1505"/>
      <c r="M2363" s="1432">
        <f>K2363*12*I2343</f>
        <v>36540</v>
      </c>
    </row>
    <row r="2364" spans="1:13" s="1412" customFormat="1">
      <c r="A2364" s="1496" t="s">
        <v>33</v>
      </c>
      <c r="B2364" s="1495"/>
      <c r="C2364" s="1495"/>
      <c r="D2364" s="1495"/>
      <c r="E2364" s="1495"/>
      <c r="F2364" s="1495"/>
      <c r="G2364" s="1495"/>
      <c r="H2364" s="1494"/>
      <c r="I2364" s="1523"/>
      <c r="J2364" s="1522"/>
      <c r="K2364" s="1508"/>
      <c r="L2364" s="1507"/>
      <c r="M2364" s="1432"/>
    </row>
    <row r="2365" spans="1:13" s="1412" customFormat="1">
      <c r="A2365" s="1482" t="s">
        <v>34</v>
      </c>
      <c r="B2365" s="1481"/>
      <c r="C2365" s="1481"/>
      <c r="D2365" s="1481"/>
      <c r="E2365" s="1481"/>
      <c r="F2365" s="1481"/>
      <c r="G2365" s="1481"/>
      <c r="H2365" s="1480"/>
      <c r="I2365" s="1459" t="s">
        <v>16</v>
      </c>
      <c r="J2365" s="1458"/>
      <c r="K2365" s="1508"/>
      <c r="L2365" s="1507"/>
      <c r="M2365" s="1432"/>
    </row>
    <row r="2366" spans="1:13" s="1412" customFormat="1" ht="15.75" thickBot="1">
      <c r="A2366" s="1482" t="s">
        <v>35</v>
      </c>
      <c r="B2366" s="1481"/>
      <c r="C2366" s="1481"/>
      <c r="D2366" s="1481"/>
      <c r="E2366" s="1481"/>
      <c r="F2366" s="1481"/>
      <c r="G2366" s="1481"/>
      <c r="H2366" s="1480"/>
      <c r="I2366" s="1526" t="s">
        <v>132</v>
      </c>
      <c r="J2366" s="1525"/>
      <c r="K2366" s="1538"/>
      <c r="L2366" s="1537"/>
      <c r="M2366" s="1536"/>
    </row>
    <row r="2367" spans="1:13" s="1412" customFormat="1" ht="15.75" thickBot="1">
      <c r="A2367" s="1535" t="s">
        <v>38</v>
      </c>
      <c r="B2367" s="1534"/>
      <c r="C2367" s="1534"/>
      <c r="D2367" s="1534"/>
      <c r="E2367" s="1534"/>
      <c r="F2367" s="1534"/>
      <c r="G2367" s="1533"/>
      <c r="H2367" s="1532"/>
      <c r="I2367" s="1531"/>
      <c r="J2367" s="1530"/>
      <c r="K2367" s="1529">
        <f>K2368+K2375+K2383+K2387+K2388+K2389</f>
        <v>39.559999999999995</v>
      </c>
      <c r="L2367" s="1528"/>
      <c r="M2367" s="1444">
        <f>M2368+M2375+M2383+M2387+M2388+M2389</f>
        <v>722761.2</v>
      </c>
    </row>
    <row r="2368" spans="1:13" s="1412" customFormat="1" ht="15.75" thickBot="1">
      <c r="A2368" s="1467" t="s">
        <v>39</v>
      </c>
      <c r="B2368" s="1466"/>
      <c r="C2368" s="1466"/>
      <c r="D2368" s="1466"/>
      <c r="E2368" s="1466"/>
      <c r="F2368" s="1466"/>
      <c r="G2368" s="1466"/>
      <c r="H2368" s="1465"/>
      <c r="I2368" s="1464"/>
      <c r="J2368" s="1463"/>
      <c r="K2368" s="1527">
        <f>K2369+K2370+K2371+K2373+K2374</f>
        <v>9.1399999999999988</v>
      </c>
      <c r="L2368" s="1518"/>
      <c r="M2368" s="1460">
        <f>K2368*12*I2343</f>
        <v>166987.79999999996</v>
      </c>
    </row>
    <row r="2369" spans="1:13" s="1412" customFormat="1">
      <c r="A2369" s="1496" t="s">
        <v>40</v>
      </c>
      <c r="B2369" s="1495"/>
      <c r="C2369" s="1495"/>
      <c r="D2369" s="1495"/>
      <c r="E2369" s="1495"/>
      <c r="F2369" s="1495"/>
      <c r="G2369" s="1495"/>
      <c r="H2369" s="1494"/>
      <c r="I2369" s="1510" t="s">
        <v>41</v>
      </c>
      <c r="J2369" s="1509"/>
      <c r="K2369" s="1514">
        <v>0.57999999999999996</v>
      </c>
      <c r="L2369" s="1513"/>
      <c r="M2369" s="1432">
        <f>K2369*12*I2343</f>
        <v>10596.599999999999</v>
      </c>
    </row>
    <row r="2370" spans="1:13" s="1412" customFormat="1">
      <c r="A2370" s="1489" t="s">
        <v>42</v>
      </c>
      <c r="B2370" s="1488"/>
      <c r="C2370" s="1488"/>
      <c r="D2370" s="1488"/>
      <c r="E2370" s="1488"/>
      <c r="F2370" s="1488"/>
      <c r="G2370" s="1488"/>
      <c r="H2370" s="1487"/>
      <c r="I2370" s="1504" t="s">
        <v>43</v>
      </c>
      <c r="J2370" s="1503"/>
      <c r="K2370" s="1506">
        <v>6.1</v>
      </c>
      <c r="L2370" s="1505"/>
      <c r="M2370" s="1432">
        <f>K2370*12*I2343</f>
        <v>111446.99999999999</v>
      </c>
    </row>
    <row r="2371" spans="1:13" s="1412" customFormat="1">
      <c r="A2371" s="1482" t="s">
        <v>44</v>
      </c>
      <c r="B2371" s="1481"/>
      <c r="C2371" s="1481"/>
      <c r="D2371" s="1481"/>
      <c r="E2371" s="1481"/>
      <c r="F2371" s="1481"/>
      <c r="G2371" s="1481"/>
      <c r="H2371" s="1480"/>
      <c r="I2371" s="1526" t="s">
        <v>19</v>
      </c>
      <c r="J2371" s="1525"/>
      <c r="K2371" s="1506">
        <v>0.69</v>
      </c>
      <c r="L2371" s="1505"/>
      <c r="M2371" s="1432">
        <f>K2371*12*I2343</f>
        <v>12606.3</v>
      </c>
    </row>
    <row r="2372" spans="1:13" s="1412" customFormat="1">
      <c r="A2372" s="1524" t="s">
        <v>45</v>
      </c>
      <c r="B2372" s="1516"/>
      <c r="C2372" s="1516"/>
      <c r="D2372" s="1516"/>
      <c r="E2372" s="1495"/>
      <c r="F2372" s="1495"/>
      <c r="G2372" s="1495"/>
      <c r="H2372" s="1494"/>
      <c r="I2372" s="1523"/>
      <c r="J2372" s="1522"/>
      <c r="K2372" s="1521"/>
      <c r="L2372" s="1507"/>
      <c r="M2372" s="1432"/>
    </row>
    <row r="2373" spans="1:13" s="1412" customFormat="1">
      <c r="A2373" s="1489" t="s">
        <v>46</v>
      </c>
      <c r="B2373" s="1488"/>
      <c r="C2373" s="1488"/>
      <c r="D2373" s="1488"/>
      <c r="E2373" s="1488"/>
      <c r="F2373" s="1488"/>
      <c r="G2373" s="1488"/>
      <c r="H2373" s="1487"/>
      <c r="I2373" s="1504" t="s">
        <v>14</v>
      </c>
      <c r="J2373" s="1503"/>
      <c r="K2373" s="1506">
        <v>0.21</v>
      </c>
      <c r="L2373" s="1505"/>
      <c r="M2373" s="1432">
        <f>K2373*12*I2343</f>
        <v>3836.7</v>
      </c>
    </row>
    <row r="2374" spans="1:13" s="1412" customFormat="1" ht="15.75" thickBot="1">
      <c r="A2374" s="1482" t="s">
        <v>47</v>
      </c>
      <c r="B2374" s="1481"/>
      <c r="C2374" s="1481"/>
      <c r="D2374" s="1481"/>
      <c r="E2374" s="1481"/>
      <c r="F2374" s="1481"/>
      <c r="G2374" s="1481"/>
      <c r="H2374" s="1480"/>
      <c r="I2374" s="1479" t="s">
        <v>14</v>
      </c>
      <c r="J2374" s="1478"/>
      <c r="K2374" s="1520">
        <v>1.56</v>
      </c>
      <c r="L2374" s="1519"/>
      <c r="M2374" s="1432">
        <f>K2374*12*I2343</f>
        <v>28501.199999999997</v>
      </c>
    </row>
    <row r="2375" spans="1:13" s="1412" customFormat="1" ht="15.75" thickBot="1">
      <c r="A2375" s="1501" t="s">
        <v>48</v>
      </c>
      <c r="B2375" s="1500"/>
      <c r="C2375" s="1500"/>
      <c r="D2375" s="1500"/>
      <c r="E2375" s="1500"/>
      <c r="F2375" s="1500"/>
      <c r="G2375" s="1500"/>
      <c r="H2375" s="1499"/>
      <c r="I2375" s="1464"/>
      <c r="J2375" s="1463"/>
      <c r="K2375" s="1462">
        <f>K2376+K2377+K2379+K2380+K2381+K2382</f>
        <v>2.9600000000000004</v>
      </c>
      <c r="L2375" s="1518"/>
      <c r="M2375" s="1460">
        <f>K2375*12*I2343</f>
        <v>54079.200000000004</v>
      </c>
    </row>
    <row r="2376" spans="1:13" s="1412" customFormat="1">
      <c r="A2376" s="1517" t="s">
        <v>49</v>
      </c>
      <c r="B2376" s="1516"/>
      <c r="C2376" s="1516"/>
      <c r="D2376" s="1516"/>
      <c r="E2376" s="1516"/>
      <c r="F2376" s="1495"/>
      <c r="G2376" s="1495"/>
      <c r="H2376" s="1494"/>
      <c r="I2376" s="1515"/>
      <c r="J2376" s="1451"/>
      <c r="K2376" s="1514">
        <v>0.16</v>
      </c>
      <c r="L2376" s="1513"/>
      <c r="M2376" s="1432">
        <f>K2376*12*I2343</f>
        <v>2923.2</v>
      </c>
    </row>
    <row r="2377" spans="1:13" s="1412" customFormat="1">
      <c r="A2377" s="1512" t="s">
        <v>50</v>
      </c>
      <c r="B2377" s="1511"/>
      <c r="C2377" s="1511"/>
      <c r="D2377" s="1511"/>
      <c r="E2377" s="1511"/>
      <c r="F2377" s="1481"/>
      <c r="G2377" s="1481"/>
      <c r="H2377" s="1480"/>
      <c r="I2377" s="1459" t="s">
        <v>51</v>
      </c>
      <c r="J2377" s="1458"/>
      <c r="K2377" s="1506">
        <v>1.41</v>
      </c>
      <c r="L2377" s="1505"/>
      <c r="M2377" s="1432">
        <f>K2377*12*I2343</f>
        <v>25760.699999999997</v>
      </c>
    </row>
    <row r="2378" spans="1:13" s="1412" customFormat="1">
      <c r="A2378" s="1496" t="s">
        <v>52</v>
      </c>
      <c r="B2378" s="1495"/>
      <c r="C2378" s="1495"/>
      <c r="D2378" s="1495"/>
      <c r="E2378" s="1495"/>
      <c r="F2378" s="1495"/>
      <c r="G2378" s="1495"/>
      <c r="H2378" s="1494"/>
      <c r="I2378" s="1510" t="s">
        <v>53</v>
      </c>
      <c r="J2378" s="1509"/>
      <c r="K2378" s="1508"/>
      <c r="L2378" s="1507"/>
      <c r="M2378" s="1432"/>
    </row>
    <row r="2379" spans="1:13" s="1412" customFormat="1">
      <c r="A2379" s="1489" t="s">
        <v>54</v>
      </c>
      <c r="B2379" s="1488"/>
      <c r="C2379" s="1488"/>
      <c r="D2379" s="1488"/>
      <c r="E2379" s="1488"/>
      <c r="F2379" s="1488"/>
      <c r="G2379" s="1488"/>
      <c r="H2379" s="1487"/>
      <c r="I2379" s="1504" t="s">
        <v>55</v>
      </c>
      <c r="J2379" s="1503"/>
      <c r="K2379" s="1506">
        <v>0.87</v>
      </c>
      <c r="L2379" s="1505"/>
      <c r="M2379" s="1432">
        <f>K2379*12*I2343</f>
        <v>15894.9</v>
      </c>
    </row>
    <row r="2380" spans="1:13" s="1412" customFormat="1">
      <c r="A2380" s="1489" t="s">
        <v>56</v>
      </c>
      <c r="B2380" s="1488"/>
      <c r="C2380" s="1488"/>
      <c r="D2380" s="1488"/>
      <c r="E2380" s="1488"/>
      <c r="F2380" s="1488"/>
      <c r="G2380" s="1488"/>
      <c r="H2380" s="1487"/>
      <c r="I2380" s="1504" t="s">
        <v>57</v>
      </c>
      <c r="J2380" s="1503"/>
      <c r="K2380" s="1506">
        <v>0.22</v>
      </c>
      <c r="L2380" s="1505"/>
      <c r="M2380" s="1432">
        <f>K2380*12*I2343</f>
        <v>4019.4</v>
      </c>
    </row>
    <row r="2381" spans="1:13" s="1412" customFormat="1">
      <c r="A2381" s="1482" t="s">
        <v>58</v>
      </c>
      <c r="B2381" s="1481"/>
      <c r="C2381" s="1481"/>
      <c r="D2381" s="1481"/>
      <c r="E2381" s="1481"/>
      <c r="F2381" s="1481"/>
      <c r="G2381" s="1481"/>
      <c r="H2381" s="1480"/>
      <c r="I2381" s="1504" t="s">
        <v>59</v>
      </c>
      <c r="J2381" s="1503"/>
      <c r="K2381" s="1484">
        <v>0.12</v>
      </c>
      <c r="L2381" s="1483"/>
      <c r="M2381" s="1432">
        <f>K2381*12*I2343</f>
        <v>2192.4</v>
      </c>
    </row>
    <row r="2382" spans="1:13" s="1412" customFormat="1" ht="15.75" thickBot="1">
      <c r="A2382" s="1482" t="s">
        <v>60</v>
      </c>
      <c r="B2382" s="1481"/>
      <c r="C2382" s="1481"/>
      <c r="D2382" s="1481"/>
      <c r="E2382" s="1481"/>
      <c r="F2382" s="1481"/>
      <c r="G2382" s="1481"/>
      <c r="H2382" s="1480"/>
      <c r="I2382" s="1479" t="s">
        <v>61</v>
      </c>
      <c r="J2382" s="1478"/>
      <c r="K2382" s="1477">
        <v>0.18</v>
      </c>
      <c r="L2382" s="1476"/>
      <c r="M2382" s="1502">
        <f>K2382*12*I2343</f>
        <v>3288.6000000000004</v>
      </c>
    </row>
    <row r="2383" spans="1:13" s="1412" customFormat="1" ht="15.75" thickBot="1">
      <c r="A2383" s="1501" t="s">
        <v>109</v>
      </c>
      <c r="B2383" s="1500"/>
      <c r="C2383" s="1500"/>
      <c r="D2383" s="1500"/>
      <c r="E2383" s="1500"/>
      <c r="F2383" s="1500"/>
      <c r="G2383" s="1500"/>
      <c r="H2383" s="1499"/>
      <c r="I2383" s="1498"/>
      <c r="J2383" s="1497"/>
      <c r="K2383" s="1424">
        <f>K2384+K2385+K2386</f>
        <v>1.93</v>
      </c>
      <c r="L2383" s="1461"/>
      <c r="M2383" s="1460">
        <f>K2383*12*I2343</f>
        <v>35261.1</v>
      </c>
    </row>
    <row r="2384" spans="1:13" s="1412" customFormat="1">
      <c r="A2384" s="1496" t="s">
        <v>63</v>
      </c>
      <c r="B2384" s="1495"/>
      <c r="C2384" s="1495"/>
      <c r="D2384" s="1495"/>
      <c r="E2384" s="1495"/>
      <c r="F2384" s="1495"/>
      <c r="G2384" s="1495"/>
      <c r="H2384" s="1494"/>
      <c r="I2384" s="1493" t="s">
        <v>64</v>
      </c>
      <c r="J2384" s="1492"/>
      <c r="K2384" s="1491">
        <v>0.92</v>
      </c>
      <c r="L2384" s="1490"/>
      <c r="M2384" s="1432">
        <f>K2384*12*I2343</f>
        <v>16808.400000000001</v>
      </c>
    </row>
    <row r="2385" spans="1:13" s="1412" customFormat="1">
      <c r="A2385" s="1489" t="s">
        <v>65</v>
      </c>
      <c r="B2385" s="1488"/>
      <c r="C2385" s="1488"/>
      <c r="D2385" s="1488"/>
      <c r="E2385" s="1488"/>
      <c r="F2385" s="1488"/>
      <c r="G2385" s="1488"/>
      <c r="H2385" s="1487"/>
      <c r="I2385" s="1486" t="s">
        <v>66</v>
      </c>
      <c r="J2385" s="1485"/>
      <c r="K2385" s="1484">
        <v>0.81</v>
      </c>
      <c r="L2385" s="1483"/>
      <c r="M2385" s="1432">
        <f>K2385*12*I2343</f>
        <v>14798.7</v>
      </c>
    </row>
    <row r="2386" spans="1:13" s="1412" customFormat="1" ht="15.75" thickBot="1">
      <c r="A2386" s="1482" t="s">
        <v>58</v>
      </c>
      <c r="B2386" s="1481"/>
      <c r="C2386" s="1481"/>
      <c r="D2386" s="1481"/>
      <c r="E2386" s="1481"/>
      <c r="F2386" s="1481"/>
      <c r="G2386" s="1481"/>
      <c r="H2386" s="1480"/>
      <c r="I2386" s="1479" t="s">
        <v>59</v>
      </c>
      <c r="J2386" s="1478"/>
      <c r="K2386" s="1477">
        <v>0.2</v>
      </c>
      <c r="L2386" s="1476"/>
      <c r="M2386" s="1432">
        <f>K2386*12*I2343</f>
        <v>3654.0000000000005</v>
      </c>
    </row>
    <row r="2387" spans="1:13" s="1412" customFormat="1" ht="15.75" thickBot="1">
      <c r="A2387" s="1471" t="s">
        <v>108</v>
      </c>
      <c r="B2387" s="1470"/>
      <c r="C2387" s="1470"/>
      <c r="D2387" s="1470"/>
      <c r="E2387" s="1470"/>
      <c r="F2387" s="1470"/>
      <c r="G2387" s="1470"/>
      <c r="H2387" s="1469"/>
      <c r="I2387" s="1475" t="s">
        <v>68</v>
      </c>
      <c r="J2387" s="1474"/>
      <c r="K2387" s="1473">
        <v>23.13</v>
      </c>
      <c r="L2387" s="1472"/>
      <c r="M2387" s="1460">
        <f>K2387*12*I2343</f>
        <v>422585.1</v>
      </c>
    </row>
    <row r="2388" spans="1:13" s="1412" customFormat="1" ht="15.75" thickBot="1">
      <c r="A2388" s="1467" t="s">
        <v>107</v>
      </c>
      <c r="B2388" s="1466"/>
      <c r="C2388" s="1466"/>
      <c r="D2388" s="1466"/>
      <c r="E2388" s="1466"/>
      <c r="F2388" s="1466"/>
      <c r="G2388" s="1466"/>
      <c r="H2388" s="1465"/>
      <c r="I2388" s="1435" t="s">
        <v>71</v>
      </c>
      <c r="J2388" s="1434"/>
      <c r="K2388" s="1462">
        <v>2.29</v>
      </c>
      <c r="L2388" s="1461"/>
      <c r="M2388" s="1460">
        <f>K2388*12*I2343</f>
        <v>41838.300000000003</v>
      </c>
    </row>
    <row r="2389" spans="1:13" s="1412" customFormat="1" ht="15.75" thickBot="1">
      <c r="A2389" s="1471" t="s">
        <v>106</v>
      </c>
      <c r="B2389" s="1470"/>
      <c r="C2389" s="1470"/>
      <c r="D2389" s="1470"/>
      <c r="E2389" s="1470"/>
      <c r="F2389" s="1470"/>
      <c r="G2389" s="1470"/>
      <c r="H2389" s="1469"/>
      <c r="I2389" s="1464"/>
      <c r="J2389" s="1463"/>
      <c r="K2389" s="1462">
        <v>0.11</v>
      </c>
      <c r="L2389" s="1461"/>
      <c r="M2389" s="1460">
        <f>K2389*12*I2343</f>
        <v>2009.7</v>
      </c>
    </row>
    <row r="2390" spans="1:13" s="1412" customFormat="1">
      <c r="A2390" s="1456" t="s">
        <v>75</v>
      </c>
      <c r="B2390" s="1455"/>
      <c r="C2390" s="1455"/>
      <c r="D2390" s="1455"/>
      <c r="E2390" s="1455"/>
      <c r="F2390" s="1455"/>
      <c r="G2390" s="1455"/>
      <c r="H2390" s="1453"/>
      <c r="I2390" s="1435" t="s">
        <v>14</v>
      </c>
      <c r="J2390" s="1434"/>
      <c r="K2390" s="1468"/>
      <c r="L2390" s="1449"/>
      <c r="M2390" s="1432"/>
    </row>
    <row r="2391" spans="1:13" s="1412" customFormat="1" ht="15.75" thickBot="1">
      <c r="A2391" s="1456" t="s">
        <v>76</v>
      </c>
      <c r="B2391" s="1455"/>
      <c r="C2391" s="1455"/>
      <c r="D2391" s="1455"/>
      <c r="E2391" s="1455"/>
      <c r="F2391" s="1455"/>
      <c r="G2391" s="1455"/>
      <c r="H2391" s="1453"/>
      <c r="I2391" s="1452"/>
      <c r="J2391" s="1451"/>
      <c r="K2391" s="1468"/>
      <c r="L2391" s="1449"/>
      <c r="M2391" s="1432"/>
    </row>
    <row r="2392" spans="1:13" s="1412" customFormat="1" ht="15.75" thickBot="1">
      <c r="A2392" s="1467" t="s">
        <v>105</v>
      </c>
      <c r="B2392" s="1466"/>
      <c r="C2392" s="1466"/>
      <c r="D2392" s="1466"/>
      <c r="E2392" s="1466"/>
      <c r="F2392" s="1466"/>
      <c r="G2392" s="1466"/>
      <c r="H2392" s="1465"/>
      <c r="I2392" s="1464"/>
      <c r="J2392" s="1463"/>
      <c r="K2392" s="1462">
        <v>8.4700000000000006</v>
      </c>
      <c r="L2392" s="1461"/>
      <c r="M2392" s="1460">
        <f>K2392*12*I2343</f>
        <v>154746.90000000002</v>
      </c>
    </row>
    <row r="2393" spans="1:13" s="1412" customFormat="1">
      <c r="A2393" s="1456" t="s">
        <v>131</v>
      </c>
      <c r="B2393" s="1454"/>
      <c r="C2393" s="1454"/>
      <c r="D2393" s="1454"/>
      <c r="E2393" s="1454"/>
      <c r="F2393" s="1455"/>
      <c r="G2393" s="1454"/>
      <c r="H2393" s="1453"/>
      <c r="I2393" s="1459" t="s">
        <v>79</v>
      </c>
      <c r="J2393" s="1458"/>
      <c r="K2393" s="1450"/>
      <c r="L2393" s="1449"/>
      <c r="M2393" s="1432"/>
    </row>
    <row r="2394" spans="1:13" s="1412" customFormat="1">
      <c r="A2394" s="1456" t="s">
        <v>130</v>
      </c>
      <c r="B2394" s="1454"/>
      <c r="C2394" s="1454"/>
      <c r="D2394" s="1454"/>
      <c r="E2394" s="1454"/>
      <c r="F2394" s="1455"/>
      <c r="G2394" s="1454"/>
      <c r="H2394" s="1453"/>
      <c r="I2394" s="1459" t="s">
        <v>81</v>
      </c>
      <c r="J2394" s="1458"/>
      <c r="K2394" s="1450"/>
      <c r="L2394" s="1449"/>
      <c r="M2394" s="1432"/>
    </row>
    <row r="2395" spans="1:13" s="1412" customFormat="1">
      <c r="A2395" s="1456" t="s">
        <v>129</v>
      </c>
      <c r="B2395" s="1454"/>
      <c r="C2395" s="1454"/>
      <c r="D2395" s="1454"/>
      <c r="E2395" s="1454"/>
      <c r="F2395" s="1455"/>
      <c r="G2395" s="1454"/>
      <c r="H2395" s="1453"/>
      <c r="I2395" s="1459" t="s">
        <v>83</v>
      </c>
      <c r="J2395" s="1458"/>
      <c r="K2395" s="1450"/>
      <c r="L2395" s="1449"/>
      <c r="M2395" s="1432"/>
    </row>
    <row r="2396" spans="1:13" s="1412" customFormat="1">
      <c r="A2396" s="1456" t="s">
        <v>128</v>
      </c>
      <c r="B2396" s="1454"/>
      <c r="C2396" s="1454"/>
      <c r="D2396" s="1454"/>
      <c r="E2396" s="1454"/>
      <c r="F2396" s="1455"/>
      <c r="G2396" s="1454"/>
      <c r="H2396" s="1453"/>
      <c r="I2396" s="1459" t="s">
        <v>85</v>
      </c>
      <c r="J2396" s="1458"/>
      <c r="K2396" s="1450"/>
      <c r="L2396" s="1449"/>
      <c r="M2396" s="1432"/>
    </row>
    <row r="2397" spans="1:13" s="1412" customFormat="1">
      <c r="A2397" s="1456" t="s">
        <v>127</v>
      </c>
      <c r="B2397" s="1454"/>
      <c r="C2397" s="1454"/>
      <c r="D2397" s="1454"/>
      <c r="E2397" s="1454"/>
      <c r="F2397" s="1455"/>
      <c r="G2397" s="1454"/>
      <c r="H2397" s="1453"/>
      <c r="I2397" s="1459" t="s">
        <v>87</v>
      </c>
      <c r="J2397" s="1458"/>
      <c r="K2397" s="1450"/>
      <c r="L2397" s="1449"/>
      <c r="M2397" s="1432"/>
    </row>
    <row r="2398" spans="1:13" s="1412" customFormat="1">
      <c r="A2398" s="1456" t="s">
        <v>126</v>
      </c>
      <c r="B2398" s="1454"/>
      <c r="C2398" s="1454"/>
      <c r="D2398" s="1454"/>
      <c r="E2398" s="1454"/>
      <c r="F2398" s="1455"/>
      <c r="G2398" s="1454"/>
      <c r="H2398" s="1453"/>
      <c r="I2398" s="1452"/>
      <c r="J2398" s="1451"/>
      <c r="K2398" s="1450"/>
      <c r="L2398" s="1449"/>
      <c r="M2398" s="1432"/>
    </row>
    <row r="2399" spans="1:13" s="1412" customFormat="1">
      <c r="A2399" s="1456" t="s">
        <v>125</v>
      </c>
      <c r="B2399" s="1454"/>
      <c r="C2399" s="1454"/>
      <c r="D2399" s="1454"/>
      <c r="E2399" s="1454"/>
      <c r="F2399" s="1455"/>
      <c r="G2399" s="1454"/>
      <c r="H2399" s="1453"/>
      <c r="I2399" s="1452"/>
      <c r="J2399" s="1451"/>
      <c r="K2399" s="1450"/>
      <c r="L2399" s="1449"/>
      <c r="M2399" s="1432"/>
    </row>
    <row r="2400" spans="1:13" s="1412" customFormat="1">
      <c r="A2400" s="1456" t="s">
        <v>91</v>
      </c>
      <c r="B2400" s="1454"/>
      <c r="C2400" s="1454"/>
      <c r="D2400" s="1454"/>
      <c r="E2400" s="1454"/>
      <c r="F2400" s="1455"/>
      <c r="G2400" s="1454"/>
      <c r="H2400" s="1453"/>
      <c r="I2400" s="1452"/>
      <c r="J2400" s="1451"/>
      <c r="K2400" s="1450"/>
      <c r="L2400" s="1449"/>
      <c r="M2400" s="1432"/>
    </row>
    <row r="2401" spans="1:19" ht="15.75" thickBot="1">
      <c r="A2401" s="1456" t="s">
        <v>124</v>
      </c>
      <c r="B2401" s="1454"/>
      <c r="C2401" s="1454"/>
      <c r="D2401" s="1454"/>
      <c r="E2401" s="1454"/>
      <c r="F2401" s="1455"/>
      <c r="G2401" s="1454"/>
      <c r="H2401" s="1453"/>
      <c r="I2401" s="1452"/>
      <c r="J2401" s="1451"/>
      <c r="K2401" s="1450"/>
      <c r="L2401" s="1449"/>
      <c r="M2401" s="1432"/>
    </row>
    <row r="2402" spans="1:19">
      <c r="A2402" s="1448" t="s">
        <v>94</v>
      </c>
      <c r="B2402" s="1447"/>
      <c r="C2402" s="1447"/>
      <c r="D2402" s="1447"/>
      <c r="E2402" s="1447"/>
      <c r="F2402" s="1447"/>
      <c r="G2402" s="1447"/>
      <c r="H2402" s="1447"/>
      <c r="I2402" s="1435" t="s">
        <v>95</v>
      </c>
      <c r="J2402" s="1434"/>
      <c r="K2402" s="1446"/>
      <c r="L2402" s="1445"/>
      <c r="M2402" s="1444"/>
    </row>
    <row r="2403" spans="1:19" ht="15.75" thickBot="1">
      <c r="A2403" s="1443" t="s">
        <v>96</v>
      </c>
      <c r="B2403" s="1442"/>
      <c r="C2403" s="1442"/>
      <c r="D2403" s="1442"/>
      <c r="E2403" s="1442"/>
      <c r="F2403" s="1442"/>
      <c r="G2403" s="1442"/>
      <c r="H2403" s="1442"/>
      <c r="I2403" s="1441"/>
      <c r="J2403" s="1440"/>
      <c r="K2403" s="1439"/>
      <c r="L2403" s="1438"/>
      <c r="M2403" s="1437"/>
    </row>
    <row r="2404" spans="1:19" ht="15.75" thickBot="1">
      <c r="A2404" s="1467" t="s">
        <v>97</v>
      </c>
      <c r="B2404" s="1466"/>
      <c r="C2404" s="1466"/>
      <c r="D2404" s="1466"/>
      <c r="E2404" s="1466"/>
      <c r="F2404" s="1466"/>
      <c r="G2404" s="1466"/>
      <c r="H2404" s="1597"/>
      <c r="I2404" s="1596" t="s">
        <v>98</v>
      </c>
      <c r="J2404" s="1595"/>
      <c r="K2404" s="1429">
        <v>1.85</v>
      </c>
      <c r="L2404" s="1423"/>
      <c r="M2404" s="1416">
        <f>K2404*12*I2343</f>
        <v>33799.500000000007</v>
      </c>
    </row>
    <row r="2405" spans="1:19" ht="15.75" thickBot="1">
      <c r="A2405" s="1436" t="s">
        <v>99</v>
      </c>
      <c r="B2405" s="1436"/>
      <c r="C2405" s="1436"/>
      <c r="D2405" s="1436"/>
      <c r="E2405" s="1436"/>
      <c r="F2405" s="1436"/>
      <c r="G2405" s="1436"/>
      <c r="H2405" s="1436"/>
      <c r="I2405" s="1435" t="s">
        <v>95</v>
      </c>
      <c r="J2405" s="1434"/>
      <c r="K2405" s="1433">
        <v>0.48</v>
      </c>
      <c r="L2405" s="1433"/>
      <c r="M2405" s="1432">
        <f>K2405*I2343*12</f>
        <v>8769.5999999999985</v>
      </c>
    </row>
    <row r="2406" spans="1:19" ht="15.75" thickBot="1">
      <c r="A2406" s="1594" t="s">
        <v>100</v>
      </c>
      <c r="B2406" s="1593"/>
      <c r="C2406" s="1593"/>
      <c r="D2406" s="1593"/>
      <c r="E2406" s="1593"/>
      <c r="F2406" s="1593"/>
      <c r="G2406" s="1593"/>
      <c r="H2406" s="1593"/>
      <c r="I2406" s="1592"/>
      <c r="J2406" s="1591"/>
      <c r="K2406" s="1603"/>
      <c r="L2406" s="1602"/>
      <c r="M2406" s="1416">
        <f>K2406*I2343*12</f>
        <v>0</v>
      </c>
    </row>
    <row r="2407" spans="1:19" s="1588" customFormat="1" ht="15.75" thickBot="1">
      <c r="A2407" s="1431" t="s">
        <v>137</v>
      </c>
      <c r="B2407" s="1430"/>
      <c r="C2407" s="1430"/>
      <c r="D2407" s="1430"/>
      <c r="E2407" s="1430"/>
      <c r="F2407" s="1430"/>
      <c r="G2407" s="1430"/>
      <c r="H2407" s="1430"/>
      <c r="I2407" s="1426"/>
      <c r="J2407" s="1425"/>
      <c r="K2407" s="1429">
        <v>63.14</v>
      </c>
      <c r="L2407" s="1423"/>
      <c r="M2407" s="1416">
        <f>K2407*12*I2343</f>
        <v>1153567.8</v>
      </c>
      <c r="P2407" s="1414"/>
      <c r="Q2407" s="1414"/>
      <c r="R2407" s="1414"/>
      <c r="S2407" s="1589"/>
    </row>
    <row r="2408" spans="1:19" s="1588" customFormat="1" ht="15.75" thickBot="1">
      <c r="A2408" s="1428" t="s">
        <v>136</v>
      </c>
      <c r="B2408" s="1427"/>
      <c r="C2408" s="1427"/>
      <c r="D2408" s="1427"/>
      <c r="E2408" s="1427"/>
      <c r="F2408" s="1427"/>
      <c r="G2408" s="1427"/>
      <c r="H2408" s="1427"/>
      <c r="I2408" s="1426"/>
      <c r="J2408" s="1425"/>
      <c r="K2408" s="1424">
        <f>K2409-K2407</f>
        <v>3.1599999999999966</v>
      </c>
      <c r="L2408" s="1423"/>
      <c r="M2408" s="1416">
        <f>K2408*12*I2343</f>
        <v>57733.199999999939</v>
      </c>
      <c r="P2408" s="1414"/>
      <c r="Q2408" s="1414"/>
      <c r="R2408" s="1414"/>
      <c r="S2408" s="1589"/>
    </row>
    <row r="2409" spans="1:19" s="1588" customFormat="1" ht="15.75" thickBot="1">
      <c r="A2409" s="1422" t="s">
        <v>135</v>
      </c>
      <c r="B2409" s="1421"/>
      <c r="C2409" s="1421"/>
      <c r="D2409" s="1421"/>
      <c r="E2409" s="1421"/>
      <c r="F2409" s="1421"/>
      <c r="G2409" s="1421"/>
      <c r="H2409" s="1421"/>
      <c r="I2409" s="1420"/>
      <c r="J2409" s="1419"/>
      <c r="K2409" s="1418">
        <f>K2406+K2405+K2404+K2392+K2367+K2354+K2344</f>
        <v>66.3</v>
      </c>
      <c r="L2409" s="1417"/>
      <c r="M2409" s="1416">
        <f>M2405+M2406+M2404+M2392+M2367+M2354+M2344</f>
        <v>1211300.9999999998</v>
      </c>
      <c r="N2409" s="1590"/>
      <c r="O2409" s="1590"/>
      <c r="P2409" s="1414"/>
      <c r="Q2409" s="1414"/>
      <c r="R2409" s="1414"/>
      <c r="S2409" s="1589"/>
    </row>
    <row r="2411" spans="1:19" ht="15.75">
      <c r="A2411" s="1587" t="s">
        <v>104</v>
      </c>
      <c r="B2411" s="1587"/>
      <c r="C2411" s="1587"/>
      <c r="D2411" s="1587"/>
      <c r="E2411" s="1587"/>
      <c r="F2411" s="1587"/>
      <c r="G2411" s="1587"/>
      <c r="H2411" s="1587"/>
      <c r="I2411" s="1587"/>
      <c r="J2411" s="1587"/>
      <c r="K2411" s="1587"/>
      <c r="L2411" s="1587"/>
      <c r="M2411" s="1508"/>
    </row>
    <row r="2412" spans="1:19" ht="15.75">
      <c r="A2412" s="1586" t="s">
        <v>0</v>
      </c>
      <c r="B2412" s="1586"/>
      <c r="C2412" s="1586"/>
      <c r="D2412" s="1586"/>
      <c r="E2412" s="1586"/>
      <c r="F2412" s="1586"/>
      <c r="G2412" s="1586"/>
      <c r="H2412" s="1586"/>
      <c r="I2412" s="1586"/>
      <c r="J2412" s="1586"/>
      <c r="K2412" s="1586"/>
      <c r="L2412" s="1586"/>
      <c r="M2412" s="1508"/>
    </row>
    <row r="2413" spans="1:19" ht="15.75">
      <c r="A2413" s="1559"/>
      <c r="B2413" s="1559"/>
      <c r="C2413" s="1559"/>
      <c r="D2413" s="1559"/>
      <c r="E2413" s="1559"/>
      <c r="F2413" s="1559" t="s">
        <v>200</v>
      </c>
      <c r="G2413" s="1559"/>
      <c r="H2413" s="1559"/>
      <c r="I2413" s="1559"/>
      <c r="J2413" s="1559"/>
      <c r="K2413" s="1601" t="s">
        <v>187</v>
      </c>
      <c r="L2413" s="1584"/>
      <c r="M2413" s="1584"/>
    </row>
    <row r="2414" spans="1:19">
      <c r="A2414" s="1512"/>
      <c r="B2414" s="1511"/>
      <c r="C2414" s="1583" t="s">
        <v>2</v>
      </c>
      <c r="D2414" s="1583"/>
      <c r="E2414" s="1583"/>
      <c r="F2414" s="1511"/>
      <c r="G2414" s="1511"/>
      <c r="H2414" s="1557"/>
      <c r="I2414" s="1526" t="s">
        <v>3</v>
      </c>
      <c r="J2414" s="1525"/>
      <c r="K2414" s="1582" t="s">
        <v>4</v>
      </c>
      <c r="L2414" s="1581"/>
      <c r="M2414" s="1536"/>
    </row>
    <row r="2415" spans="1:19">
      <c r="A2415" s="1577"/>
      <c r="B2415" s="1541"/>
      <c r="C2415" s="1541"/>
      <c r="D2415" s="1541"/>
      <c r="E2415" s="1541"/>
      <c r="F2415" s="1541"/>
      <c r="G2415" s="1541"/>
      <c r="H2415" s="1542"/>
      <c r="I2415" s="1452"/>
      <c r="J2415" s="1451"/>
      <c r="K2415" s="1579" t="s">
        <v>5</v>
      </c>
      <c r="L2415" s="1578"/>
      <c r="M2415" s="1600" t="s">
        <v>6</v>
      </c>
    </row>
    <row r="2416" spans="1:19">
      <c r="A2416" s="1577"/>
      <c r="B2416" s="1541"/>
      <c r="C2416" s="1541"/>
      <c r="D2416" s="1541"/>
      <c r="E2416" s="1541"/>
      <c r="F2416" s="1541"/>
      <c r="G2416" s="1541"/>
      <c r="H2416" s="1542"/>
      <c r="I2416" s="1459" t="s">
        <v>7</v>
      </c>
      <c r="J2416" s="1458"/>
      <c r="K2416" s="1576" t="s">
        <v>8</v>
      </c>
      <c r="L2416" s="1575"/>
      <c r="M2416" s="1600" t="s">
        <v>9</v>
      </c>
    </row>
    <row r="2417" spans="1:13" s="1412" customFormat="1" ht="16.5" thickBot="1">
      <c r="A2417" s="1573"/>
      <c r="B2417" s="1538"/>
      <c r="C2417" s="1538"/>
      <c r="D2417" s="1538"/>
      <c r="E2417" s="1538"/>
      <c r="F2417" s="1538"/>
      <c r="G2417" s="1538"/>
      <c r="H2417" s="1537"/>
      <c r="I2417" s="1572">
        <v>370.3</v>
      </c>
      <c r="J2417" s="1571"/>
      <c r="K2417" s="1570"/>
      <c r="L2417" s="1569"/>
      <c r="M2417" s="1568"/>
    </row>
    <row r="2418" spans="1:13" s="1412" customFormat="1">
      <c r="A2418" s="1555" t="s">
        <v>10</v>
      </c>
      <c r="B2418" s="1534"/>
      <c r="C2418" s="1534"/>
      <c r="D2418" s="1534"/>
      <c r="E2418" s="1534"/>
      <c r="F2418" s="1534"/>
      <c r="G2418" s="1534"/>
      <c r="H2418" s="1567"/>
      <c r="I2418" s="1531"/>
      <c r="J2418" s="1530"/>
      <c r="K2418" s="1566">
        <f>K2421+K2424</f>
        <v>8.77</v>
      </c>
      <c r="L2418" s="1528"/>
      <c r="M2418" s="1444">
        <f>K2418*12*I2417</f>
        <v>38970.371999999996</v>
      </c>
    </row>
    <row r="2419" spans="1:13" s="1412" customFormat="1">
      <c r="A2419" s="1565" t="s">
        <v>11</v>
      </c>
      <c r="B2419" s="1564"/>
      <c r="C2419" s="1564"/>
      <c r="D2419" s="1564"/>
      <c r="E2419" s="1564"/>
      <c r="F2419" s="1564"/>
      <c r="G2419" s="1564"/>
      <c r="H2419" s="1563"/>
      <c r="I2419" s="1452"/>
      <c r="J2419" s="1451"/>
      <c r="K2419" s="1521"/>
      <c r="L2419" s="1507"/>
      <c r="M2419" s="1562"/>
    </row>
    <row r="2420" spans="1:13" s="1412" customFormat="1" ht="15.75" thickBot="1">
      <c r="A2420" s="1550" t="s">
        <v>12</v>
      </c>
      <c r="B2420" s="1561"/>
      <c r="C2420" s="1561"/>
      <c r="D2420" s="1561"/>
      <c r="E2420" s="1561"/>
      <c r="F2420" s="1561"/>
      <c r="G2420" s="1561"/>
      <c r="H2420" s="1560"/>
      <c r="I2420" s="1547"/>
      <c r="J2420" s="1440"/>
      <c r="K2420" s="1439"/>
      <c r="L2420" s="1438"/>
      <c r="M2420" s="1437"/>
    </row>
    <row r="2421" spans="1:13" s="1412" customFormat="1">
      <c r="A2421" s="1496" t="s">
        <v>13</v>
      </c>
      <c r="B2421" s="1516"/>
      <c r="C2421" s="1516"/>
      <c r="D2421" s="1516"/>
      <c r="E2421" s="1516"/>
      <c r="F2421" s="1516"/>
      <c r="G2421" s="1516"/>
      <c r="H2421" s="1543"/>
      <c r="I2421" s="1510" t="s">
        <v>14</v>
      </c>
      <c r="J2421" s="1509"/>
      <c r="K2421" s="1514">
        <v>5.24</v>
      </c>
      <c r="L2421" s="1513"/>
      <c r="M2421" s="1432">
        <f>K2421*12*I2417</f>
        <v>23284.464</v>
      </c>
    </row>
    <row r="2422" spans="1:13" s="1412" customFormat="1">
      <c r="A2422" s="1456" t="s">
        <v>15</v>
      </c>
      <c r="B2422" s="1541"/>
      <c r="C2422" s="1541"/>
      <c r="D2422" s="1541"/>
      <c r="E2422" s="1541"/>
      <c r="F2422" s="1541"/>
      <c r="G2422" s="1541"/>
      <c r="H2422" s="1542"/>
      <c r="I2422" s="1459" t="s">
        <v>16</v>
      </c>
      <c r="J2422" s="1458"/>
      <c r="K2422" s="1508"/>
      <c r="L2422" s="1507"/>
      <c r="M2422" s="1432"/>
    </row>
    <row r="2423" spans="1:13" s="1412" customFormat="1">
      <c r="A2423" s="1496" t="s">
        <v>17</v>
      </c>
      <c r="B2423" s="1516"/>
      <c r="C2423" s="1516"/>
      <c r="D2423" s="1516"/>
      <c r="E2423" s="1516"/>
      <c r="F2423" s="1516"/>
      <c r="G2423" s="1516"/>
      <c r="H2423" s="1543"/>
      <c r="I2423" s="1510"/>
      <c r="J2423" s="1509"/>
      <c r="K2423" s="1508"/>
      <c r="L2423" s="1507"/>
      <c r="M2423" s="1432"/>
    </row>
    <row r="2424" spans="1:13" s="1412" customFormat="1">
      <c r="A2424" s="1496" t="s">
        <v>18</v>
      </c>
      <c r="B2424" s="1516"/>
      <c r="C2424" s="1516"/>
      <c r="D2424" s="1516"/>
      <c r="E2424" s="1516"/>
      <c r="F2424" s="1516"/>
      <c r="G2424" s="1516"/>
      <c r="H2424" s="1543"/>
      <c r="I2424" s="1504" t="s">
        <v>19</v>
      </c>
      <c r="J2424" s="1503"/>
      <c r="K2424" s="1506">
        <v>3.53</v>
      </c>
      <c r="L2424" s="1505"/>
      <c r="M2424" s="1432">
        <f>K2424*12*I2417</f>
        <v>15685.907999999999</v>
      </c>
    </row>
    <row r="2425" spans="1:13" s="1412" customFormat="1">
      <c r="A2425" s="1489" t="s">
        <v>20</v>
      </c>
      <c r="B2425" s="1540"/>
      <c r="C2425" s="1540"/>
      <c r="D2425" s="1540"/>
      <c r="E2425" s="1540"/>
      <c r="F2425" s="1540"/>
      <c r="G2425" s="1540"/>
      <c r="H2425" s="1539"/>
      <c r="I2425" s="1459" t="s">
        <v>16</v>
      </c>
      <c r="J2425" s="1458"/>
      <c r="K2425" s="1599"/>
      <c r="L2425" s="1598"/>
      <c r="M2425" s="1432"/>
    </row>
    <row r="2426" spans="1:13" s="1412" customFormat="1">
      <c r="A2426" s="1482" t="s">
        <v>21</v>
      </c>
      <c r="B2426" s="1511"/>
      <c r="C2426" s="1511"/>
      <c r="D2426" s="1511"/>
      <c r="E2426" s="1511"/>
      <c r="F2426" s="1511"/>
      <c r="G2426" s="1511"/>
      <c r="H2426" s="1557"/>
      <c r="I2426" s="1459"/>
      <c r="J2426" s="1458"/>
      <c r="K2426" s="1508"/>
      <c r="L2426" s="1507"/>
      <c r="M2426" s="1432"/>
    </row>
    <row r="2427" spans="1:13" s="1412" customFormat="1" ht="15.75" thickBot="1">
      <c r="A2427" s="1496" t="s">
        <v>22</v>
      </c>
      <c r="B2427" s="1495"/>
      <c r="C2427" s="1495"/>
      <c r="D2427" s="1495"/>
      <c r="E2427" s="1495"/>
      <c r="F2427" s="1495"/>
      <c r="G2427" s="1495"/>
      <c r="H2427" s="1494"/>
      <c r="I2427" s="1523"/>
      <c r="J2427" s="1522"/>
      <c r="K2427" s="1484"/>
      <c r="L2427" s="1483"/>
      <c r="M2427" s="1432"/>
    </row>
    <row r="2428" spans="1:13" s="1412" customFormat="1">
      <c r="A2428" s="1555" t="s">
        <v>23</v>
      </c>
      <c r="B2428" s="1554"/>
      <c r="C2428" s="1554"/>
      <c r="D2428" s="1554"/>
      <c r="E2428" s="1554"/>
      <c r="F2428" s="1554"/>
      <c r="G2428" s="1554"/>
      <c r="H2428" s="1553"/>
      <c r="I2428" s="1531"/>
      <c r="J2428" s="1552"/>
      <c r="K2428" s="1551">
        <f>K2430+K2435+K2437</f>
        <v>7.17</v>
      </c>
      <c r="L2428" s="1528"/>
      <c r="M2428" s="1444">
        <f>K2428*12*I2417</f>
        <v>31860.611999999997</v>
      </c>
    </row>
    <row r="2429" spans="1:13" s="1412" customFormat="1" ht="15.75" thickBot="1">
      <c r="A2429" s="1550" t="s">
        <v>24</v>
      </c>
      <c r="B2429" s="1549"/>
      <c r="C2429" s="1549"/>
      <c r="D2429" s="1549"/>
      <c r="E2429" s="1549"/>
      <c r="F2429" s="1549"/>
      <c r="G2429" s="1549"/>
      <c r="H2429" s="1548"/>
      <c r="I2429" s="1547"/>
      <c r="J2429" s="1546"/>
      <c r="K2429" s="1439"/>
      <c r="L2429" s="1438"/>
      <c r="M2429" s="1437"/>
    </row>
    <row r="2430" spans="1:13" s="1412" customFormat="1">
      <c r="A2430" s="1456" t="s">
        <v>25</v>
      </c>
      <c r="B2430" s="1455"/>
      <c r="C2430" s="1455"/>
      <c r="D2430" s="1455"/>
      <c r="E2430" s="1455"/>
      <c r="F2430" s="1455"/>
      <c r="G2430" s="1455"/>
      <c r="H2430" s="1453"/>
      <c r="I2430" s="1459" t="s">
        <v>14</v>
      </c>
      <c r="J2430" s="1458"/>
      <c r="K2430" s="1514">
        <v>3.59</v>
      </c>
      <c r="L2430" s="1513"/>
      <c r="M2430" s="1432">
        <f>K2430*12*I2417</f>
        <v>15952.523999999999</v>
      </c>
    </row>
    <row r="2431" spans="1:13" s="1412" customFormat="1">
      <c r="A2431" s="1496" t="s">
        <v>26</v>
      </c>
      <c r="B2431" s="1495"/>
      <c r="C2431" s="1495"/>
      <c r="D2431" s="1495"/>
      <c r="E2431" s="1495"/>
      <c r="F2431" s="1495"/>
      <c r="G2431" s="1495"/>
      <c r="H2431" s="1494"/>
      <c r="I2431" s="1545"/>
      <c r="J2431" s="1544"/>
      <c r="K2431" s="1508"/>
      <c r="L2431" s="1507"/>
      <c r="M2431" s="1432"/>
    </row>
    <row r="2432" spans="1:13" s="1412" customFormat="1">
      <c r="A2432" s="1456" t="s">
        <v>15</v>
      </c>
      <c r="B2432" s="1541"/>
      <c r="C2432" s="1541"/>
      <c r="D2432" s="1541"/>
      <c r="E2432" s="1541"/>
      <c r="F2432" s="1541"/>
      <c r="G2432" s="1541"/>
      <c r="H2432" s="1542"/>
      <c r="I2432" s="1459" t="s">
        <v>16</v>
      </c>
      <c r="J2432" s="1458"/>
      <c r="K2432" s="1508"/>
      <c r="L2432" s="1507"/>
      <c r="M2432" s="1432"/>
    </row>
    <row r="2433" spans="1:13" s="1412" customFormat="1">
      <c r="A2433" s="1496" t="s">
        <v>17</v>
      </c>
      <c r="B2433" s="1516"/>
      <c r="C2433" s="1516"/>
      <c r="D2433" s="1516"/>
      <c r="E2433" s="1516"/>
      <c r="F2433" s="1516"/>
      <c r="G2433" s="1516"/>
      <c r="H2433" s="1543"/>
      <c r="I2433" s="1510"/>
      <c r="J2433" s="1509"/>
      <c r="K2433" s="1508"/>
      <c r="L2433" s="1507"/>
      <c r="M2433" s="1432"/>
    </row>
    <row r="2434" spans="1:13" s="1412" customFormat="1">
      <c r="A2434" s="1489" t="s">
        <v>27</v>
      </c>
      <c r="B2434" s="1540"/>
      <c r="C2434" s="1539"/>
      <c r="D2434" s="1541"/>
      <c r="E2434" s="1541"/>
      <c r="F2434" s="1541"/>
      <c r="G2434" s="1541"/>
      <c r="H2434" s="1542"/>
      <c r="I2434" s="1459" t="s">
        <v>16</v>
      </c>
      <c r="J2434" s="1458"/>
      <c r="K2434" s="1508"/>
      <c r="L2434" s="1507"/>
      <c r="M2434" s="1432"/>
    </row>
    <row r="2435" spans="1:13" s="1412" customFormat="1">
      <c r="A2435" s="1456" t="s">
        <v>28</v>
      </c>
      <c r="B2435" s="1541"/>
      <c r="C2435" s="1541"/>
      <c r="D2435" s="1540"/>
      <c r="E2435" s="1540"/>
      <c r="F2435" s="1540"/>
      <c r="G2435" s="1540"/>
      <c r="H2435" s="1539"/>
      <c r="I2435" s="1504" t="s">
        <v>19</v>
      </c>
      <c r="J2435" s="1503"/>
      <c r="K2435" s="1506">
        <v>1.58</v>
      </c>
      <c r="L2435" s="1505"/>
      <c r="M2435" s="1432">
        <f>K2435*12*I2417</f>
        <v>7020.8880000000008</v>
      </c>
    </row>
    <row r="2436" spans="1:13" s="1412" customFormat="1">
      <c r="A2436" s="1482" t="s">
        <v>29</v>
      </c>
      <c r="B2436" s="1481"/>
      <c r="C2436" s="1481"/>
      <c r="D2436" s="1481"/>
      <c r="E2436" s="1481"/>
      <c r="F2436" s="1481"/>
      <c r="G2436" s="1481"/>
      <c r="H2436" s="1480"/>
      <c r="I2436" s="1526" t="s">
        <v>133</v>
      </c>
      <c r="J2436" s="1525"/>
      <c r="K2436" s="1508"/>
      <c r="L2436" s="1507"/>
      <c r="M2436" s="1432"/>
    </row>
    <row r="2437" spans="1:13" s="1412" customFormat="1">
      <c r="A2437" s="1482" t="s">
        <v>32</v>
      </c>
      <c r="B2437" s="1481"/>
      <c r="C2437" s="1481"/>
      <c r="D2437" s="1481"/>
      <c r="E2437" s="1481"/>
      <c r="F2437" s="1481"/>
      <c r="G2437" s="1481"/>
      <c r="H2437" s="1480"/>
      <c r="I2437" s="1526" t="s">
        <v>19</v>
      </c>
      <c r="J2437" s="1525"/>
      <c r="K2437" s="1506">
        <v>2</v>
      </c>
      <c r="L2437" s="1505"/>
      <c r="M2437" s="1432">
        <f>K2437*12*I2417</f>
        <v>8887.2000000000007</v>
      </c>
    </row>
    <row r="2438" spans="1:13" s="1412" customFormat="1">
      <c r="A2438" s="1496" t="s">
        <v>33</v>
      </c>
      <c r="B2438" s="1495"/>
      <c r="C2438" s="1495"/>
      <c r="D2438" s="1495"/>
      <c r="E2438" s="1495"/>
      <c r="F2438" s="1495"/>
      <c r="G2438" s="1495"/>
      <c r="H2438" s="1494"/>
      <c r="I2438" s="1523"/>
      <c r="J2438" s="1522"/>
      <c r="K2438" s="1508"/>
      <c r="L2438" s="1507"/>
      <c r="M2438" s="1432"/>
    </row>
    <row r="2439" spans="1:13" s="1412" customFormat="1">
      <c r="A2439" s="1482" t="s">
        <v>34</v>
      </c>
      <c r="B2439" s="1481"/>
      <c r="C2439" s="1481"/>
      <c r="D2439" s="1481"/>
      <c r="E2439" s="1481"/>
      <c r="F2439" s="1481"/>
      <c r="G2439" s="1481"/>
      <c r="H2439" s="1480"/>
      <c r="I2439" s="1459" t="s">
        <v>16</v>
      </c>
      <c r="J2439" s="1458"/>
      <c r="K2439" s="1508"/>
      <c r="L2439" s="1507"/>
      <c r="M2439" s="1432"/>
    </row>
    <row r="2440" spans="1:13" s="1412" customFormat="1" ht="15.75" thickBot="1">
      <c r="A2440" s="1482" t="s">
        <v>35</v>
      </c>
      <c r="B2440" s="1481"/>
      <c r="C2440" s="1481"/>
      <c r="D2440" s="1481"/>
      <c r="E2440" s="1481"/>
      <c r="F2440" s="1481"/>
      <c r="G2440" s="1481"/>
      <c r="H2440" s="1480"/>
      <c r="I2440" s="1526" t="s">
        <v>132</v>
      </c>
      <c r="J2440" s="1525"/>
      <c r="K2440" s="1538"/>
      <c r="L2440" s="1537"/>
      <c r="M2440" s="1536"/>
    </row>
    <row r="2441" spans="1:13" s="1412" customFormat="1" ht="15.75" thickBot="1">
      <c r="A2441" s="1535" t="s">
        <v>38</v>
      </c>
      <c r="B2441" s="1534"/>
      <c r="C2441" s="1534"/>
      <c r="D2441" s="1534"/>
      <c r="E2441" s="1534"/>
      <c r="F2441" s="1534"/>
      <c r="G2441" s="1533"/>
      <c r="H2441" s="1532"/>
      <c r="I2441" s="1531"/>
      <c r="J2441" s="1530"/>
      <c r="K2441" s="1529">
        <f>K2442+K2449+K2457+K2461+K2462</f>
        <v>16.87</v>
      </c>
      <c r="L2441" s="1528"/>
      <c r="M2441" s="1444">
        <f>M2442+M2449+M2457+M2461+M2462</f>
        <v>74963.532000000007</v>
      </c>
    </row>
    <row r="2442" spans="1:13" s="1412" customFormat="1" ht="15.75" thickBot="1">
      <c r="A2442" s="1467" t="s">
        <v>39</v>
      </c>
      <c r="B2442" s="1466"/>
      <c r="C2442" s="1466"/>
      <c r="D2442" s="1466"/>
      <c r="E2442" s="1466"/>
      <c r="F2442" s="1466"/>
      <c r="G2442" s="1466"/>
      <c r="H2442" s="1465"/>
      <c r="I2442" s="1464"/>
      <c r="J2442" s="1463"/>
      <c r="K2442" s="1527">
        <f>K2443+K2444+K2445+K2447+K2448</f>
        <v>9.58</v>
      </c>
      <c r="L2442" s="1518"/>
      <c r="M2442" s="1460">
        <f>K2442*12*I2417</f>
        <v>42569.688000000002</v>
      </c>
    </row>
    <row r="2443" spans="1:13" s="1412" customFormat="1">
      <c r="A2443" s="1496" t="s">
        <v>40</v>
      </c>
      <c r="B2443" s="1495"/>
      <c r="C2443" s="1495"/>
      <c r="D2443" s="1495"/>
      <c r="E2443" s="1495"/>
      <c r="F2443" s="1495"/>
      <c r="G2443" s="1495"/>
      <c r="H2443" s="1494"/>
      <c r="I2443" s="1510" t="s">
        <v>41</v>
      </c>
      <c r="J2443" s="1509"/>
      <c r="K2443" s="1514">
        <v>2.58</v>
      </c>
      <c r="L2443" s="1513"/>
      <c r="M2443" s="1432">
        <f>K2443*12*I2417</f>
        <v>11464.488000000001</v>
      </c>
    </row>
    <row r="2444" spans="1:13" s="1412" customFormat="1">
      <c r="A2444" s="1489" t="s">
        <v>42</v>
      </c>
      <c r="B2444" s="1488"/>
      <c r="C2444" s="1488"/>
      <c r="D2444" s="1488"/>
      <c r="E2444" s="1488"/>
      <c r="F2444" s="1488"/>
      <c r="G2444" s="1488"/>
      <c r="H2444" s="1487"/>
      <c r="I2444" s="1504" t="s">
        <v>43</v>
      </c>
      <c r="J2444" s="1503"/>
      <c r="K2444" s="1506">
        <v>6.1</v>
      </c>
      <c r="L2444" s="1505"/>
      <c r="M2444" s="1432">
        <f>K2444*12*I2417</f>
        <v>27105.959999999995</v>
      </c>
    </row>
    <row r="2445" spans="1:13" s="1412" customFormat="1">
      <c r="A2445" s="1482" t="s">
        <v>44</v>
      </c>
      <c r="B2445" s="1481"/>
      <c r="C2445" s="1481"/>
      <c r="D2445" s="1481"/>
      <c r="E2445" s="1481"/>
      <c r="F2445" s="1481"/>
      <c r="G2445" s="1481"/>
      <c r="H2445" s="1480"/>
      <c r="I2445" s="1526" t="s">
        <v>19</v>
      </c>
      <c r="J2445" s="1525"/>
      <c r="K2445" s="1506">
        <v>0.69</v>
      </c>
      <c r="L2445" s="1505"/>
      <c r="M2445" s="1432">
        <f>K2445*12*I2417</f>
        <v>3066.0839999999998</v>
      </c>
    </row>
    <row r="2446" spans="1:13" s="1412" customFormat="1">
      <c r="A2446" s="1524" t="s">
        <v>45</v>
      </c>
      <c r="B2446" s="1516"/>
      <c r="C2446" s="1516"/>
      <c r="D2446" s="1516"/>
      <c r="E2446" s="1495"/>
      <c r="F2446" s="1495"/>
      <c r="G2446" s="1495"/>
      <c r="H2446" s="1494"/>
      <c r="I2446" s="1523"/>
      <c r="J2446" s="1522"/>
      <c r="K2446" s="1521"/>
      <c r="L2446" s="1507"/>
      <c r="M2446" s="1432"/>
    </row>
    <row r="2447" spans="1:13" s="1412" customFormat="1">
      <c r="A2447" s="1489" t="s">
        <v>46</v>
      </c>
      <c r="B2447" s="1488"/>
      <c r="C2447" s="1488"/>
      <c r="D2447" s="1488"/>
      <c r="E2447" s="1488"/>
      <c r="F2447" s="1488"/>
      <c r="G2447" s="1488"/>
      <c r="H2447" s="1487"/>
      <c r="I2447" s="1504" t="s">
        <v>14</v>
      </c>
      <c r="J2447" s="1503"/>
      <c r="K2447" s="1506">
        <v>0.21</v>
      </c>
      <c r="L2447" s="1505"/>
      <c r="M2447" s="1432">
        <f>K2447*12*I2417</f>
        <v>933.15600000000006</v>
      </c>
    </row>
    <row r="2448" spans="1:13" s="1412" customFormat="1" ht="15.75" thickBot="1">
      <c r="A2448" s="1482" t="s">
        <v>47</v>
      </c>
      <c r="B2448" s="1481"/>
      <c r="C2448" s="1481"/>
      <c r="D2448" s="1481"/>
      <c r="E2448" s="1481"/>
      <c r="F2448" s="1481"/>
      <c r="G2448" s="1481"/>
      <c r="H2448" s="1480"/>
      <c r="I2448" s="1479" t="s">
        <v>14</v>
      </c>
      <c r="J2448" s="1478"/>
      <c r="K2448" s="1520"/>
      <c r="L2448" s="1519"/>
      <c r="M2448" s="1432"/>
    </row>
    <row r="2449" spans="1:13" s="1412" customFormat="1" ht="15.75" thickBot="1">
      <c r="A2449" s="1501" t="s">
        <v>48</v>
      </c>
      <c r="B2449" s="1500"/>
      <c r="C2449" s="1500"/>
      <c r="D2449" s="1500"/>
      <c r="E2449" s="1500"/>
      <c r="F2449" s="1500"/>
      <c r="G2449" s="1500"/>
      <c r="H2449" s="1499"/>
      <c r="I2449" s="1464"/>
      <c r="J2449" s="1463"/>
      <c r="K2449" s="1462">
        <f>K2450+K2451+K2453+K2454+K2455+K2456</f>
        <v>2.9600000000000004</v>
      </c>
      <c r="L2449" s="1518"/>
      <c r="M2449" s="1460">
        <f>K2449*12*I2417</f>
        <v>13153.056000000002</v>
      </c>
    </row>
    <row r="2450" spans="1:13" s="1412" customFormat="1">
      <c r="A2450" s="1517" t="s">
        <v>49</v>
      </c>
      <c r="B2450" s="1516"/>
      <c r="C2450" s="1516"/>
      <c r="D2450" s="1516"/>
      <c r="E2450" s="1516"/>
      <c r="F2450" s="1495"/>
      <c r="G2450" s="1495"/>
      <c r="H2450" s="1494"/>
      <c r="I2450" s="1515"/>
      <c r="J2450" s="1451"/>
      <c r="K2450" s="1514">
        <v>0.16</v>
      </c>
      <c r="L2450" s="1513"/>
      <c r="M2450" s="1432">
        <f>K2450*12*I2417</f>
        <v>710.976</v>
      </c>
    </row>
    <row r="2451" spans="1:13" s="1412" customFormat="1">
      <c r="A2451" s="1512" t="s">
        <v>50</v>
      </c>
      <c r="B2451" s="1511"/>
      <c r="C2451" s="1511"/>
      <c r="D2451" s="1511"/>
      <c r="E2451" s="1511"/>
      <c r="F2451" s="1481"/>
      <c r="G2451" s="1481"/>
      <c r="H2451" s="1480"/>
      <c r="I2451" s="1459" t="s">
        <v>51</v>
      </c>
      <c r="J2451" s="1458"/>
      <c r="K2451" s="1506">
        <v>1.41</v>
      </c>
      <c r="L2451" s="1505"/>
      <c r="M2451" s="1432">
        <f>K2451*12*I2417</f>
        <v>6265.4759999999997</v>
      </c>
    </row>
    <row r="2452" spans="1:13" s="1412" customFormat="1">
      <c r="A2452" s="1496" t="s">
        <v>52</v>
      </c>
      <c r="B2452" s="1495"/>
      <c r="C2452" s="1495"/>
      <c r="D2452" s="1495"/>
      <c r="E2452" s="1495"/>
      <c r="F2452" s="1495"/>
      <c r="G2452" s="1495"/>
      <c r="H2452" s="1494"/>
      <c r="I2452" s="1510" t="s">
        <v>53</v>
      </c>
      <c r="J2452" s="1509"/>
      <c r="K2452" s="1508"/>
      <c r="L2452" s="1507"/>
      <c r="M2452" s="1432"/>
    </row>
    <row r="2453" spans="1:13" s="1412" customFormat="1">
      <c r="A2453" s="1489" t="s">
        <v>54</v>
      </c>
      <c r="B2453" s="1488"/>
      <c r="C2453" s="1488"/>
      <c r="D2453" s="1488"/>
      <c r="E2453" s="1488"/>
      <c r="F2453" s="1488"/>
      <c r="G2453" s="1488"/>
      <c r="H2453" s="1487"/>
      <c r="I2453" s="1504" t="s">
        <v>55</v>
      </c>
      <c r="J2453" s="1503"/>
      <c r="K2453" s="1506">
        <v>0.87</v>
      </c>
      <c r="L2453" s="1505"/>
      <c r="M2453" s="1432">
        <f>K2453*12*I2417</f>
        <v>3865.9319999999998</v>
      </c>
    </row>
    <row r="2454" spans="1:13" s="1412" customFormat="1">
      <c r="A2454" s="1489" t="s">
        <v>56</v>
      </c>
      <c r="B2454" s="1488"/>
      <c r="C2454" s="1488"/>
      <c r="D2454" s="1488"/>
      <c r="E2454" s="1488"/>
      <c r="F2454" s="1488"/>
      <c r="G2454" s="1488"/>
      <c r="H2454" s="1487"/>
      <c r="I2454" s="1504" t="s">
        <v>57</v>
      </c>
      <c r="J2454" s="1503"/>
      <c r="K2454" s="1506">
        <v>0.22</v>
      </c>
      <c r="L2454" s="1505"/>
      <c r="M2454" s="1432">
        <f>K2454*12*I2417</f>
        <v>977.5920000000001</v>
      </c>
    </row>
    <row r="2455" spans="1:13" s="1412" customFormat="1">
      <c r="A2455" s="1482" t="s">
        <v>58</v>
      </c>
      <c r="B2455" s="1481"/>
      <c r="C2455" s="1481"/>
      <c r="D2455" s="1481"/>
      <c r="E2455" s="1481"/>
      <c r="F2455" s="1481"/>
      <c r="G2455" s="1481"/>
      <c r="H2455" s="1480"/>
      <c r="I2455" s="1504" t="s">
        <v>59</v>
      </c>
      <c r="J2455" s="1503"/>
      <c r="K2455" s="1484">
        <v>0.12</v>
      </c>
      <c r="L2455" s="1483"/>
      <c r="M2455" s="1432">
        <f>K2455*12*I2417</f>
        <v>533.23199999999997</v>
      </c>
    </row>
    <row r="2456" spans="1:13" s="1412" customFormat="1" ht="15.75" thickBot="1">
      <c r="A2456" s="1482" t="s">
        <v>60</v>
      </c>
      <c r="B2456" s="1481"/>
      <c r="C2456" s="1481"/>
      <c r="D2456" s="1481"/>
      <c r="E2456" s="1481"/>
      <c r="F2456" s="1481"/>
      <c r="G2456" s="1481"/>
      <c r="H2456" s="1480"/>
      <c r="I2456" s="1479" t="s">
        <v>61</v>
      </c>
      <c r="J2456" s="1478"/>
      <c r="K2456" s="1477">
        <v>0.18</v>
      </c>
      <c r="L2456" s="1476"/>
      <c r="M2456" s="1502">
        <f>K2456*12*I2417</f>
        <v>799.84800000000007</v>
      </c>
    </row>
    <row r="2457" spans="1:13" s="1412" customFormat="1" ht="15.75" thickBot="1">
      <c r="A2457" s="1501" t="s">
        <v>109</v>
      </c>
      <c r="B2457" s="1500"/>
      <c r="C2457" s="1500"/>
      <c r="D2457" s="1500"/>
      <c r="E2457" s="1500"/>
      <c r="F2457" s="1500"/>
      <c r="G2457" s="1500"/>
      <c r="H2457" s="1499"/>
      <c r="I2457" s="1498"/>
      <c r="J2457" s="1497"/>
      <c r="K2457" s="1424">
        <f>K2458+K2459+K2460</f>
        <v>1.93</v>
      </c>
      <c r="L2457" s="1461"/>
      <c r="M2457" s="1460">
        <f>K2457*12*I2417</f>
        <v>8576.148000000001</v>
      </c>
    </row>
    <row r="2458" spans="1:13" s="1412" customFormat="1">
      <c r="A2458" s="1496" t="s">
        <v>63</v>
      </c>
      <c r="B2458" s="1495"/>
      <c r="C2458" s="1495"/>
      <c r="D2458" s="1495"/>
      <c r="E2458" s="1495"/>
      <c r="F2458" s="1495"/>
      <c r="G2458" s="1495"/>
      <c r="H2458" s="1494"/>
      <c r="I2458" s="1493" t="s">
        <v>64</v>
      </c>
      <c r="J2458" s="1492"/>
      <c r="K2458" s="1491">
        <v>0.92</v>
      </c>
      <c r="L2458" s="1490"/>
      <c r="M2458" s="1432">
        <f>K2458*12*I2417</f>
        <v>4088.1120000000005</v>
      </c>
    </row>
    <row r="2459" spans="1:13" s="1412" customFormat="1">
      <c r="A2459" s="1489" t="s">
        <v>65</v>
      </c>
      <c r="B2459" s="1488"/>
      <c r="C2459" s="1488"/>
      <c r="D2459" s="1488"/>
      <c r="E2459" s="1488"/>
      <c r="F2459" s="1488"/>
      <c r="G2459" s="1488"/>
      <c r="H2459" s="1487"/>
      <c r="I2459" s="1486" t="s">
        <v>66</v>
      </c>
      <c r="J2459" s="1485"/>
      <c r="K2459" s="1484">
        <v>0.81</v>
      </c>
      <c r="L2459" s="1483"/>
      <c r="M2459" s="1432">
        <f>K2459*12*I2417</f>
        <v>3599.3160000000003</v>
      </c>
    </row>
    <row r="2460" spans="1:13" s="1412" customFormat="1" ht="15.75" thickBot="1">
      <c r="A2460" s="1482" t="s">
        <v>58</v>
      </c>
      <c r="B2460" s="1481"/>
      <c r="C2460" s="1481"/>
      <c r="D2460" s="1481"/>
      <c r="E2460" s="1481"/>
      <c r="F2460" s="1481"/>
      <c r="G2460" s="1481"/>
      <c r="H2460" s="1480"/>
      <c r="I2460" s="1479" t="s">
        <v>59</v>
      </c>
      <c r="J2460" s="1478"/>
      <c r="K2460" s="1477">
        <v>0.2</v>
      </c>
      <c r="L2460" s="1476"/>
      <c r="M2460" s="1432">
        <f>K2460*12*I2417</f>
        <v>888.72000000000014</v>
      </c>
    </row>
    <row r="2461" spans="1:13" s="1412" customFormat="1" ht="15.75" thickBot="1">
      <c r="A2461" s="1467" t="s">
        <v>166</v>
      </c>
      <c r="B2461" s="1466"/>
      <c r="C2461" s="1466"/>
      <c r="D2461" s="1466"/>
      <c r="E2461" s="1466"/>
      <c r="F2461" s="1466"/>
      <c r="G2461" s="1466"/>
      <c r="H2461" s="1465"/>
      <c r="I2461" s="1435" t="s">
        <v>71</v>
      </c>
      <c r="J2461" s="1434"/>
      <c r="K2461" s="1462">
        <v>2.29</v>
      </c>
      <c r="L2461" s="1461"/>
      <c r="M2461" s="1460">
        <f>K2461*12*I2417</f>
        <v>10175.844000000001</v>
      </c>
    </row>
    <row r="2462" spans="1:13" s="1412" customFormat="1" ht="15.75" thickBot="1">
      <c r="A2462" s="1471" t="s">
        <v>165</v>
      </c>
      <c r="B2462" s="1470"/>
      <c r="C2462" s="1470"/>
      <c r="D2462" s="1470"/>
      <c r="E2462" s="1470"/>
      <c r="F2462" s="1470"/>
      <c r="G2462" s="1470"/>
      <c r="H2462" s="1469"/>
      <c r="I2462" s="1464"/>
      <c r="J2462" s="1463"/>
      <c r="K2462" s="1462">
        <v>0.11</v>
      </c>
      <c r="L2462" s="1461"/>
      <c r="M2462" s="1460">
        <f>K2462*12*I2417</f>
        <v>488.79600000000005</v>
      </c>
    </row>
    <row r="2463" spans="1:13" s="1412" customFormat="1">
      <c r="A2463" s="1456" t="s">
        <v>75</v>
      </c>
      <c r="B2463" s="1455"/>
      <c r="C2463" s="1455"/>
      <c r="D2463" s="1455"/>
      <c r="E2463" s="1455"/>
      <c r="F2463" s="1455"/>
      <c r="G2463" s="1455"/>
      <c r="H2463" s="1453"/>
      <c r="I2463" s="1435" t="s">
        <v>14</v>
      </c>
      <c r="J2463" s="1434"/>
      <c r="K2463" s="1468"/>
      <c r="L2463" s="1449"/>
      <c r="M2463" s="1432"/>
    </row>
    <row r="2464" spans="1:13" s="1412" customFormat="1" ht="15.75" thickBot="1">
      <c r="A2464" s="1456" t="s">
        <v>76</v>
      </c>
      <c r="B2464" s="1455"/>
      <c r="C2464" s="1455"/>
      <c r="D2464" s="1455"/>
      <c r="E2464" s="1455"/>
      <c r="F2464" s="1455"/>
      <c r="G2464" s="1455"/>
      <c r="H2464" s="1453"/>
      <c r="I2464" s="1452"/>
      <c r="J2464" s="1451"/>
      <c r="K2464" s="1468"/>
      <c r="L2464" s="1449"/>
      <c r="M2464" s="1432"/>
    </row>
    <row r="2465" spans="1:19" ht="15.75" thickBot="1">
      <c r="A2465" s="1467" t="s">
        <v>105</v>
      </c>
      <c r="B2465" s="1466"/>
      <c r="C2465" s="1466"/>
      <c r="D2465" s="1466"/>
      <c r="E2465" s="1466"/>
      <c r="F2465" s="1466"/>
      <c r="G2465" s="1466"/>
      <c r="H2465" s="1465"/>
      <c r="I2465" s="1464"/>
      <c r="J2465" s="1463"/>
      <c r="K2465" s="1462">
        <v>8.4700000000000006</v>
      </c>
      <c r="L2465" s="1461"/>
      <c r="M2465" s="1460">
        <f>K2465*12*I2417</f>
        <v>37637.292000000009</v>
      </c>
    </row>
    <row r="2466" spans="1:19">
      <c r="A2466" s="1456" t="s">
        <v>131</v>
      </c>
      <c r="B2466" s="1454"/>
      <c r="C2466" s="1454"/>
      <c r="D2466" s="1454"/>
      <c r="E2466" s="1454"/>
      <c r="F2466" s="1455"/>
      <c r="G2466" s="1454"/>
      <c r="H2466" s="1453"/>
      <c r="I2466" s="1459" t="s">
        <v>79</v>
      </c>
      <c r="J2466" s="1458"/>
      <c r="K2466" s="1450"/>
      <c r="L2466" s="1449"/>
      <c r="M2466" s="1432"/>
    </row>
    <row r="2467" spans="1:19">
      <c r="A2467" s="1456" t="s">
        <v>130</v>
      </c>
      <c r="B2467" s="1454"/>
      <c r="C2467" s="1454"/>
      <c r="D2467" s="1454"/>
      <c r="E2467" s="1454"/>
      <c r="F2467" s="1455"/>
      <c r="G2467" s="1454"/>
      <c r="H2467" s="1453"/>
      <c r="I2467" s="1459" t="s">
        <v>81</v>
      </c>
      <c r="J2467" s="1458"/>
      <c r="K2467" s="1450"/>
      <c r="L2467" s="1449"/>
      <c r="M2467" s="1432"/>
    </row>
    <row r="2468" spans="1:19">
      <c r="A2468" s="1456" t="s">
        <v>129</v>
      </c>
      <c r="B2468" s="1454"/>
      <c r="C2468" s="1454"/>
      <c r="D2468" s="1454"/>
      <c r="E2468" s="1454"/>
      <c r="F2468" s="1455"/>
      <c r="G2468" s="1454"/>
      <c r="H2468" s="1453"/>
      <c r="I2468" s="1459" t="s">
        <v>83</v>
      </c>
      <c r="J2468" s="1458"/>
      <c r="K2468" s="1450"/>
      <c r="L2468" s="1449"/>
      <c r="M2468" s="1432"/>
    </row>
    <row r="2469" spans="1:19">
      <c r="A2469" s="1456" t="s">
        <v>128</v>
      </c>
      <c r="B2469" s="1454"/>
      <c r="C2469" s="1454"/>
      <c r="D2469" s="1454"/>
      <c r="E2469" s="1454"/>
      <c r="F2469" s="1455"/>
      <c r="G2469" s="1454"/>
      <c r="H2469" s="1453"/>
      <c r="I2469" s="1459" t="s">
        <v>85</v>
      </c>
      <c r="J2469" s="1458"/>
      <c r="K2469" s="1450"/>
      <c r="L2469" s="1449"/>
      <c r="M2469" s="1432"/>
    </row>
    <row r="2470" spans="1:19">
      <c r="A2470" s="1456" t="s">
        <v>127</v>
      </c>
      <c r="B2470" s="1454"/>
      <c r="C2470" s="1454"/>
      <c r="D2470" s="1454"/>
      <c r="E2470" s="1454"/>
      <c r="F2470" s="1455"/>
      <c r="G2470" s="1454"/>
      <c r="H2470" s="1453"/>
      <c r="I2470" s="1459" t="s">
        <v>87</v>
      </c>
      <c r="J2470" s="1458"/>
      <c r="K2470" s="1450"/>
      <c r="L2470" s="1449"/>
      <c r="M2470" s="1432"/>
    </row>
    <row r="2471" spans="1:19">
      <c r="A2471" s="1456" t="s">
        <v>126</v>
      </c>
      <c r="B2471" s="1454"/>
      <c r="C2471" s="1454"/>
      <c r="D2471" s="1454"/>
      <c r="E2471" s="1454"/>
      <c r="F2471" s="1455"/>
      <c r="G2471" s="1454"/>
      <c r="H2471" s="1453"/>
      <c r="I2471" s="1452"/>
      <c r="J2471" s="1451"/>
      <c r="K2471" s="1450"/>
      <c r="L2471" s="1449"/>
      <c r="M2471" s="1432"/>
    </row>
    <row r="2472" spans="1:19">
      <c r="A2472" s="1456" t="s">
        <v>125</v>
      </c>
      <c r="B2472" s="1454"/>
      <c r="C2472" s="1454"/>
      <c r="D2472" s="1454"/>
      <c r="E2472" s="1454"/>
      <c r="F2472" s="1455"/>
      <c r="G2472" s="1454"/>
      <c r="H2472" s="1453"/>
      <c r="I2472" s="1452"/>
      <c r="J2472" s="1451"/>
      <c r="K2472" s="1450"/>
      <c r="L2472" s="1449"/>
      <c r="M2472" s="1432"/>
    </row>
    <row r="2473" spans="1:19">
      <c r="A2473" s="1456" t="s">
        <v>91</v>
      </c>
      <c r="B2473" s="1454"/>
      <c r="C2473" s="1454"/>
      <c r="D2473" s="1454"/>
      <c r="E2473" s="1454"/>
      <c r="F2473" s="1455"/>
      <c r="G2473" s="1454"/>
      <c r="H2473" s="1453"/>
      <c r="I2473" s="1452"/>
      <c r="J2473" s="1451"/>
      <c r="K2473" s="1450"/>
      <c r="L2473" s="1449"/>
      <c r="M2473" s="1432"/>
    </row>
    <row r="2474" spans="1:19" ht="15.75" thickBot="1">
      <c r="A2474" s="1456" t="s">
        <v>124</v>
      </c>
      <c r="B2474" s="1454"/>
      <c r="C2474" s="1454"/>
      <c r="D2474" s="1454"/>
      <c r="E2474" s="1454"/>
      <c r="F2474" s="1455"/>
      <c r="G2474" s="1454"/>
      <c r="H2474" s="1453"/>
      <c r="I2474" s="1452"/>
      <c r="J2474" s="1451"/>
      <c r="K2474" s="1450"/>
      <c r="L2474" s="1449"/>
      <c r="M2474" s="1432"/>
    </row>
    <row r="2475" spans="1:19">
      <c r="A2475" s="1448" t="s">
        <v>94</v>
      </c>
      <c r="B2475" s="1447"/>
      <c r="C2475" s="1447"/>
      <c r="D2475" s="1447"/>
      <c r="E2475" s="1447"/>
      <c r="F2475" s="1447"/>
      <c r="G2475" s="1447"/>
      <c r="H2475" s="1447"/>
      <c r="I2475" s="1435" t="s">
        <v>95</v>
      </c>
      <c r="J2475" s="1434"/>
      <c r="K2475" s="1446"/>
      <c r="L2475" s="1445"/>
      <c r="M2475" s="1444"/>
    </row>
    <row r="2476" spans="1:19" ht="15.75" thickBot="1">
      <c r="A2476" s="1443" t="s">
        <v>96</v>
      </c>
      <c r="B2476" s="1442"/>
      <c r="C2476" s="1442"/>
      <c r="D2476" s="1442"/>
      <c r="E2476" s="1442"/>
      <c r="F2476" s="1442"/>
      <c r="G2476" s="1442"/>
      <c r="H2476" s="1442"/>
      <c r="I2476" s="1441"/>
      <c r="J2476" s="1440"/>
      <c r="K2476" s="1439"/>
      <c r="L2476" s="1438"/>
      <c r="M2476" s="1437"/>
    </row>
    <row r="2477" spans="1:19" ht="15.75" thickBot="1">
      <c r="A2477" s="1436" t="s">
        <v>160</v>
      </c>
      <c r="B2477" s="1436"/>
      <c r="C2477" s="1436"/>
      <c r="D2477" s="1436"/>
      <c r="E2477" s="1436"/>
      <c r="F2477" s="1436"/>
      <c r="G2477" s="1436"/>
      <c r="H2477" s="1436"/>
      <c r="I2477" s="1435" t="s">
        <v>95</v>
      </c>
      <c r="J2477" s="1434"/>
      <c r="K2477" s="1433">
        <v>0.71</v>
      </c>
      <c r="L2477" s="1433"/>
      <c r="M2477" s="1432">
        <f>K2477*I2417*12</f>
        <v>3154.9560000000001</v>
      </c>
    </row>
    <row r="2478" spans="1:19" s="1588" customFormat="1" ht="15.75" thickBot="1">
      <c r="A2478" s="1431" t="s">
        <v>137</v>
      </c>
      <c r="B2478" s="1430"/>
      <c r="C2478" s="1430"/>
      <c r="D2478" s="1430"/>
      <c r="E2478" s="1430"/>
      <c r="F2478" s="1430"/>
      <c r="G2478" s="1430"/>
      <c r="H2478" s="1430"/>
      <c r="I2478" s="1426"/>
      <c r="J2478" s="1425"/>
      <c r="K2478" s="1429">
        <v>39.99</v>
      </c>
      <c r="L2478" s="1423"/>
      <c r="M2478" s="1416">
        <f>K2478*12*I2417</f>
        <v>177699.56400000001</v>
      </c>
      <c r="P2478" s="1414"/>
      <c r="Q2478" s="1414"/>
      <c r="R2478" s="1414"/>
      <c r="S2478" s="1589"/>
    </row>
    <row r="2479" spans="1:19" s="1588" customFormat="1" ht="15.75" thickBot="1">
      <c r="A2479" s="1428" t="s">
        <v>136</v>
      </c>
      <c r="B2479" s="1427"/>
      <c r="C2479" s="1427"/>
      <c r="D2479" s="1427"/>
      <c r="E2479" s="1427"/>
      <c r="F2479" s="1427"/>
      <c r="G2479" s="1427"/>
      <c r="H2479" s="1427"/>
      <c r="I2479" s="1426"/>
      <c r="J2479" s="1425"/>
      <c r="K2479" s="1424">
        <f>K2480-K2478</f>
        <v>1.9999999999999929</v>
      </c>
      <c r="L2479" s="1423"/>
      <c r="M2479" s="1416">
        <f>K2479*12*I2417</f>
        <v>8887.199999999968</v>
      </c>
      <c r="P2479" s="1414"/>
      <c r="Q2479" s="1414"/>
      <c r="R2479" s="1414"/>
      <c r="S2479" s="1589"/>
    </row>
    <row r="2480" spans="1:19" s="1588" customFormat="1" ht="15.75" thickBot="1">
      <c r="A2480" s="1422" t="s">
        <v>135</v>
      </c>
      <c r="B2480" s="1421"/>
      <c r="C2480" s="1421"/>
      <c r="D2480" s="1421"/>
      <c r="E2480" s="1421"/>
      <c r="F2480" s="1421"/>
      <c r="G2480" s="1421"/>
      <c r="H2480" s="1421"/>
      <c r="I2480" s="1420"/>
      <c r="J2480" s="1419"/>
      <c r="K2480" s="1418">
        <f>K2477+K2465+K2441+K2428+K2418</f>
        <v>41.989999999999995</v>
      </c>
      <c r="L2480" s="1417"/>
      <c r="M2480" s="1416">
        <f>M2477+M2465+M2441+M2428+M2418</f>
        <v>186586.76400000002</v>
      </c>
      <c r="N2480" s="1590"/>
      <c r="O2480" s="1590"/>
      <c r="P2480" s="1414"/>
      <c r="Q2480" s="1414"/>
      <c r="R2480" s="1414"/>
      <c r="S2480" s="1589"/>
    </row>
    <row r="2482" spans="1:13" s="1412" customFormat="1" ht="15.75">
      <c r="A2482" s="1587" t="s">
        <v>104</v>
      </c>
      <c r="B2482" s="1587"/>
      <c r="C2482" s="1587"/>
      <c r="D2482" s="1587"/>
      <c r="E2482" s="1587"/>
      <c r="F2482" s="1587"/>
      <c r="G2482" s="1587"/>
      <c r="H2482" s="1587"/>
      <c r="I2482" s="1587"/>
      <c r="J2482" s="1587"/>
      <c r="K2482" s="1587"/>
      <c r="L2482" s="1587"/>
      <c r="M2482" s="1508"/>
    </row>
    <row r="2483" spans="1:13" s="1412" customFormat="1" ht="15.75">
      <c r="A2483" s="1586" t="s">
        <v>0</v>
      </c>
      <c r="B2483" s="1586"/>
      <c r="C2483" s="1586"/>
      <c r="D2483" s="1586"/>
      <c r="E2483" s="1586"/>
      <c r="F2483" s="1586"/>
      <c r="G2483" s="1586"/>
      <c r="H2483" s="1586"/>
      <c r="I2483" s="1586"/>
      <c r="J2483" s="1586"/>
      <c r="K2483" s="1586"/>
      <c r="L2483" s="1586"/>
      <c r="M2483" s="1508"/>
    </row>
    <row r="2484" spans="1:13" s="1412" customFormat="1" ht="15.75">
      <c r="A2484" s="1559"/>
      <c r="B2484" s="1559"/>
      <c r="C2484" s="1559"/>
      <c r="D2484" s="1559"/>
      <c r="E2484" s="1559"/>
      <c r="F2484" s="1559" t="s">
        <v>199</v>
      </c>
      <c r="G2484" s="1559"/>
      <c r="H2484" s="1559"/>
      <c r="I2484" s="1559"/>
      <c r="J2484" s="1559"/>
      <c r="K2484" s="1601" t="s">
        <v>187</v>
      </c>
      <c r="L2484" s="1584"/>
      <c r="M2484" s="1584"/>
    </row>
    <row r="2485" spans="1:13" s="1412" customFormat="1">
      <c r="A2485" s="1512"/>
      <c r="B2485" s="1511"/>
      <c r="C2485" s="1583" t="s">
        <v>2</v>
      </c>
      <c r="D2485" s="1583"/>
      <c r="E2485" s="1583"/>
      <c r="F2485" s="1511"/>
      <c r="G2485" s="1511"/>
      <c r="H2485" s="1557"/>
      <c r="I2485" s="1526" t="s">
        <v>3</v>
      </c>
      <c r="J2485" s="1525"/>
      <c r="K2485" s="1582" t="s">
        <v>4</v>
      </c>
      <c r="L2485" s="1581"/>
      <c r="M2485" s="1536"/>
    </row>
    <row r="2486" spans="1:13" s="1412" customFormat="1">
      <c r="A2486" s="1577"/>
      <c r="B2486" s="1541"/>
      <c r="C2486" s="1541"/>
      <c r="D2486" s="1541"/>
      <c r="E2486" s="1541"/>
      <c r="F2486" s="1541"/>
      <c r="G2486" s="1541"/>
      <c r="H2486" s="1542"/>
      <c r="I2486" s="1452"/>
      <c r="J2486" s="1451"/>
      <c r="K2486" s="1579" t="s">
        <v>5</v>
      </c>
      <c r="L2486" s="1578"/>
      <c r="M2486" s="1600" t="s">
        <v>6</v>
      </c>
    </row>
    <row r="2487" spans="1:13" s="1412" customFormat="1">
      <c r="A2487" s="1577"/>
      <c r="B2487" s="1541"/>
      <c r="C2487" s="1541"/>
      <c r="D2487" s="1541"/>
      <c r="E2487" s="1541"/>
      <c r="F2487" s="1541"/>
      <c r="G2487" s="1541"/>
      <c r="H2487" s="1542"/>
      <c r="I2487" s="1459" t="s">
        <v>7</v>
      </c>
      <c r="J2487" s="1458"/>
      <c r="K2487" s="1576" t="s">
        <v>8</v>
      </c>
      <c r="L2487" s="1575"/>
      <c r="M2487" s="1600" t="s">
        <v>9</v>
      </c>
    </row>
    <row r="2488" spans="1:13" s="1412" customFormat="1" ht="16.5" thickBot="1">
      <c r="A2488" s="1573"/>
      <c r="B2488" s="1538"/>
      <c r="C2488" s="1538"/>
      <c r="D2488" s="1538"/>
      <c r="E2488" s="1538"/>
      <c r="F2488" s="1538"/>
      <c r="G2488" s="1538"/>
      <c r="H2488" s="1537"/>
      <c r="I2488" s="1572">
        <v>626.5</v>
      </c>
      <c r="J2488" s="1571"/>
      <c r="K2488" s="1570"/>
      <c r="L2488" s="1569"/>
      <c r="M2488" s="1568"/>
    </row>
    <row r="2489" spans="1:13" s="1412" customFormat="1">
      <c r="A2489" s="1555" t="s">
        <v>10</v>
      </c>
      <c r="B2489" s="1534"/>
      <c r="C2489" s="1534"/>
      <c r="D2489" s="1534"/>
      <c r="E2489" s="1534"/>
      <c r="F2489" s="1534"/>
      <c r="G2489" s="1534"/>
      <c r="H2489" s="1567"/>
      <c r="I2489" s="1531"/>
      <c r="J2489" s="1530"/>
      <c r="K2489" s="1566">
        <f>K2492+K2495</f>
        <v>8.77</v>
      </c>
      <c r="L2489" s="1528"/>
      <c r="M2489" s="1444">
        <f>K2489*12*I2488</f>
        <v>65932.86</v>
      </c>
    </row>
    <row r="2490" spans="1:13" s="1412" customFormat="1">
      <c r="A2490" s="1565" t="s">
        <v>11</v>
      </c>
      <c r="B2490" s="1564"/>
      <c r="C2490" s="1564"/>
      <c r="D2490" s="1564"/>
      <c r="E2490" s="1564"/>
      <c r="F2490" s="1564"/>
      <c r="G2490" s="1564"/>
      <c r="H2490" s="1563"/>
      <c r="I2490" s="1452"/>
      <c r="J2490" s="1451"/>
      <c r="K2490" s="1521"/>
      <c r="L2490" s="1507"/>
      <c r="M2490" s="1562"/>
    </row>
    <row r="2491" spans="1:13" s="1412" customFormat="1" ht="15.75" thickBot="1">
      <c r="A2491" s="1550" t="s">
        <v>12</v>
      </c>
      <c r="B2491" s="1561"/>
      <c r="C2491" s="1561"/>
      <c r="D2491" s="1561"/>
      <c r="E2491" s="1561"/>
      <c r="F2491" s="1561"/>
      <c r="G2491" s="1561"/>
      <c r="H2491" s="1560"/>
      <c r="I2491" s="1547"/>
      <c r="J2491" s="1440"/>
      <c r="K2491" s="1439"/>
      <c r="L2491" s="1438"/>
      <c r="M2491" s="1437"/>
    </row>
    <row r="2492" spans="1:13" s="1412" customFormat="1">
      <c r="A2492" s="1496" t="s">
        <v>13</v>
      </c>
      <c r="B2492" s="1516"/>
      <c r="C2492" s="1516"/>
      <c r="D2492" s="1516"/>
      <c r="E2492" s="1516"/>
      <c r="F2492" s="1516"/>
      <c r="G2492" s="1516"/>
      <c r="H2492" s="1543"/>
      <c r="I2492" s="1510" t="s">
        <v>14</v>
      </c>
      <c r="J2492" s="1509"/>
      <c r="K2492" s="1514">
        <v>5.24</v>
      </c>
      <c r="L2492" s="1513"/>
      <c r="M2492" s="1432">
        <f>K2492*12*I2488</f>
        <v>39394.32</v>
      </c>
    </row>
    <row r="2493" spans="1:13" s="1412" customFormat="1">
      <c r="A2493" s="1456" t="s">
        <v>15</v>
      </c>
      <c r="B2493" s="1541"/>
      <c r="C2493" s="1541"/>
      <c r="D2493" s="1541"/>
      <c r="E2493" s="1541"/>
      <c r="F2493" s="1541"/>
      <c r="G2493" s="1541"/>
      <c r="H2493" s="1542"/>
      <c r="I2493" s="1459" t="s">
        <v>16</v>
      </c>
      <c r="J2493" s="1458"/>
      <c r="K2493" s="1508"/>
      <c r="L2493" s="1507"/>
      <c r="M2493" s="1432"/>
    </row>
    <row r="2494" spans="1:13" s="1412" customFormat="1">
      <c r="A2494" s="1496" t="s">
        <v>17</v>
      </c>
      <c r="B2494" s="1516"/>
      <c r="C2494" s="1516"/>
      <c r="D2494" s="1516"/>
      <c r="E2494" s="1516"/>
      <c r="F2494" s="1516"/>
      <c r="G2494" s="1516"/>
      <c r="H2494" s="1543"/>
      <c r="I2494" s="1510"/>
      <c r="J2494" s="1509"/>
      <c r="K2494" s="1508"/>
      <c r="L2494" s="1507"/>
      <c r="M2494" s="1432"/>
    </row>
    <row r="2495" spans="1:13" s="1412" customFormat="1">
      <c r="A2495" s="1496" t="s">
        <v>18</v>
      </c>
      <c r="B2495" s="1516"/>
      <c r="C2495" s="1516"/>
      <c r="D2495" s="1516"/>
      <c r="E2495" s="1516"/>
      <c r="F2495" s="1516"/>
      <c r="G2495" s="1516"/>
      <c r="H2495" s="1543"/>
      <c r="I2495" s="1504" t="s">
        <v>19</v>
      </c>
      <c r="J2495" s="1503"/>
      <c r="K2495" s="1506">
        <v>3.53</v>
      </c>
      <c r="L2495" s="1505"/>
      <c r="M2495" s="1432">
        <f>K2495*12*I2488</f>
        <v>26538.54</v>
      </c>
    </row>
    <row r="2496" spans="1:13" s="1412" customFormat="1">
      <c r="A2496" s="1489" t="s">
        <v>20</v>
      </c>
      <c r="B2496" s="1540"/>
      <c r="C2496" s="1540"/>
      <c r="D2496" s="1540"/>
      <c r="E2496" s="1540"/>
      <c r="F2496" s="1540"/>
      <c r="G2496" s="1540"/>
      <c r="H2496" s="1539"/>
      <c r="I2496" s="1459" t="s">
        <v>16</v>
      </c>
      <c r="J2496" s="1458"/>
      <c r="K2496" s="1599"/>
      <c r="L2496" s="1598"/>
      <c r="M2496" s="1432"/>
    </row>
    <row r="2497" spans="1:13" s="1412" customFormat="1">
      <c r="A2497" s="1482" t="s">
        <v>21</v>
      </c>
      <c r="B2497" s="1511"/>
      <c r="C2497" s="1511"/>
      <c r="D2497" s="1511"/>
      <c r="E2497" s="1511"/>
      <c r="F2497" s="1511"/>
      <c r="G2497" s="1511"/>
      <c r="H2497" s="1557"/>
      <c r="I2497" s="1459"/>
      <c r="J2497" s="1458"/>
      <c r="K2497" s="1508"/>
      <c r="L2497" s="1507"/>
      <c r="M2497" s="1432"/>
    </row>
    <row r="2498" spans="1:13" s="1412" customFormat="1" ht="15.75" thickBot="1">
      <c r="A2498" s="1496" t="s">
        <v>22</v>
      </c>
      <c r="B2498" s="1495"/>
      <c r="C2498" s="1495"/>
      <c r="D2498" s="1495"/>
      <c r="E2498" s="1495"/>
      <c r="F2498" s="1495"/>
      <c r="G2498" s="1495"/>
      <c r="H2498" s="1494"/>
      <c r="I2498" s="1523"/>
      <c r="J2498" s="1522"/>
      <c r="K2498" s="1484"/>
      <c r="L2498" s="1483"/>
      <c r="M2498" s="1432"/>
    </row>
    <row r="2499" spans="1:13" s="1412" customFormat="1">
      <c r="A2499" s="1555" t="s">
        <v>23</v>
      </c>
      <c r="B2499" s="1554"/>
      <c r="C2499" s="1554"/>
      <c r="D2499" s="1554"/>
      <c r="E2499" s="1554"/>
      <c r="F2499" s="1554"/>
      <c r="G2499" s="1554"/>
      <c r="H2499" s="1553"/>
      <c r="I2499" s="1531"/>
      <c r="J2499" s="1552"/>
      <c r="K2499" s="1551">
        <f>K2501+K2506+K2508</f>
        <v>7.17</v>
      </c>
      <c r="L2499" s="1528"/>
      <c r="M2499" s="1444">
        <f>K2499*12*I2488</f>
        <v>53904.06</v>
      </c>
    </row>
    <row r="2500" spans="1:13" s="1412" customFormat="1" ht="15.75" thickBot="1">
      <c r="A2500" s="1550" t="s">
        <v>24</v>
      </c>
      <c r="B2500" s="1549"/>
      <c r="C2500" s="1549"/>
      <c r="D2500" s="1549"/>
      <c r="E2500" s="1549"/>
      <c r="F2500" s="1549"/>
      <c r="G2500" s="1549"/>
      <c r="H2500" s="1548"/>
      <c r="I2500" s="1547"/>
      <c r="J2500" s="1546"/>
      <c r="K2500" s="1439"/>
      <c r="L2500" s="1438"/>
      <c r="M2500" s="1437"/>
    </row>
    <row r="2501" spans="1:13" s="1412" customFormat="1">
      <c r="A2501" s="1456" t="s">
        <v>25</v>
      </c>
      <c r="B2501" s="1455"/>
      <c r="C2501" s="1455"/>
      <c r="D2501" s="1455"/>
      <c r="E2501" s="1455"/>
      <c r="F2501" s="1455"/>
      <c r="G2501" s="1455"/>
      <c r="H2501" s="1453"/>
      <c r="I2501" s="1459" t="s">
        <v>14</v>
      </c>
      <c r="J2501" s="1458"/>
      <c r="K2501" s="1514">
        <v>3.59</v>
      </c>
      <c r="L2501" s="1513"/>
      <c r="M2501" s="1432">
        <f>K2501*12*I2488</f>
        <v>26989.62</v>
      </c>
    </row>
    <row r="2502" spans="1:13" s="1412" customFormat="1">
      <c r="A2502" s="1496" t="s">
        <v>26</v>
      </c>
      <c r="B2502" s="1495"/>
      <c r="C2502" s="1495"/>
      <c r="D2502" s="1495"/>
      <c r="E2502" s="1495"/>
      <c r="F2502" s="1495"/>
      <c r="G2502" s="1495"/>
      <c r="H2502" s="1494"/>
      <c r="I2502" s="1545"/>
      <c r="J2502" s="1544"/>
      <c r="K2502" s="1508"/>
      <c r="L2502" s="1507"/>
      <c r="M2502" s="1432"/>
    </row>
    <row r="2503" spans="1:13" s="1412" customFormat="1">
      <c r="A2503" s="1456" t="s">
        <v>15</v>
      </c>
      <c r="B2503" s="1541"/>
      <c r="C2503" s="1541"/>
      <c r="D2503" s="1541"/>
      <c r="E2503" s="1541"/>
      <c r="F2503" s="1541"/>
      <c r="G2503" s="1541"/>
      <c r="H2503" s="1542"/>
      <c r="I2503" s="1459" t="s">
        <v>16</v>
      </c>
      <c r="J2503" s="1458"/>
      <c r="K2503" s="1508"/>
      <c r="L2503" s="1507"/>
      <c r="M2503" s="1432"/>
    </row>
    <row r="2504" spans="1:13" s="1412" customFormat="1">
      <c r="A2504" s="1496" t="s">
        <v>17</v>
      </c>
      <c r="B2504" s="1516"/>
      <c r="C2504" s="1516"/>
      <c r="D2504" s="1516"/>
      <c r="E2504" s="1516"/>
      <c r="F2504" s="1516"/>
      <c r="G2504" s="1516"/>
      <c r="H2504" s="1543"/>
      <c r="I2504" s="1510"/>
      <c r="J2504" s="1509"/>
      <c r="K2504" s="1508"/>
      <c r="L2504" s="1507"/>
      <c r="M2504" s="1432"/>
    </row>
    <row r="2505" spans="1:13" s="1412" customFormat="1">
      <c r="A2505" s="1489" t="s">
        <v>27</v>
      </c>
      <c r="B2505" s="1540"/>
      <c r="C2505" s="1539"/>
      <c r="D2505" s="1541"/>
      <c r="E2505" s="1541"/>
      <c r="F2505" s="1541"/>
      <c r="G2505" s="1541"/>
      <c r="H2505" s="1542"/>
      <c r="I2505" s="1459" t="s">
        <v>16</v>
      </c>
      <c r="J2505" s="1458"/>
      <c r="K2505" s="1508"/>
      <c r="L2505" s="1507"/>
      <c r="M2505" s="1432"/>
    </row>
    <row r="2506" spans="1:13" s="1412" customFormat="1">
      <c r="A2506" s="1456" t="s">
        <v>28</v>
      </c>
      <c r="B2506" s="1541"/>
      <c r="C2506" s="1541"/>
      <c r="D2506" s="1540"/>
      <c r="E2506" s="1540"/>
      <c r="F2506" s="1540"/>
      <c r="G2506" s="1540"/>
      <c r="H2506" s="1539"/>
      <c r="I2506" s="1504" t="s">
        <v>19</v>
      </c>
      <c r="J2506" s="1503"/>
      <c r="K2506" s="1506">
        <v>1.58</v>
      </c>
      <c r="L2506" s="1505"/>
      <c r="M2506" s="1432">
        <f>K2506*12*I2488</f>
        <v>11878.44</v>
      </c>
    </row>
    <row r="2507" spans="1:13" s="1412" customFormat="1">
      <c r="A2507" s="1482" t="s">
        <v>29</v>
      </c>
      <c r="B2507" s="1481"/>
      <c r="C2507" s="1481"/>
      <c r="D2507" s="1481"/>
      <c r="E2507" s="1481"/>
      <c r="F2507" s="1481"/>
      <c r="G2507" s="1481"/>
      <c r="H2507" s="1480"/>
      <c r="I2507" s="1526" t="s">
        <v>133</v>
      </c>
      <c r="J2507" s="1525"/>
      <c r="K2507" s="1508"/>
      <c r="L2507" s="1507"/>
      <c r="M2507" s="1432"/>
    </row>
    <row r="2508" spans="1:13" s="1412" customFormat="1">
      <c r="A2508" s="1482" t="s">
        <v>32</v>
      </c>
      <c r="B2508" s="1481"/>
      <c r="C2508" s="1481"/>
      <c r="D2508" s="1481"/>
      <c r="E2508" s="1481"/>
      <c r="F2508" s="1481"/>
      <c r="G2508" s="1481"/>
      <c r="H2508" s="1480"/>
      <c r="I2508" s="1526" t="s">
        <v>19</v>
      </c>
      <c r="J2508" s="1525"/>
      <c r="K2508" s="1506">
        <v>2</v>
      </c>
      <c r="L2508" s="1505"/>
      <c r="M2508" s="1432">
        <f>K2508*12*I2488</f>
        <v>15036</v>
      </c>
    </row>
    <row r="2509" spans="1:13" s="1412" customFormat="1">
      <c r="A2509" s="1496" t="s">
        <v>33</v>
      </c>
      <c r="B2509" s="1495"/>
      <c r="C2509" s="1495"/>
      <c r="D2509" s="1495"/>
      <c r="E2509" s="1495"/>
      <c r="F2509" s="1495"/>
      <c r="G2509" s="1495"/>
      <c r="H2509" s="1494"/>
      <c r="I2509" s="1523"/>
      <c r="J2509" s="1522"/>
      <c r="K2509" s="1508"/>
      <c r="L2509" s="1507"/>
      <c r="M2509" s="1432"/>
    </row>
    <row r="2510" spans="1:13" s="1412" customFormat="1">
      <c r="A2510" s="1482" t="s">
        <v>34</v>
      </c>
      <c r="B2510" s="1481"/>
      <c r="C2510" s="1481"/>
      <c r="D2510" s="1481"/>
      <c r="E2510" s="1481"/>
      <c r="F2510" s="1481"/>
      <c r="G2510" s="1481"/>
      <c r="H2510" s="1480"/>
      <c r="I2510" s="1459" t="s">
        <v>16</v>
      </c>
      <c r="J2510" s="1458"/>
      <c r="K2510" s="1508"/>
      <c r="L2510" s="1507"/>
      <c r="M2510" s="1432"/>
    </row>
    <row r="2511" spans="1:13" s="1412" customFormat="1" ht="15.75" thickBot="1">
      <c r="A2511" s="1482" t="s">
        <v>35</v>
      </c>
      <c r="B2511" s="1481"/>
      <c r="C2511" s="1481"/>
      <c r="D2511" s="1481"/>
      <c r="E2511" s="1481"/>
      <c r="F2511" s="1481"/>
      <c r="G2511" s="1481"/>
      <c r="H2511" s="1480"/>
      <c r="I2511" s="1526" t="s">
        <v>132</v>
      </c>
      <c r="J2511" s="1525"/>
      <c r="K2511" s="1538"/>
      <c r="L2511" s="1537"/>
      <c r="M2511" s="1536"/>
    </row>
    <row r="2512" spans="1:13" s="1412" customFormat="1" ht="15.75" thickBot="1">
      <c r="A2512" s="1535" t="s">
        <v>38</v>
      </c>
      <c r="B2512" s="1534"/>
      <c r="C2512" s="1534"/>
      <c r="D2512" s="1534"/>
      <c r="E2512" s="1534"/>
      <c r="F2512" s="1534"/>
      <c r="G2512" s="1533"/>
      <c r="H2512" s="1532"/>
      <c r="I2512" s="1531"/>
      <c r="J2512" s="1530"/>
      <c r="K2512" s="1529">
        <f>K2513+K2520+K2528+K2532+K2533</f>
        <v>16.87</v>
      </c>
      <c r="L2512" s="1528"/>
      <c r="M2512" s="1444">
        <f>M2513+M2520+M2528+M2532+M2533</f>
        <v>126828.66</v>
      </c>
    </row>
    <row r="2513" spans="1:13" s="1412" customFormat="1" ht="15.75" thickBot="1">
      <c r="A2513" s="1467" t="s">
        <v>39</v>
      </c>
      <c r="B2513" s="1466"/>
      <c r="C2513" s="1466"/>
      <c r="D2513" s="1466"/>
      <c r="E2513" s="1466"/>
      <c r="F2513" s="1466"/>
      <c r="G2513" s="1466"/>
      <c r="H2513" s="1465"/>
      <c r="I2513" s="1464"/>
      <c r="J2513" s="1463"/>
      <c r="K2513" s="1527">
        <f>K2514+K2515+K2516+K2518+K2519</f>
        <v>9.58</v>
      </c>
      <c r="L2513" s="1518"/>
      <c r="M2513" s="1460">
        <f>K2513*12*I2488</f>
        <v>72022.44</v>
      </c>
    </row>
    <row r="2514" spans="1:13" s="1412" customFormat="1">
      <c r="A2514" s="1496" t="s">
        <v>40</v>
      </c>
      <c r="B2514" s="1495"/>
      <c r="C2514" s="1495"/>
      <c r="D2514" s="1495"/>
      <c r="E2514" s="1495"/>
      <c r="F2514" s="1495"/>
      <c r="G2514" s="1495"/>
      <c r="H2514" s="1494"/>
      <c r="I2514" s="1510" t="s">
        <v>41</v>
      </c>
      <c r="J2514" s="1509"/>
      <c r="K2514" s="1514">
        <v>2.58</v>
      </c>
      <c r="L2514" s="1513"/>
      <c r="M2514" s="1432">
        <f>K2514*12*I2488</f>
        <v>19396.440000000002</v>
      </c>
    </row>
    <row r="2515" spans="1:13" s="1412" customFormat="1">
      <c r="A2515" s="1489" t="s">
        <v>42</v>
      </c>
      <c r="B2515" s="1488"/>
      <c r="C2515" s="1488"/>
      <c r="D2515" s="1488"/>
      <c r="E2515" s="1488"/>
      <c r="F2515" s="1488"/>
      <c r="G2515" s="1488"/>
      <c r="H2515" s="1487"/>
      <c r="I2515" s="1504" t="s">
        <v>43</v>
      </c>
      <c r="J2515" s="1503"/>
      <c r="K2515" s="1506">
        <v>6.1</v>
      </c>
      <c r="L2515" s="1505"/>
      <c r="M2515" s="1432">
        <f>K2515*12*I2488</f>
        <v>45859.799999999996</v>
      </c>
    </row>
    <row r="2516" spans="1:13" s="1412" customFormat="1">
      <c r="A2516" s="1482" t="s">
        <v>44</v>
      </c>
      <c r="B2516" s="1481"/>
      <c r="C2516" s="1481"/>
      <c r="D2516" s="1481"/>
      <c r="E2516" s="1481"/>
      <c r="F2516" s="1481"/>
      <c r="G2516" s="1481"/>
      <c r="H2516" s="1480"/>
      <c r="I2516" s="1526" t="s">
        <v>19</v>
      </c>
      <c r="J2516" s="1525"/>
      <c r="K2516" s="1506">
        <v>0.69</v>
      </c>
      <c r="L2516" s="1505"/>
      <c r="M2516" s="1432">
        <f>K2516*12*I2488</f>
        <v>5187.4199999999992</v>
      </c>
    </row>
    <row r="2517" spans="1:13" s="1412" customFormat="1">
      <c r="A2517" s="1524" t="s">
        <v>45</v>
      </c>
      <c r="B2517" s="1516"/>
      <c r="C2517" s="1516"/>
      <c r="D2517" s="1516"/>
      <c r="E2517" s="1495"/>
      <c r="F2517" s="1495"/>
      <c r="G2517" s="1495"/>
      <c r="H2517" s="1494"/>
      <c r="I2517" s="1523"/>
      <c r="J2517" s="1522"/>
      <c r="K2517" s="1521"/>
      <c r="L2517" s="1507"/>
      <c r="M2517" s="1432"/>
    </row>
    <row r="2518" spans="1:13" s="1412" customFormat="1">
      <c r="A2518" s="1489" t="s">
        <v>46</v>
      </c>
      <c r="B2518" s="1488"/>
      <c r="C2518" s="1488"/>
      <c r="D2518" s="1488"/>
      <c r="E2518" s="1488"/>
      <c r="F2518" s="1488"/>
      <c r="G2518" s="1488"/>
      <c r="H2518" s="1487"/>
      <c r="I2518" s="1504" t="s">
        <v>14</v>
      </c>
      <c r="J2518" s="1503"/>
      <c r="K2518" s="1506">
        <v>0.21</v>
      </c>
      <c r="L2518" s="1505"/>
      <c r="M2518" s="1432">
        <f>K2518*12*I2488</f>
        <v>1578.78</v>
      </c>
    </row>
    <row r="2519" spans="1:13" s="1412" customFormat="1" ht="15.75" thickBot="1">
      <c r="A2519" s="1482" t="s">
        <v>47</v>
      </c>
      <c r="B2519" s="1481"/>
      <c r="C2519" s="1481"/>
      <c r="D2519" s="1481"/>
      <c r="E2519" s="1481"/>
      <c r="F2519" s="1481"/>
      <c r="G2519" s="1481"/>
      <c r="H2519" s="1480"/>
      <c r="I2519" s="1479" t="s">
        <v>14</v>
      </c>
      <c r="J2519" s="1478"/>
      <c r="K2519" s="1520"/>
      <c r="L2519" s="1519"/>
      <c r="M2519" s="1432"/>
    </row>
    <row r="2520" spans="1:13" s="1412" customFormat="1" ht="15.75" thickBot="1">
      <c r="A2520" s="1501" t="s">
        <v>48</v>
      </c>
      <c r="B2520" s="1500"/>
      <c r="C2520" s="1500"/>
      <c r="D2520" s="1500"/>
      <c r="E2520" s="1500"/>
      <c r="F2520" s="1500"/>
      <c r="G2520" s="1500"/>
      <c r="H2520" s="1499"/>
      <c r="I2520" s="1464"/>
      <c r="J2520" s="1463"/>
      <c r="K2520" s="1462">
        <f>K2521+K2522+K2524+K2525+K2526+K2527</f>
        <v>2.9600000000000004</v>
      </c>
      <c r="L2520" s="1518"/>
      <c r="M2520" s="1460">
        <f>K2520*12*I2488</f>
        <v>22253.280000000002</v>
      </c>
    </row>
    <row r="2521" spans="1:13" s="1412" customFormat="1">
      <c r="A2521" s="1517" t="s">
        <v>49</v>
      </c>
      <c r="B2521" s="1516"/>
      <c r="C2521" s="1516"/>
      <c r="D2521" s="1516"/>
      <c r="E2521" s="1516"/>
      <c r="F2521" s="1495"/>
      <c r="G2521" s="1495"/>
      <c r="H2521" s="1494"/>
      <c r="I2521" s="1515"/>
      <c r="J2521" s="1451"/>
      <c r="K2521" s="1514">
        <v>0.16</v>
      </c>
      <c r="L2521" s="1513"/>
      <c r="M2521" s="1432">
        <f>K2521*12*I2488</f>
        <v>1202.8799999999999</v>
      </c>
    </row>
    <row r="2522" spans="1:13" s="1412" customFormat="1">
      <c r="A2522" s="1512" t="s">
        <v>50</v>
      </c>
      <c r="B2522" s="1511"/>
      <c r="C2522" s="1511"/>
      <c r="D2522" s="1511"/>
      <c r="E2522" s="1511"/>
      <c r="F2522" s="1481"/>
      <c r="G2522" s="1481"/>
      <c r="H2522" s="1480"/>
      <c r="I2522" s="1459" t="s">
        <v>51</v>
      </c>
      <c r="J2522" s="1458"/>
      <c r="K2522" s="1506">
        <v>1.41</v>
      </c>
      <c r="L2522" s="1505"/>
      <c r="M2522" s="1432">
        <f>K2522*12*I2488</f>
        <v>10600.38</v>
      </c>
    </row>
    <row r="2523" spans="1:13" s="1412" customFormat="1">
      <c r="A2523" s="1496" t="s">
        <v>52</v>
      </c>
      <c r="B2523" s="1495"/>
      <c r="C2523" s="1495"/>
      <c r="D2523" s="1495"/>
      <c r="E2523" s="1495"/>
      <c r="F2523" s="1495"/>
      <c r="G2523" s="1495"/>
      <c r="H2523" s="1494"/>
      <c r="I2523" s="1510" t="s">
        <v>53</v>
      </c>
      <c r="J2523" s="1509"/>
      <c r="K2523" s="1508"/>
      <c r="L2523" s="1507"/>
      <c r="M2523" s="1432"/>
    </row>
    <row r="2524" spans="1:13" s="1412" customFormat="1">
      <c r="A2524" s="1489" t="s">
        <v>54</v>
      </c>
      <c r="B2524" s="1488"/>
      <c r="C2524" s="1488"/>
      <c r="D2524" s="1488"/>
      <c r="E2524" s="1488"/>
      <c r="F2524" s="1488"/>
      <c r="G2524" s="1488"/>
      <c r="H2524" s="1487"/>
      <c r="I2524" s="1504" t="s">
        <v>55</v>
      </c>
      <c r="J2524" s="1503"/>
      <c r="K2524" s="1506">
        <v>0.87</v>
      </c>
      <c r="L2524" s="1505"/>
      <c r="M2524" s="1432">
        <f>K2524*12*I2488</f>
        <v>6540.66</v>
      </c>
    </row>
    <row r="2525" spans="1:13" s="1412" customFormat="1">
      <c r="A2525" s="1489" t="s">
        <v>56</v>
      </c>
      <c r="B2525" s="1488"/>
      <c r="C2525" s="1488"/>
      <c r="D2525" s="1488"/>
      <c r="E2525" s="1488"/>
      <c r="F2525" s="1488"/>
      <c r="G2525" s="1488"/>
      <c r="H2525" s="1487"/>
      <c r="I2525" s="1504" t="s">
        <v>57</v>
      </c>
      <c r="J2525" s="1503"/>
      <c r="K2525" s="1506">
        <v>0.22</v>
      </c>
      <c r="L2525" s="1505"/>
      <c r="M2525" s="1432">
        <f>K2525*12*I2488</f>
        <v>1653.96</v>
      </c>
    </row>
    <row r="2526" spans="1:13" s="1412" customFormat="1">
      <c r="A2526" s="1482" t="s">
        <v>58</v>
      </c>
      <c r="B2526" s="1481"/>
      <c r="C2526" s="1481"/>
      <c r="D2526" s="1481"/>
      <c r="E2526" s="1481"/>
      <c r="F2526" s="1481"/>
      <c r="G2526" s="1481"/>
      <c r="H2526" s="1480"/>
      <c r="I2526" s="1504" t="s">
        <v>59</v>
      </c>
      <c r="J2526" s="1503"/>
      <c r="K2526" s="1484">
        <v>0.12</v>
      </c>
      <c r="L2526" s="1483"/>
      <c r="M2526" s="1432">
        <f>K2526*12*I2488</f>
        <v>902.16</v>
      </c>
    </row>
    <row r="2527" spans="1:13" s="1412" customFormat="1" ht="15.75" thickBot="1">
      <c r="A2527" s="1482" t="s">
        <v>60</v>
      </c>
      <c r="B2527" s="1481"/>
      <c r="C2527" s="1481"/>
      <c r="D2527" s="1481"/>
      <c r="E2527" s="1481"/>
      <c r="F2527" s="1481"/>
      <c r="G2527" s="1481"/>
      <c r="H2527" s="1480"/>
      <c r="I2527" s="1479" t="s">
        <v>61</v>
      </c>
      <c r="J2527" s="1478"/>
      <c r="K2527" s="1477">
        <v>0.18</v>
      </c>
      <c r="L2527" s="1476"/>
      <c r="M2527" s="1502">
        <f>K2527*12*I2488</f>
        <v>1353.24</v>
      </c>
    </row>
    <row r="2528" spans="1:13" s="1412" customFormat="1" ht="15.75" thickBot="1">
      <c r="A2528" s="1501" t="s">
        <v>109</v>
      </c>
      <c r="B2528" s="1500"/>
      <c r="C2528" s="1500"/>
      <c r="D2528" s="1500"/>
      <c r="E2528" s="1500"/>
      <c r="F2528" s="1500"/>
      <c r="G2528" s="1500"/>
      <c r="H2528" s="1499"/>
      <c r="I2528" s="1498"/>
      <c r="J2528" s="1497"/>
      <c r="K2528" s="1424">
        <f>K2529+K2530+K2531</f>
        <v>1.93</v>
      </c>
      <c r="L2528" s="1461"/>
      <c r="M2528" s="1460">
        <f>K2528*12*I2488</f>
        <v>14509.74</v>
      </c>
    </row>
    <row r="2529" spans="1:13" s="1412" customFormat="1">
      <c r="A2529" s="1496" t="s">
        <v>63</v>
      </c>
      <c r="B2529" s="1495"/>
      <c r="C2529" s="1495"/>
      <c r="D2529" s="1495"/>
      <c r="E2529" s="1495"/>
      <c r="F2529" s="1495"/>
      <c r="G2529" s="1495"/>
      <c r="H2529" s="1494"/>
      <c r="I2529" s="1493" t="s">
        <v>64</v>
      </c>
      <c r="J2529" s="1492"/>
      <c r="K2529" s="1491">
        <v>0.92</v>
      </c>
      <c r="L2529" s="1490"/>
      <c r="M2529" s="1432">
        <f>K2529*12*I2488</f>
        <v>6916.56</v>
      </c>
    </row>
    <row r="2530" spans="1:13" s="1412" customFormat="1">
      <c r="A2530" s="1489" t="s">
        <v>65</v>
      </c>
      <c r="B2530" s="1488"/>
      <c r="C2530" s="1488"/>
      <c r="D2530" s="1488"/>
      <c r="E2530" s="1488"/>
      <c r="F2530" s="1488"/>
      <c r="G2530" s="1488"/>
      <c r="H2530" s="1487"/>
      <c r="I2530" s="1486" t="s">
        <v>66</v>
      </c>
      <c r="J2530" s="1485"/>
      <c r="K2530" s="1484">
        <v>0.81</v>
      </c>
      <c r="L2530" s="1483"/>
      <c r="M2530" s="1432">
        <f>K2530*12*I2488</f>
        <v>6089.5800000000008</v>
      </c>
    </row>
    <row r="2531" spans="1:13" s="1412" customFormat="1" ht="15.75" thickBot="1">
      <c r="A2531" s="1482" t="s">
        <v>58</v>
      </c>
      <c r="B2531" s="1481"/>
      <c r="C2531" s="1481"/>
      <c r="D2531" s="1481"/>
      <c r="E2531" s="1481"/>
      <c r="F2531" s="1481"/>
      <c r="G2531" s="1481"/>
      <c r="H2531" s="1480"/>
      <c r="I2531" s="1479" t="s">
        <v>59</v>
      </c>
      <c r="J2531" s="1478"/>
      <c r="K2531" s="1477">
        <v>0.2</v>
      </c>
      <c r="L2531" s="1476"/>
      <c r="M2531" s="1432">
        <f>K2531*12*I2488</f>
        <v>1503.6000000000001</v>
      </c>
    </row>
    <row r="2532" spans="1:13" s="1412" customFormat="1" ht="15.75" thickBot="1">
      <c r="A2532" s="1467" t="s">
        <v>69</v>
      </c>
      <c r="B2532" s="1466"/>
      <c r="C2532" s="1466"/>
      <c r="D2532" s="1466"/>
      <c r="E2532" s="1466"/>
      <c r="F2532" s="1466"/>
      <c r="G2532" s="1466"/>
      <c r="H2532" s="1465"/>
      <c r="I2532" s="1435" t="s">
        <v>71</v>
      </c>
      <c r="J2532" s="1434"/>
      <c r="K2532" s="1462">
        <v>2.29</v>
      </c>
      <c r="L2532" s="1461"/>
      <c r="M2532" s="1460">
        <f>K2532*12*I2488</f>
        <v>17216.22</v>
      </c>
    </row>
    <row r="2533" spans="1:13" s="1412" customFormat="1" ht="15.75" thickBot="1">
      <c r="A2533" s="1471" t="s">
        <v>74</v>
      </c>
      <c r="B2533" s="1470"/>
      <c r="C2533" s="1470"/>
      <c r="D2533" s="1470"/>
      <c r="E2533" s="1470"/>
      <c r="F2533" s="1470"/>
      <c r="G2533" s="1470"/>
      <c r="H2533" s="1469"/>
      <c r="I2533" s="1464"/>
      <c r="J2533" s="1463"/>
      <c r="K2533" s="1462">
        <v>0.11</v>
      </c>
      <c r="L2533" s="1461"/>
      <c r="M2533" s="1460">
        <f>K2533*12*I2488</f>
        <v>826.98</v>
      </c>
    </row>
    <row r="2534" spans="1:13" s="1412" customFormat="1">
      <c r="A2534" s="1456" t="s">
        <v>75</v>
      </c>
      <c r="B2534" s="1455"/>
      <c r="C2534" s="1455"/>
      <c r="D2534" s="1455"/>
      <c r="E2534" s="1455"/>
      <c r="F2534" s="1455"/>
      <c r="G2534" s="1455"/>
      <c r="H2534" s="1453"/>
      <c r="I2534" s="1435" t="s">
        <v>14</v>
      </c>
      <c r="J2534" s="1434"/>
      <c r="K2534" s="1468"/>
      <c r="L2534" s="1449"/>
      <c r="M2534" s="1432"/>
    </row>
    <row r="2535" spans="1:13" s="1412" customFormat="1" ht="15.75" thickBot="1">
      <c r="A2535" s="1456" t="s">
        <v>76</v>
      </c>
      <c r="B2535" s="1455"/>
      <c r="C2535" s="1455"/>
      <c r="D2535" s="1455"/>
      <c r="E2535" s="1455"/>
      <c r="F2535" s="1455"/>
      <c r="G2535" s="1455"/>
      <c r="H2535" s="1453"/>
      <c r="I2535" s="1452"/>
      <c r="J2535" s="1451"/>
      <c r="K2535" s="1468"/>
      <c r="L2535" s="1449"/>
      <c r="M2535" s="1432"/>
    </row>
    <row r="2536" spans="1:13" s="1412" customFormat="1" ht="15.75" thickBot="1">
      <c r="A2536" s="1467" t="s">
        <v>105</v>
      </c>
      <c r="B2536" s="1466"/>
      <c r="C2536" s="1466"/>
      <c r="D2536" s="1466"/>
      <c r="E2536" s="1466"/>
      <c r="F2536" s="1466"/>
      <c r="G2536" s="1466"/>
      <c r="H2536" s="1465"/>
      <c r="I2536" s="1464"/>
      <c r="J2536" s="1463"/>
      <c r="K2536" s="1462">
        <v>8.4700000000000006</v>
      </c>
      <c r="L2536" s="1461"/>
      <c r="M2536" s="1460">
        <f>K2536*12*I2488</f>
        <v>63677.460000000006</v>
      </c>
    </row>
    <row r="2537" spans="1:13" s="1412" customFormat="1">
      <c r="A2537" s="1456" t="s">
        <v>131</v>
      </c>
      <c r="B2537" s="1454"/>
      <c r="C2537" s="1454"/>
      <c r="D2537" s="1454"/>
      <c r="E2537" s="1454"/>
      <c r="F2537" s="1455"/>
      <c r="G2537" s="1454"/>
      <c r="H2537" s="1453"/>
      <c r="I2537" s="1459" t="s">
        <v>79</v>
      </c>
      <c r="J2537" s="1458"/>
      <c r="K2537" s="1450"/>
      <c r="L2537" s="1449"/>
      <c r="M2537" s="1432"/>
    </row>
    <row r="2538" spans="1:13" s="1412" customFormat="1">
      <c r="A2538" s="1456" t="s">
        <v>130</v>
      </c>
      <c r="B2538" s="1454"/>
      <c r="C2538" s="1454"/>
      <c r="D2538" s="1454"/>
      <c r="E2538" s="1454"/>
      <c r="F2538" s="1455"/>
      <c r="G2538" s="1454"/>
      <c r="H2538" s="1453"/>
      <c r="I2538" s="1459" t="s">
        <v>81</v>
      </c>
      <c r="J2538" s="1458"/>
      <c r="K2538" s="1450"/>
      <c r="L2538" s="1449"/>
      <c r="M2538" s="1432"/>
    </row>
    <row r="2539" spans="1:13" s="1412" customFormat="1">
      <c r="A2539" s="1456" t="s">
        <v>129</v>
      </c>
      <c r="B2539" s="1454"/>
      <c r="C2539" s="1454"/>
      <c r="D2539" s="1454"/>
      <c r="E2539" s="1454"/>
      <c r="F2539" s="1455"/>
      <c r="G2539" s="1454"/>
      <c r="H2539" s="1453"/>
      <c r="I2539" s="1459" t="s">
        <v>83</v>
      </c>
      <c r="J2539" s="1458"/>
      <c r="K2539" s="1450"/>
      <c r="L2539" s="1449"/>
      <c r="M2539" s="1432"/>
    </row>
    <row r="2540" spans="1:13" s="1412" customFormat="1">
      <c r="A2540" s="1456" t="s">
        <v>128</v>
      </c>
      <c r="B2540" s="1454"/>
      <c r="C2540" s="1454"/>
      <c r="D2540" s="1454"/>
      <c r="E2540" s="1454"/>
      <c r="F2540" s="1455"/>
      <c r="G2540" s="1454"/>
      <c r="H2540" s="1453"/>
      <c r="I2540" s="1459" t="s">
        <v>85</v>
      </c>
      <c r="J2540" s="1458"/>
      <c r="K2540" s="1450"/>
      <c r="L2540" s="1449"/>
      <c r="M2540" s="1432"/>
    </row>
    <row r="2541" spans="1:13" s="1412" customFormat="1">
      <c r="A2541" s="1456" t="s">
        <v>127</v>
      </c>
      <c r="B2541" s="1454"/>
      <c r="C2541" s="1454"/>
      <c r="D2541" s="1454"/>
      <c r="E2541" s="1454"/>
      <c r="F2541" s="1455"/>
      <c r="G2541" s="1454"/>
      <c r="H2541" s="1453"/>
      <c r="I2541" s="1459" t="s">
        <v>87</v>
      </c>
      <c r="J2541" s="1458"/>
      <c r="K2541" s="1450"/>
      <c r="L2541" s="1449"/>
      <c r="M2541" s="1432"/>
    </row>
    <row r="2542" spans="1:13" s="1412" customFormat="1">
      <c r="A2542" s="1456" t="s">
        <v>126</v>
      </c>
      <c r="B2542" s="1454"/>
      <c r="C2542" s="1454"/>
      <c r="D2542" s="1454"/>
      <c r="E2542" s="1454"/>
      <c r="F2542" s="1455"/>
      <c r="G2542" s="1454"/>
      <c r="H2542" s="1453"/>
      <c r="I2542" s="1452"/>
      <c r="J2542" s="1451"/>
      <c r="K2542" s="1450"/>
      <c r="L2542" s="1449"/>
      <c r="M2542" s="1432"/>
    </row>
    <row r="2543" spans="1:13" s="1412" customFormat="1">
      <c r="A2543" s="1456" t="s">
        <v>125</v>
      </c>
      <c r="B2543" s="1454"/>
      <c r="C2543" s="1454"/>
      <c r="D2543" s="1454"/>
      <c r="E2543" s="1454"/>
      <c r="F2543" s="1455"/>
      <c r="G2543" s="1454"/>
      <c r="H2543" s="1453"/>
      <c r="I2543" s="1452"/>
      <c r="J2543" s="1451"/>
      <c r="K2543" s="1450"/>
      <c r="L2543" s="1449"/>
      <c r="M2543" s="1432"/>
    </row>
    <row r="2544" spans="1:13" s="1412" customFormat="1">
      <c r="A2544" s="1456" t="s">
        <v>91</v>
      </c>
      <c r="B2544" s="1454"/>
      <c r="C2544" s="1454"/>
      <c r="D2544" s="1454"/>
      <c r="E2544" s="1454"/>
      <c r="F2544" s="1455"/>
      <c r="G2544" s="1454"/>
      <c r="H2544" s="1453"/>
      <c r="I2544" s="1452"/>
      <c r="J2544" s="1451"/>
      <c r="K2544" s="1450"/>
      <c r="L2544" s="1449"/>
      <c r="M2544" s="1432"/>
    </row>
    <row r="2545" spans="1:19" ht="15.75" thickBot="1">
      <c r="A2545" s="1456" t="s">
        <v>124</v>
      </c>
      <c r="B2545" s="1454"/>
      <c r="C2545" s="1454"/>
      <c r="D2545" s="1454"/>
      <c r="E2545" s="1454"/>
      <c r="F2545" s="1455"/>
      <c r="G2545" s="1454"/>
      <c r="H2545" s="1453"/>
      <c r="I2545" s="1452"/>
      <c r="J2545" s="1451"/>
      <c r="K2545" s="1450"/>
      <c r="L2545" s="1449"/>
      <c r="M2545" s="1432"/>
    </row>
    <row r="2546" spans="1:19">
      <c r="A2546" s="1448" t="s">
        <v>94</v>
      </c>
      <c r="B2546" s="1447"/>
      <c r="C2546" s="1447"/>
      <c r="D2546" s="1447"/>
      <c r="E2546" s="1447"/>
      <c r="F2546" s="1447"/>
      <c r="G2546" s="1447"/>
      <c r="H2546" s="1447"/>
      <c r="I2546" s="1435" t="s">
        <v>95</v>
      </c>
      <c r="J2546" s="1434"/>
      <c r="K2546" s="1446"/>
      <c r="L2546" s="1445"/>
      <c r="M2546" s="1444"/>
    </row>
    <row r="2547" spans="1:19" ht="15.75" thickBot="1">
      <c r="A2547" s="1443" t="s">
        <v>96</v>
      </c>
      <c r="B2547" s="1442"/>
      <c r="C2547" s="1442"/>
      <c r="D2547" s="1442"/>
      <c r="E2547" s="1442"/>
      <c r="F2547" s="1442"/>
      <c r="G2547" s="1442"/>
      <c r="H2547" s="1442"/>
      <c r="I2547" s="1441"/>
      <c r="J2547" s="1440"/>
      <c r="K2547" s="1439"/>
      <c r="L2547" s="1438"/>
      <c r="M2547" s="1437"/>
    </row>
    <row r="2548" spans="1:19" ht="15.75" thickBot="1">
      <c r="A2548" s="1436" t="s">
        <v>160</v>
      </c>
      <c r="B2548" s="1436"/>
      <c r="C2548" s="1436"/>
      <c r="D2548" s="1436"/>
      <c r="E2548" s="1436"/>
      <c r="F2548" s="1436"/>
      <c r="G2548" s="1436"/>
      <c r="H2548" s="1436"/>
      <c r="I2548" s="1435" t="s">
        <v>95</v>
      </c>
      <c r="J2548" s="1434"/>
      <c r="K2548" s="1433">
        <v>0.72</v>
      </c>
      <c r="L2548" s="1433"/>
      <c r="M2548" s="1432">
        <f>K2548*I2488*12</f>
        <v>5412.96</v>
      </c>
    </row>
    <row r="2549" spans="1:19" s="1588" customFormat="1" ht="15.75" thickBot="1">
      <c r="A2549" s="1431" t="s">
        <v>137</v>
      </c>
      <c r="B2549" s="1430"/>
      <c r="C2549" s="1430"/>
      <c r="D2549" s="1430"/>
      <c r="E2549" s="1430"/>
      <c r="F2549" s="1430"/>
      <c r="G2549" s="1430"/>
      <c r="H2549" s="1430"/>
      <c r="I2549" s="1426"/>
      <c r="J2549" s="1425"/>
      <c r="K2549" s="1429">
        <v>40</v>
      </c>
      <c r="L2549" s="1423"/>
      <c r="M2549" s="1416">
        <f>K2549*12*I2488</f>
        <v>300720</v>
      </c>
      <c r="P2549" s="1414"/>
      <c r="Q2549" s="1414"/>
      <c r="R2549" s="1414"/>
      <c r="S2549" s="1589"/>
    </row>
    <row r="2550" spans="1:19" s="1588" customFormat="1" ht="15.75" thickBot="1">
      <c r="A2550" s="1428" t="s">
        <v>136</v>
      </c>
      <c r="B2550" s="1427"/>
      <c r="C2550" s="1427"/>
      <c r="D2550" s="1427"/>
      <c r="E2550" s="1427"/>
      <c r="F2550" s="1427"/>
      <c r="G2550" s="1427"/>
      <c r="H2550" s="1427"/>
      <c r="I2550" s="1426"/>
      <c r="J2550" s="1425"/>
      <c r="K2550" s="1424">
        <f>K2551-K2549</f>
        <v>2</v>
      </c>
      <c r="L2550" s="1423"/>
      <c r="M2550" s="1416">
        <f>K2550*12*I2488</f>
        <v>15036</v>
      </c>
      <c r="P2550" s="1414"/>
      <c r="Q2550" s="1414"/>
      <c r="R2550" s="1414"/>
      <c r="S2550" s="1589"/>
    </row>
    <row r="2551" spans="1:19" s="1588" customFormat="1" ht="15.75" thickBot="1">
      <c r="A2551" s="1422" t="s">
        <v>135</v>
      </c>
      <c r="B2551" s="1421"/>
      <c r="C2551" s="1421"/>
      <c r="D2551" s="1421"/>
      <c r="E2551" s="1421"/>
      <c r="F2551" s="1421"/>
      <c r="G2551" s="1421"/>
      <c r="H2551" s="1421"/>
      <c r="I2551" s="1420"/>
      <c r="J2551" s="1419"/>
      <c r="K2551" s="1418">
        <f>K2548+K2536+K2512+K2499+K2489</f>
        <v>42</v>
      </c>
      <c r="L2551" s="1417"/>
      <c r="M2551" s="1416">
        <f>M2548+M2536+M2512+M2499+M2489</f>
        <v>315756</v>
      </c>
      <c r="N2551" s="1590"/>
      <c r="O2551" s="1590"/>
      <c r="P2551" s="1414"/>
      <c r="Q2551" s="1414"/>
      <c r="R2551" s="1414"/>
      <c r="S2551" s="1589"/>
    </row>
    <row r="2553" spans="1:19" ht="15.75">
      <c r="A2553" s="1587" t="s">
        <v>104</v>
      </c>
      <c r="B2553" s="1587"/>
      <c r="C2553" s="1587"/>
      <c r="D2553" s="1587"/>
      <c r="E2553" s="1587"/>
      <c r="F2553" s="1587"/>
      <c r="G2553" s="1587"/>
      <c r="H2553" s="1587"/>
      <c r="I2553" s="1587"/>
      <c r="J2553" s="1587"/>
      <c r="K2553" s="1587"/>
      <c r="L2553" s="1587"/>
      <c r="M2553" s="1508"/>
    </row>
    <row r="2554" spans="1:19" ht="15.75">
      <c r="A2554" s="1586" t="s">
        <v>0</v>
      </c>
      <c r="B2554" s="1586"/>
      <c r="C2554" s="1586"/>
      <c r="D2554" s="1586"/>
      <c r="E2554" s="1586"/>
      <c r="F2554" s="1586"/>
      <c r="G2554" s="1586"/>
      <c r="H2554" s="1586"/>
      <c r="I2554" s="1586"/>
      <c r="J2554" s="1586"/>
      <c r="K2554" s="1586"/>
      <c r="L2554" s="1586"/>
      <c r="M2554" s="1508"/>
    </row>
    <row r="2555" spans="1:19" ht="15.75">
      <c r="A2555" s="1559"/>
      <c r="B2555" s="1559"/>
      <c r="C2555" s="1559"/>
      <c r="D2555" s="1559"/>
      <c r="E2555" s="1559"/>
      <c r="F2555" s="1559" t="s">
        <v>198</v>
      </c>
      <c r="G2555" s="1559"/>
      <c r="H2555" s="1559"/>
      <c r="I2555" s="1559"/>
      <c r="J2555" s="1559"/>
      <c r="K2555" s="1601" t="s">
        <v>187</v>
      </c>
      <c r="L2555" s="1584"/>
      <c r="M2555" s="1584"/>
    </row>
    <row r="2556" spans="1:19">
      <c r="A2556" s="1512"/>
      <c r="B2556" s="1511"/>
      <c r="C2556" s="1583" t="s">
        <v>2</v>
      </c>
      <c r="D2556" s="1583"/>
      <c r="E2556" s="1583"/>
      <c r="F2556" s="1511"/>
      <c r="G2556" s="1511"/>
      <c r="H2556" s="1557"/>
      <c r="I2556" s="1526" t="s">
        <v>3</v>
      </c>
      <c r="J2556" s="1525"/>
      <c r="K2556" s="1582" t="s">
        <v>4</v>
      </c>
      <c r="L2556" s="1581"/>
      <c r="M2556" s="1536"/>
    </row>
    <row r="2557" spans="1:19">
      <c r="A2557" s="1577"/>
      <c r="B2557" s="1541"/>
      <c r="C2557" s="1541"/>
      <c r="D2557" s="1541"/>
      <c r="E2557" s="1541"/>
      <c r="F2557" s="1541"/>
      <c r="G2557" s="1541"/>
      <c r="H2557" s="1542"/>
      <c r="I2557" s="1452"/>
      <c r="J2557" s="1451"/>
      <c r="K2557" s="1579" t="s">
        <v>5</v>
      </c>
      <c r="L2557" s="1578"/>
      <c r="M2557" s="1600" t="s">
        <v>6</v>
      </c>
    </row>
    <row r="2558" spans="1:19">
      <c r="A2558" s="1577"/>
      <c r="B2558" s="1541"/>
      <c r="C2558" s="1541"/>
      <c r="D2558" s="1541"/>
      <c r="E2558" s="1541"/>
      <c r="F2558" s="1541"/>
      <c r="G2558" s="1541"/>
      <c r="H2558" s="1542"/>
      <c r="I2558" s="1459" t="s">
        <v>7</v>
      </c>
      <c r="J2558" s="1458"/>
      <c r="K2558" s="1576" t="s">
        <v>8</v>
      </c>
      <c r="L2558" s="1575"/>
      <c r="M2558" s="1600" t="s">
        <v>9</v>
      </c>
    </row>
    <row r="2559" spans="1:19" ht="16.5" thickBot="1">
      <c r="A2559" s="1573"/>
      <c r="B2559" s="1538"/>
      <c r="C2559" s="1538"/>
      <c r="D2559" s="1538"/>
      <c r="E2559" s="1538"/>
      <c r="F2559" s="1538"/>
      <c r="G2559" s="1538"/>
      <c r="H2559" s="1537"/>
      <c r="I2559" s="1572">
        <v>380.8</v>
      </c>
      <c r="J2559" s="1571"/>
      <c r="K2559" s="1570"/>
      <c r="L2559" s="1569"/>
      <c r="M2559" s="1568"/>
    </row>
    <row r="2560" spans="1:19">
      <c r="A2560" s="1555" t="s">
        <v>10</v>
      </c>
      <c r="B2560" s="1534"/>
      <c r="C2560" s="1534"/>
      <c r="D2560" s="1534"/>
      <c r="E2560" s="1534"/>
      <c r="F2560" s="1534"/>
      <c r="G2560" s="1534"/>
      <c r="H2560" s="1567"/>
      <c r="I2560" s="1531"/>
      <c r="J2560" s="1530"/>
      <c r="K2560" s="1566">
        <f>K2563+K2566</f>
        <v>8.77</v>
      </c>
      <c r="L2560" s="1528"/>
      <c r="M2560" s="1444">
        <f>K2560*12*I2559</f>
        <v>40075.392</v>
      </c>
    </row>
    <row r="2561" spans="1:13" s="1412" customFormat="1">
      <c r="A2561" s="1565" t="s">
        <v>11</v>
      </c>
      <c r="B2561" s="1564"/>
      <c r="C2561" s="1564"/>
      <c r="D2561" s="1564"/>
      <c r="E2561" s="1564"/>
      <c r="F2561" s="1564"/>
      <c r="G2561" s="1564"/>
      <c r="H2561" s="1563"/>
      <c r="I2561" s="1452"/>
      <c r="J2561" s="1451"/>
      <c r="K2561" s="1521"/>
      <c r="L2561" s="1507"/>
      <c r="M2561" s="1562"/>
    </row>
    <row r="2562" spans="1:13" s="1412" customFormat="1" ht="15.75" thickBot="1">
      <c r="A2562" s="1550" t="s">
        <v>12</v>
      </c>
      <c r="B2562" s="1561"/>
      <c r="C2562" s="1561"/>
      <c r="D2562" s="1561"/>
      <c r="E2562" s="1561"/>
      <c r="F2562" s="1561"/>
      <c r="G2562" s="1561"/>
      <c r="H2562" s="1560"/>
      <c r="I2562" s="1547"/>
      <c r="J2562" s="1440"/>
      <c r="K2562" s="1439"/>
      <c r="L2562" s="1438"/>
      <c r="M2562" s="1437"/>
    </row>
    <row r="2563" spans="1:13" s="1412" customFormat="1">
      <c r="A2563" s="1496" t="s">
        <v>13</v>
      </c>
      <c r="B2563" s="1516"/>
      <c r="C2563" s="1516"/>
      <c r="D2563" s="1516"/>
      <c r="E2563" s="1516"/>
      <c r="F2563" s="1516"/>
      <c r="G2563" s="1516"/>
      <c r="H2563" s="1543"/>
      <c r="I2563" s="1510" t="s">
        <v>14</v>
      </c>
      <c r="J2563" s="1509"/>
      <c r="K2563" s="1514">
        <v>5.24</v>
      </c>
      <c r="L2563" s="1513"/>
      <c r="M2563" s="1432">
        <f>K2563*12*I2559</f>
        <v>23944.704000000002</v>
      </c>
    </row>
    <row r="2564" spans="1:13" s="1412" customFormat="1">
      <c r="A2564" s="1456" t="s">
        <v>15</v>
      </c>
      <c r="B2564" s="1541"/>
      <c r="C2564" s="1541"/>
      <c r="D2564" s="1541"/>
      <c r="E2564" s="1541"/>
      <c r="F2564" s="1541"/>
      <c r="G2564" s="1541"/>
      <c r="H2564" s="1542"/>
      <c r="I2564" s="1459" t="s">
        <v>16</v>
      </c>
      <c r="J2564" s="1458"/>
      <c r="K2564" s="1508"/>
      <c r="L2564" s="1507"/>
      <c r="M2564" s="1432"/>
    </row>
    <row r="2565" spans="1:13" s="1412" customFormat="1">
      <c r="A2565" s="1496" t="s">
        <v>17</v>
      </c>
      <c r="B2565" s="1516"/>
      <c r="C2565" s="1516"/>
      <c r="D2565" s="1516"/>
      <c r="E2565" s="1516"/>
      <c r="F2565" s="1516"/>
      <c r="G2565" s="1516"/>
      <c r="H2565" s="1543"/>
      <c r="I2565" s="1510"/>
      <c r="J2565" s="1509"/>
      <c r="K2565" s="1508"/>
      <c r="L2565" s="1507"/>
      <c r="M2565" s="1432"/>
    </row>
    <row r="2566" spans="1:13" s="1412" customFormat="1">
      <c r="A2566" s="1496" t="s">
        <v>18</v>
      </c>
      <c r="B2566" s="1516"/>
      <c r="C2566" s="1516"/>
      <c r="D2566" s="1516"/>
      <c r="E2566" s="1516"/>
      <c r="F2566" s="1516"/>
      <c r="G2566" s="1516"/>
      <c r="H2566" s="1543"/>
      <c r="I2566" s="1504" t="s">
        <v>19</v>
      </c>
      <c r="J2566" s="1503"/>
      <c r="K2566" s="1506">
        <v>3.53</v>
      </c>
      <c r="L2566" s="1505"/>
      <c r="M2566" s="1432">
        <f>K2566*12*I2559</f>
        <v>16130.688</v>
      </c>
    </row>
    <row r="2567" spans="1:13" s="1412" customFormat="1">
      <c r="A2567" s="1489" t="s">
        <v>20</v>
      </c>
      <c r="B2567" s="1540"/>
      <c r="C2567" s="1540"/>
      <c r="D2567" s="1540"/>
      <c r="E2567" s="1540"/>
      <c r="F2567" s="1540"/>
      <c r="G2567" s="1540"/>
      <c r="H2567" s="1539"/>
      <c r="I2567" s="1459" t="s">
        <v>16</v>
      </c>
      <c r="J2567" s="1458"/>
      <c r="K2567" s="1599"/>
      <c r="L2567" s="1598"/>
      <c r="M2567" s="1432"/>
    </row>
    <row r="2568" spans="1:13" s="1412" customFormat="1">
      <c r="A2568" s="1482" t="s">
        <v>21</v>
      </c>
      <c r="B2568" s="1511"/>
      <c r="C2568" s="1511"/>
      <c r="D2568" s="1511"/>
      <c r="E2568" s="1511"/>
      <c r="F2568" s="1511"/>
      <c r="G2568" s="1511"/>
      <c r="H2568" s="1557"/>
      <c r="I2568" s="1459"/>
      <c r="J2568" s="1458"/>
      <c r="K2568" s="1508"/>
      <c r="L2568" s="1507"/>
      <c r="M2568" s="1432"/>
    </row>
    <row r="2569" spans="1:13" s="1412" customFormat="1" ht="15.75" thickBot="1">
      <c r="A2569" s="1496" t="s">
        <v>22</v>
      </c>
      <c r="B2569" s="1495"/>
      <c r="C2569" s="1495"/>
      <c r="D2569" s="1495"/>
      <c r="E2569" s="1495"/>
      <c r="F2569" s="1495"/>
      <c r="G2569" s="1495"/>
      <c r="H2569" s="1494"/>
      <c r="I2569" s="1523"/>
      <c r="J2569" s="1522"/>
      <c r="K2569" s="1484"/>
      <c r="L2569" s="1483"/>
      <c r="M2569" s="1432"/>
    </row>
    <row r="2570" spans="1:13" s="1412" customFormat="1">
      <c r="A2570" s="1555" t="s">
        <v>23</v>
      </c>
      <c r="B2570" s="1554"/>
      <c r="C2570" s="1554"/>
      <c r="D2570" s="1554"/>
      <c r="E2570" s="1554"/>
      <c r="F2570" s="1554"/>
      <c r="G2570" s="1554"/>
      <c r="H2570" s="1553"/>
      <c r="I2570" s="1531"/>
      <c r="J2570" s="1552"/>
      <c r="K2570" s="1551">
        <f>K2572+K2577+K2579</f>
        <v>7.17</v>
      </c>
      <c r="L2570" s="1528"/>
      <c r="M2570" s="1444">
        <f>K2570*12*I2559</f>
        <v>32764.031999999999</v>
      </c>
    </row>
    <row r="2571" spans="1:13" s="1412" customFormat="1" ht="15.75" thickBot="1">
      <c r="A2571" s="1550" t="s">
        <v>24</v>
      </c>
      <c r="B2571" s="1549"/>
      <c r="C2571" s="1549"/>
      <c r="D2571" s="1549"/>
      <c r="E2571" s="1549"/>
      <c r="F2571" s="1549"/>
      <c r="G2571" s="1549"/>
      <c r="H2571" s="1548"/>
      <c r="I2571" s="1547"/>
      <c r="J2571" s="1546"/>
      <c r="K2571" s="1439"/>
      <c r="L2571" s="1438"/>
      <c r="M2571" s="1437"/>
    </row>
    <row r="2572" spans="1:13" s="1412" customFormat="1">
      <c r="A2572" s="1456" t="s">
        <v>25</v>
      </c>
      <c r="B2572" s="1455"/>
      <c r="C2572" s="1455"/>
      <c r="D2572" s="1455"/>
      <c r="E2572" s="1455"/>
      <c r="F2572" s="1455"/>
      <c r="G2572" s="1455"/>
      <c r="H2572" s="1453"/>
      <c r="I2572" s="1459" t="s">
        <v>14</v>
      </c>
      <c r="J2572" s="1458"/>
      <c r="K2572" s="1514">
        <v>3.59</v>
      </c>
      <c r="L2572" s="1513"/>
      <c r="M2572" s="1432">
        <f>K2572*12*I2559</f>
        <v>16404.864000000001</v>
      </c>
    </row>
    <row r="2573" spans="1:13" s="1412" customFormat="1">
      <c r="A2573" s="1496" t="s">
        <v>26</v>
      </c>
      <c r="B2573" s="1495"/>
      <c r="C2573" s="1495"/>
      <c r="D2573" s="1495"/>
      <c r="E2573" s="1495"/>
      <c r="F2573" s="1495"/>
      <c r="G2573" s="1495"/>
      <c r="H2573" s="1494"/>
      <c r="I2573" s="1545"/>
      <c r="J2573" s="1544"/>
      <c r="K2573" s="1508"/>
      <c r="L2573" s="1507"/>
      <c r="M2573" s="1432"/>
    </row>
    <row r="2574" spans="1:13" s="1412" customFormat="1">
      <c r="A2574" s="1456" t="s">
        <v>15</v>
      </c>
      <c r="B2574" s="1541"/>
      <c r="C2574" s="1541"/>
      <c r="D2574" s="1541"/>
      <c r="E2574" s="1541"/>
      <c r="F2574" s="1541"/>
      <c r="G2574" s="1541"/>
      <c r="H2574" s="1542"/>
      <c r="I2574" s="1459" t="s">
        <v>16</v>
      </c>
      <c r="J2574" s="1458"/>
      <c r="K2574" s="1508"/>
      <c r="L2574" s="1507"/>
      <c r="M2574" s="1432"/>
    </row>
    <row r="2575" spans="1:13" s="1412" customFormat="1">
      <c r="A2575" s="1496" t="s">
        <v>17</v>
      </c>
      <c r="B2575" s="1516"/>
      <c r="C2575" s="1516"/>
      <c r="D2575" s="1516"/>
      <c r="E2575" s="1516"/>
      <c r="F2575" s="1516"/>
      <c r="G2575" s="1516"/>
      <c r="H2575" s="1543"/>
      <c r="I2575" s="1510"/>
      <c r="J2575" s="1509"/>
      <c r="K2575" s="1508"/>
      <c r="L2575" s="1507"/>
      <c r="M2575" s="1432"/>
    </row>
    <row r="2576" spans="1:13" s="1412" customFormat="1">
      <c r="A2576" s="1489" t="s">
        <v>27</v>
      </c>
      <c r="B2576" s="1540"/>
      <c r="C2576" s="1539"/>
      <c r="D2576" s="1541"/>
      <c r="E2576" s="1541"/>
      <c r="F2576" s="1541"/>
      <c r="G2576" s="1541"/>
      <c r="H2576" s="1542"/>
      <c r="I2576" s="1459" t="s">
        <v>16</v>
      </c>
      <c r="J2576" s="1458"/>
      <c r="K2576" s="1508"/>
      <c r="L2576" s="1507"/>
      <c r="M2576" s="1432"/>
    </row>
    <row r="2577" spans="1:13" s="1412" customFormat="1">
      <c r="A2577" s="1456" t="s">
        <v>28</v>
      </c>
      <c r="B2577" s="1541"/>
      <c r="C2577" s="1541"/>
      <c r="D2577" s="1540"/>
      <c r="E2577" s="1540"/>
      <c r="F2577" s="1540"/>
      <c r="G2577" s="1540"/>
      <c r="H2577" s="1539"/>
      <c r="I2577" s="1504" t="s">
        <v>19</v>
      </c>
      <c r="J2577" s="1503"/>
      <c r="K2577" s="1506">
        <v>1.58</v>
      </c>
      <c r="L2577" s="1505"/>
      <c r="M2577" s="1432">
        <f>K2577*12*I2559</f>
        <v>7219.9680000000008</v>
      </c>
    </row>
    <row r="2578" spans="1:13" s="1412" customFormat="1">
      <c r="A2578" s="1482" t="s">
        <v>29</v>
      </c>
      <c r="B2578" s="1481"/>
      <c r="C2578" s="1481"/>
      <c r="D2578" s="1481"/>
      <c r="E2578" s="1481"/>
      <c r="F2578" s="1481"/>
      <c r="G2578" s="1481"/>
      <c r="H2578" s="1480"/>
      <c r="I2578" s="1526" t="s">
        <v>133</v>
      </c>
      <c r="J2578" s="1525"/>
      <c r="K2578" s="1508"/>
      <c r="L2578" s="1507"/>
      <c r="M2578" s="1432"/>
    </row>
    <row r="2579" spans="1:13" s="1412" customFormat="1">
      <c r="A2579" s="1482" t="s">
        <v>32</v>
      </c>
      <c r="B2579" s="1481"/>
      <c r="C2579" s="1481"/>
      <c r="D2579" s="1481"/>
      <c r="E2579" s="1481"/>
      <c r="F2579" s="1481"/>
      <c r="G2579" s="1481"/>
      <c r="H2579" s="1480"/>
      <c r="I2579" s="1526" t="s">
        <v>19</v>
      </c>
      <c r="J2579" s="1525"/>
      <c r="K2579" s="1506">
        <v>2</v>
      </c>
      <c r="L2579" s="1505"/>
      <c r="M2579" s="1432">
        <f>K2579*12*I2559</f>
        <v>9139.2000000000007</v>
      </c>
    </row>
    <row r="2580" spans="1:13" s="1412" customFormat="1">
      <c r="A2580" s="1496" t="s">
        <v>33</v>
      </c>
      <c r="B2580" s="1495"/>
      <c r="C2580" s="1495"/>
      <c r="D2580" s="1495"/>
      <c r="E2580" s="1495"/>
      <c r="F2580" s="1495"/>
      <c r="G2580" s="1495"/>
      <c r="H2580" s="1494"/>
      <c r="I2580" s="1523"/>
      <c r="J2580" s="1522"/>
      <c r="K2580" s="1508"/>
      <c r="L2580" s="1507"/>
      <c r="M2580" s="1432"/>
    </row>
    <row r="2581" spans="1:13" s="1412" customFormat="1">
      <c r="A2581" s="1482" t="s">
        <v>34</v>
      </c>
      <c r="B2581" s="1481"/>
      <c r="C2581" s="1481"/>
      <c r="D2581" s="1481"/>
      <c r="E2581" s="1481"/>
      <c r="F2581" s="1481"/>
      <c r="G2581" s="1481"/>
      <c r="H2581" s="1480"/>
      <c r="I2581" s="1459" t="s">
        <v>16</v>
      </c>
      <c r="J2581" s="1458"/>
      <c r="K2581" s="1508"/>
      <c r="L2581" s="1507"/>
      <c r="M2581" s="1432"/>
    </row>
    <row r="2582" spans="1:13" s="1412" customFormat="1" ht="15.75" thickBot="1">
      <c r="A2582" s="1482" t="s">
        <v>35</v>
      </c>
      <c r="B2582" s="1481"/>
      <c r="C2582" s="1481"/>
      <c r="D2582" s="1481"/>
      <c r="E2582" s="1481"/>
      <c r="F2582" s="1481"/>
      <c r="G2582" s="1481"/>
      <c r="H2582" s="1480"/>
      <c r="I2582" s="1526" t="s">
        <v>132</v>
      </c>
      <c r="J2582" s="1525"/>
      <c r="K2582" s="1538"/>
      <c r="L2582" s="1537"/>
      <c r="M2582" s="1536"/>
    </row>
    <row r="2583" spans="1:13" s="1412" customFormat="1" ht="15.75" thickBot="1">
      <c r="A2583" s="1535" t="s">
        <v>38</v>
      </c>
      <c r="B2583" s="1534"/>
      <c r="C2583" s="1534"/>
      <c r="D2583" s="1534"/>
      <c r="E2583" s="1534"/>
      <c r="F2583" s="1534"/>
      <c r="G2583" s="1533"/>
      <c r="H2583" s="1532"/>
      <c r="I2583" s="1531"/>
      <c r="J2583" s="1530"/>
      <c r="K2583" s="1529">
        <f>K2584+K2591+K2599+K2603+K2604</f>
        <v>16.87</v>
      </c>
      <c r="L2583" s="1528"/>
      <c r="M2583" s="1444">
        <f>M2584+M2591+M2599+M2603+M2604</f>
        <v>77089.152000000016</v>
      </c>
    </row>
    <row r="2584" spans="1:13" s="1412" customFormat="1" ht="15.75" thickBot="1">
      <c r="A2584" s="1467" t="s">
        <v>39</v>
      </c>
      <c r="B2584" s="1466"/>
      <c r="C2584" s="1466"/>
      <c r="D2584" s="1466"/>
      <c r="E2584" s="1466"/>
      <c r="F2584" s="1466"/>
      <c r="G2584" s="1466"/>
      <c r="H2584" s="1465"/>
      <c r="I2584" s="1464"/>
      <c r="J2584" s="1463"/>
      <c r="K2584" s="1527">
        <f>K2585+K2586+K2587+K2589+K2590</f>
        <v>9.58</v>
      </c>
      <c r="L2584" s="1518"/>
      <c r="M2584" s="1460">
        <f>K2584*12*I2559</f>
        <v>43776.768000000004</v>
      </c>
    </row>
    <row r="2585" spans="1:13" s="1412" customFormat="1">
      <c r="A2585" s="1496" t="s">
        <v>40</v>
      </c>
      <c r="B2585" s="1495"/>
      <c r="C2585" s="1495"/>
      <c r="D2585" s="1495"/>
      <c r="E2585" s="1495"/>
      <c r="F2585" s="1495"/>
      <c r="G2585" s="1495"/>
      <c r="H2585" s="1494"/>
      <c r="I2585" s="1510" t="s">
        <v>41</v>
      </c>
      <c r="J2585" s="1509"/>
      <c r="K2585" s="1514">
        <v>2.58</v>
      </c>
      <c r="L2585" s="1513"/>
      <c r="M2585" s="1432">
        <f>K2585*12*I2559</f>
        <v>11789.568000000001</v>
      </c>
    </row>
    <row r="2586" spans="1:13" s="1412" customFormat="1">
      <c r="A2586" s="1489" t="s">
        <v>42</v>
      </c>
      <c r="B2586" s="1488"/>
      <c r="C2586" s="1488"/>
      <c r="D2586" s="1488"/>
      <c r="E2586" s="1488"/>
      <c r="F2586" s="1488"/>
      <c r="G2586" s="1488"/>
      <c r="H2586" s="1487"/>
      <c r="I2586" s="1504" t="s">
        <v>43</v>
      </c>
      <c r="J2586" s="1503"/>
      <c r="K2586" s="1506">
        <v>6.1</v>
      </c>
      <c r="L2586" s="1505"/>
      <c r="M2586" s="1432">
        <f>K2586*12*I2559</f>
        <v>27874.559999999998</v>
      </c>
    </row>
    <row r="2587" spans="1:13" s="1412" customFormat="1">
      <c r="A2587" s="1482" t="s">
        <v>44</v>
      </c>
      <c r="B2587" s="1481"/>
      <c r="C2587" s="1481"/>
      <c r="D2587" s="1481"/>
      <c r="E2587" s="1481"/>
      <c r="F2587" s="1481"/>
      <c r="G2587" s="1481"/>
      <c r="H2587" s="1480"/>
      <c r="I2587" s="1526" t="s">
        <v>19</v>
      </c>
      <c r="J2587" s="1525"/>
      <c r="K2587" s="1506">
        <v>0.69</v>
      </c>
      <c r="L2587" s="1505"/>
      <c r="M2587" s="1432">
        <f>K2587*12*I2559</f>
        <v>3153.0239999999999</v>
      </c>
    </row>
    <row r="2588" spans="1:13" s="1412" customFormat="1">
      <c r="A2588" s="1524" t="s">
        <v>45</v>
      </c>
      <c r="B2588" s="1516"/>
      <c r="C2588" s="1516"/>
      <c r="D2588" s="1516"/>
      <c r="E2588" s="1495"/>
      <c r="F2588" s="1495"/>
      <c r="G2588" s="1495"/>
      <c r="H2588" s="1494"/>
      <c r="I2588" s="1523"/>
      <c r="J2588" s="1522"/>
      <c r="K2588" s="1521"/>
      <c r="L2588" s="1507"/>
      <c r="M2588" s="1432"/>
    </row>
    <row r="2589" spans="1:13" s="1412" customFormat="1">
      <c r="A2589" s="1489" t="s">
        <v>46</v>
      </c>
      <c r="B2589" s="1488"/>
      <c r="C2589" s="1488"/>
      <c r="D2589" s="1488"/>
      <c r="E2589" s="1488"/>
      <c r="F2589" s="1488"/>
      <c r="G2589" s="1488"/>
      <c r="H2589" s="1487"/>
      <c r="I2589" s="1504" t="s">
        <v>14</v>
      </c>
      <c r="J2589" s="1503"/>
      <c r="K2589" s="1506">
        <v>0.21</v>
      </c>
      <c r="L2589" s="1505"/>
      <c r="M2589" s="1432">
        <f>K2589*12*I2559</f>
        <v>959.61599999999999</v>
      </c>
    </row>
    <row r="2590" spans="1:13" s="1412" customFormat="1" ht="15.75" thickBot="1">
      <c r="A2590" s="1482" t="s">
        <v>47</v>
      </c>
      <c r="B2590" s="1481"/>
      <c r="C2590" s="1481"/>
      <c r="D2590" s="1481"/>
      <c r="E2590" s="1481"/>
      <c r="F2590" s="1481"/>
      <c r="G2590" s="1481"/>
      <c r="H2590" s="1480"/>
      <c r="I2590" s="1479" t="s">
        <v>14</v>
      </c>
      <c r="J2590" s="1478"/>
      <c r="K2590" s="1520"/>
      <c r="L2590" s="1519"/>
      <c r="M2590" s="1432"/>
    </row>
    <row r="2591" spans="1:13" s="1412" customFormat="1" ht="15.75" thickBot="1">
      <c r="A2591" s="1501" t="s">
        <v>48</v>
      </c>
      <c r="B2591" s="1500"/>
      <c r="C2591" s="1500"/>
      <c r="D2591" s="1500"/>
      <c r="E2591" s="1500"/>
      <c r="F2591" s="1500"/>
      <c r="G2591" s="1500"/>
      <c r="H2591" s="1499"/>
      <c r="I2591" s="1464"/>
      <c r="J2591" s="1463"/>
      <c r="K2591" s="1462">
        <f>K2592+K2593+K2595+K2596+K2597+K2598</f>
        <v>2.9600000000000004</v>
      </c>
      <c r="L2591" s="1518"/>
      <c r="M2591" s="1460">
        <f>K2591*12*I2559</f>
        <v>13526.016000000001</v>
      </c>
    </row>
    <row r="2592" spans="1:13" s="1412" customFormat="1">
      <c r="A2592" s="1517" t="s">
        <v>49</v>
      </c>
      <c r="B2592" s="1516"/>
      <c r="C2592" s="1516"/>
      <c r="D2592" s="1516"/>
      <c r="E2592" s="1516"/>
      <c r="F2592" s="1495"/>
      <c r="G2592" s="1495"/>
      <c r="H2592" s="1494"/>
      <c r="I2592" s="1515"/>
      <c r="J2592" s="1451"/>
      <c r="K2592" s="1514">
        <v>0.16</v>
      </c>
      <c r="L2592" s="1513"/>
      <c r="M2592" s="1432">
        <f>K2592*12*I2559</f>
        <v>731.13599999999997</v>
      </c>
    </row>
    <row r="2593" spans="1:13" s="1412" customFormat="1">
      <c r="A2593" s="1512" t="s">
        <v>50</v>
      </c>
      <c r="B2593" s="1511"/>
      <c r="C2593" s="1511"/>
      <c r="D2593" s="1511"/>
      <c r="E2593" s="1511"/>
      <c r="F2593" s="1481"/>
      <c r="G2593" s="1481"/>
      <c r="H2593" s="1480"/>
      <c r="I2593" s="1459" t="s">
        <v>51</v>
      </c>
      <c r="J2593" s="1458"/>
      <c r="K2593" s="1506">
        <v>1.41</v>
      </c>
      <c r="L2593" s="1505"/>
      <c r="M2593" s="1432">
        <f>K2593*12*I2559</f>
        <v>6443.1359999999995</v>
      </c>
    </row>
    <row r="2594" spans="1:13" s="1412" customFormat="1">
      <c r="A2594" s="1496" t="s">
        <v>52</v>
      </c>
      <c r="B2594" s="1495"/>
      <c r="C2594" s="1495"/>
      <c r="D2594" s="1495"/>
      <c r="E2594" s="1495"/>
      <c r="F2594" s="1495"/>
      <c r="G2594" s="1495"/>
      <c r="H2594" s="1494"/>
      <c r="I2594" s="1510" t="s">
        <v>53</v>
      </c>
      <c r="J2594" s="1509"/>
      <c r="K2594" s="1508"/>
      <c r="L2594" s="1507"/>
      <c r="M2594" s="1432"/>
    </row>
    <row r="2595" spans="1:13" s="1412" customFormat="1">
      <c r="A2595" s="1489" t="s">
        <v>54</v>
      </c>
      <c r="B2595" s="1488"/>
      <c r="C2595" s="1488"/>
      <c r="D2595" s="1488"/>
      <c r="E2595" s="1488"/>
      <c r="F2595" s="1488"/>
      <c r="G2595" s="1488"/>
      <c r="H2595" s="1487"/>
      <c r="I2595" s="1504" t="s">
        <v>55</v>
      </c>
      <c r="J2595" s="1503"/>
      <c r="K2595" s="1506">
        <v>0.87</v>
      </c>
      <c r="L2595" s="1505"/>
      <c r="M2595" s="1432">
        <f>K2595*12*I2559</f>
        <v>3975.5520000000001</v>
      </c>
    </row>
    <row r="2596" spans="1:13" s="1412" customFormat="1">
      <c r="A2596" s="1489" t="s">
        <v>56</v>
      </c>
      <c r="B2596" s="1488"/>
      <c r="C2596" s="1488"/>
      <c r="D2596" s="1488"/>
      <c r="E2596" s="1488"/>
      <c r="F2596" s="1488"/>
      <c r="G2596" s="1488"/>
      <c r="H2596" s="1487"/>
      <c r="I2596" s="1504" t="s">
        <v>57</v>
      </c>
      <c r="J2596" s="1503"/>
      <c r="K2596" s="1506">
        <v>0.22</v>
      </c>
      <c r="L2596" s="1505"/>
      <c r="M2596" s="1432">
        <f>K2596*12*I2559</f>
        <v>1005.3120000000001</v>
      </c>
    </row>
    <row r="2597" spans="1:13" s="1412" customFormat="1">
      <c r="A2597" s="1482" t="s">
        <v>58</v>
      </c>
      <c r="B2597" s="1481"/>
      <c r="C2597" s="1481"/>
      <c r="D2597" s="1481"/>
      <c r="E2597" s="1481"/>
      <c r="F2597" s="1481"/>
      <c r="G2597" s="1481"/>
      <c r="H2597" s="1480"/>
      <c r="I2597" s="1504" t="s">
        <v>59</v>
      </c>
      <c r="J2597" s="1503"/>
      <c r="K2597" s="1484">
        <v>0.12</v>
      </c>
      <c r="L2597" s="1483"/>
      <c r="M2597" s="1432">
        <f>K2597*12*I2559</f>
        <v>548.35199999999998</v>
      </c>
    </row>
    <row r="2598" spans="1:13" s="1412" customFormat="1" ht="15.75" thickBot="1">
      <c r="A2598" s="1482" t="s">
        <v>60</v>
      </c>
      <c r="B2598" s="1481"/>
      <c r="C2598" s="1481"/>
      <c r="D2598" s="1481"/>
      <c r="E2598" s="1481"/>
      <c r="F2598" s="1481"/>
      <c r="G2598" s="1481"/>
      <c r="H2598" s="1480"/>
      <c r="I2598" s="1479" t="s">
        <v>61</v>
      </c>
      <c r="J2598" s="1478"/>
      <c r="K2598" s="1477">
        <v>0.18</v>
      </c>
      <c r="L2598" s="1476"/>
      <c r="M2598" s="1502">
        <f>K2598*12*I2559</f>
        <v>822.52800000000013</v>
      </c>
    </row>
    <row r="2599" spans="1:13" s="1412" customFormat="1" ht="15.75" thickBot="1">
      <c r="A2599" s="1501" t="s">
        <v>109</v>
      </c>
      <c r="B2599" s="1500"/>
      <c r="C2599" s="1500"/>
      <c r="D2599" s="1500"/>
      <c r="E2599" s="1500"/>
      <c r="F2599" s="1500"/>
      <c r="G2599" s="1500"/>
      <c r="H2599" s="1499"/>
      <c r="I2599" s="1498"/>
      <c r="J2599" s="1497"/>
      <c r="K2599" s="1424">
        <f>K2600+K2601+K2602</f>
        <v>1.93</v>
      </c>
      <c r="L2599" s="1461"/>
      <c r="M2599" s="1460">
        <f>K2599*12*I2559</f>
        <v>8819.3279999999995</v>
      </c>
    </row>
    <row r="2600" spans="1:13" s="1412" customFormat="1">
      <c r="A2600" s="1496" t="s">
        <v>63</v>
      </c>
      <c r="B2600" s="1495"/>
      <c r="C2600" s="1495"/>
      <c r="D2600" s="1495"/>
      <c r="E2600" s="1495"/>
      <c r="F2600" s="1495"/>
      <c r="G2600" s="1495"/>
      <c r="H2600" s="1494"/>
      <c r="I2600" s="1493" t="s">
        <v>64</v>
      </c>
      <c r="J2600" s="1492"/>
      <c r="K2600" s="1491">
        <v>0.92</v>
      </c>
      <c r="L2600" s="1490"/>
      <c r="M2600" s="1432">
        <f>K2600*12*I2559</f>
        <v>4204.0320000000002</v>
      </c>
    </row>
    <row r="2601" spans="1:13" s="1412" customFormat="1">
      <c r="A2601" s="1489" t="s">
        <v>65</v>
      </c>
      <c r="B2601" s="1488"/>
      <c r="C2601" s="1488"/>
      <c r="D2601" s="1488"/>
      <c r="E2601" s="1488"/>
      <c r="F2601" s="1488"/>
      <c r="G2601" s="1488"/>
      <c r="H2601" s="1487"/>
      <c r="I2601" s="1486" t="s">
        <v>66</v>
      </c>
      <c r="J2601" s="1485"/>
      <c r="K2601" s="1484">
        <v>0.81</v>
      </c>
      <c r="L2601" s="1483"/>
      <c r="M2601" s="1432">
        <f>K2601*12*I2559</f>
        <v>3701.3760000000002</v>
      </c>
    </row>
    <row r="2602" spans="1:13" s="1412" customFormat="1" ht="15.75" thickBot="1">
      <c r="A2602" s="1482" t="s">
        <v>58</v>
      </c>
      <c r="B2602" s="1481"/>
      <c r="C2602" s="1481"/>
      <c r="D2602" s="1481"/>
      <c r="E2602" s="1481"/>
      <c r="F2602" s="1481"/>
      <c r="G2602" s="1481"/>
      <c r="H2602" s="1480"/>
      <c r="I2602" s="1479" t="s">
        <v>59</v>
      </c>
      <c r="J2602" s="1478"/>
      <c r="K2602" s="1477">
        <v>0.2</v>
      </c>
      <c r="L2602" s="1476"/>
      <c r="M2602" s="1432">
        <f>K2602*12*I2559</f>
        <v>913.92000000000019</v>
      </c>
    </row>
    <row r="2603" spans="1:13" s="1412" customFormat="1" ht="15.75" thickBot="1">
      <c r="A2603" s="1467" t="s">
        <v>166</v>
      </c>
      <c r="B2603" s="1466"/>
      <c r="C2603" s="1466"/>
      <c r="D2603" s="1466"/>
      <c r="E2603" s="1466"/>
      <c r="F2603" s="1466"/>
      <c r="G2603" s="1466"/>
      <c r="H2603" s="1465"/>
      <c r="I2603" s="1435" t="s">
        <v>71</v>
      </c>
      <c r="J2603" s="1434"/>
      <c r="K2603" s="1462">
        <v>2.29</v>
      </c>
      <c r="L2603" s="1461"/>
      <c r="M2603" s="1460">
        <f>K2603*12*I2559</f>
        <v>10464.384</v>
      </c>
    </row>
    <row r="2604" spans="1:13" s="1412" customFormat="1" ht="15.75" thickBot="1">
      <c r="A2604" s="1471" t="s">
        <v>165</v>
      </c>
      <c r="B2604" s="1470"/>
      <c r="C2604" s="1470"/>
      <c r="D2604" s="1470"/>
      <c r="E2604" s="1470"/>
      <c r="F2604" s="1470"/>
      <c r="G2604" s="1470"/>
      <c r="H2604" s="1469"/>
      <c r="I2604" s="1464"/>
      <c r="J2604" s="1463"/>
      <c r="K2604" s="1462">
        <v>0.11</v>
      </c>
      <c r="L2604" s="1461"/>
      <c r="M2604" s="1460">
        <f>K2604*12*I2559</f>
        <v>502.65600000000006</v>
      </c>
    </row>
    <row r="2605" spans="1:13" s="1412" customFormat="1">
      <c r="A2605" s="1456" t="s">
        <v>75</v>
      </c>
      <c r="B2605" s="1455"/>
      <c r="C2605" s="1455"/>
      <c r="D2605" s="1455"/>
      <c r="E2605" s="1455"/>
      <c r="F2605" s="1455"/>
      <c r="G2605" s="1455"/>
      <c r="H2605" s="1453"/>
      <c r="I2605" s="1435" t="s">
        <v>14</v>
      </c>
      <c r="J2605" s="1434"/>
      <c r="K2605" s="1468"/>
      <c r="L2605" s="1449"/>
      <c r="M2605" s="1432"/>
    </row>
    <row r="2606" spans="1:13" s="1412" customFormat="1" ht="15.75" thickBot="1">
      <c r="A2606" s="1456" t="s">
        <v>76</v>
      </c>
      <c r="B2606" s="1455"/>
      <c r="C2606" s="1455"/>
      <c r="D2606" s="1455"/>
      <c r="E2606" s="1455"/>
      <c r="F2606" s="1455"/>
      <c r="G2606" s="1455"/>
      <c r="H2606" s="1453"/>
      <c r="I2606" s="1452"/>
      <c r="J2606" s="1451"/>
      <c r="K2606" s="1468"/>
      <c r="L2606" s="1449"/>
      <c r="M2606" s="1432"/>
    </row>
    <row r="2607" spans="1:13" s="1412" customFormat="1" ht="15.75" thickBot="1">
      <c r="A2607" s="1467" t="s">
        <v>105</v>
      </c>
      <c r="B2607" s="1466"/>
      <c r="C2607" s="1466"/>
      <c r="D2607" s="1466"/>
      <c r="E2607" s="1466"/>
      <c r="F2607" s="1466"/>
      <c r="G2607" s="1466"/>
      <c r="H2607" s="1465"/>
      <c r="I2607" s="1464"/>
      <c r="J2607" s="1463"/>
      <c r="K2607" s="1462">
        <v>8.4700000000000006</v>
      </c>
      <c r="L2607" s="1461"/>
      <c r="M2607" s="1460">
        <f>K2607*12*I2559</f>
        <v>38704.51200000001</v>
      </c>
    </row>
    <row r="2608" spans="1:13" s="1412" customFormat="1">
      <c r="A2608" s="1456" t="s">
        <v>131</v>
      </c>
      <c r="B2608" s="1454"/>
      <c r="C2608" s="1454"/>
      <c r="D2608" s="1454"/>
      <c r="E2608" s="1454"/>
      <c r="F2608" s="1455"/>
      <c r="G2608" s="1454"/>
      <c r="H2608" s="1453"/>
      <c r="I2608" s="1459" t="s">
        <v>79</v>
      </c>
      <c r="J2608" s="1458"/>
      <c r="K2608" s="1450"/>
      <c r="L2608" s="1449"/>
      <c r="M2608" s="1432"/>
    </row>
    <row r="2609" spans="1:19">
      <c r="A2609" s="1456" t="s">
        <v>130</v>
      </c>
      <c r="B2609" s="1454"/>
      <c r="C2609" s="1454"/>
      <c r="D2609" s="1454"/>
      <c r="E2609" s="1454"/>
      <c r="F2609" s="1455"/>
      <c r="G2609" s="1454"/>
      <c r="H2609" s="1453"/>
      <c r="I2609" s="1459" t="s">
        <v>81</v>
      </c>
      <c r="J2609" s="1458"/>
      <c r="K2609" s="1450"/>
      <c r="L2609" s="1449"/>
      <c r="M2609" s="1432"/>
    </row>
    <row r="2610" spans="1:19">
      <c r="A2610" s="1456" t="s">
        <v>129</v>
      </c>
      <c r="B2610" s="1454"/>
      <c r="C2610" s="1454"/>
      <c r="D2610" s="1454"/>
      <c r="E2610" s="1454"/>
      <c r="F2610" s="1455"/>
      <c r="G2610" s="1454"/>
      <c r="H2610" s="1453"/>
      <c r="I2610" s="1459" t="s">
        <v>83</v>
      </c>
      <c r="J2610" s="1458"/>
      <c r="K2610" s="1450"/>
      <c r="L2610" s="1449"/>
      <c r="M2610" s="1432"/>
    </row>
    <row r="2611" spans="1:19">
      <c r="A2611" s="1456" t="s">
        <v>128</v>
      </c>
      <c r="B2611" s="1454"/>
      <c r="C2611" s="1454"/>
      <c r="D2611" s="1454"/>
      <c r="E2611" s="1454"/>
      <c r="F2611" s="1455"/>
      <c r="G2611" s="1454"/>
      <c r="H2611" s="1453"/>
      <c r="I2611" s="1459" t="s">
        <v>85</v>
      </c>
      <c r="J2611" s="1458"/>
      <c r="K2611" s="1450"/>
      <c r="L2611" s="1449"/>
      <c r="M2611" s="1432"/>
    </row>
    <row r="2612" spans="1:19">
      <c r="A2612" s="1456" t="s">
        <v>127</v>
      </c>
      <c r="B2612" s="1454"/>
      <c r="C2612" s="1454"/>
      <c r="D2612" s="1454"/>
      <c r="E2612" s="1454"/>
      <c r="F2612" s="1455"/>
      <c r="G2612" s="1454"/>
      <c r="H2612" s="1453"/>
      <c r="I2612" s="1459" t="s">
        <v>87</v>
      </c>
      <c r="J2612" s="1458"/>
      <c r="K2612" s="1450"/>
      <c r="L2612" s="1449"/>
      <c r="M2612" s="1432"/>
    </row>
    <row r="2613" spans="1:19">
      <c r="A2613" s="1456" t="s">
        <v>126</v>
      </c>
      <c r="B2613" s="1454"/>
      <c r="C2613" s="1454"/>
      <c r="D2613" s="1454"/>
      <c r="E2613" s="1454"/>
      <c r="F2613" s="1455"/>
      <c r="G2613" s="1454"/>
      <c r="H2613" s="1453"/>
      <c r="I2613" s="1452"/>
      <c r="J2613" s="1451"/>
      <c r="K2613" s="1450"/>
      <c r="L2613" s="1449"/>
      <c r="M2613" s="1432"/>
    </row>
    <row r="2614" spans="1:19">
      <c r="A2614" s="1456" t="s">
        <v>125</v>
      </c>
      <c r="B2614" s="1454"/>
      <c r="C2614" s="1454"/>
      <c r="D2614" s="1454"/>
      <c r="E2614" s="1454"/>
      <c r="F2614" s="1455"/>
      <c r="G2614" s="1454"/>
      <c r="H2614" s="1453"/>
      <c r="I2614" s="1452"/>
      <c r="J2614" s="1451"/>
      <c r="K2614" s="1450"/>
      <c r="L2614" s="1449"/>
      <c r="M2614" s="1432"/>
    </row>
    <row r="2615" spans="1:19">
      <c r="A2615" s="1456" t="s">
        <v>91</v>
      </c>
      <c r="B2615" s="1454"/>
      <c r="C2615" s="1454"/>
      <c r="D2615" s="1454"/>
      <c r="E2615" s="1454"/>
      <c r="F2615" s="1455"/>
      <c r="G2615" s="1454"/>
      <c r="H2615" s="1453"/>
      <c r="I2615" s="1452"/>
      <c r="J2615" s="1451"/>
      <c r="K2615" s="1450"/>
      <c r="L2615" s="1449"/>
      <c r="M2615" s="1432"/>
    </row>
    <row r="2616" spans="1:19" ht="15.75" thickBot="1">
      <c r="A2616" s="1456" t="s">
        <v>124</v>
      </c>
      <c r="B2616" s="1454"/>
      <c r="C2616" s="1454"/>
      <c r="D2616" s="1454"/>
      <c r="E2616" s="1454"/>
      <c r="F2616" s="1455"/>
      <c r="G2616" s="1454"/>
      <c r="H2616" s="1453"/>
      <c r="I2616" s="1452"/>
      <c r="J2616" s="1451"/>
      <c r="K2616" s="1450"/>
      <c r="L2616" s="1449"/>
      <c r="M2616" s="1432"/>
    </row>
    <row r="2617" spans="1:19">
      <c r="A2617" s="1448" t="s">
        <v>94</v>
      </c>
      <c r="B2617" s="1447"/>
      <c r="C2617" s="1447"/>
      <c r="D2617" s="1447"/>
      <c r="E2617" s="1447"/>
      <c r="F2617" s="1447"/>
      <c r="G2617" s="1447"/>
      <c r="H2617" s="1447"/>
      <c r="I2617" s="1435" t="s">
        <v>95</v>
      </c>
      <c r="J2617" s="1434"/>
      <c r="K2617" s="1446"/>
      <c r="L2617" s="1445"/>
      <c r="M2617" s="1444"/>
    </row>
    <row r="2618" spans="1:19" ht="15.75" thickBot="1">
      <c r="A2618" s="1443" t="s">
        <v>96</v>
      </c>
      <c r="B2618" s="1442"/>
      <c r="C2618" s="1442"/>
      <c r="D2618" s="1442"/>
      <c r="E2618" s="1442"/>
      <c r="F2618" s="1442"/>
      <c r="G2618" s="1442"/>
      <c r="H2618" s="1442"/>
      <c r="I2618" s="1441"/>
      <c r="J2618" s="1440"/>
      <c r="K2618" s="1439"/>
      <c r="L2618" s="1438"/>
      <c r="M2618" s="1437"/>
    </row>
    <row r="2619" spans="1:19" ht="15.75" thickBot="1">
      <c r="A2619" s="1467" t="s">
        <v>97</v>
      </c>
      <c r="B2619" s="1466"/>
      <c r="C2619" s="1466"/>
      <c r="D2619" s="1466"/>
      <c r="E2619" s="1466"/>
      <c r="F2619" s="1466"/>
      <c r="G2619" s="1466"/>
      <c r="H2619" s="1597"/>
      <c r="I2619" s="1596" t="s">
        <v>98</v>
      </c>
      <c r="J2619" s="1595"/>
      <c r="K2619" s="1429">
        <v>1.85</v>
      </c>
      <c r="L2619" s="1423"/>
      <c r="M2619" s="1416">
        <f>K2619*12*I2559</f>
        <v>8453.760000000002</v>
      </c>
    </row>
    <row r="2620" spans="1:19" ht="15.75" thickBot="1">
      <c r="A2620" s="1436" t="s">
        <v>99</v>
      </c>
      <c r="B2620" s="1436"/>
      <c r="C2620" s="1436"/>
      <c r="D2620" s="1436"/>
      <c r="E2620" s="1436"/>
      <c r="F2620" s="1436"/>
      <c r="G2620" s="1436"/>
      <c r="H2620" s="1436"/>
      <c r="I2620" s="1435" t="s">
        <v>95</v>
      </c>
      <c r="J2620" s="1434"/>
      <c r="K2620" s="1433">
        <v>0.69</v>
      </c>
      <c r="L2620" s="1433"/>
      <c r="M2620" s="1432">
        <f>K2620*I2559*12</f>
        <v>3153.0240000000003</v>
      </c>
    </row>
    <row r="2621" spans="1:19" ht="15.75" thickBot="1">
      <c r="A2621" s="1594" t="s">
        <v>100</v>
      </c>
      <c r="B2621" s="1593"/>
      <c r="C2621" s="1593"/>
      <c r="D2621" s="1593"/>
      <c r="E2621" s="1593"/>
      <c r="F2621" s="1593"/>
      <c r="G2621" s="1593"/>
      <c r="H2621" s="1593"/>
      <c r="I2621" s="1592"/>
      <c r="J2621" s="1591"/>
      <c r="K2621" s="1429"/>
      <c r="L2621" s="1423"/>
      <c r="M2621" s="1416">
        <f>K2621*I2559*12</f>
        <v>0</v>
      </c>
    </row>
    <row r="2622" spans="1:19" s="1588" customFormat="1" ht="15.75" thickBot="1">
      <c r="A2622" s="1431" t="s">
        <v>137</v>
      </c>
      <c r="B2622" s="1430"/>
      <c r="C2622" s="1430"/>
      <c r="D2622" s="1430"/>
      <c r="E2622" s="1430"/>
      <c r="F2622" s="1430"/>
      <c r="G2622" s="1430"/>
      <c r="H2622" s="1430"/>
      <c r="I2622" s="1426"/>
      <c r="J2622" s="1425"/>
      <c r="K2622" s="1429">
        <v>41.73</v>
      </c>
      <c r="L2622" s="1423"/>
      <c r="M2622" s="1416">
        <f>K2622*12*I2559</f>
        <v>190689.408</v>
      </c>
      <c r="P2622" s="1414"/>
      <c r="Q2622" s="1414"/>
      <c r="R2622" s="1414"/>
      <c r="S2622" s="1589"/>
    </row>
    <row r="2623" spans="1:19" s="1588" customFormat="1" ht="15.75" thickBot="1">
      <c r="A2623" s="1428" t="s">
        <v>136</v>
      </c>
      <c r="B2623" s="1427"/>
      <c r="C2623" s="1427"/>
      <c r="D2623" s="1427"/>
      <c r="E2623" s="1427"/>
      <c r="F2623" s="1427"/>
      <c r="G2623" s="1427"/>
      <c r="H2623" s="1427"/>
      <c r="I2623" s="1426"/>
      <c r="J2623" s="1425"/>
      <c r="K2623" s="1424">
        <f>K2624-K2622</f>
        <v>2.0900000000000105</v>
      </c>
      <c r="L2623" s="1423"/>
      <c r="M2623" s="1416">
        <f>K2623*12*I2559</f>
        <v>9550.4640000000491</v>
      </c>
      <c r="P2623" s="1414"/>
      <c r="Q2623" s="1414"/>
      <c r="R2623" s="1414"/>
      <c r="S2623" s="1589"/>
    </row>
    <row r="2624" spans="1:19" s="1588" customFormat="1" ht="15.75" thickBot="1">
      <c r="A2624" s="1422" t="s">
        <v>135</v>
      </c>
      <c r="B2624" s="1421"/>
      <c r="C2624" s="1421"/>
      <c r="D2624" s="1421"/>
      <c r="E2624" s="1421"/>
      <c r="F2624" s="1421"/>
      <c r="G2624" s="1421"/>
      <c r="H2624" s="1421"/>
      <c r="I2624" s="1420"/>
      <c r="J2624" s="1419"/>
      <c r="K2624" s="1418">
        <f>K2621+K2619+K2620+K2607+K2583+K2570+K2560</f>
        <v>43.820000000000007</v>
      </c>
      <c r="L2624" s="1417"/>
      <c r="M2624" s="1416">
        <f>M2621+M2620+M2619+M2607+M2583+M2570+M2560</f>
        <v>200239.87200000003</v>
      </c>
      <c r="N2624" s="1590"/>
      <c r="O2624" s="1590"/>
      <c r="P2624" s="1414"/>
      <c r="Q2624" s="1414"/>
      <c r="R2624" s="1414"/>
      <c r="S2624" s="1589"/>
    </row>
    <row r="2626" spans="1:13" s="1412" customFormat="1" ht="15.75">
      <c r="A2626" s="1587" t="s">
        <v>104</v>
      </c>
      <c r="B2626" s="1587"/>
      <c r="C2626" s="1587"/>
      <c r="D2626" s="1587"/>
      <c r="E2626" s="1587"/>
      <c r="F2626" s="1587"/>
      <c r="G2626" s="1587"/>
      <c r="H2626" s="1587"/>
      <c r="I2626" s="1587"/>
      <c r="J2626" s="1587"/>
      <c r="K2626" s="1587"/>
      <c r="L2626" s="1587"/>
      <c r="M2626" s="1508"/>
    </row>
    <row r="2627" spans="1:13" s="1412" customFormat="1" ht="15.75">
      <c r="A2627" s="1586" t="s">
        <v>0</v>
      </c>
      <c r="B2627" s="1586"/>
      <c r="C2627" s="1586"/>
      <c r="D2627" s="1586"/>
      <c r="E2627" s="1586"/>
      <c r="F2627" s="1586"/>
      <c r="G2627" s="1586"/>
      <c r="H2627" s="1586"/>
      <c r="I2627" s="1586"/>
      <c r="J2627" s="1586"/>
      <c r="K2627" s="1586"/>
      <c r="L2627" s="1586"/>
      <c r="M2627" s="1508"/>
    </row>
    <row r="2628" spans="1:13" s="1412" customFormat="1" ht="15.75">
      <c r="A2628" s="1559"/>
      <c r="B2628" s="1559"/>
      <c r="C2628" s="1559"/>
      <c r="D2628" s="1559"/>
      <c r="E2628" s="1559"/>
      <c r="F2628" s="1559" t="s">
        <v>197</v>
      </c>
      <c r="G2628" s="1559"/>
      <c r="H2628" s="1559"/>
      <c r="I2628" s="1559"/>
      <c r="J2628" s="1559"/>
      <c r="K2628" s="1601" t="s">
        <v>187</v>
      </c>
      <c r="L2628" s="1584"/>
      <c r="M2628" s="1584"/>
    </row>
    <row r="2629" spans="1:13" s="1412" customFormat="1">
      <c r="A2629" s="1512"/>
      <c r="B2629" s="1511"/>
      <c r="C2629" s="1583" t="s">
        <v>2</v>
      </c>
      <c r="D2629" s="1583"/>
      <c r="E2629" s="1583"/>
      <c r="F2629" s="1511"/>
      <c r="G2629" s="1511"/>
      <c r="H2629" s="1557"/>
      <c r="I2629" s="1526" t="s">
        <v>3</v>
      </c>
      <c r="J2629" s="1525"/>
      <c r="K2629" s="1582" t="s">
        <v>4</v>
      </c>
      <c r="L2629" s="1581"/>
      <c r="M2629" s="1536"/>
    </row>
    <row r="2630" spans="1:13" s="1412" customFormat="1">
      <c r="A2630" s="1577"/>
      <c r="B2630" s="1541"/>
      <c r="C2630" s="1541"/>
      <c r="D2630" s="1541"/>
      <c r="E2630" s="1541"/>
      <c r="F2630" s="1541"/>
      <c r="G2630" s="1541"/>
      <c r="H2630" s="1542"/>
      <c r="I2630" s="1452"/>
      <c r="J2630" s="1451"/>
      <c r="K2630" s="1579" t="s">
        <v>5</v>
      </c>
      <c r="L2630" s="1578"/>
      <c r="M2630" s="1600" t="s">
        <v>6</v>
      </c>
    </row>
    <row r="2631" spans="1:13" s="1412" customFormat="1">
      <c r="A2631" s="1577"/>
      <c r="B2631" s="1541"/>
      <c r="C2631" s="1541"/>
      <c r="D2631" s="1541"/>
      <c r="E2631" s="1541"/>
      <c r="F2631" s="1541"/>
      <c r="G2631" s="1541"/>
      <c r="H2631" s="1542"/>
      <c r="I2631" s="1459" t="s">
        <v>7</v>
      </c>
      <c r="J2631" s="1458"/>
      <c r="K2631" s="1576" t="s">
        <v>8</v>
      </c>
      <c r="L2631" s="1575"/>
      <c r="M2631" s="1600" t="s">
        <v>9</v>
      </c>
    </row>
    <row r="2632" spans="1:13" s="1412" customFormat="1" ht="16.5" thickBot="1">
      <c r="A2632" s="1573"/>
      <c r="B2632" s="1538"/>
      <c r="C2632" s="1538"/>
      <c r="D2632" s="1538"/>
      <c r="E2632" s="1538"/>
      <c r="F2632" s="1538"/>
      <c r="G2632" s="1538"/>
      <c r="H2632" s="1537"/>
      <c r="I2632" s="1572">
        <v>317.60000000000002</v>
      </c>
      <c r="J2632" s="1571"/>
      <c r="K2632" s="1570"/>
      <c r="L2632" s="1569"/>
      <c r="M2632" s="1568"/>
    </row>
    <row r="2633" spans="1:13" s="1412" customFormat="1">
      <c r="A2633" s="1555" t="s">
        <v>10</v>
      </c>
      <c r="B2633" s="1534"/>
      <c r="C2633" s="1534"/>
      <c r="D2633" s="1534"/>
      <c r="E2633" s="1534"/>
      <c r="F2633" s="1534"/>
      <c r="G2633" s="1534"/>
      <c r="H2633" s="1567"/>
      <c r="I2633" s="1531"/>
      <c r="J2633" s="1530"/>
      <c r="K2633" s="1566">
        <f>K2636+K2639</f>
        <v>8.77</v>
      </c>
      <c r="L2633" s="1528"/>
      <c r="M2633" s="1444">
        <f>K2633*12*I2632</f>
        <v>33424.224000000002</v>
      </c>
    </row>
    <row r="2634" spans="1:13" s="1412" customFormat="1">
      <c r="A2634" s="1565" t="s">
        <v>11</v>
      </c>
      <c r="B2634" s="1564"/>
      <c r="C2634" s="1564"/>
      <c r="D2634" s="1564"/>
      <c r="E2634" s="1564"/>
      <c r="F2634" s="1564"/>
      <c r="G2634" s="1564"/>
      <c r="H2634" s="1563"/>
      <c r="I2634" s="1452"/>
      <c r="J2634" s="1451"/>
      <c r="K2634" s="1521"/>
      <c r="L2634" s="1507"/>
      <c r="M2634" s="1562"/>
    </row>
    <row r="2635" spans="1:13" s="1412" customFormat="1" ht="15.75" thickBot="1">
      <c r="A2635" s="1550" t="s">
        <v>12</v>
      </c>
      <c r="B2635" s="1561"/>
      <c r="C2635" s="1561"/>
      <c r="D2635" s="1561"/>
      <c r="E2635" s="1561"/>
      <c r="F2635" s="1561"/>
      <c r="G2635" s="1561"/>
      <c r="H2635" s="1560"/>
      <c r="I2635" s="1547"/>
      <c r="J2635" s="1440"/>
      <c r="K2635" s="1439"/>
      <c r="L2635" s="1438"/>
      <c r="M2635" s="1437"/>
    </row>
    <row r="2636" spans="1:13" s="1412" customFormat="1">
      <c r="A2636" s="1496" t="s">
        <v>13</v>
      </c>
      <c r="B2636" s="1516"/>
      <c r="C2636" s="1516"/>
      <c r="D2636" s="1516"/>
      <c r="E2636" s="1516"/>
      <c r="F2636" s="1516"/>
      <c r="G2636" s="1516"/>
      <c r="H2636" s="1543"/>
      <c r="I2636" s="1510" t="s">
        <v>14</v>
      </c>
      <c r="J2636" s="1509"/>
      <c r="K2636" s="1514">
        <v>5.24</v>
      </c>
      <c r="L2636" s="1513"/>
      <c r="M2636" s="1432">
        <f>K2636*12*I2632</f>
        <v>19970.688000000002</v>
      </c>
    </row>
    <row r="2637" spans="1:13" s="1412" customFormat="1">
      <c r="A2637" s="1456" t="s">
        <v>15</v>
      </c>
      <c r="B2637" s="1541"/>
      <c r="C2637" s="1541"/>
      <c r="D2637" s="1541"/>
      <c r="E2637" s="1541"/>
      <c r="F2637" s="1541"/>
      <c r="G2637" s="1541"/>
      <c r="H2637" s="1542"/>
      <c r="I2637" s="1459" t="s">
        <v>16</v>
      </c>
      <c r="J2637" s="1458"/>
      <c r="K2637" s="1508"/>
      <c r="L2637" s="1507"/>
      <c r="M2637" s="1432"/>
    </row>
    <row r="2638" spans="1:13" s="1412" customFormat="1">
      <c r="A2638" s="1496" t="s">
        <v>17</v>
      </c>
      <c r="B2638" s="1516"/>
      <c r="C2638" s="1516"/>
      <c r="D2638" s="1516"/>
      <c r="E2638" s="1516"/>
      <c r="F2638" s="1516"/>
      <c r="G2638" s="1516"/>
      <c r="H2638" s="1543"/>
      <c r="I2638" s="1510"/>
      <c r="J2638" s="1509"/>
      <c r="K2638" s="1508"/>
      <c r="L2638" s="1507"/>
      <c r="M2638" s="1432"/>
    </row>
    <row r="2639" spans="1:13" s="1412" customFormat="1">
      <c r="A2639" s="1496" t="s">
        <v>18</v>
      </c>
      <c r="B2639" s="1516"/>
      <c r="C2639" s="1516"/>
      <c r="D2639" s="1516"/>
      <c r="E2639" s="1516"/>
      <c r="F2639" s="1516"/>
      <c r="G2639" s="1516"/>
      <c r="H2639" s="1543"/>
      <c r="I2639" s="1504" t="s">
        <v>19</v>
      </c>
      <c r="J2639" s="1503"/>
      <c r="K2639" s="1506">
        <v>3.53</v>
      </c>
      <c r="L2639" s="1505"/>
      <c r="M2639" s="1432">
        <f>K2639*12*I2632</f>
        <v>13453.536</v>
      </c>
    </row>
    <row r="2640" spans="1:13" s="1412" customFormat="1">
      <c r="A2640" s="1489" t="s">
        <v>20</v>
      </c>
      <c r="B2640" s="1540"/>
      <c r="C2640" s="1540"/>
      <c r="D2640" s="1540"/>
      <c r="E2640" s="1540"/>
      <c r="F2640" s="1540"/>
      <c r="G2640" s="1540"/>
      <c r="H2640" s="1539"/>
      <c r="I2640" s="1459" t="s">
        <v>16</v>
      </c>
      <c r="J2640" s="1458"/>
      <c r="K2640" s="1599"/>
      <c r="L2640" s="1598"/>
      <c r="M2640" s="1432"/>
    </row>
    <row r="2641" spans="1:13" s="1412" customFormat="1">
      <c r="A2641" s="1482" t="s">
        <v>21</v>
      </c>
      <c r="B2641" s="1511"/>
      <c r="C2641" s="1511"/>
      <c r="D2641" s="1511"/>
      <c r="E2641" s="1511"/>
      <c r="F2641" s="1511"/>
      <c r="G2641" s="1511"/>
      <c r="H2641" s="1557"/>
      <c r="I2641" s="1459"/>
      <c r="J2641" s="1458"/>
      <c r="K2641" s="1508"/>
      <c r="L2641" s="1507"/>
      <c r="M2641" s="1432"/>
    </row>
    <row r="2642" spans="1:13" s="1412" customFormat="1" ht="15.75" thickBot="1">
      <c r="A2642" s="1496" t="s">
        <v>22</v>
      </c>
      <c r="B2642" s="1495"/>
      <c r="C2642" s="1495"/>
      <c r="D2642" s="1495"/>
      <c r="E2642" s="1495"/>
      <c r="F2642" s="1495"/>
      <c r="G2642" s="1495"/>
      <c r="H2642" s="1494"/>
      <c r="I2642" s="1523"/>
      <c r="J2642" s="1522"/>
      <c r="K2642" s="1484"/>
      <c r="L2642" s="1483"/>
      <c r="M2642" s="1432"/>
    </row>
    <row r="2643" spans="1:13" s="1412" customFormat="1">
      <c r="A2643" s="1555" t="s">
        <v>23</v>
      </c>
      <c r="B2643" s="1554"/>
      <c r="C2643" s="1554"/>
      <c r="D2643" s="1554"/>
      <c r="E2643" s="1554"/>
      <c r="F2643" s="1554"/>
      <c r="G2643" s="1554"/>
      <c r="H2643" s="1553"/>
      <c r="I2643" s="1531"/>
      <c r="J2643" s="1552"/>
      <c r="K2643" s="1551">
        <f>K2645+K2650+K2652</f>
        <v>7.17</v>
      </c>
      <c r="L2643" s="1528"/>
      <c r="M2643" s="1444">
        <f>K2643*12*I2632</f>
        <v>27326.304</v>
      </c>
    </row>
    <row r="2644" spans="1:13" s="1412" customFormat="1" ht="15.75" thickBot="1">
      <c r="A2644" s="1550" t="s">
        <v>24</v>
      </c>
      <c r="B2644" s="1549"/>
      <c r="C2644" s="1549"/>
      <c r="D2644" s="1549"/>
      <c r="E2644" s="1549"/>
      <c r="F2644" s="1549"/>
      <c r="G2644" s="1549"/>
      <c r="H2644" s="1548"/>
      <c r="I2644" s="1547"/>
      <c r="J2644" s="1546"/>
      <c r="K2644" s="1439"/>
      <c r="L2644" s="1438"/>
      <c r="M2644" s="1437"/>
    </row>
    <row r="2645" spans="1:13" s="1412" customFormat="1">
      <c r="A2645" s="1456" t="s">
        <v>25</v>
      </c>
      <c r="B2645" s="1455"/>
      <c r="C2645" s="1455"/>
      <c r="D2645" s="1455"/>
      <c r="E2645" s="1455"/>
      <c r="F2645" s="1455"/>
      <c r="G2645" s="1455"/>
      <c r="H2645" s="1453"/>
      <c r="I2645" s="1459" t="s">
        <v>14</v>
      </c>
      <c r="J2645" s="1458"/>
      <c r="K2645" s="1514">
        <v>3.59</v>
      </c>
      <c r="L2645" s="1513"/>
      <c r="M2645" s="1432">
        <f>K2645*12*I2632</f>
        <v>13682.208000000001</v>
      </c>
    </row>
    <row r="2646" spans="1:13" s="1412" customFormat="1">
      <c r="A2646" s="1496" t="s">
        <v>26</v>
      </c>
      <c r="B2646" s="1495"/>
      <c r="C2646" s="1495"/>
      <c r="D2646" s="1495"/>
      <c r="E2646" s="1495"/>
      <c r="F2646" s="1495"/>
      <c r="G2646" s="1495"/>
      <c r="H2646" s="1494"/>
      <c r="I2646" s="1545"/>
      <c r="J2646" s="1544"/>
      <c r="K2646" s="1508"/>
      <c r="L2646" s="1507"/>
      <c r="M2646" s="1432"/>
    </row>
    <row r="2647" spans="1:13" s="1412" customFormat="1">
      <c r="A2647" s="1456" t="s">
        <v>15</v>
      </c>
      <c r="B2647" s="1541"/>
      <c r="C2647" s="1541"/>
      <c r="D2647" s="1541"/>
      <c r="E2647" s="1541"/>
      <c r="F2647" s="1541"/>
      <c r="G2647" s="1541"/>
      <c r="H2647" s="1542"/>
      <c r="I2647" s="1459" t="s">
        <v>16</v>
      </c>
      <c r="J2647" s="1458"/>
      <c r="K2647" s="1508"/>
      <c r="L2647" s="1507"/>
      <c r="M2647" s="1432"/>
    </row>
    <row r="2648" spans="1:13" s="1412" customFormat="1">
      <c r="A2648" s="1496" t="s">
        <v>17</v>
      </c>
      <c r="B2648" s="1516"/>
      <c r="C2648" s="1516"/>
      <c r="D2648" s="1516"/>
      <c r="E2648" s="1516"/>
      <c r="F2648" s="1516"/>
      <c r="G2648" s="1516"/>
      <c r="H2648" s="1543"/>
      <c r="I2648" s="1510"/>
      <c r="J2648" s="1509"/>
      <c r="K2648" s="1508"/>
      <c r="L2648" s="1507"/>
      <c r="M2648" s="1432"/>
    </row>
    <row r="2649" spans="1:13" s="1412" customFormat="1">
      <c r="A2649" s="1489" t="s">
        <v>27</v>
      </c>
      <c r="B2649" s="1540"/>
      <c r="C2649" s="1539"/>
      <c r="D2649" s="1541"/>
      <c r="E2649" s="1541"/>
      <c r="F2649" s="1541"/>
      <c r="G2649" s="1541"/>
      <c r="H2649" s="1542"/>
      <c r="I2649" s="1459" t="s">
        <v>16</v>
      </c>
      <c r="J2649" s="1458"/>
      <c r="K2649" s="1508"/>
      <c r="L2649" s="1507"/>
      <c r="M2649" s="1432"/>
    </row>
    <row r="2650" spans="1:13" s="1412" customFormat="1">
      <c r="A2650" s="1456" t="s">
        <v>28</v>
      </c>
      <c r="B2650" s="1541"/>
      <c r="C2650" s="1541"/>
      <c r="D2650" s="1540"/>
      <c r="E2650" s="1540"/>
      <c r="F2650" s="1540"/>
      <c r="G2650" s="1540"/>
      <c r="H2650" s="1539"/>
      <c r="I2650" s="1504" t="s">
        <v>19</v>
      </c>
      <c r="J2650" s="1503"/>
      <c r="K2650" s="1506">
        <v>1.58</v>
      </c>
      <c r="L2650" s="1505"/>
      <c r="M2650" s="1432">
        <f>K2650*12*I2632</f>
        <v>6021.6960000000008</v>
      </c>
    </row>
    <row r="2651" spans="1:13" s="1412" customFormat="1">
      <c r="A2651" s="1482" t="s">
        <v>29</v>
      </c>
      <c r="B2651" s="1481"/>
      <c r="C2651" s="1481"/>
      <c r="D2651" s="1481"/>
      <c r="E2651" s="1481"/>
      <c r="F2651" s="1481"/>
      <c r="G2651" s="1481"/>
      <c r="H2651" s="1480"/>
      <c r="I2651" s="1526" t="s">
        <v>133</v>
      </c>
      <c r="J2651" s="1525"/>
      <c r="K2651" s="1508"/>
      <c r="L2651" s="1507"/>
      <c r="M2651" s="1432"/>
    </row>
    <row r="2652" spans="1:13" s="1412" customFormat="1">
      <c r="A2652" s="1482" t="s">
        <v>32</v>
      </c>
      <c r="B2652" s="1481"/>
      <c r="C2652" s="1481"/>
      <c r="D2652" s="1481"/>
      <c r="E2652" s="1481"/>
      <c r="F2652" s="1481"/>
      <c r="G2652" s="1481"/>
      <c r="H2652" s="1480"/>
      <c r="I2652" s="1526" t="s">
        <v>19</v>
      </c>
      <c r="J2652" s="1525"/>
      <c r="K2652" s="1506">
        <v>2</v>
      </c>
      <c r="L2652" s="1505"/>
      <c r="M2652" s="1432">
        <f>K2652*12*I2632</f>
        <v>7622.4000000000005</v>
      </c>
    </row>
    <row r="2653" spans="1:13" s="1412" customFormat="1">
      <c r="A2653" s="1496" t="s">
        <v>33</v>
      </c>
      <c r="B2653" s="1495"/>
      <c r="C2653" s="1495"/>
      <c r="D2653" s="1495"/>
      <c r="E2653" s="1495"/>
      <c r="F2653" s="1495"/>
      <c r="G2653" s="1495"/>
      <c r="H2653" s="1494"/>
      <c r="I2653" s="1523"/>
      <c r="J2653" s="1522"/>
      <c r="K2653" s="1508"/>
      <c r="L2653" s="1507"/>
      <c r="M2653" s="1432"/>
    </row>
    <row r="2654" spans="1:13" s="1412" customFormat="1">
      <c r="A2654" s="1482" t="s">
        <v>34</v>
      </c>
      <c r="B2654" s="1481"/>
      <c r="C2654" s="1481"/>
      <c r="D2654" s="1481"/>
      <c r="E2654" s="1481"/>
      <c r="F2654" s="1481"/>
      <c r="G2654" s="1481"/>
      <c r="H2654" s="1480"/>
      <c r="I2654" s="1459" t="s">
        <v>16</v>
      </c>
      <c r="J2654" s="1458"/>
      <c r="K2654" s="1508"/>
      <c r="L2654" s="1507"/>
      <c r="M2654" s="1432"/>
    </row>
    <row r="2655" spans="1:13" s="1412" customFormat="1" ht="15.75" thickBot="1">
      <c r="A2655" s="1482" t="s">
        <v>35</v>
      </c>
      <c r="B2655" s="1481"/>
      <c r="C2655" s="1481"/>
      <c r="D2655" s="1481"/>
      <c r="E2655" s="1481"/>
      <c r="F2655" s="1481"/>
      <c r="G2655" s="1481"/>
      <c r="H2655" s="1480"/>
      <c r="I2655" s="1526" t="s">
        <v>132</v>
      </c>
      <c r="J2655" s="1525"/>
      <c r="K2655" s="1538"/>
      <c r="L2655" s="1537"/>
      <c r="M2655" s="1536"/>
    </row>
    <row r="2656" spans="1:13" s="1412" customFormat="1" ht="15.75" thickBot="1">
      <c r="A2656" s="1535" t="s">
        <v>38</v>
      </c>
      <c r="B2656" s="1534"/>
      <c r="C2656" s="1534"/>
      <c r="D2656" s="1534"/>
      <c r="E2656" s="1534"/>
      <c r="F2656" s="1534"/>
      <c r="G2656" s="1533"/>
      <c r="H2656" s="1532"/>
      <c r="I2656" s="1531"/>
      <c r="J2656" s="1530"/>
      <c r="K2656" s="1529">
        <f>K2657+K2664+K2672+K2676+K2677</f>
        <v>16.87</v>
      </c>
      <c r="L2656" s="1528"/>
      <c r="M2656" s="1444">
        <f>M2657+M2664+M2672+M2676+M2677</f>
        <v>64294.94400000001</v>
      </c>
    </row>
    <row r="2657" spans="1:13" s="1412" customFormat="1" ht="15.75" thickBot="1">
      <c r="A2657" s="1467" t="s">
        <v>39</v>
      </c>
      <c r="B2657" s="1466"/>
      <c r="C2657" s="1466"/>
      <c r="D2657" s="1466"/>
      <c r="E2657" s="1466"/>
      <c r="F2657" s="1466"/>
      <c r="G2657" s="1466"/>
      <c r="H2657" s="1465"/>
      <c r="I2657" s="1464"/>
      <c r="J2657" s="1463"/>
      <c r="K2657" s="1527">
        <f>K2658+K2659+K2660+K2662+K2663</f>
        <v>9.58</v>
      </c>
      <c r="L2657" s="1518"/>
      <c r="M2657" s="1460">
        <f>K2657*12*I2632</f>
        <v>36511.296000000002</v>
      </c>
    </row>
    <row r="2658" spans="1:13" s="1412" customFormat="1">
      <c r="A2658" s="1496" t="s">
        <v>40</v>
      </c>
      <c r="B2658" s="1495"/>
      <c r="C2658" s="1495"/>
      <c r="D2658" s="1495"/>
      <c r="E2658" s="1495"/>
      <c r="F2658" s="1495"/>
      <c r="G2658" s="1495"/>
      <c r="H2658" s="1494"/>
      <c r="I2658" s="1510" t="s">
        <v>41</v>
      </c>
      <c r="J2658" s="1509"/>
      <c r="K2658" s="1514">
        <v>2.58</v>
      </c>
      <c r="L2658" s="1513"/>
      <c r="M2658" s="1432">
        <f>K2658*12*I2632</f>
        <v>9832.8960000000006</v>
      </c>
    </row>
    <row r="2659" spans="1:13" s="1412" customFormat="1">
      <c r="A2659" s="1489" t="s">
        <v>42</v>
      </c>
      <c r="B2659" s="1488"/>
      <c r="C2659" s="1488"/>
      <c r="D2659" s="1488"/>
      <c r="E2659" s="1488"/>
      <c r="F2659" s="1488"/>
      <c r="G2659" s="1488"/>
      <c r="H2659" s="1487"/>
      <c r="I2659" s="1504" t="s">
        <v>43</v>
      </c>
      <c r="J2659" s="1503"/>
      <c r="K2659" s="1506">
        <v>6.1</v>
      </c>
      <c r="L2659" s="1505"/>
      <c r="M2659" s="1432">
        <f>K2659*12*I2632</f>
        <v>23248.32</v>
      </c>
    </row>
    <row r="2660" spans="1:13" s="1412" customFormat="1">
      <c r="A2660" s="1482" t="s">
        <v>44</v>
      </c>
      <c r="B2660" s="1481"/>
      <c r="C2660" s="1481"/>
      <c r="D2660" s="1481"/>
      <c r="E2660" s="1481"/>
      <c r="F2660" s="1481"/>
      <c r="G2660" s="1481"/>
      <c r="H2660" s="1480"/>
      <c r="I2660" s="1526" t="s">
        <v>19</v>
      </c>
      <c r="J2660" s="1525"/>
      <c r="K2660" s="1506">
        <v>0.69</v>
      </c>
      <c r="L2660" s="1505"/>
      <c r="M2660" s="1432">
        <f>K2660*12*I2632</f>
        <v>2629.7280000000001</v>
      </c>
    </row>
    <row r="2661" spans="1:13" s="1412" customFormat="1">
      <c r="A2661" s="1524" t="s">
        <v>45</v>
      </c>
      <c r="B2661" s="1516"/>
      <c r="C2661" s="1516"/>
      <c r="D2661" s="1516"/>
      <c r="E2661" s="1495"/>
      <c r="F2661" s="1495"/>
      <c r="G2661" s="1495"/>
      <c r="H2661" s="1494"/>
      <c r="I2661" s="1523"/>
      <c r="J2661" s="1522"/>
      <c r="K2661" s="1521"/>
      <c r="L2661" s="1507"/>
      <c r="M2661" s="1432"/>
    </row>
    <row r="2662" spans="1:13" s="1412" customFormat="1">
      <c r="A2662" s="1489" t="s">
        <v>46</v>
      </c>
      <c r="B2662" s="1488"/>
      <c r="C2662" s="1488"/>
      <c r="D2662" s="1488"/>
      <c r="E2662" s="1488"/>
      <c r="F2662" s="1488"/>
      <c r="G2662" s="1488"/>
      <c r="H2662" s="1487"/>
      <c r="I2662" s="1504" t="s">
        <v>14</v>
      </c>
      <c r="J2662" s="1503"/>
      <c r="K2662" s="1506">
        <v>0.21</v>
      </c>
      <c r="L2662" s="1505"/>
      <c r="M2662" s="1432">
        <f>K2662*12*I2632</f>
        <v>800.35200000000009</v>
      </c>
    </row>
    <row r="2663" spans="1:13" s="1412" customFormat="1" ht="15.75" thickBot="1">
      <c r="A2663" s="1482" t="s">
        <v>47</v>
      </c>
      <c r="B2663" s="1481"/>
      <c r="C2663" s="1481"/>
      <c r="D2663" s="1481"/>
      <c r="E2663" s="1481"/>
      <c r="F2663" s="1481"/>
      <c r="G2663" s="1481"/>
      <c r="H2663" s="1480"/>
      <c r="I2663" s="1479" t="s">
        <v>14</v>
      </c>
      <c r="J2663" s="1478"/>
      <c r="K2663" s="1520"/>
      <c r="L2663" s="1519"/>
      <c r="M2663" s="1432"/>
    </row>
    <row r="2664" spans="1:13" s="1412" customFormat="1" ht="15.75" thickBot="1">
      <c r="A2664" s="1501" t="s">
        <v>48</v>
      </c>
      <c r="B2664" s="1500"/>
      <c r="C2664" s="1500"/>
      <c r="D2664" s="1500"/>
      <c r="E2664" s="1500"/>
      <c r="F2664" s="1500"/>
      <c r="G2664" s="1500"/>
      <c r="H2664" s="1499"/>
      <c r="I2664" s="1464"/>
      <c r="J2664" s="1463"/>
      <c r="K2664" s="1462">
        <f>K2665+K2666+K2668+K2669+K2670+K2671</f>
        <v>2.9600000000000004</v>
      </c>
      <c r="L2664" s="1518"/>
      <c r="M2664" s="1460">
        <f>K2664*12*I2632</f>
        <v>11281.152000000002</v>
      </c>
    </row>
    <row r="2665" spans="1:13" s="1412" customFormat="1">
      <c r="A2665" s="1517" t="s">
        <v>49</v>
      </c>
      <c r="B2665" s="1516"/>
      <c r="C2665" s="1516"/>
      <c r="D2665" s="1516"/>
      <c r="E2665" s="1516"/>
      <c r="F2665" s="1495"/>
      <c r="G2665" s="1495"/>
      <c r="H2665" s="1494"/>
      <c r="I2665" s="1515"/>
      <c r="J2665" s="1451"/>
      <c r="K2665" s="1514">
        <v>0.16</v>
      </c>
      <c r="L2665" s="1513"/>
      <c r="M2665" s="1432">
        <f>K2665*12*I2632</f>
        <v>609.79200000000003</v>
      </c>
    </row>
    <row r="2666" spans="1:13" s="1412" customFormat="1">
      <c r="A2666" s="1512" t="s">
        <v>50</v>
      </c>
      <c r="B2666" s="1511"/>
      <c r="C2666" s="1511"/>
      <c r="D2666" s="1511"/>
      <c r="E2666" s="1511"/>
      <c r="F2666" s="1481"/>
      <c r="G2666" s="1481"/>
      <c r="H2666" s="1480"/>
      <c r="I2666" s="1459" t="s">
        <v>51</v>
      </c>
      <c r="J2666" s="1458"/>
      <c r="K2666" s="1506">
        <v>1.41</v>
      </c>
      <c r="L2666" s="1505"/>
      <c r="M2666" s="1432">
        <f>K2666*12*I2632</f>
        <v>5373.7919999999995</v>
      </c>
    </row>
    <row r="2667" spans="1:13" s="1412" customFormat="1">
      <c r="A2667" s="1496" t="s">
        <v>52</v>
      </c>
      <c r="B2667" s="1495"/>
      <c r="C2667" s="1495"/>
      <c r="D2667" s="1495"/>
      <c r="E2667" s="1495"/>
      <c r="F2667" s="1495"/>
      <c r="G2667" s="1495"/>
      <c r="H2667" s="1494"/>
      <c r="I2667" s="1510" t="s">
        <v>53</v>
      </c>
      <c r="J2667" s="1509"/>
      <c r="K2667" s="1508"/>
      <c r="L2667" s="1507"/>
      <c r="M2667" s="1432"/>
    </row>
    <row r="2668" spans="1:13" s="1412" customFormat="1">
      <c r="A2668" s="1489" t="s">
        <v>54</v>
      </c>
      <c r="B2668" s="1488"/>
      <c r="C2668" s="1488"/>
      <c r="D2668" s="1488"/>
      <c r="E2668" s="1488"/>
      <c r="F2668" s="1488"/>
      <c r="G2668" s="1488"/>
      <c r="H2668" s="1487"/>
      <c r="I2668" s="1504" t="s">
        <v>55</v>
      </c>
      <c r="J2668" s="1503"/>
      <c r="K2668" s="1506">
        <v>0.87</v>
      </c>
      <c r="L2668" s="1505"/>
      <c r="M2668" s="1432">
        <f>K2668*12*I2632</f>
        <v>3315.7440000000001</v>
      </c>
    </row>
    <row r="2669" spans="1:13" s="1412" customFormat="1">
      <c r="A2669" s="1489" t="s">
        <v>56</v>
      </c>
      <c r="B2669" s="1488"/>
      <c r="C2669" s="1488"/>
      <c r="D2669" s="1488"/>
      <c r="E2669" s="1488"/>
      <c r="F2669" s="1488"/>
      <c r="G2669" s="1488"/>
      <c r="H2669" s="1487"/>
      <c r="I2669" s="1504" t="s">
        <v>57</v>
      </c>
      <c r="J2669" s="1503"/>
      <c r="K2669" s="1506">
        <v>0.22</v>
      </c>
      <c r="L2669" s="1505"/>
      <c r="M2669" s="1432">
        <f>K2669*12*I2632</f>
        <v>838.46400000000006</v>
      </c>
    </row>
    <row r="2670" spans="1:13" s="1412" customFormat="1">
      <c r="A2670" s="1482" t="s">
        <v>58</v>
      </c>
      <c r="B2670" s="1481"/>
      <c r="C2670" s="1481"/>
      <c r="D2670" s="1481"/>
      <c r="E2670" s="1481"/>
      <c r="F2670" s="1481"/>
      <c r="G2670" s="1481"/>
      <c r="H2670" s="1480"/>
      <c r="I2670" s="1504" t="s">
        <v>59</v>
      </c>
      <c r="J2670" s="1503"/>
      <c r="K2670" s="1484">
        <v>0.12</v>
      </c>
      <c r="L2670" s="1483"/>
      <c r="M2670" s="1432">
        <f>K2670*12*I2632</f>
        <v>457.34399999999999</v>
      </c>
    </row>
    <row r="2671" spans="1:13" s="1412" customFormat="1" ht="15.75" thickBot="1">
      <c r="A2671" s="1482" t="s">
        <v>60</v>
      </c>
      <c r="B2671" s="1481"/>
      <c r="C2671" s="1481"/>
      <c r="D2671" s="1481"/>
      <c r="E2671" s="1481"/>
      <c r="F2671" s="1481"/>
      <c r="G2671" s="1481"/>
      <c r="H2671" s="1480"/>
      <c r="I2671" s="1479" t="s">
        <v>61</v>
      </c>
      <c r="J2671" s="1478"/>
      <c r="K2671" s="1477">
        <v>0.18</v>
      </c>
      <c r="L2671" s="1476"/>
      <c r="M2671" s="1502">
        <f>K2671*12*I2632</f>
        <v>686.01600000000008</v>
      </c>
    </row>
    <row r="2672" spans="1:13" s="1412" customFormat="1" ht="15.75" thickBot="1">
      <c r="A2672" s="1501" t="s">
        <v>109</v>
      </c>
      <c r="B2672" s="1500"/>
      <c r="C2672" s="1500"/>
      <c r="D2672" s="1500"/>
      <c r="E2672" s="1500"/>
      <c r="F2672" s="1500"/>
      <c r="G2672" s="1500"/>
      <c r="H2672" s="1499"/>
      <c r="I2672" s="1498"/>
      <c r="J2672" s="1497"/>
      <c r="K2672" s="1424">
        <f>K2673+K2674+K2675</f>
        <v>1.93</v>
      </c>
      <c r="L2672" s="1461"/>
      <c r="M2672" s="1460">
        <f>K2672*12*I2632</f>
        <v>7355.6160000000009</v>
      </c>
    </row>
    <row r="2673" spans="1:13" s="1412" customFormat="1">
      <c r="A2673" s="1496" t="s">
        <v>63</v>
      </c>
      <c r="B2673" s="1495"/>
      <c r="C2673" s="1495"/>
      <c r="D2673" s="1495"/>
      <c r="E2673" s="1495"/>
      <c r="F2673" s="1495"/>
      <c r="G2673" s="1495"/>
      <c r="H2673" s="1494"/>
      <c r="I2673" s="1493" t="s">
        <v>64</v>
      </c>
      <c r="J2673" s="1492"/>
      <c r="K2673" s="1491">
        <v>0.92</v>
      </c>
      <c r="L2673" s="1490"/>
      <c r="M2673" s="1432">
        <f>K2673*12*I2632</f>
        <v>3506.3040000000005</v>
      </c>
    </row>
    <row r="2674" spans="1:13" s="1412" customFormat="1">
      <c r="A2674" s="1489" t="s">
        <v>65</v>
      </c>
      <c r="B2674" s="1488"/>
      <c r="C2674" s="1488"/>
      <c r="D2674" s="1488"/>
      <c r="E2674" s="1488"/>
      <c r="F2674" s="1488"/>
      <c r="G2674" s="1488"/>
      <c r="H2674" s="1487"/>
      <c r="I2674" s="1486" t="s">
        <v>66</v>
      </c>
      <c r="J2674" s="1485"/>
      <c r="K2674" s="1484">
        <v>0.81</v>
      </c>
      <c r="L2674" s="1483"/>
      <c r="M2674" s="1432">
        <f>K2674*12*I2632</f>
        <v>3087.0720000000006</v>
      </c>
    </row>
    <row r="2675" spans="1:13" s="1412" customFormat="1" ht="15.75" thickBot="1">
      <c r="A2675" s="1482" t="s">
        <v>58</v>
      </c>
      <c r="B2675" s="1481"/>
      <c r="C2675" s="1481"/>
      <c r="D2675" s="1481"/>
      <c r="E2675" s="1481"/>
      <c r="F2675" s="1481"/>
      <c r="G2675" s="1481"/>
      <c r="H2675" s="1480"/>
      <c r="I2675" s="1479" t="s">
        <v>59</v>
      </c>
      <c r="J2675" s="1478"/>
      <c r="K2675" s="1477">
        <v>0.2</v>
      </c>
      <c r="L2675" s="1476"/>
      <c r="M2675" s="1432">
        <f>K2675*12*I2632</f>
        <v>762.24000000000012</v>
      </c>
    </row>
    <row r="2676" spans="1:13" s="1412" customFormat="1" ht="15.75" thickBot="1">
      <c r="A2676" s="1467" t="s">
        <v>166</v>
      </c>
      <c r="B2676" s="1466"/>
      <c r="C2676" s="1466"/>
      <c r="D2676" s="1466"/>
      <c r="E2676" s="1466"/>
      <c r="F2676" s="1466"/>
      <c r="G2676" s="1466"/>
      <c r="H2676" s="1465"/>
      <c r="I2676" s="1435" t="s">
        <v>71</v>
      </c>
      <c r="J2676" s="1434"/>
      <c r="K2676" s="1462">
        <v>2.29</v>
      </c>
      <c r="L2676" s="1461"/>
      <c r="M2676" s="1460">
        <f>K2676*12*I2632</f>
        <v>8727.648000000001</v>
      </c>
    </row>
    <row r="2677" spans="1:13" s="1412" customFormat="1" ht="15.75" thickBot="1">
      <c r="A2677" s="1471" t="s">
        <v>165</v>
      </c>
      <c r="B2677" s="1470"/>
      <c r="C2677" s="1470"/>
      <c r="D2677" s="1470"/>
      <c r="E2677" s="1470"/>
      <c r="F2677" s="1470"/>
      <c r="G2677" s="1470"/>
      <c r="H2677" s="1469"/>
      <c r="I2677" s="1464"/>
      <c r="J2677" s="1463"/>
      <c r="K2677" s="1462">
        <v>0.11</v>
      </c>
      <c r="L2677" s="1461"/>
      <c r="M2677" s="1460">
        <f>K2677*12*I2632</f>
        <v>419.23200000000003</v>
      </c>
    </row>
    <row r="2678" spans="1:13" s="1412" customFormat="1">
      <c r="A2678" s="1456" t="s">
        <v>75</v>
      </c>
      <c r="B2678" s="1455"/>
      <c r="C2678" s="1455"/>
      <c r="D2678" s="1455"/>
      <c r="E2678" s="1455"/>
      <c r="F2678" s="1455"/>
      <c r="G2678" s="1455"/>
      <c r="H2678" s="1453"/>
      <c r="I2678" s="1435" t="s">
        <v>14</v>
      </c>
      <c r="J2678" s="1434"/>
      <c r="K2678" s="1468"/>
      <c r="L2678" s="1449"/>
      <c r="M2678" s="1432"/>
    </row>
    <row r="2679" spans="1:13" s="1412" customFormat="1" ht="15.75" thickBot="1">
      <c r="A2679" s="1456" t="s">
        <v>76</v>
      </c>
      <c r="B2679" s="1455"/>
      <c r="C2679" s="1455"/>
      <c r="D2679" s="1455"/>
      <c r="E2679" s="1455"/>
      <c r="F2679" s="1455"/>
      <c r="G2679" s="1455"/>
      <c r="H2679" s="1453"/>
      <c r="I2679" s="1452"/>
      <c r="J2679" s="1451"/>
      <c r="K2679" s="1468"/>
      <c r="L2679" s="1449"/>
      <c r="M2679" s="1432"/>
    </row>
    <row r="2680" spans="1:13" s="1412" customFormat="1" ht="15.75" thickBot="1">
      <c r="A2680" s="1467" t="s">
        <v>105</v>
      </c>
      <c r="B2680" s="1466"/>
      <c r="C2680" s="1466"/>
      <c r="D2680" s="1466"/>
      <c r="E2680" s="1466"/>
      <c r="F2680" s="1466"/>
      <c r="G2680" s="1466"/>
      <c r="H2680" s="1465"/>
      <c r="I2680" s="1464"/>
      <c r="J2680" s="1463"/>
      <c r="K2680" s="1462">
        <v>8.4700000000000006</v>
      </c>
      <c r="L2680" s="1461"/>
      <c r="M2680" s="1460">
        <f>K2680*12*I2632</f>
        <v>32280.864000000009</v>
      </c>
    </row>
    <row r="2681" spans="1:13" s="1412" customFormat="1">
      <c r="A2681" s="1456" t="s">
        <v>131</v>
      </c>
      <c r="B2681" s="1454"/>
      <c r="C2681" s="1454"/>
      <c r="D2681" s="1454"/>
      <c r="E2681" s="1454"/>
      <c r="F2681" s="1455"/>
      <c r="G2681" s="1454"/>
      <c r="H2681" s="1453"/>
      <c r="I2681" s="1459" t="s">
        <v>79</v>
      </c>
      <c r="J2681" s="1458"/>
      <c r="K2681" s="1450"/>
      <c r="L2681" s="1449"/>
      <c r="M2681" s="1432"/>
    </row>
    <row r="2682" spans="1:13" s="1412" customFormat="1">
      <c r="A2682" s="1456" t="s">
        <v>130</v>
      </c>
      <c r="B2682" s="1454"/>
      <c r="C2682" s="1454"/>
      <c r="D2682" s="1454"/>
      <c r="E2682" s="1454"/>
      <c r="F2682" s="1455"/>
      <c r="G2682" s="1454"/>
      <c r="H2682" s="1453"/>
      <c r="I2682" s="1459" t="s">
        <v>81</v>
      </c>
      <c r="J2682" s="1458"/>
      <c r="K2682" s="1450"/>
      <c r="L2682" s="1449"/>
      <c r="M2682" s="1432"/>
    </row>
    <row r="2683" spans="1:13" s="1412" customFormat="1">
      <c r="A2683" s="1456" t="s">
        <v>129</v>
      </c>
      <c r="B2683" s="1454"/>
      <c r="C2683" s="1454"/>
      <c r="D2683" s="1454"/>
      <c r="E2683" s="1454"/>
      <c r="F2683" s="1455"/>
      <c r="G2683" s="1454"/>
      <c r="H2683" s="1453"/>
      <c r="I2683" s="1459" t="s">
        <v>83</v>
      </c>
      <c r="J2683" s="1458"/>
      <c r="K2683" s="1450"/>
      <c r="L2683" s="1449"/>
      <c r="M2683" s="1432"/>
    </row>
    <row r="2684" spans="1:13" s="1412" customFormat="1">
      <c r="A2684" s="1456" t="s">
        <v>128</v>
      </c>
      <c r="B2684" s="1454"/>
      <c r="C2684" s="1454"/>
      <c r="D2684" s="1454"/>
      <c r="E2684" s="1454"/>
      <c r="F2684" s="1455"/>
      <c r="G2684" s="1454"/>
      <c r="H2684" s="1453"/>
      <c r="I2684" s="1459" t="s">
        <v>85</v>
      </c>
      <c r="J2684" s="1458"/>
      <c r="K2684" s="1450"/>
      <c r="L2684" s="1449"/>
      <c r="M2684" s="1432"/>
    </row>
    <row r="2685" spans="1:13" s="1412" customFormat="1">
      <c r="A2685" s="1456" t="s">
        <v>127</v>
      </c>
      <c r="B2685" s="1454"/>
      <c r="C2685" s="1454"/>
      <c r="D2685" s="1454"/>
      <c r="E2685" s="1454"/>
      <c r="F2685" s="1455"/>
      <c r="G2685" s="1454"/>
      <c r="H2685" s="1453"/>
      <c r="I2685" s="1459" t="s">
        <v>87</v>
      </c>
      <c r="J2685" s="1458"/>
      <c r="K2685" s="1450"/>
      <c r="L2685" s="1449"/>
      <c r="M2685" s="1432"/>
    </row>
    <row r="2686" spans="1:13" s="1412" customFormat="1">
      <c r="A2686" s="1456" t="s">
        <v>126</v>
      </c>
      <c r="B2686" s="1454"/>
      <c r="C2686" s="1454"/>
      <c r="D2686" s="1454"/>
      <c r="E2686" s="1454"/>
      <c r="F2686" s="1455"/>
      <c r="G2686" s="1454"/>
      <c r="H2686" s="1453"/>
      <c r="I2686" s="1452"/>
      <c r="J2686" s="1451"/>
      <c r="K2686" s="1450"/>
      <c r="L2686" s="1449"/>
      <c r="M2686" s="1432"/>
    </row>
    <row r="2687" spans="1:13" s="1412" customFormat="1">
      <c r="A2687" s="1456" t="s">
        <v>125</v>
      </c>
      <c r="B2687" s="1454"/>
      <c r="C2687" s="1454"/>
      <c r="D2687" s="1454"/>
      <c r="E2687" s="1454"/>
      <c r="F2687" s="1455"/>
      <c r="G2687" s="1454"/>
      <c r="H2687" s="1453"/>
      <c r="I2687" s="1452"/>
      <c r="J2687" s="1451"/>
      <c r="K2687" s="1450"/>
      <c r="L2687" s="1449"/>
      <c r="M2687" s="1432"/>
    </row>
    <row r="2688" spans="1:13" s="1412" customFormat="1">
      <c r="A2688" s="1456" t="s">
        <v>91</v>
      </c>
      <c r="B2688" s="1454"/>
      <c r="C2688" s="1454"/>
      <c r="D2688" s="1454"/>
      <c r="E2688" s="1454"/>
      <c r="F2688" s="1455"/>
      <c r="G2688" s="1454"/>
      <c r="H2688" s="1453"/>
      <c r="I2688" s="1452"/>
      <c r="J2688" s="1451"/>
      <c r="K2688" s="1450"/>
      <c r="L2688" s="1449"/>
      <c r="M2688" s="1432"/>
    </row>
    <row r="2689" spans="1:19" ht="15.75" thickBot="1">
      <c r="A2689" s="1456" t="s">
        <v>124</v>
      </c>
      <c r="B2689" s="1454"/>
      <c r="C2689" s="1454"/>
      <c r="D2689" s="1454"/>
      <c r="E2689" s="1454"/>
      <c r="F2689" s="1455"/>
      <c r="G2689" s="1454"/>
      <c r="H2689" s="1453"/>
      <c r="I2689" s="1452"/>
      <c r="J2689" s="1451"/>
      <c r="K2689" s="1450"/>
      <c r="L2689" s="1449"/>
      <c r="M2689" s="1432"/>
    </row>
    <row r="2690" spans="1:19">
      <c r="A2690" s="1448" t="s">
        <v>94</v>
      </c>
      <c r="B2690" s="1447"/>
      <c r="C2690" s="1447"/>
      <c r="D2690" s="1447"/>
      <c r="E2690" s="1447"/>
      <c r="F2690" s="1447"/>
      <c r="G2690" s="1447"/>
      <c r="H2690" s="1447"/>
      <c r="I2690" s="1435" t="s">
        <v>95</v>
      </c>
      <c r="J2690" s="1434"/>
      <c r="K2690" s="1446"/>
      <c r="L2690" s="1445"/>
      <c r="M2690" s="1444"/>
    </row>
    <row r="2691" spans="1:19" ht="15.75" thickBot="1">
      <c r="A2691" s="1443" t="s">
        <v>96</v>
      </c>
      <c r="B2691" s="1442"/>
      <c r="C2691" s="1442"/>
      <c r="D2691" s="1442"/>
      <c r="E2691" s="1442"/>
      <c r="F2691" s="1442"/>
      <c r="G2691" s="1442"/>
      <c r="H2691" s="1442"/>
      <c r="I2691" s="1441"/>
      <c r="J2691" s="1440"/>
      <c r="K2691" s="1439"/>
      <c r="L2691" s="1438"/>
      <c r="M2691" s="1437"/>
    </row>
    <row r="2692" spans="1:19" ht="15.75" thickBot="1">
      <c r="A2692" s="1436" t="s">
        <v>160</v>
      </c>
      <c r="B2692" s="1436"/>
      <c r="C2692" s="1436"/>
      <c r="D2692" s="1436"/>
      <c r="E2692" s="1436"/>
      <c r="F2692" s="1436"/>
      <c r="G2692" s="1436"/>
      <c r="H2692" s="1436"/>
      <c r="I2692" s="1435" t="s">
        <v>95</v>
      </c>
      <c r="J2692" s="1434"/>
      <c r="K2692" s="1433">
        <v>0.85</v>
      </c>
      <c r="L2692" s="1433"/>
      <c r="M2692" s="1432">
        <f>K2692*I2632*12</f>
        <v>3239.5200000000004</v>
      </c>
    </row>
    <row r="2693" spans="1:19" s="1588" customFormat="1" ht="15.75" thickBot="1">
      <c r="A2693" s="1431" t="s">
        <v>137</v>
      </c>
      <c r="B2693" s="1430"/>
      <c r="C2693" s="1430"/>
      <c r="D2693" s="1430"/>
      <c r="E2693" s="1430"/>
      <c r="F2693" s="1430"/>
      <c r="G2693" s="1430"/>
      <c r="H2693" s="1430"/>
      <c r="I2693" s="1426"/>
      <c r="J2693" s="1425"/>
      <c r="K2693" s="1429">
        <v>40.119999999999997</v>
      </c>
      <c r="L2693" s="1423"/>
      <c r="M2693" s="1416">
        <f>K2693*I2632*12</f>
        <v>152905.34400000001</v>
      </c>
      <c r="P2693" s="1414"/>
      <c r="Q2693" s="1414"/>
      <c r="R2693" s="1414"/>
      <c r="S2693" s="1589"/>
    </row>
    <row r="2694" spans="1:19" s="1588" customFormat="1" ht="15.75" thickBot="1">
      <c r="A2694" s="1428" t="s">
        <v>136</v>
      </c>
      <c r="B2694" s="1427"/>
      <c r="C2694" s="1427"/>
      <c r="D2694" s="1427"/>
      <c r="E2694" s="1427"/>
      <c r="F2694" s="1427"/>
      <c r="G2694" s="1427"/>
      <c r="H2694" s="1427"/>
      <c r="I2694" s="1426"/>
      <c r="J2694" s="1425"/>
      <c r="K2694" s="1424">
        <f>K2695-K2693</f>
        <v>2.009999999999998</v>
      </c>
      <c r="L2694" s="1423"/>
      <c r="M2694" s="1416">
        <f>K2694*12*I2632</f>
        <v>7660.5119999999933</v>
      </c>
      <c r="P2694" s="1414"/>
      <c r="Q2694" s="1414"/>
      <c r="R2694" s="1414"/>
      <c r="S2694" s="1589"/>
    </row>
    <row r="2695" spans="1:19" s="1588" customFormat="1" ht="15.75" thickBot="1">
      <c r="A2695" s="1422" t="s">
        <v>135</v>
      </c>
      <c r="B2695" s="1421"/>
      <c r="C2695" s="1421"/>
      <c r="D2695" s="1421"/>
      <c r="E2695" s="1421"/>
      <c r="F2695" s="1421"/>
      <c r="G2695" s="1421"/>
      <c r="H2695" s="1421"/>
      <c r="I2695" s="1420"/>
      <c r="J2695" s="1419"/>
      <c r="K2695" s="1418">
        <f>K2692+K2680+K2656+K2643+K2633</f>
        <v>42.129999999999995</v>
      </c>
      <c r="L2695" s="1417"/>
      <c r="M2695" s="1416">
        <f>M2692+M2680+M2656+M2643+M2633</f>
        <v>160565.85600000003</v>
      </c>
      <c r="N2695" s="1590"/>
      <c r="O2695" s="1590"/>
      <c r="P2695" s="1414"/>
      <c r="Q2695" s="1414"/>
      <c r="R2695" s="1414"/>
      <c r="S2695" s="1589"/>
    </row>
    <row r="2697" spans="1:19" ht="15.75">
      <c r="A2697" s="1587" t="s">
        <v>104</v>
      </c>
      <c r="B2697" s="1587"/>
      <c r="C2697" s="1587"/>
      <c r="D2697" s="1587"/>
      <c r="E2697" s="1587"/>
      <c r="F2697" s="1587"/>
      <c r="G2697" s="1587"/>
      <c r="H2697" s="1587"/>
      <c r="I2697" s="1587"/>
      <c r="J2697" s="1587"/>
      <c r="K2697" s="1587"/>
      <c r="L2697" s="1587"/>
      <c r="M2697" s="1508"/>
    </row>
    <row r="2698" spans="1:19" ht="15.75">
      <c r="A2698" s="1586" t="s">
        <v>0</v>
      </c>
      <c r="B2698" s="1586"/>
      <c r="C2698" s="1586"/>
      <c r="D2698" s="1586"/>
      <c r="E2698" s="1586"/>
      <c r="F2698" s="1586"/>
      <c r="G2698" s="1586"/>
      <c r="H2698" s="1586"/>
      <c r="I2698" s="1586"/>
      <c r="J2698" s="1586"/>
      <c r="K2698" s="1586"/>
      <c r="L2698" s="1586"/>
      <c r="M2698" s="1508"/>
    </row>
    <row r="2699" spans="1:19" ht="15.75">
      <c r="A2699" s="1559"/>
      <c r="B2699" s="1559"/>
      <c r="C2699" s="1559"/>
      <c r="D2699" s="1559"/>
      <c r="E2699" s="1559"/>
      <c r="F2699" s="1559" t="s">
        <v>196</v>
      </c>
      <c r="G2699" s="1559"/>
      <c r="H2699" s="1559"/>
      <c r="I2699" s="1559"/>
      <c r="J2699" s="1559"/>
      <c r="K2699" s="1601" t="s">
        <v>187</v>
      </c>
      <c r="L2699" s="1584"/>
      <c r="M2699" s="1584"/>
    </row>
    <row r="2700" spans="1:19">
      <c r="A2700" s="1512"/>
      <c r="B2700" s="1511"/>
      <c r="C2700" s="1583" t="s">
        <v>2</v>
      </c>
      <c r="D2700" s="1583"/>
      <c r="E2700" s="1583"/>
      <c r="F2700" s="1511"/>
      <c r="G2700" s="1511"/>
      <c r="H2700" s="1557"/>
      <c r="I2700" s="1526" t="s">
        <v>3</v>
      </c>
      <c r="J2700" s="1525"/>
      <c r="K2700" s="1582" t="s">
        <v>4</v>
      </c>
      <c r="L2700" s="1581"/>
      <c r="M2700" s="1536"/>
    </row>
    <row r="2701" spans="1:19">
      <c r="A2701" s="1577"/>
      <c r="B2701" s="1541"/>
      <c r="C2701" s="1541"/>
      <c r="D2701" s="1541"/>
      <c r="E2701" s="1541"/>
      <c r="F2701" s="1541"/>
      <c r="G2701" s="1541"/>
      <c r="H2701" s="1542"/>
      <c r="I2701" s="1452"/>
      <c r="J2701" s="1451"/>
      <c r="K2701" s="1579" t="s">
        <v>5</v>
      </c>
      <c r="L2701" s="1578"/>
      <c r="M2701" s="1600" t="s">
        <v>6</v>
      </c>
    </row>
    <row r="2702" spans="1:19">
      <c r="A2702" s="1577"/>
      <c r="B2702" s="1541"/>
      <c r="C2702" s="1541"/>
      <c r="D2702" s="1541"/>
      <c r="E2702" s="1541"/>
      <c r="F2702" s="1541"/>
      <c r="G2702" s="1541"/>
      <c r="H2702" s="1542"/>
      <c r="I2702" s="1459" t="s">
        <v>7</v>
      </c>
      <c r="J2702" s="1458"/>
      <c r="K2702" s="1576" t="s">
        <v>8</v>
      </c>
      <c r="L2702" s="1575"/>
      <c r="M2702" s="1600" t="s">
        <v>9</v>
      </c>
    </row>
    <row r="2703" spans="1:19" ht="16.5" thickBot="1">
      <c r="A2703" s="1573"/>
      <c r="B2703" s="1538"/>
      <c r="C2703" s="1538"/>
      <c r="D2703" s="1538"/>
      <c r="E2703" s="1538"/>
      <c r="F2703" s="1538"/>
      <c r="G2703" s="1538"/>
      <c r="H2703" s="1537"/>
      <c r="I2703" s="1572">
        <v>376.6</v>
      </c>
      <c r="J2703" s="1571"/>
      <c r="K2703" s="1570"/>
      <c r="L2703" s="1569"/>
      <c r="M2703" s="1568"/>
    </row>
    <row r="2704" spans="1:19">
      <c r="A2704" s="1555" t="s">
        <v>10</v>
      </c>
      <c r="B2704" s="1534"/>
      <c r="C2704" s="1534"/>
      <c r="D2704" s="1534"/>
      <c r="E2704" s="1534"/>
      <c r="F2704" s="1534"/>
      <c r="G2704" s="1534"/>
      <c r="H2704" s="1567"/>
      <c r="I2704" s="1531"/>
      <c r="J2704" s="1530"/>
      <c r="K2704" s="1566">
        <f>K2707+K2710</f>
        <v>8.77</v>
      </c>
      <c r="L2704" s="1528"/>
      <c r="M2704" s="1444">
        <f>K2704*12*I2703</f>
        <v>39633.383999999998</v>
      </c>
    </row>
    <row r="2705" spans="1:13" s="1412" customFormat="1">
      <c r="A2705" s="1565" t="s">
        <v>11</v>
      </c>
      <c r="B2705" s="1564"/>
      <c r="C2705" s="1564"/>
      <c r="D2705" s="1564"/>
      <c r="E2705" s="1564"/>
      <c r="F2705" s="1564"/>
      <c r="G2705" s="1564"/>
      <c r="H2705" s="1563"/>
      <c r="I2705" s="1452"/>
      <c r="J2705" s="1451"/>
      <c r="K2705" s="1521"/>
      <c r="L2705" s="1507"/>
      <c r="M2705" s="1562"/>
    </row>
    <row r="2706" spans="1:13" s="1412" customFormat="1" ht="15.75" thickBot="1">
      <c r="A2706" s="1550" t="s">
        <v>12</v>
      </c>
      <c r="B2706" s="1561"/>
      <c r="C2706" s="1561"/>
      <c r="D2706" s="1561"/>
      <c r="E2706" s="1561"/>
      <c r="F2706" s="1561"/>
      <c r="G2706" s="1561"/>
      <c r="H2706" s="1560"/>
      <c r="I2706" s="1547"/>
      <c r="J2706" s="1440"/>
      <c r="K2706" s="1439"/>
      <c r="L2706" s="1438"/>
      <c r="M2706" s="1437"/>
    </row>
    <row r="2707" spans="1:13" s="1412" customFormat="1">
      <c r="A2707" s="1496" t="s">
        <v>13</v>
      </c>
      <c r="B2707" s="1516"/>
      <c r="C2707" s="1516"/>
      <c r="D2707" s="1516"/>
      <c r="E2707" s="1516"/>
      <c r="F2707" s="1516"/>
      <c r="G2707" s="1516"/>
      <c r="H2707" s="1543"/>
      <c r="I2707" s="1510" t="s">
        <v>14</v>
      </c>
      <c r="J2707" s="1509"/>
      <c r="K2707" s="1514">
        <v>5.24</v>
      </c>
      <c r="L2707" s="1513"/>
      <c r="M2707" s="1432">
        <f>K2707*12*I2703</f>
        <v>23680.608000000004</v>
      </c>
    </row>
    <row r="2708" spans="1:13" s="1412" customFormat="1">
      <c r="A2708" s="1456" t="s">
        <v>15</v>
      </c>
      <c r="B2708" s="1541"/>
      <c r="C2708" s="1541"/>
      <c r="D2708" s="1541"/>
      <c r="E2708" s="1541"/>
      <c r="F2708" s="1541"/>
      <c r="G2708" s="1541"/>
      <c r="H2708" s="1542"/>
      <c r="I2708" s="1459" t="s">
        <v>16</v>
      </c>
      <c r="J2708" s="1458"/>
      <c r="K2708" s="1508"/>
      <c r="L2708" s="1507"/>
      <c r="M2708" s="1432"/>
    </row>
    <row r="2709" spans="1:13" s="1412" customFormat="1">
      <c r="A2709" s="1496" t="s">
        <v>17</v>
      </c>
      <c r="B2709" s="1516"/>
      <c r="C2709" s="1516"/>
      <c r="D2709" s="1516"/>
      <c r="E2709" s="1516"/>
      <c r="F2709" s="1516"/>
      <c r="G2709" s="1516"/>
      <c r="H2709" s="1543"/>
      <c r="I2709" s="1510"/>
      <c r="J2709" s="1509"/>
      <c r="K2709" s="1508"/>
      <c r="L2709" s="1507"/>
      <c r="M2709" s="1432"/>
    </row>
    <row r="2710" spans="1:13" s="1412" customFormat="1">
      <c r="A2710" s="1496" t="s">
        <v>18</v>
      </c>
      <c r="B2710" s="1516"/>
      <c r="C2710" s="1516"/>
      <c r="D2710" s="1516"/>
      <c r="E2710" s="1516"/>
      <c r="F2710" s="1516"/>
      <c r="G2710" s="1516"/>
      <c r="H2710" s="1543"/>
      <c r="I2710" s="1504" t="s">
        <v>19</v>
      </c>
      <c r="J2710" s="1503"/>
      <c r="K2710" s="1506">
        <v>3.53</v>
      </c>
      <c r="L2710" s="1505"/>
      <c r="M2710" s="1432">
        <f>K2710*12*I2703</f>
        <v>15952.776000000002</v>
      </c>
    </row>
    <row r="2711" spans="1:13" s="1412" customFormat="1">
      <c r="A2711" s="1489" t="s">
        <v>20</v>
      </c>
      <c r="B2711" s="1540"/>
      <c r="C2711" s="1540"/>
      <c r="D2711" s="1540"/>
      <c r="E2711" s="1540"/>
      <c r="F2711" s="1540"/>
      <c r="G2711" s="1540"/>
      <c r="H2711" s="1539"/>
      <c r="I2711" s="1459" t="s">
        <v>16</v>
      </c>
      <c r="J2711" s="1458"/>
      <c r="K2711" s="1599"/>
      <c r="L2711" s="1598"/>
      <c r="M2711" s="1432"/>
    </row>
    <row r="2712" spans="1:13" s="1412" customFormat="1">
      <c r="A2712" s="1482" t="s">
        <v>21</v>
      </c>
      <c r="B2712" s="1511"/>
      <c r="C2712" s="1511"/>
      <c r="D2712" s="1511"/>
      <c r="E2712" s="1511"/>
      <c r="F2712" s="1511"/>
      <c r="G2712" s="1511"/>
      <c r="H2712" s="1557"/>
      <c r="I2712" s="1459"/>
      <c r="J2712" s="1458"/>
      <c r="K2712" s="1508"/>
      <c r="L2712" s="1507"/>
      <c r="M2712" s="1432"/>
    </row>
    <row r="2713" spans="1:13" s="1412" customFormat="1" ht="15.75" thickBot="1">
      <c r="A2713" s="1496" t="s">
        <v>22</v>
      </c>
      <c r="B2713" s="1495"/>
      <c r="C2713" s="1495"/>
      <c r="D2713" s="1495"/>
      <c r="E2713" s="1495"/>
      <c r="F2713" s="1495"/>
      <c r="G2713" s="1495"/>
      <c r="H2713" s="1494"/>
      <c r="I2713" s="1523"/>
      <c r="J2713" s="1522"/>
      <c r="K2713" s="1484"/>
      <c r="L2713" s="1483"/>
      <c r="M2713" s="1432"/>
    </row>
    <row r="2714" spans="1:13" s="1412" customFormat="1">
      <c r="A2714" s="1555" t="s">
        <v>23</v>
      </c>
      <c r="B2714" s="1554"/>
      <c r="C2714" s="1554"/>
      <c r="D2714" s="1554"/>
      <c r="E2714" s="1554"/>
      <c r="F2714" s="1554"/>
      <c r="G2714" s="1554"/>
      <c r="H2714" s="1553"/>
      <c r="I2714" s="1531"/>
      <c r="J2714" s="1552"/>
      <c r="K2714" s="1551">
        <f>K2716+K2721+K2723</f>
        <v>7.17</v>
      </c>
      <c r="L2714" s="1528"/>
      <c r="M2714" s="1444">
        <f>K2714*12*I2703</f>
        <v>32402.664000000001</v>
      </c>
    </row>
    <row r="2715" spans="1:13" s="1412" customFormat="1" ht="15.75" thickBot="1">
      <c r="A2715" s="1550" t="s">
        <v>24</v>
      </c>
      <c r="B2715" s="1549"/>
      <c r="C2715" s="1549"/>
      <c r="D2715" s="1549"/>
      <c r="E2715" s="1549"/>
      <c r="F2715" s="1549"/>
      <c r="G2715" s="1549"/>
      <c r="H2715" s="1548"/>
      <c r="I2715" s="1547"/>
      <c r="J2715" s="1546"/>
      <c r="K2715" s="1439"/>
      <c r="L2715" s="1438"/>
      <c r="M2715" s="1437"/>
    </row>
    <row r="2716" spans="1:13" s="1412" customFormat="1">
      <c r="A2716" s="1456" t="s">
        <v>25</v>
      </c>
      <c r="B2716" s="1455"/>
      <c r="C2716" s="1455"/>
      <c r="D2716" s="1455"/>
      <c r="E2716" s="1455"/>
      <c r="F2716" s="1455"/>
      <c r="G2716" s="1455"/>
      <c r="H2716" s="1453"/>
      <c r="I2716" s="1459" t="s">
        <v>14</v>
      </c>
      <c r="J2716" s="1458"/>
      <c r="K2716" s="1514">
        <v>3.59</v>
      </c>
      <c r="L2716" s="1513"/>
      <c r="M2716" s="1432">
        <f>K2716*12*I2703</f>
        <v>16223.928</v>
      </c>
    </row>
    <row r="2717" spans="1:13" s="1412" customFormat="1">
      <c r="A2717" s="1496" t="s">
        <v>26</v>
      </c>
      <c r="B2717" s="1495"/>
      <c r="C2717" s="1495"/>
      <c r="D2717" s="1495"/>
      <c r="E2717" s="1495"/>
      <c r="F2717" s="1495"/>
      <c r="G2717" s="1495"/>
      <c r="H2717" s="1494"/>
      <c r="I2717" s="1545"/>
      <c r="J2717" s="1544"/>
      <c r="K2717" s="1508"/>
      <c r="L2717" s="1507"/>
      <c r="M2717" s="1432"/>
    </row>
    <row r="2718" spans="1:13" s="1412" customFormat="1">
      <c r="A2718" s="1456" t="s">
        <v>15</v>
      </c>
      <c r="B2718" s="1541"/>
      <c r="C2718" s="1541"/>
      <c r="D2718" s="1541"/>
      <c r="E2718" s="1541"/>
      <c r="F2718" s="1541"/>
      <c r="G2718" s="1541"/>
      <c r="H2718" s="1542"/>
      <c r="I2718" s="1459" t="s">
        <v>16</v>
      </c>
      <c r="J2718" s="1458"/>
      <c r="K2718" s="1508"/>
      <c r="L2718" s="1507"/>
      <c r="M2718" s="1432"/>
    </row>
    <row r="2719" spans="1:13" s="1412" customFormat="1">
      <c r="A2719" s="1496" t="s">
        <v>17</v>
      </c>
      <c r="B2719" s="1516"/>
      <c r="C2719" s="1516"/>
      <c r="D2719" s="1516"/>
      <c r="E2719" s="1516"/>
      <c r="F2719" s="1516"/>
      <c r="G2719" s="1516"/>
      <c r="H2719" s="1543"/>
      <c r="I2719" s="1510"/>
      <c r="J2719" s="1509"/>
      <c r="K2719" s="1508"/>
      <c r="L2719" s="1507"/>
      <c r="M2719" s="1432"/>
    </row>
    <row r="2720" spans="1:13" s="1412" customFormat="1">
      <c r="A2720" s="1489" t="s">
        <v>27</v>
      </c>
      <c r="B2720" s="1540"/>
      <c r="C2720" s="1539"/>
      <c r="D2720" s="1541"/>
      <c r="E2720" s="1541"/>
      <c r="F2720" s="1541"/>
      <c r="G2720" s="1541"/>
      <c r="H2720" s="1542"/>
      <c r="I2720" s="1459" t="s">
        <v>16</v>
      </c>
      <c r="J2720" s="1458"/>
      <c r="K2720" s="1508"/>
      <c r="L2720" s="1507"/>
      <c r="M2720" s="1432"/>
    </row>
    <row r="2721" spans="1:13" s="1412" customFormat="1">
      <c r="A2721" s="1456" t="s">
        <v>28</v>
      </c>
      <c r="B2721" s="1541"/>
      <c r="C2721" s="1541"/>
      <c r="D2721" s="1540"/>
      <c r="E2721" s="1540"/>
      <c r="F2721" s="1540"/>
      <c r="G2721" s="1540"/>
      <c r="H2721" s="1539"/>
      <c r="I2721" s="1504" t="s">
        <v>19</v>
      </c>
      <c r="J2721" s="1503"/>
      <c r="K2721" s="1506">
        <v>1.58</v>
      </c>
      <c r="L2721" s="1505"/>
      <c r="M2721" s="1432">
        <f>K2721*12*I2703</f>
        <v>7140.3360000000011</v>
      </c>
    </row>
    <row r="2722" spans="1:13" s="1412" customFormat="1">
      <c r="A2722" s="1482" t="s">
        <v>29</v>
      </c>
      <c r="B2722" s="1481"/>
      <c r="C2722" s="1481"/>
      <c r="D2722" s="1481"/>
      <c r="E2722" s="1481"/>
      <c r="F2722" s="1481"/>
      <c r="G2722" s="1481"/>
      <c r="H2722" s="1480"/>
      <c r="I2722" s="1526" t="s">
        <v>133</v>
      </c>
      <c r="J2722" s="1525"/>
      <c r="K2722" s="1508"/>
      <c r="L2722" s="1507"/>
      <c r="M2722" s="1432"/>
    </row>
    <row r="2723" spans="1:13" s="1412" customFormat="1">
      <c r="A2723" s="1482" t="s">
        <v>32</v>
      </c>
      <c r="B2723" s="1481"/>
      <c r="C2723" s="1481"/>
      <c r="D2723" s="1481"/>
      <c r="E2723" s="1481"/>
      <c r="F2723" s="1481"/>
      <c r="G2723" s="1481"/>
      <c r="H2723" s="1480"/>
      <c r="I2723" s="1526" t="s">
        <v>19</v>
      </c>
      <c r="J2723" s="1525"/>
      <c r="K2723" s="1506">
        <v>2</v>
      </c>
      <c r="L2723" s="1505"/>
      <c r="M2723" s="1432">
        <f>K2723*12*I2703</f>
        <v>9038.4000000000015</v>
      </c>
    </row>
    <row r="2724" spans="1:13" s="1412" customFormat="1">
      <c r="A2724" s="1496" t="s">
        <v>33</v>
      </c>
      <c r="B2724" s="1495"/>
      <c r="C2724" s="1495"/>
      <c r="D2724" s="1495"/>
      <c r="E2724" s="1495"/>
      <c r="F2724" s="1495"/>
      <c r="G2724" s="1495"/>
      <c r="H2724" s="1494"/>
      <c r="I2724" s="1523"/>
      <c r="J2724" s="1522"/>
      <c r="K2724" s="1508"/>
      <c r="L2724" s="1507"/>
      <c r="M2724" s="1432"/>
    </row>
    <row r="2725" spans="1:13" s="1412" customFormat="1">
      <c r="A2725" s="1482" t="s">
        <v>34</v>
      </c>
      <c r="B2725" s="1481"/>
      <c r="C2725" s="1481"/>
      <c r="D2725" s="1481"/>
      <c r="E2725" s="1481"/>
      <c r="F2725" s="1481"/>
      <c r="G2725" s="1481"/>
      <c r="H2725" s="1480"/>
      <c r="I2725" s="1459" t="s">
        <v>16</v>
      </c>
      <c r="J2725" s="1458"/>
      <c r="K2725" s="1508"/>
      <c r="L2725" s="1507"/>
      <c r="M2725" s="1432"/>
    </row>
    <row r="2726" spans="1:13" s="1412" customFormat="1" ht="15.75" thickBot="1">
      <c r="A2726" s="1482" t="s">
        <v>35</v>
      </c>
      <c r="B2726" s="1481"/>
      <c r="C2726" s="1481"/>
      <c r="D2726" s="1481"/>
      <c r="E2726" s="1481"/>
      <c r="F2726" s="1481"/>
      <c r="G2726" s="1481"/>
      <c r="H2726" s="1480"/>
      <c r="I2726" s="1526" t="s">
        <v>132</v>
      </c>
      <c r="J2726" s="1525"/>
      <c r="K2726" s="1538"/>
      <c r="L2726" s="1537"/>
      <c r="M2726" s="1536"/>
    </row>
    <row r="2727" spans="1:13" s="1412" customFormat="1" ht="15.75" thickBot="1">
      <c r="A2727" s="1535" t="s">
        <v>38</v>
      </c>
      <c r="B2727" s="1534"/>
      <c r="C2727" s="1534"/>
      <c r="D2727" s="1534"/>
      <c r="E2727" s="1534"/>
      <c r="F2727" s="1534"/>
      <c r="G2727" s="1533"/>
      <c r="H2727" s="1532"/>
      <c r="I2727" s="1531"/>
      <c r="J2727" s="1530"/>
      <c r="K2727" s="1529">
        <f>K2728+K2735+K2743+K2747+K2748</f>
        <v>16.87</v>
      </c>
      <c r="L2727" s="1528"/>
      <c r="M2727" s="1444">
        <f>M2728+M2735+M2743+M2747+M2748</f>
        <v>76238.90400000001</v>
      </c>
    </row>
    <row r="2728" spans="1:13" s="1412" customFormat="1" ht="15.75" thickBot="1">
      <c r="A2728" s="1467" t="s">
        <v>39</v>
      </c>
      <c r="B2728" s="1466"/>
      <c r="C2728" s="1466"/>
      <c r="D2728" s="1466"/>
      <c r="E2728" s="1466"/>
      <c r="F2728" s="1466"/>
      <c r="G2728" s="1466"/>
      <c r="H2728" s="1465"/>
      <c r="I2728" s="1464"/>
      <c r="J2728" s="1463"/>
      <c r="K2728" s="1527">
        <f>K2729+K2730+K2731+K2733+K2734</f>
        <v>9.58</v>
      </c>
      <c r="L2728" s="1518"/>
      <c r="M2728" s="1460">
        <f>K2728*12*I2703</f>
        <v>43293.936000000009</v>
      </c>
    </row>
    <row r="2729" spans="1:13" s="1412" customFormat="1">
      <c r="A2729" s="1496" t="s">
        <v>40</v>
      </c>
      <c r="B2729" s="1495"/>
      <c r="C2729" s="1495"/>
      <c r="D2729" s="1495"/>
      <c r="E2729" s="1495"/>
      <c r="F2729" s="1495"/>
      <c r="G2729" s="1495"/>
      <c r="H2729" s="1494"/>
      <c r="I2729" s="1510" t="s">
        <v>41</v>
      </c>
      <c r="J2729" s="1509"/>
      <c r="K2729" s="1514">
        <v>2.58</v>
      </c>
      <c r="L2729" s="1513"/>
      <c r="M2729" s="1432">
        <f>K2729*12*I2703</f>
        <v>11659.536000000002</v>
      </c>
    </row>
    <row r="2730" spans="1:13" s="1412" customFormat="1">
      <c r="A2730" s="1489" t="s">
        <v>42</v>
      </c>
      <c r="B2730" s="1488"/>
      <c r="C2730" s="1488"/>
      <c r="D2730" s="1488"/>
      <c r="E2730" s="1488"/>
      <c r="F2730" s="1488"/>
      <c r="G2730" s="1488"/>
      <c r="H2730" s="1487"/>
      <c r="I2730" s="1504" t="s">
        <v>43</v>
      </c>
      <c r="J2730" s="1503"/>
      <c r="K2730" s="1506">
        <v>6.1</v>
      </c>
      <c r="L2730" s="1505"/>
      <c r="M2730" s="1432">
        <f>K2730*12*I2703</f>
        <v>27567.119999999999</v>
      </c>
    </row>
    <row r="2731" spans="1:13" s="1412" customFormat="1">
      <c r="A2731" s="1482" t="s">
        <v>44</v>
      </c>
      <c r="B2731" s="1481"/>
      <c r="C2731" s="1481"/>
      <c r="D2731" s="1481"/>
      <c r="E2731" s="1481"/>
      <c r="F2731" s="1481"/>
      <c r="G2731" s="1481"/>
      <c r="H2731" s="1480"/>
      <c r="I2731" s="1526" t="s">
        <v>19</v>
      </c>
      <c r="J2731" s="1525"/>
      <c r="K2731" s="1506">
        <v>0.69</v>
      </c>
      <c r="L2731" s="1505"/>
      <c r="M2731" s="1432">
        <f>K2731*12*I2703</f>
        <v>3118.248</v>
      </c>
    </row>
    <row r="2732" spans="1:13" s="1412" customFormat="1">
      <c r="A2732" s="1524" t="s">
        <v>45</v>
      </c>
      <c r="B2732" s="1516"/>
      <c r="C2732" s="1516"/>
      <c r="D2732" s="1516"/>
      <c r="E2732" s="1495"/>
      <c r="F2732" s="1495"/>
      <c r="G2732" s="1495"/>
      <c r="H2732" s="1494"/>
      <c r="I2732" s="1523"/>
      <c r="J2732" s="1522"/>
      <c r="K2732" s="1521"/>
      <c r="L2732" s="1507"/>
      <c r="M2732" s="1432"/>
    </row>
    <row r="2733" spans="1:13" s="1412" customFormat="1">
      <c r="A2733" s="1489" t="s">
        <v>46</v>
      </c>
      <c r="B2733" s="1488"/>
      <c r="C2733" s="1488"/>
      <c r="D2733" s="1488"/>
      <c r="E2733" s="1488"/>
      <c r="F2733" s="1488"/>
      <c r="G2733" s="1488"/>
      <c r="H2733" s="1487"/>
      <c r="I2733" s="1504" t="s">
        <v>14</v>
      </c>
      <c r="J2733" s="1503"/>
      <c r="K2733" s="1506">
        <v>0.21</v>
      </c>
      <c r="L2733" s="1505"/>
      <c r="M2733" s="1432">
        <f>K2733*12*I2703</f>
        <v>949.03200000000004</v>
      </c>
    </row>
    <row r="2734" spans="1:13" s="1412" customFormat="1" ht="15.75" thickBot="1">
      <c r="A2734" s="1482" t="s">
        <v>47</v>
      </c>
      <c r="B2734" s="1481"/>
      <c r="C2734" s="1481"/>
      <c r="D2734" s="1481"/>
      <c r="E2734" s="1481"/>
      <c r="F2734" s="1481"/>
      <c r="G2734" s="1481"/>
      <c r="H2734" s="1480"/>
      <c r="I2734" s="1479" t="s">
        <v>14</v>
      </c>
      <c r="J2734" s="1478"/>
      <c r="K2734" s="1520"/>
      <c r="L2734" s="1519"/>
      <c r="M2734" s="1432"/>
    </row>
    <row r="2735" spans="1:13" s="1412" customFormat="1" ht="15.75" thickBot="1">
      <c r="A2735" s="1501" t="s">
        <v>48</v>
      </c>
      <c r="B2735" s="1500"/>
      <c r="C2735" s="1500"/>
      <c r="D2735" s="1500"/>
      <c r="E2735" s="1500"/>
      <c r="F2735" s="1500"/>
      <c r="G2735" s="1500"/>
      <c r="H2735" s="1499"/>
      <c r="I2735" s="1464"/>
      <c r="J2735" s="1463"/>
      <c r="K2735" s="1462">
        <f>K2736+K2737+K2739+K2740+K2741+K2742</f>
        <v>2.9600000000000004</v>
      </c>
      <c r="L2735" s="1518"/>
      <c r="M2735" s="1460">
        <f>K2735*12*I2703</f>
        <v>13376.832000000002</v>
      </c>
    </row>
    <row r="2736" spans="1:13" s="1412" customFormat="1">
      <c r="A2736" s="1517" t="s">
        <v>49</v>
      </c>
      <c r="B2736" s="1516"/>
      <c r="C2736" s="1516"/>
      <c r="D2736" s="1516"/>
      <c r="E2736" s="1516"/>
      <c r="F2736" s="1495"/>
      <c r="G2736" s="1495"/>
      <c r="H2736" s="1494"/>
      <c r="I2736" s="1515"/>
      <c r="J2736" s="1451"/>
      <c r="K2736" s="1514">
        <v>0.16</v>
      </c>
      <c r="L2736" s="1513"/>
      <c r="M2736" s="1432">
        <f>K2736*12*I2703</f>
        <v>723.072</v>
      </c>
    </row>
    <row r="2737" spans="1:13" s="1412" customFormat="1">
      <c r="A2737" s="1512" t="s">
        <v>50</v>
      </c>
      <c r="B2737" s="1511"/>
      <c r="C2737" s="1511"/>
      <c r="D2737" s="1511"/>
      <c r="E2737" s="1511"/>
      <c r="F2737" s="1481"/>
      <c r="G2737" s="1481"/>
      <c r="H2737" s="1480"/>
      <c r="I2737" s="1459" t="s">
        <v>51</v>
      </c>
      <c r="J2737" s="1458"/>
      <c r="K2737" s="1506">
        <v>1.41</v>
      </c>
      <c r="L2737" s="1505"/>
      <c r="M2737" s="1432">
        <f>K2737*12*I2703</f>
        <v>6372.0720000000001</v>
      </c>
    </row>
    <row r="2738" spans="1:13" s="1412" customFormat="1">
      <c r="A2738" s="1496" t="s">
        <v>52</v>
      </c>
      <c r="B2738" s="1495"/>
      <c r="C2738" s="1495"/>
      <c r="D2738" s="1495"/>
      <c r="E2738" s="1495"/>
      <c r="F2738" s="1495"/>
      <c r="G2738" s="1495"/>
      <c r="H2738" s="1494"/>
      <c r="I2738" s="1510" t="s">
        <v>53</v>
      </c>
      <c r="J2738" s="1509"/>
      <c r="K2738" s="1508"/>
      <c r="L2738" s="1507"/>
      <c r="M2738" s="1432"/>
    </row>
    <row r="2739" spans="1:13" s="1412" customFormat="1">
      <c r="A2739" s="1489" t="s">
        <v>54</v>
      </c>
      <c r="B2739" s="1488"/>
      <c r="C2739" s="1488"/>
      <c r="D2739" s="1488"/>
      <c r="E2739" s="1488"/>
      <c r="F2739" s="1488"/>
      <c r="G2739" s="1488"/>
      <c r="H2739" s="1487"/>
      <c r="I2739" s="1504" t="s">
        <v>55</v>
      </c>
      <c r="J2739" s="1503"/>
      <c r="K2739" s="1506">
        <v>0.87</v>
      </c>
      <c r="L2739" s="1505"/>
      <c r="M2739" s="1432">
        <f>K2739*12*I2703</f>
        <v>3931.7040000000002</v>
      </c>
    </row>
    <row r="2740" spans="1:13" s="1412" customFormat="1">
      <c r="A2740" s="1489" t="s">
        <v>56</v>
      </c>
      <c r="B2740" s="1488"/>
      <c r="C2740" s="1488"/>
      <c r="D2740" s="1488"/>
      <c r="E2740" s="1488"/>
      <c r="F2740" s="1488"/>
      <c r="G2740" s="1488"/>
      <c r="H2740" s="1487"/>
      <c r="I2740" s="1504" t="s">
        <v>57</v>
      </c>
      <c r="J2740" s="1503"/>
      <c r="K2740" s="1506">
        <v>0.22</v>
      </c>
      <c r="L2740" s="1505"/>
      <c r="M2740" s="1432">
        <f>K2740*12*I2703</f>
        <v>994.22400000000016</v>
      </c>
    </row>
    <row r="2741" spans="1:13" s="1412" customFormat="1">
      <c r="A2741" s="1482" t="s">
        <v>58</v>
      </c>
      <c r="B2741" s="1481"/>
      <c r="C2741" s="1481"/>
      <c r="D2741" s="1481"/>
      <c r="E2741" s="1481"/>
      <c r="F2741" s="1481"/>
      <c r="G2741" s="1481"/>
      <c r="H2741" s="1480"/>
      <c r="I2741" s="1504" t="s">
        <v>59</v>
      </c>
      <c r="J2741" s="1503"/>
      <c r="K2741" s="1484">
        <v>0.12</v>
      </c>
      <c r="L2741" s="1483"/>
      <c r="M2741" s="1432">
        <f>K2741*12*I2703</f>
        <v>542.30399999999997</v>
      </c>
    </row>
    <row r="2742" spans="1:13" s="1412" customFormat="1" ht="15.75" thickBot="1">
      <c r="A2742" s="1482" t="s">
        <v>60</v>
      </c>
      <c r="B2742" s="1481"/>
      <c r="C2742" s="1481"/>
      <c r="D2742" s="1481"/>
      <c r="E2742" s="1481"/>
      <c r="F2742" s="1481"/>
      <c r="G2742" s="1481"/>
      <c r="H2742" s="1480"/>
      <c r="I2742" s="1479" t="s">
        <v>61</v>
      </c>
      <c r="J2742" s="1478"/>
      <c r="K2742" s="1477">
        <v>0.18</v>
      </c>
      <c r="L2742" s="1476"/>
      <c r="M2742" s="1502">
        <f>K2742*12*I2703</f>
        <v>813.45600000000013</v>
      </c>
    </row>
    <row r="2743" spans="1:13" s="1412" customFormat="1" ht="15.75" thickBot="1">
      <c r="A2743" s="1501" t="s">
        <v>109</v>
      </c>
      <c r="B2743" s="1500"/>
      <c r="C2743" s="1500"/>
      <c r="D2743" s="1500"/>
      <c r="E2743" s="1500"/>
      <c r="F2743" s="1500"/>
      <c r="G2743" s="1500"/>
      <c r="H2743" s="1499"/>
      <c r="I2743" s="1498"/>
      <c r="J2743" s="1497"/>
      <c r="K2743" s="1424">
        <f>K2744+K2745+K2746</f>
        <v>1.93</v>
      </c>
      <c r="L2743" s="1461"/>
      <c r="M2743" s="1460">
        <f>K2743*12*I2703</f>
        <v>8722.0560000000005</v>
      </c>
    </row>
    <row r="2744" spans="1:13" s="1412" customFormat="1">
      <c r="A2744" s="1496" t="s">
        <v>63</v>
      </c>
      <c r="B2744" s="1495"/>
      <c r="C2744" s="1495"/>
      <c r="D2744" s="1495"/>
      <c r="E2744" s="1495"/>
      <c r="F2744" s="1495"/>
      <c r="G2744" s="1495"/>
      <c r="H2744" s="1494"/>
      <c r="I2744" s="1493" t="s">
        <v>64</v>
      </c>
      <c r="J2744" s="1492"/>
      <c r="K2744" s="1491">
        <v>0.92</v>
      </c>
      <c r="L2744" s="1490"/>
      <c r="M2744" s="1432">
        <f>K2744*12*I2703</f>
        <v>4157.6640000000007</v>
      </c>
    </row>
    <row r="2745" spans="1:13" s="1412" customFormat="1">
      <c r="A2745" s="1489" t="s">
        <v>65</v>
      </c>
      <c r="B2745" s="1488"/>
      <c r="C2745" s="1488"/>
      <c r="D2745" s="1488"/>
      <c r="E2745" s="1488"/>
      <c r="F2745" s="1488"/>
      <c r="G2745" s="1488"/>
      <c r="H2745" s="1487"/>
      <c r="I2745" s="1486" t="s">
        <v>66</v>
      </c>
      <c r="J2745" s="1485"/>
      <c r="K2745" s="1484">
        <v>0.81</v>
      </c>
      <c r="L2745" s="1483"/>
      <c r="M2745" s="1432">
        <f>K2745*12*I2703</f>
        <v>3660.5520000000006</v>
      </c>
    </row>
    <row r="2746" spans="1:13" s="1412" customFormat="1" ht="15.75" thickBot="1">
      <c r="A2746" s="1482" t="s">
        <v>58</v>
      </c>
      <c r="B2746" s="1481"/>
      <c r="C2746" s="1481"/>
      <c r="D2746" s="1481"/>
      <c r="E2746" s="1481"/>
      <c r="F2746" s="1481"/>
      <c r="G2746" s="1481"/>
      <c r="H2746" s="1480"/>
      <c r="I2746" s="1479" t="s">
        <v>59</v>
      </c>
      <c r="J2746" s="1478"/>
      <c r="K2746" s="1477">
        <v>0.2</v>
      </c>
      <c r="L2746" s="1476"/>
      <c r="M2746" s="1432">
        <f>K2746*12*I2703</f>
        <v>903.84000000000015</v>
      </c>
    </row>
    <row r="2747" spans="1:13" s="1412" customFormat="1" ht="15.75" thickBot="1">
      <c r="A2747" s="1467" t="s">
        <v>166</v>
      </c>
      <c r="B2747" s="1466"/>
      <c r="C2747" s="1466"/>
      <c r="D2747" s="1466"/>
      <c r="E2747" s="1466"/>
      <c r="F2747" s="1466"/>
      <c r="G2747" s="1466"/>
      <c r="H2747" s="1465"/>
      <c r="I2747" s="1435" t="s">
        <v>71</v>
      </c>
      <c r="J2747" s="1434"/>
      <c r="K2747" s="1462">
        <v>2.29</v>
      </c>
      <c r="L2747" s="1461"/>
      <c r="M2747" s="1460">
        <f>K2747*12*I2703</f>
        <v>10348.968000000001</v>
      </c>
    </row>
    <row r="2748" spans="1:13" s="1412" customFormat="1" ht="15.75" thickBot="1">
      <c r="A2748" s="1471" t="s">
        <v>165</v>
      </c>
      <c r="B2748" s="1470"/>
      <c r="C2748" s="1470"/>
      <c r="D2748" s="1470"/>
      <c r="E2748" s="1470"/>
      <c r="F2748" s="1470"/>
      <c r="G2748" s="1470"/>
      <c r="H2748" s="1469"/>
      <c r="I2748" s="1464"/>
      <c r="J2748" s="1463"/>
      <c r="K2748" s="1462">
        <v>0.11</v>
      </c>
      <c r="L2748" s="1461"/>
      <c r="M2748" s="1460">
        <f>K2748*12*I2703</f>
        <v>497.11200000000008</v>
      </c>
    </row>
    <row r="2749" spans="1:13" s="1412" customFormat="1">
      <c r="A2749" s="1456" t="s">
        <v>75</v>
      </c>
      <c r="B2749" s="1455"/>
      <c r="C2749" s="1455"/>
      <c r="D2749" s="1455"/>
      <c r="E2749" s="1455"/>
      <c r="F2749" s="1455"/>
      <c r="G2749" s="1455"/>
      <c r="H2749" s="1453"/>
      <c r="I2749" s="1435" t="s">
        <v>14</v>
      </c>
      <c r="J2749" s="1434"/>
      <c r="K2749" s="1468"/>
      <c r="L2749" s="1449"/>
      <c r="M2749" s="1432"/>
    </row>
    <row r="2750" spans="1:13" s="1412" customFormat="1" ht="15.75" thickBot="1">
      <c r="A2750" s="1456" t="s">
        <v>76</v>
      </c>
      <c r="B2750" s="1455"/>
      <c r="C2750" s="1455"/>
      <c r="D2750" s="1455"/>
      <c r="E2750" s="1455"/>
      <c r="F2750" s="1455"/>
      <c r="G2750" s="1455"/>
      <c r="H2750" s="1453"/>
      <c r="I2750" s="1452"/>
      <c r="J2750" s="1451"/>
      <c r="K2750" s="1468"/>
      <c r="L2750" s="1449"/>
      <c r="M2750" s="1432"/>
    </row>
    <row r="2751" spans="1:13" s="1412" customFormat="1" ht="15.75" thickBot="1">
      <c r="A2751" s="1467" t="s">
        <v>105</v>
      </c>
      <c r="B2751" s="1466"/>
      <c r="C2751" s="1466"/>
      <c r="D2751" s="1466"/>
      <c r="E2751" s="1466"/>
      <c r="F2751" s="1466"/>
      <c r="G2751" s="1466"/>
      <c r="H2751" s="1465"/>
      <c r="I2751" s="1464"/>
      <c r="J2751" s="1463"/>
      <c r="K2751" s="1462">
        <v>8.4700000000000006</v>
      </c>
      <c r="L2751" s="1461"/>
      <c r="M2751" s="1460">
        <f>K2751*12*I2703</f>
        <v>38277.624000000011</v>
      </c>
    </row>
    <row r="2752" spans="1:13" s="1412" customFormat="1">
      <c r="A2752" s="1456" t="s">
        <v>131</v>
      </c>
      <c r="B2752" s="1454"/>
      <c r="C2752" s="1454"/>
      <c r="D2752" s="1454"/>
      <c r="E2752" s="1454"/>
      <c r="F2752" s="1455"/>
      <c r="G2752" s="1454"/>
      <c r="H2752" s="1453"/>
      <c r="I2752" s="1459" t="s">
        <v>79</v>
      </c>
      <c r="J2752" s="1458"/>
      <c r="K2752" s="1450"/>
      <c r="L2752" s="1449"/>
      <c r="M2752" s="1432"/>
    </row>
    <row r="2753" spans="1:19">
      <c r="A2753" s="1456" t="s">
        <v>130</v>
      </c>
      <c r="B2753" s="1454"/>
      <c r="C2753" s="1454"/>
      <c r="D2753" s="1454"/>
      <c r="E2753" s="1454"/>
      <c r="F2753" s="1455"/>
      <c r="G2753" s="1454"/>
      <c r="H2753" s="1453"/>
      <c r="I2753" s="1459" t="s">
        <v>81</v>
      </c>
      <c r="J2753" s="1458"/>
      <c r="K2753" s="1450"/>
      <c r="L2753" s="1449"/>
      <c r="M2753" s="1432"/>
    </row>
    <row r="2754" spans="1:19">
      <c r="A2754" s="1456" t="s">
        <v>129</v>
      </c>
      <c r="B2754" s="1454"/>
      <c r="C2754" s="1454"/>
      <c r="D2754" s="1454"/>
      <c r="E2754" s="1454"/>
      <c r="F2754" s="1455"/>
      <c r="G2754" s="1454"/>
      <c r="H2754" s="1453"/>
      <c r="I2754" s="1459" t="s">
        <v>83</v>
      </c>
      <c r="J2754" s="1458"/>
      <c r="K2754" s="1450"/>
      <c r="L2754" s="1449"/>
      <c r="M2754" s="1432"/>
    </row>
    <row r="2755" spans="1:19">
      <c r="A2755" s="1456" t="s">
        <v>128</v>
      </c>
      <c r="B2755" s="1454"/>
      <c r="C2755" s="1454"/>
      <c r="D2755" s="1454"/>
      <c r="E2755" s="1454"/>
      <c r="F2755" s="1455"/>
      <c r="G2755" s="1454"/>
      <c r="H2755" s="1453"/>
      <c r="I2755" s="1459" t="s">
        <v>85</v>
      </c>
      <c r="J2755" s="1458"/>
      <c r="K2755" s="1450"/>
      <c r="L2755" s="1449"/>
      <c r="M2755" s="1432"/>
    </row>
    <row r="2756" spans="1:19">
      <c r="A2756" s="1456" t="s">
        <v>127</v>
      </c>
      <c r="B2756" s="1454"/>
      <c r="C2756" s="1454"/>
      <c r="D2756" s="1454"/>
      <c r="E2756" s="1454"/>
      <c r="F2756" s="1455"/>
      <c r="G2756" s="1454"/>
      <c r="H2756" s="1453"/>
      <c r="I2756" s="1459" t="s">
        <v>87</v>
      </c>
      <c r="J2756" s="1458"/>
      <c r="K2756" s="1450"/>
      <c r="L2756" s="1449"/>
      <c r="M2756" s="1432"/>
    </row>
    <row r="2757" spans="1:19">
      <c r="A2757" s="1456" t="s">
        <v>126</v>
      </c>
      <c r="B2757" s="1454"/>
      <c r="C2757" s="1454"/>
      <c r="D2757" s="1454"/>
      <c r="E2757" s="1454"/>
      <c r="F2757" s="1455"/>
      <c r="G2757" s="1454"/>
      <c r="H2757" s="1453"/>
      <c r="I2757" s="1452"/>
      <c r="J2757" s="1451"/>
      <c r="K2757" s="1450"/>
      <c r="L2757" s="1449"/>
      <c r="M2757" s="1432"/>
    </row>
    <row r="2758" spans="1:19">
      <c r="A2758" s="1456" t="s">
        <v>125</v>
      </c>
      <c r="B2758" s="1454"/>
      <c r="C2758" s="1454"/>
      <c r="D2758" s="1454"/>
      <c r="E2758" s="1454"/>
      <c r="F2758" s="1455"/>
      <c r="G2758" s="1454"/>
      <c r="H2758" s="1453"/>
      <c r="I2758" s="1452"/>
      <c r="J2758" s="1451"/>
      <c r="K2758" s="1450"/>
      <c r="L2758" s="1449"/>
      <c r="M2758" s="1432"/>
    </row>
    <row r="2759" spans="1:19">
      <c r="A2759" s="1456" t="s">
        <v>91</v>
      </c>
      <c r="B2759" s="1454"/>
      <c r="C2759" s="1454"/>
      <c r="D2759" s="1454"/>
      <c r="E2759" s="1454"/>
      <c r="F2759" s="1455"/>
      <c r="G2759" s="1454"/>
      <c r="H2759" s="1453"/>
      <c r="I2759" s="1452"/>
      <c r="J2759" s="1451"/>
      <c r="K2759" s="1450"/>
      <c r="L2759" s="1449"/>
      <c r="M2759" s="1432"/>
    </row>
    <row r="2760" spans="1:19" ht="15.75" thickBot="1">
      <c r="A2760" s="1456" t="s">
        <v>124</v>
      </c>
      <c r="B2760" s="1454"/>
      <c r="C2760" s="1454"/>
      <c r="D2760" s="1454"/>
      <c r="E2760" s="1454"/>
      <c r="F2760" s="1455"/>
      <c r="G2760" s="1454"/>
      <c r="H2760" s="1453"/>
      <c r="I2760" s="1452"/>
      <c r="J2760" s="1451"/>
      <c r="K2760" s="1450"/>
      <c r="L2760" s="1449"/>
      <c r="M2760" s="1432"/>
    </row>
    <row r="2761" spans="1:19">
      <c r="A2761" s="1448" t="s">
        <v>94</v>
      </c>
      <c r="B2761" s="1447"/>
      <c r="C2761" s="1447"/>
      <c r="D2761" s="1447"/>
      <c r="E2761" s="1447"/>
      <c r="F2761" s="1447"/>
      <c r="G2761" s="1447"/>
      <c r="H2761" s="1447"/>
      <c r="I2761" s="1435" t="s">
        <v>95</v>
      </c>
      <c r="J2761" s="1434"/>
      <c r="K2761" s="1446"/>
      <c r="L2761" s="1445"/>
      <c r="M2761" s="1444"/>
    </row>
    <row r="2762" spans="1:19" ht="15.75" thickBot="1">
      <c r="A2762" s="1443" t="s">
        <v>96</v>
      </c>
      <c r="B2762" s="1442"/>
      <c r="C2762" s="1442"/>
      <c r="D2762" s="1442"/>
      <c r="E2762" s="1442"/>
      <c r="F2762" s="1442"/>
      <c r="G2762" s="1442"/>
      <c r="H2762" s="1442"/>
      <c r="I2762" s="1441"/>
      <c r="J2762" s="1440"/>
      <c r="K2762" s="1439"/>
      <c r="L2762" s="1438"/>
      <c r="M2762" s="1437"/>
    </row>
    <row r="2763" spans="1:19" ht="15.75" thickBot="1">
      <c r="A2763" s="1436" t="s">
        <v>160</v>
      </c>
      <c r="B2763" s="1436"/>
      <c r="C2763" s="1436"/>
      <c r="D2763" s="1436"/>
      <c r="E2763" s="1436"/>
      <c r="F2763" s="1436"/>
      <c r="G2763" s="1436"/>
      <c r="H2763" s="1436"/>
      <c r="I2763" s="1435" t="s">
        <v>95</v>
      </c>
      <c r="J2763" s="1434"/>
      <c r="K2763" s="1433">
        <v>0.71</v>
      </c>
      <c r="L2763" s="1433"/>
      <c r="M2763" s="1432">
        <f>K2763*I2703*12</f>
        <v>3208.6320000000005</v>
      </c>
    </row>
    <row r="2764" spans="1:19" s="1588" customFormat="1" ht="15.75" thickBot="1">
      <c r="A2764" s="1431" t="s">
        <v>137</v>
      </c>
      <c r="B2764" s="1430"/>
      <c r="C2764" s="1430"/>
      <c r="D2764" s="1430"/>
      <c r="E2764" s="1430"/>
      <c r="F2764" s="1430"/>
      <c r="G2764" s="1430"/>
      <c r="H2764" s="1430"/>
      <c r="I2764" s="1426"/>
      <c r="J2764" s="1425"/>
      <c r="K2764" s="1429">
        <v>39.99</v>
      </c>
      <c r="L2764" s="1423"/>
      <c r="M2764" s="1416">
        <f>K2764*12*I2703</f>
        <v>180722.80800000002</v>
      </c>
      <c r="P2764" s="1414"/>
      <c r="Q2764" s="1414"/>
      <c r="R2764" s="1414"/>
      <c r="S2764" s="1589"/>
    </row>
    <row r="2765" spans="1:19" s="1588" customFormat="1" ht="15.75" thickBot="1">
      <c r="A2765" s="1428" t="s">
        <v>136</v>
      </c>
      <c r="B2765" s="1427"/>
      <c r="C2765" s="1427"/>
      <c r="D2765" s="1427"/>
      <c r="E2765" s="1427"/>
      <c r="F2765" s="1427"/>
      <c r="G2765" s="1427"/>
      <c r="H2765" s="1427"/>
      <c r="I2765" s="1426"/>
      <c r="J2765" s="1425"/>
      <c r="K2765" s="1424">
        <f>K2766-K2764</f>
        <v>1.9999999999999929</v>
      </c>
      <c r="L2765" s="1423"/>
      <c r="M2765" s="1416">
        <f>K2765*12*I2703</f>
        <v>9038.3999999999687</v>
      </c>
      <c r="P2765" s="1414"/>
      <c r="Q2765" s="1414"/>
      <c r="R2765" s="1414"/>
      <c r="S2765" s="1589"/>
    </row>
    <row r="2766" spans="1:19" s="1588" customFormat="1" ht="15.75" thickBot="1">
      <c r="A2766" s="1422" t="s">
        <v>135</v>
      </c>
      <c r="B2766" s="1421"/>
      <c r="C2766" s="1421"/>
      <c r="D2766" s="1421"/>
      <c r="E2766" s="1421"/>
      <c r="F2766" s="1421"/>
      <c r="G2766" s="1421"/>
      <c r="H2766" s="1421"/>
      <c r="I2766" s="1420"/>
      <c r="J2766" s="1419"/>
      <c r="K2766" s="1418">
        <f>K2763+K2751+K2727+K2714+K2704</f>
        <v>41.989999999999995</v>
      </c>
      <c r="L2766" s="1417"/>
      <c r="M2766" s="1416">
        <f>M2763+M2751+M2727+M2714+M2704</f>
        <v>189761.20800000001</v>
      </c>
      <c r="N2766" s="1590"/>
      <c r="O2766" s="1590"/>
      <c r="P2766" s="1414"/>
      <c r="Q2766" s="1414"/>
      <c r="R2766" s="1414"/>
      <c r="S2766" s="1589"/>
    </row>
    <row r="2768" spans="1:19" ht="15.75">
      <c r="A2768" s="1587" t="s">
        <v>104</v>
      </c>
      <c r="B2768" s="1587"/>
      <c r="C2768" s="1587"/>
      <c r="D2768" s="1587"/>
      <c r="E2768" s="1587"/>
      <c r="F2768" s="1587"/>
      <c r="G2768" s="1587"/>
      <c r="H2768" s="1587"/>
      <c r="I2768" s="1587"/>
      <c r="J2768" s="1587"/>
      <c r="K2768" s="1587"/>
      <c r="L2768" s="1587"/>
      <c r="M2768" s="1508"/>
    </row>
    <row r="2769" spans="1:13" s="1412" customFormat="1" ht="15.75">
      <c r="A2769" s="1586" t="s">
        <v>0</v>
      </c>
      <c r="B2769" s="1586"/>
      <c r="C2769" s="1586"/>
      <c r="D2769" s="1586"/>
      <c r="E2769" s="1586"/>
      <c r="F2769" s="1586"/>
      <c r="G2769" s="1586"/>
      <c r="H2769" s="1586"/>
      <c r="I2769" s="1586"/>
      <c r="J2769" s="1586"/>
      <c r="K2769" s="1586"/>
      <c r="L2769" s="1586"/>
      <c r="M2769" s="1508"/>
    </row>
    <row r="2770" spans="1:13" s="1412" customFormat="1" ht="15.75">
      <c r="A2770" s="1559"/>
      <c r="B2770" s="1559"/>
      <c r="C2770" s="1559"/>
      <c r="D2770" s="1559"/>
      <c r="E2770" s="1559"/>
      <c r="F2770" s="1559" t="s">
        <v>195</v>
      </c>
      <c r="G2770" s="1559"/>
      <c r="H2770" s="1559"/>
      <c r="I2770" s="1559"/>
      <c r="J2770" s="1559"/>
      <c r="K2770" s="1601" t="s">
        <v>187</v>
      </c>
      <c r="L2770" s="1584"/>
      <c r="M2770" s="1584"/>
    </row>
    <row r="2771" spans="1:13" s="1412" customFormat="1">
      <c r="A2771" s="1512"/>
      <c r="B2771" s="1511"/>
      <c r="C2771" s="1583" t="s">
        <v>2</v>
      </c>
      <c r="D2771" s="1583"/>
      <c r="E2771" s="1583"/>
      <c r="F2771" s="1511"/>
      <c r="G2771" s="1511"/>
      <c r="H2771" s="1557"/>
      <c r="I2771" s="1526" t="s">
        <v>3</v>
      </c>
      <c r="J2771" s="1525"/>
      <c r="K2771" s="1582" t="s">
        <v>4</v>
      </c>
      <c r="L2771" s="1581"/>
      <c r="M2771" s="1536"/>
    </row>
    <row r="2772" spans="1:13" s="1412" customFormat="1">
      <c r="A2772" s="1577"/>
      <c r="B2772" s="1541"/>
      <c r="C2772" s="1541"/>
      <c r="D2772" s="1541"/>
      <c r="E2772" s="1541"/>
      <c r="F2772" s="1541"/>
      <c r="G2772" s="1541"/>
      <c r="H2772" s="1542"/>
      <c r="I2772" s="1452"/>
      <c r="J2772" s="1451"/>
      <c r="K2772" s="1579" t="s">
        <v>5</v>
      </c>
      <c r="L2772" s="1578"/>
      <c r="M2772" s="1600" t="s">
        <v>6</v>
      </c>
    </row>
    <row r="2773" spans="1:13" s="1412" customFormat="1">
      <c r="A2773" s="1577"/>
      <c r="B2773" s="1541"/>
      <c r="C2773" s="1541"/>
      <c r="D2773" s="1541"/>
      <c r="E2773" s="1541"/>
      <c r="F2773" s="1541"/>
      <c r="G2773" s="1541"/>
      <c r="H2773" s="1542"/>
      <c r="I2773" s="1459" t="s">
        <v>7</v>
      </c>
      <c r="J2773" s="1458"/>
      <c r="K2773" s="1576" t="s">
        <v>8</v>
      </c>
      <c r="L2773" s="1575"/>
      <c r="M2773" s="1600" t="s">
        <v>9</v>
      </c>
    </row>
    <row r="2774" spans="1:13" s="1412" customFormat="1" ht="16.5" thickBot="1">
      <c r="A2774" s="1573"/>
      <c r="B2774" s="1538"/>
      <c r="C2774" s="1538"/>
      <c r="D2774" s="1538"/>
      <c r="E2774" s="1538"/>
      <c r="F2774" s="1538"/>
      <c r="G2774" s="1538"/>
      <c r="H2774" s="1537"/>
      <c r="I2774" s="1572">
        <v>313.60000000000002</v>
      </c>
      <c r="J2774" s="1571"/>
      <c r="K2774" s="1570"/>
      <c r="L2774" s="1569"/>
      <c r="M2774" s="1568"/>
    </row>
    <row r="2775" spans="1:13" s="1412" customFormat="1">
      <c r="A2775" s="1555" t="s">
        <v>10</v>
      </c>
      <c r="B2775" s="1534"/>
      <c r="C2775" s="1534"/>
      <c r="D2775" s="1534"/>
      <c r="E2775" s="1534"/>
      <c r="F2775" s="1534"/>
      <c r="G2775" s="1534"/>
      <c r="H2775" s="1567"/>
      <c r="I2775" s="1531"/>
      <c r="J2775" s="1530"/>
      <c r="K2775" s="1566">
        <f>K2778+K2781</f>
        <v>8.77</v>
      </c>
      <c r="L2775" s="1528"/>
      <c r="M2775" s="1444">
        <f>K2775*12*I2774</f>
        <v>33003.264000000003</v>
      </c>
    </row>
    <row r="2776" spans="1:13" s="1412" customFormat="1">
      <c r="A2776" s="1565" t="s">
        <v>11</v>
      </c>
      <c r="B2776" s="1564"/>
      <c r="C2776" s="1564"/>
      <c r="D2776" s="1564"/>
      <c r="E2776" s="1564"/>
      <c r="F2776" s="1564"/>
      <c r="G2776" s="1564"/>
      <c r="H2776" s="1563"/>
      <c r="I2776" s="1452"/>
      <c r="J2776" s="1451"/>
      <c r="K2776" s="1521"/>
      <c r="L2776" s="1507"/>
      <c r="M2776" s="1562"/>
    </row>
    <row r="2777" spans="1:13" s="1412" customFormat="1" ht="15.75" thickBot="1">
      <c r="A2777" s="1550" t="s">
        <v>12</v>
      </c>
      <c r="B2777" s="1561"/>
      <c r="C2777" s="1561"/>
      <c r="D2777" s="1561"/>
      <c r="E2777" s="1561"/>
      <c r="F2777" s="1561"/>
      <c r="G2777" s="1561"/>
      <c r="H2777" s="1560"/>
      <c r="I2777" s="1547"/>
      <c r="J2777" s="1440"/>
      <c r="K2777" s="1439"/>
      <c r="L2777" s="1438"/>
      <c r="M2777" s="1437"/>
    </row>
    <row r="2778" spans="1:13" s="1412" customFormat="1">
      <c r="A2778" s="1496" t="s">
        <v>13</v>
      </c>
      <c r="B2778" s="1516"/>
      <c r="C2778" s="1516"/>
      <c r="D2778" s="1516"/>
      <c r="E2778" s="1516"/>
      <c r="F2778" s="1516"/>
      <c r="G2778" s="1516"/>
      <c r="H2778" s="1543"/>
      <c r="I2778" s="1510" t="s">
        <v>14</v>
      </c>
      <c r="J2778" s="1509"/>
      <c r="K2778" s="1514">
        <v>5.24</v>
      </c>
      <c r="L2778" s="1513"/>
      <c r="M2778" s="1432">
        <f>K2778*12*I2774</f>
        <v>19719.168000000001</v>
      </c>
    </row>
    <row r="2779" spans="1:13" s="1412" customFormat="1">
      <c r="A2779" s="1456" t="s">
        <v>15</v>
      </c>
      <c r="B2779" s="1541"/>
      <c r="C2779" s="1541"/>
      <c r="D2779" s="1541"/>
      <c r="E2779" s="1541"/>
      <c r="F2779" s="1541"/>
      <c r="G2779" s="1541"/>
      <c r="H2779" s="1542"/>
      <c r="I2779" s="1459" t="s">
        <v>16</v>
      </c>
      <c r="J2779" s="1458"/>
      <c r="K2779" s="1508"/>
      <c r="L2779" s="1507"/>
      <c r="M2779" s="1432"/>
    </row>
    <row r="2780" spans="1:13" s="1412" customFormat="1">
      <c r="A2780" s="1496" t="s">
        <v>17</v>
      </c>
      <c r="B2780" s="1516"/>
      <c r="C2780" s="1516"/>
      <c r="D2780" s="1516"/>
      <c r="E2780" s="1516"/>
      <c r="F2780" s="1516"/>
      <c r="G2780" s="1516"/>
      <c r="H2780" s="1543"/>
      <c r="I2780" s="1510"/>
      <c r="J2780" s="1509"/>
      <c r="K2780" s="1508"/>
      <c r="L2780" s="1507"/>
      <c r="M2780" s="1432"/>
    </row>
    <row r="2781" spans="1:13" s="1412" customFormat="1">
      <c r="A2781" s="1496" t="s">
        <v>18</v>
      </c>
      <c r="B2781" s="1516"/>
      <c r="C2781" s="1516"/>
      <c r="D2781" s="1516"/>
      <c r="E2781" s="1516"/>
      <c r="F2781" s="1516"/>
      <c r="G2781" s="1516"/>
      <c r="H2781" s="1543"/>
      <c r="I2781" s="1504" t="s">
        <v>19</v>
      </c>
      <c r="J2781" s="1503"/>
      <c r="K2781" s="1506">
        <v>3.53</v>
      </c>
      <c r="L2781" s="1505"/>
      <c r="M2781" s="1432">
        <f>K2781*12*I2774</f>
        <v>13284.096000000001</v>
      </c>
    </row>
    <row r="2782" spans="1:13" s="1412" customFormat="1">
      <c r="A2782" s="1489" t="s">
        <v>20</v>
      </c>
      <c r="B2782" s="1540"/>
      <c r="C2782" s="1540"/>
      <c r="D2782" s="1540"/>
      <c r="E2782" s="1540"/>
      <c r="F2782" s="1540"/>
      <c r="G2782" s="1540"/>
      <c r="H2782" s="1539"/>
      <c r="I2782" s="1459" t="s">
        <v>16</v>
      </c>
      <c r="J2782" s="1458"/>
      <c r="K2782" s="1599"/>
      <c r="L2782" s="1598"/>
      <c r="M2782" s="1432"/>
    </row>
    <row r="2783" spans="1:13" s="1412" customFormat="1">
      <c r="A2783" s="1482" t="s">
        <v>21</v>
      </c>
      <c r="B2783" s="1511"/>
      <c r="C2783" s="1511"/>
      <c r="D2783" s="1511"/>
      <c r="E2783" s="1511"/>
      <c r="F2783" s="1511"/>
      <c r="G2783" s="1511"/>
      <c r="H2783" s="1557"/>
      <c r="I2783" s="1459"/>
      <c r="J2783" s="1458"/>
      <c r="K2783" s="1508"/>
      <c r="L2783" s="1507"/>
      <c r="M2783" s="1432"/>
    </row>
    <row r="2784" spans="1:13" s="1412" customFormat="1" ht="15.75" thickBot="1">
      <c r="A2784" s="1496" t="s">
        <v>22</v>
      </c>
      <c r="B2784" s="1495"/>
      <c r="C2784" s="1495"/>
      <c r="D2784" s="1495"/>
      <c r="E2784" s="1495"/>
      <c r="F2784" s="1495"/>
      <c r="G2784" s="1495"/>
      <c r="H2784" s="1494"/>
      <c r="I2784" s="1523"/>
      <c r="J2784" s="1522"/>
      <c r="K2784" s="1484"/>
      <c r="L2784" s="1483"/>
      <c r="M2784" s="1432"/>
    </row>
    <row r="2785" spans="1:13" s="1412" customFormat="1">
      <c r="A2785" s="1555" t="s">
        <v>23</v>
      </c>
      <c r="B2785" s="1554"/>
      <c r="C2785" s="1554"/>
      <c r="D2785" s="1554"/>
      <c r="E2785" s="1554"/>
      <c r="F2785" s="1554"/>
      <c r="G2785" s="1554"/>
      <c r="H2785" s="1553"/>
      <c r="I2785" s="1531"/>
      <c r="J2785" s="1552"/>
      <c r="K2785" s="1551">
        <f>K2787+K2792+K2794</f>
        <v>7.17</v>
      </c>
      <c r="L2785" s="1528"/>
      <c r="M2785" s="1444">
        <f>K2785*12*I2774</f>
        <v>26982.144</v>
      </c>
    </row>
    <row r="2786" spans="1:13" s="1412" customFormat="1" ht="15.75" thickBot="1">
      <c r="A2786" s="1550" t="s">
        <v>24</v>
      </c>
      <c r="B2786" s="1549"/>
      <c r="C2786" s="1549"/>
      <c r="D2786" s="1549"/>
      <c r="E2786" s="1549"/>
      <c r="F2786" s="1549"/>
      <c r="G2786" s="1549"/>
      <c r="H2786" s="1548"/>
      <c r="I2786" s="1547"/>
      <c r="J2786" s="1546"/>
      <c r="K2786" s="1439"/>
      <c r="L2786" s="1438"/>
      <c r="M2786" s="1437"/>
    </row>
    <row r="2787" spans="1:13" s="1412" customFormat="1">
      <c r="A2787" s="1456" t="s">
        <v>25</v>
      </c>
      <c r="B2787" s="1455"/>
      <c r="C2787" s="1455"/>
      <c r="D2787" s="1455"/>
      <c r="E2787" s="1455"/>
      <c r="F2787" s="1455"/>
      <c r="G2787" s="1455"/>
      <c r="H2787" s="1453"/>
      <c r="I2787" s="1459" t="s">
        <v>14</v>
      </c>
      <c r="J2787" s="1458"/>
      <c r="K2787" s="1514">
        <v>3.59</v>
      </c>
      <c r="L2787" s="1513"/>
      <c r="M2787" s="1432">
        <f>K2787*12*I2774</f>
        <v>13509.888000000001</v>
      </c>
    </row>
    <row r="2788" spans="1:13" s="1412" customFormat="1">
      <c r="A2788" s="1496" t="s">
        <v>26</v>
      </c>
      <c r="B2788" s="1495"/>
      <c r="C2788" s="1495"/>
      <c r="D2788" s="1495"/>
      <c r="E2788" s="1495"/>
      <c r="F2788" s="1495"/>
      <c r="G2788" s="1495"/>
      <c r="H2788" s="1494"/>
      <c r="I2788" s="1545"/>
      <c r="J2788" s="1544"/>
      <c r="K2788" s="1508"/>
      <c r="L2788" s="1507"/>
      <c r="M2788" s="1432"/>
    </row>
    <row r="2789" spans="1:13" s="1412" customFormat="1">
      <c r="A2789" s="1456" t="s">
        <v>15</v>
      </c>
      <c r="B2789" s="1541"/>
      <c r="C2789" s="1541"/>
      <c r="D2789" s="1541"/>
      <c r="E2789" s="1541"/>
      <c r="F2789" s="1541"/>
      <c r="G2789" s="1541"/>
      <c r="H2789" s="1542"/>
      <c r="I2789" s="1459" t="s">
        <v>16</v>
      </c>
      <c r="J2789" s="1458"/>
      <c r="K2789" s="1508"/>
      <c r="L2789" s="1507"/>
      <c r="M2789" s="1432"/>
    </row>
    <row r="2790" spans="1:13" s="1412" customFormat="1">
      <c r="A2790" s="1496" t="s">
        <v>17</v>
      </c>
      <c r="B2790" s="1516"/>
      <c r="C2790" s="1516"/>
      <c r="D2790" s="1516"/>
      <c r="E2790" s="1516"/>
      <c r="F2790" s="1516"/>
      <c r="G2790" s="1516"/>
      <c r="H2790" s="1543"/>
      <c r="I2790" s="1510"/>
      <c r="J2790" s="1509"/>
      <c r="K2790" s="1508"/>
      <c r="L2790" s="1507"/>
      <c r="M2790" s="1432"/>
    </row>
    <row r="2791" spans="1:13" s="1412" customFormat="1">
      <c r="A2791" s="1489" t="s">
        <v>27</v>
      </c>
      <c r="B2791" s="1540"/>
      <c r="C2791" s="1539"/>
      <c r="D2791" s="1541"/>
      <c r="E2791" s="1541"/>
      <c r="F2791" s="1541"/>
      <c r="G2791" s="1541"/>
      <c r="H2791" s="1542"/>
      <c r="I2791" s="1459" t="s">
        <v>16</v>
      </c>
      <c r="J2791" s="1458"/>
      <c r="K2791" s="1508"/>
      <c r="L2791" s="1507"/>
      <c r="M2791" s="1432"/>
    </row>
    <row r="2792" spans="1:13" s="1412" customFormat="1">
      <c r="A2792" s="1456" t="s">
        <v>28</v>
      </c>
      <c r="B2792" s="1541"/>
      <c r="C2792" s="1541"/>
      <c r="D2792" s="1540"/>
      <c r="E2792" s="1540"/>
      <c r="F2792" s="1540"/>
      <c r="G2792" s="1540"/>
      <c r="H2792" s="1539"/>
      <c r="I2792" s="1504" t="s">
        <v>19</v>
      </c>
      <c r="J2792" s="1503"/>
      <c r="K2792" s="1506">
        <v>1.58</v>
      </c>
      <c r="L2792" s="1505"/>
      <c r="M2792" s="1432">
        <f>K2792*12*I2774</f>
        <v>5945.8560000000007</v>
      </c>
    </row>
    <row r="2793" spans="1:13" s="1412" customFormat="1">
      <c r="A2793" s="1482" t="s">
        <v>29</v>
      </c>
      <c r="B2793" s="1481"/>
      <c r="C2793" s="1481"/>
      <c r="D2793" s="1481"/>
      <c r="E2793" s="1481"/>
      <c r="F2793" s="1481"/>
      <c r="G2793" s="1481"/>
      <c r="H2793" s="1480"/>
      <c r="I2793" s="1526" t="s">
        <v>133</v>
      </c>
      <c r="J2793" s="1525"/>
      <c r="K2793" s="1508"/>
      <c r="L2793" s="1507"/>
      <c r="M2793" s="1432"/>
    </row>
    <row r="2794" spans="1:13" s="1412" customFormat="1">
      <c r="A2794" s="1482" t="s">
        <v>32</v>
      </c>
      <c r="B2794" s="1481"/>
      <c r="C2794" s="1481"/>
      <c r="D2794" s="1481"/>
      <c r="E2794" s="1481"/>
      <c r="F2794" s="1481"/>
      <c r="G2794" s="1481"/>
      <c r="H2794" s="1480"/>
      <c r="I2794" s="1526" t="s">
        <v>19</v>
      </c>
      <c r="J2794" s="1525"/>
      <c r="K2794" s="1506">
        <v>2</v>
      </c>
      <c r="L2794" s="1505"/>
      <c r="M2794" s="1432">
        <f>K2794*12*I2774</f>
        <v>7526.4000000000005</v>
      </c>
    </row>
    <row r="2795" spans="1:13" s="1412" customFormat="1">
      <c r="A2795" s="1496" t="s">
        <v>33</v>
      </c>
      <c r="B2795" s="1495"/>
      <c r="C2795" s="1495"/>
      <c r="D2795" s="1495"/>
      <c r="E2795" s="1495"/>
      <c r="F2795" s="1495"/>
      <c r="G2795" s="1495"/>
      <c r="H2795" s="1494"/>
      <c r="I2795" s="1523"/>
      <c r="J2795" s="1522"/>
      <c r="K2795" s="1508"/>
      <c r="L2795" s="1507"/>
      <c r="M2795" s="1432"/>
    </row>
    <row r="2796" spans="1:13" s="1412" customFormat="1">
      <c r="A2796" s="1482" t="s">
        <v>34</v>
      </c>
      <c r="B2796" s="1481"/>
      <c r="C2796" s="1481"/>
      <c r="D2796" s="1481"/>
      <c r="E2796" s="1481"/>
      <c r="F2796" s="1481"/>
      <c r="G2796" s="1481"/>
      <c r="H2796" s="1480"/>
      <c r="I2796" s="1459" t="s">
        <v>16</v>
      </c>
      <c r="J2796" s="1458"/>
      <c r="K2796" s="1508"/>
      <c r="L2796" s="1507"/>
      <c r="M2796" s="1432"/>
    </row>
    <row r="2797" spans="1:13" s="1412" customFormat="1" ht="15.75" thickBot="1">
      <c r="A2797" s="1482" t="s">
        <v>35</v>
      </c>
      <c r="B2797" s="1481"/>
      <c r="C2797" s="1481"/>
      <c r="D2797" s="1481"/>
      <c r="E2797" s="1481"/>
      <c r="F2797" s="1481"/>
      <c r="G2797" s="1481"/>
      <c r="H2797" s="1480"/>
      <c r="I2797" s="1526" t="s">
        <v>132</v>
      </c>
      <c r="J2797" s="1525"/>
      <c r="K2797" s="1538"/>
      <c r="L2797" s="1537"/>
      <c r="M2797" s="1536"/>
    </row>
    <row r="2798" spans="1:13" s="1412" customFormat="1" ht="15.75" thickBot="1">
      <c r="A2798" s="1535" t="s">
        <v>38</v>
      </c>
      <c r="B2798" s="1534"/>
      <c r="C2798" s="1534"/>
      <c r="D2798" s="1534"/>
      <c r="E2798" s="1534"/>
      <c r="F2798" s="1534"/>
      <c r="G2798" s="1533"/>
      <c r="H2798" s="1532"/>
      <c r="I2798" s="1531"/>
      <c r="J2798" s="1530"/>
      <c r="K2798" s="1529">
        <f>K2799+K2806+K2814+K2818+K2819</f>
        <v>16.87</v>
      </c>
      <c r="L2798" s="1528"/>
      <c r="M2798" s="1444">
        <f>M2799+M2806+M2814+M2818+M2819</f>
        <v>63485.184000000008</v>
      </c>
    </row>
    <row r="2799" spans="1:13" s="1412" customFormat="1" ht="15.75" thickBot="1">
      <c r="A2799" s="1467" t="s">
        <v>39</v>
      </c>
      <c r="B2799" s="1466"/>
      <c r="C2799" s="1466"/>
      <c r="D2799" s="1466"/>
      <c r="E2799" s="1466"/>
      <c r="F2799" s="1466"/>
      <c r="G2799" s="1466"/>
      <c r="H2799" s="1465"/>
      <c r="I2799" s="1464"/>
      <c r="J2799" s="1463"/>
      <c r="K2799" s="1527">
        <f>K2800+K2801+K2802+K2804+K2805</f>
        <v>9.58</v>
      </c>
      <c r="L2799" s="1518"/>
      <c r="M2799" s="1460">
        <f>K2799*12*I2774</f>
        <v>36051.456000000006</v>
      </c>
    </row>
    <row r="2800" spans="1:13" s="1412" customFormat="1">
      <c r="A2800" s="1496" t="s">
        <v>40</v>
      </c>
      <c r="B2800" s="1495"/>
      <c r="C2800" s="1495"/>
      <c r="D2800" s="1495"/>
      <c r="E2800" s="1495"/>
      <c r="F2800" s="1495"/>
      <c r="G2800" s="1495"/>
      <c r="H2800" s="1494"/>
      <c r="I2800" s="1510" t="s">
        <v>41</v>
      </c>
      <c r="J2800" s="1509"/>
      <c r="K2800" s="1514">
        <v>2.58</v>
      </c>
      <c r="L2800" s="1513"/>
      <c r="M2800" s="1432">
        <f>K2800*12*I2774</f>
        <v>9709.0560000000005</v>
      </c>
    </row>
    <row r="2801" spans="1:13" s="1412" customFormat="1">
      <c r="A2801" s="1489" t="s">
        <v>42</v>
      </c>
      <c r="B2801" s="1488"/>
      <c r="C2801" s="1488"/>
      <c r="D2801" s="1488"/>
      <c r="E2801" s="1488"/>
      <c r="F2801" s="1488"/>
      <c r="G2801" s="1488"/>
      <c r="H2801" s="1487"/>
      <c r="I2801" s="1504" t="s">
        <v>43</v>
      </c>
      <c r="J2801" s="1503"/>
      <c r="K2801" s="1506">
        <v>6.1</v>
      </c>
      <c r="L2801" s="1505"/>
      <c r="M2801" s="1432">
        <f>K2801*12*I2774</f>
        <v>22955.519999999997</v>
      </c>
    </row>
    <row r="2802" spans="1:13" s="1412" customFormat="1">
      <c r="A2802" s="1482" t="s">
        <v>44</v>
      </c>
      <c r="B2802" s="1481"/>
      <c r="C2802" s="1481"/>
      <c r="D2802" s="1481"/>
      <c r="E2802" s="1481"/>
      <c r="F2802" s="1481"/>
      <c r="G2802" s="1481"/>
      <c r="H2802" s="1480"/>
      <c r="I2802" s="1526" t="s">
        <v>19</v>
      </c>
      <c r="J2802" s="1525"/>
      <c r="K2802" s="1506">
        <v>0.69</v>
      </c>
      <c r="L2802" s="1505"/>
      <c r="M2802" s="1432">
        <f>K2802*12*I2774</f>
        <v>2596.6080000000002</v>
      </c>
    </row>
    <row r="2803" spans="1:13" s="1412" customFormat="1">
      <c r="A2803" s="1524" t="s">
        <v>45</v>
      </c>
      <c r="B2803" s="1516"/>
      <c r="C2803" s="1516"/>
      <c r="D2803" s="1516"/>
      <c r="E2803" s="1495"/>
      <c r="F2803" s="1495"/>
      <c r="G2803" s="1495"/>
      <c r="H2803" s="1494"/>
      <c r="I2803" s="1523"/>
      <c r="J2803" s="1522"/>
      <c r="K2803" s="1521"/>
      <c r="L2803" s="1507"/>
      <c r="M2803" s="1432"/>
    </row>
    <row r="2804" spans="1:13" s="1412" customFormat="1">
      <c r="A2804" s="1489" t="s">
        <v>46</v>
      </c>
      <c r="B2804" s="1488"/>
      <c r="C2804" s="1488"/>
      <c r="D2804" s="1488"/>
      <c r="E2804" s="1488"/>
      <c r="F2804" s="1488"/>
      <c r="G2804" s="1488"/>
      <c r="H2804" s="1487"/>
      <c r="I2804" s="1504" t="s">
        <v>14</v>
      </c>
      <c r="J2804" s="1503"/>
      <c r="K2804" s="1506">
        <v>0.21</v>
      </c>
      <c r="L2804" s="1505"/>
      <c r="M2804" s="1432">
        <f>K2804*12*I2774</f>
        <v>790.27200000000005</v>
      </c>
    </row>
    <row r="2805" spans="1:13" s="1412" customFormat="1" ht="15.75" thickBot="1">
      <c r="A2805" s="1482" t="s">
        <v>47</v>
      </c>
      <c r="B2805" s="1481"/>
      <c r="C2805" s="1481"/>
      <c r="D2805" s="1481"/>
      <c r="E2805" s="1481"/>
      <c r="F2805" s="1481"/>
      <c r="G2805" s="1481"/>
      <c r="H2805" s="1480"/>
      <c r="I2805" s="1479" t="s">
        <v>14</v>
      </c>
      <c r="J2805" s="1478"/>
      <c r="K2805" s="1520"/>
      <c r="L2805" s="1519"/>
      <c r="M2805" s="1432"/>
    </row>
    <row r="2806" spans="1:13" s="1412" customFormat="1" ht="15.75" thickBot="1">
      <c r="A2806" s="1501" t="s">
        <v>48</v>
      </c>
      <c r="B2806" s="1500"/>
      <c r="C2806" s="1500"/>
      <c r="D2806" s="1500"/>
      <c r="E2806" s="1500"/>
      <c r="F2806" s="1500"/>
      <c r="G2806" s="1500"/>
      <c r="H2806" s="1499"/>
      <c r="I2806" s="1464"/>
      <c r="J2806" s="1463"/>
      <c r="K2806" s="1462">
        <f>K2807+K2808+K2810+K2811+K2812+K2813</f>
        <v>2.9600000000000004</v>
      </c>
      <c r="L2806" s="1518"/>
      <c r="M2806" s="1460">
        <f>K2806*12*I2774</f>
        <v>11139.072000000002</v>
      </c>
    </row>
    <row r="2807" spans="1:13" s="1412" customFormat="1">
      <c r="A2807" s="1517" t="s">
        <v>49</v>
      </c>
      <c r="B2807" s="1516"/>
      <c r="C2807" s="1516"/>
      <c r="D2807" s="1516"/>
      <c r="E2807" s="1516"/>
      <c r="F2807" s="1495"/>
      <c r="G2807" s="1495"/>
      <c r="H2807" s="1494"/>
      <c r="I2807" s="1515"/>
      <c r="J2807" s="1451"/>
      <c r="K2807" s="1514">
        <v>0.16</v>
      </c>
      <c r="L2807" s="1513"/>
      <c r="M2807" s="1432">
        <f>K2807*12*I2774</f>
        <v>602.11199999999997</v>
      </c>
    </row>
    <row r="2808" spans="1:13" s="1412" customFormat="1">
      <c r="A2808" s="1512" t="s">
        <v>50</v>
      </c>
      <c r="B2808" s="1511"/>
      <c r="C2808" s="1511"/>
      <c r="D2808" s="1511"/>
      <c r="E2808" s="1511"/>
      <c r="F2808" s="1481"/>
      <c r="G2808" s="1481"/>
      <c r="H2808" s="1480"/>
      <c r="I2808" s="1459" t="s">
        <v>51</v>
      </c>
      <c r="J2808" s="1458"/>
      <c r="K2808" s="1506">
        <v>1.41</v>
      </c>
      <c r="L2808" s="1505"/>
      <c r="M2808" s="1432">
        <f>K2808*12*I2774</f>
        <v>5306.1120000000001</v>
      </c>
    </row>
    <row r="2809" spans="1:13" s="1412" customFormat="1">
      <c r="A2809" s="1496" t="s">
        <v>52</v>
      </c>
      <c r="B2809" s="1495"/>
      <c r="C2809" s="1495"/>
      <c r="D2809" s="1495"/>
      <c r="E2809" s="1495"/>
      <c r="F2809" s="1495"/>
      <c r="G2809" s="1495"/>
      <c r="H2809" s="1494"/>
      <c r="I2809" s="1510" t="s">
        <v>53</v>
      </c>
      <c r="J2809" s="1509"/>
      <c r="K2809" s="1508"/>
      <c r="L2809" s="1507"/>
      <c r="M2809" s="1432"/>
    </row>
    <row r="2810" spans="1:13" s="1412" customFormat="1">
      <c r="A2810" s="1489" t="s">
        <v>54</v>
      </c>
      <c r="B2810" s="1488"/>
      <c r="C2810" s="1488"/>
      <c r="D2810" s="1488"/>
      <c r="E2810" s="1488"/>
      <c r="F2810" s="1488"/>
      <c r="G2810" s="1488"/>
      <c r="H2810" s="1487"/>
      <c r="I2810" s="1504" t="s">
        <v>55</v>
      </c>
      <c r="J2810" s="1503"/>
      <c r="K2810" s="1506">
        <v>0.87</v>
      </c>
      <c r="L2810" s="1505"/>
      <c r="M2810" s="1432">
        <f>K2810*12*I2774</f>
        <v>3273.9839999999999</v>
      </c>
    </row>
    <row r="2811" spans="1:13" s="1412" customFormat="1">
      <c r="A2811" s="1489" t="s">
        <v>56</v>
      </c>
      <c r="B2811" s="1488"/>
      <c r="C2811" s="1488"/>
      <c r="D2811" s="1488"/>
      <c r="E2811" s="1488"/>
      <c r="F2811" s="1488"/>
      <c r="G2811" s="1488"/>
      <c r="H2811" s="1487"/>
      <c r="I2811" s="1504" t="s">
        <v>57</v>
      </c>
      <c r="J2811" s="1503"/>
      <c r="K2811" s="1506">
        <v>0.22</v>
      </c>
      <c r="L2811" s="1505"/>
      <c r="M2811" s="1432">
        <f>K2811*12*I2774</f>
        <v>827.90400000000011</v>
      </c>
    </row>
    <row r="2812" spans="1:13" s="1412" customFormat="1">
      <c r="A2812" s="1482" t="s">
        <v>58</v>
      </c>
      <c r="B2812" s="1481"/>
      <c r="C2812" s="1481"/>
      <c r="D2812" s="1481"/>
      <c r="E2812" s="1481"/>
      <c r="F2812" s="1481"/>
      <c r="G2812" s="1481"/>
      <c r="H2812" s="1480"/>
      <c r="I2812" s="1504" t="s">
        <v>59</v>
      </c>
      <c r="J2812" s="1503"/>
      <c r="K2812" s="1484">
        <v>0.12</v>
      </c>
      <c r="L2812" s="1483"/>
      <c r="M2812" s="1432">
        <f>K2812*12*I2774</f>
        <v>451.584</v>
      </c>
    </row>
    <row r="2813" spans="1:13" s="1412" customFormat="1" ht="15.75" thickBot="1">
      <c r="A2813" s="1482" t="s">
        <v>60</v>
      </c>
      <c r="B2813" s="1481"/>
      <c r="C2813" s="1481"/>
      <c r="D2813" s="1481"/>
      <c r="E2813" s="1481"/>
      <c r="F2813" s="1481"/>
      <c r="G2813" s="1481"/>
      <c r="H2813" s="1480"/>
      <c r="I2813" s="1479" t="s">
        <v>61</v>
      </c>
      <c r="J2813" s="1478"/>
      <c r="K2813" s="1477">
        <v>0.18</v>
      </c>
      <c r="L2813" s="1476"/>
      <c r="M2813" s="1502">
        <f>K2813*12*I2774</f>
        <v>677.37600000000009</v>
      </c>
    </row>
    <row r="2814" spans="1:13" s="1412" customFormat="1" ht="15.75" thickBot="1">
      <c r="A2814" s="1501" t="s">
        <v>109</v>
      </c>
      <c r="B2814" s="1500"/>
      <c r="C2814" s="1500"/>
      <c r="D2814" s="1500"/>
      <c r="E2814" s="1500"/>
      <c r="F2814" s="1500"/>
      <c r="G2814" s="1500"/>
      <c r="H2814" s="1499"/>
      <c r="I2814" s="1498"/>
      <c r="J2814" s="1497"/>
      <c r="K2814" s="1424">
        <f>K2815+K2816+K2817</f>
        <v>1.93</v>
      </c>
      <c r="L2814" s="1461"/>
      <c r="M2814" s="1460">
        <f>K2814*12*I2774</f>
        <v>7262.9760000000006</v>
      </c>
    </row>
    <row r="2815" spans="1:13" s="1412" customFormat="1">
      <c r="A2815" s="1496" t="s">
        <v>63</v>
      </c>
      <c r="B2815" s="1495"/>
      <c r="C2815" s="1495"/>
      <c r="D2815" s="1495"/>
      <c r="E2815" s="1495"/>
      <c r="F2815" s="1495"/>
      <c r="G2815" s="1495"/>
      <c r="H2815" s="1494"/>
      <c r="I2815" s="1493" t="s">
        <v>64</v>
      </c>
      <c r="J2815" s="1492"/>
      <c r="K2815" s="1491">
        <v>0.92</v>
      </c>
      <c r="L2815" s="1490"/>
      <c r="M2815" s="1432">
        <f>K2815*12*I2774</f>
        <v>3462.1440000000007</v>
      </c>
    </row>
    <row r="2816" spans="1:13" s="1412" customFormat="1">
      <c r="A2816" s="1489" t="s">
        <v>65</v>
      </c>
      <c r="B2816" s="1488"/>
      <c r="C2816" s="1488"/>
      <c r="D2816" s="1488"/>
      <c r="E2816" s="1488"/>
      <c r="F2816" s="1488"/>
      <c r="G2816" s="1488"/>
      <c r="H2816" s="1487"/>
      <c r="I2816" s="1486" t="s">
        <v>66</v>
      </c>
      <c r="J2816" s="1485"/>
      <c r="K2816" s="1484">
        <v>0.81</v>
      </c>
      <c r="L2816" s="1483"/>
      <c r="M2816" s="1432">
        <f>K2816*12*I2774</f>
        <v>3048.1920000000005</v>
      </c>
    </row>
    <row r="2817" spans="1:13" s="1412" customFormat="1" ht="15.75" thickBot="1">
      <c r="A2817" s="1482" t="s">
        <v>58</v>
      </c>
      <c r="B2817" s="1481"/>
      <c r="C2817" s="1481"/>
      <c r="D2817" s="1481"/>
      <c r="E2817" s="1481"/>
      <c r="F2817" s="1481"/>
      <c r="G2817" s="1481"/>
      <c r="H2817" s="1480"/>
      <c r="I2817" s="1479" t="s">
        <v>59</v>
      </c>
      <c r="J2817" s="1478"/>
      <c r="K2817" s="1477">
        <v>0.2</v>
      </c>
      <c r="L2817" s="1476"/>
      <c r="M2817" s="1432">
        <f>K2817*12*I2774</f>
        <v>752.64000000000021</v>
      </c>
    </row>
    <row r="2818" spans="1:13" s="1412" customFormat="1" ht="15.75" thickBot="1">
      <c r="A2818" s="1467" t="s">
        <v>166</v>
      </c>
      <c r="B2818" s="1466"/>
      <c r="C2818" s="1466"/>
      <c r="D2818" s="1466"/>
      <c r="E2818" s="1466"/>
      <c r="F2818" s="1466"/>
      <c r="G2818" s="1466"/>
      <c r="H2818" s="1465"/>
      <c r="I2818" s="1435" t="s">
        <v>71</v>
      </c>
      <c r="J2818" s="1434"/>
      <c r="K2818" s="1462">
        <v>2.29</v>
      </c>
      <c r="L2818" s="1461"/>
      <c r="M2818" s="1460">
        <f>K2818*12*I2774</f>
        <v>8617.728000000001</v>
      </c>
    </row>
    <row r="2819" spans="1:13" s="1412" customFormat="1" ht="15.75" thickBot="1">
      <c r="A2819" s="1471" t="s">
        <v>165</v>
      </c>
      <c r="B2819" s="1470"/>
      <c r="C2819" s="1470"/>
      <c r="D2819" s="1470"/>
      <c r="E2819" s="1470"/>
      <c r="F2819" s="1470"/>
      <c r="G2819" s="1470"/>
      <c r="H2819" s="1469"/>
      <c r="I2819" s="1464"/>
      <c r="J2819" s="1463"/>
      <c r="K2819" s="1462">
        <v>0.11</v>
      </c>
      <c r="L2819" s="1461"/>
      <c r="M2819" s="1460">
        <f>K2819*12*I2774</f>
        <v>413.95200000000006</v>
      </c>
    </row>
    <row r="2820" spans="1:13" s="1412" customFormat="1">
      <c r="A2820" s="1456" t="s">
        <v>75</v>
      </c>
      <c r="B2820" s="1455"/>
      <c r="C2820" s="1455"/>
      <c r="D2820" s="1455"/>
      <c r="E2820" s="1455"/>
      <c r="F2820" s="1455"/>
      <c r="G2820" s="1455"/>
      <c r="H2820" s="1453"/>
      <c r="I2820" s="1435" t="s">
        <v>14</v>
      </c>
      <c r="J2820" s="1434"/>
      <c r="K2820" s="1468"/>
      <c r="L2820" s="1449"/>
      <c r="M2820" s="1432"/>
    </row>
    <row r="2821" spans="1:13" s="1412" customFormat="1" ht="15.75" thickBot="1">
      <c r="A2821" s="1456" t="s">
        <v>76</v>
      </c>
      <c r="B2821" s="1455"/>
      <c r="C2821" s="1455"/>
      <c r="D2821" s="1455"/>
      <c r="E2821" s="1455"/>
      <c r="F2821" s="1455"/>
      <c r="G2821" s="1455"/>
      <c r="H2821" s="1453"/>
      <c r="I2821" s="1452"/>
      <c r="J2821" s="1451"/>
      <c r="K2821" s="1468"/>
      <c r="L2821" s="1449"/>
      <c r="M2821" s="1432"/>
    </row>
    <row r="2822" spans="1:13" s="1412" customFormat="1" ht="15.75" thickBot="1">
      <c r="A2822" s="1467" t="s">
        <v>105</v>
      </c>
      <c r="B2822" s="1466"/>
      <c r="C2822" s="1466"/>
      <c r="D2822" s="1466"/>
      <c r="E2822" s="1466"/>
      <c r="F2822" s="1466"/>
      <c r="G2822" s="1466"/>
      <c r="H2822" s="1465"/>
      <c r="I2822" s="1464"/>
      <c r="J2822" s="1463"/>
      <c r="K2822" s="1462">
        <v>8.4700000000000006</v>
      </c>
      <c r="L2822" s="1461"/>
      <c r="M2822" s="1460">
        <f>K2822*12*I2774</f>
        <v>31874.304000000007</v>
      </c>
    </row>
    <row r="2823" spans="1:13" s="1412" customFormat="1">
      <c r="A2823" s="1456" t="s">
        <v>131</v>
      </c>
      <c r="B2823" s="1454"/>
      <c r="C2823" s="1454"/>
      <c r="D2823" s="1454"/>
      <c r="E2823" s="1454"/>
      <c r="F2823" s="1455"/>
      <c r="G2823" s="1454"/>
      <c r="H2823" s="1453"/>
      <c r="I2823" s="1459" t="s">
        <v>79</v>
      </c>
      <c r="J2823" s="1458"/>
      <c r="K2823" s="1450"/>
      <c r="L2823" s="1449"/>
      <c r="M2823" s="1432"/>
    </row>
    <row r="2824" spans="1:13" s="1412" customFormat="1">
      <c r="A2824" s="1456" t="s">
        <v>130</v>
      </c>
      <c r="B2824" s="1454"/>
      <c r="C2824" s="1454"/>
      <c r="D2824" s="1454"/>
      <c r="E2824" s="1454"/>
      <c r="F2824" s="1455"/>
      <c r="G2824" s="1454"/>
      <c r="H2824" s="1453"/>
      <c r="I2824" s="1459" t="s">
        <v>81</v>
      </c>
      <c r="J2824" s="1458"/>
      <c r="K2824" s="1450"/>
      <c r="L2824" s="1449"/>
      <c r="M2824" s="1432"/>
    </row>
    <row r="2825" spans="1:13" s="1412" customFormat="1">
      <c r="A2825" s="1456" t="s">
        <v>129</v>
      </c>
      <c r="B2825" s="1454"/>
      <c r="C2825" s="1454"/>
      <c r="D2825" s="1454"/>
      <c r="E2825" s="1454"/>
      <c r="F2825" s="1455"/>
      <c r="G2825" s="1454"/>
      <c r="H2825" s="1453"/>
      <c r="I2825" s="1459" t="s">
        <v>83</v>
      </c>
      <c r="J2825" s="1458"/>
      <c r="K2825" s="1450"/>
      <c r="L2825" s="1449"/>
      <c r="M2825" s="1432"/>
    </row>
    <row r="2826" spans="1:13" s="1412" customFormat="1">
      <c r="A2826" s="1456" t="s">
        <v>128</v>
      </c>
      <c r="B2826" s="1454"/>
      <c r="C2826" s="1454"/>
      <c r="D2826" s="1454"/>
      <c r="E2826" s="1454"/>
      <c r="F2826" s="1455"/>
      <c r="G2826" s="1454"/>
      <c r="H2826" s="1453"/>
      <c r="I2826" s="1459" t="s">
        <v>85</v>
      </c>
      <c r="J2826" s="1458"/>
      <c r="K2826" s="1450"/>
      <c r="L2826" s="1449"/>
      <c r="M2826" s="1432"/>
    </row>
    <row r="2827" spans="1:13" s="1412" customFormat="1">
      <c r="A2827" s="1456" t="s">
        <v>127</v>
      </c>
      <c r="B2827" s="1454"/>
      <c r="C2827" s="1454"/>
      <c r="D2827" s="1454"/>
      <c r="E2827" s="1454"/>
      <c r="F2827" s="1455"/>
      <c r="G2827" s="1454"/>
      <c r="H2827" s="1453"/>
      <c r="I2827" s="1459" t="s">
        <v>87</v>
      </c>
      <c r="J2827" s="1458"/>
      <c r="K2827" s="1450"/>
      <c r="L2827" s="1449"/>
      <c r="M2827" s="1432"/>
    </row>
    <row r="2828" spans="1:13" s="1412" customFormat="1">
      <c r="A2828" s="1456" t="s">
        <v>126</v>
      </c>
      <c r="B2828" s="1454"/>
      <c r="C2828" s="1454"/>
      <c r="D2828" s="1454"/>
      <c r="E2828" s="1454"/>
      <c r="F2828" s="1455"/>
      <c r="G2828" s="1454"/>
      <c r="H2828" s="1453"/>
      <c r="I2828" s="1452"/>
      <c r="J2828" s="1451"/>
      <c r="K2828" s="1450"/>
      <c r="L2828" s="1449"/>
      <c r="M2828" s="1432"/>
    </row>
    <row r="2829" spans="1:13" s="1412" customFormat="1">
      <c r="A2829" s="1456" t="s">
        <v>125</v>
      </c>
      <c r="B2829" s="1454"/>
      <c r="C2829" s="1454"/>
      <c r="D2829" s="1454"/>
      <c r="E2829" s="1454"/>
      <c r="F2829" s="1455"/>
      <c r="G2829" s="1454"/>
      <c r="H2829" s="1453"/>
      <c r="I2829" s="1452"/>
      <c r="J2829" s="1451"/>
      <c r="K2829" s="1450"/>
      <c r="L2829" s="1449"/>
      <c r="M2829" s="1432"/>
    </row>
    <row r="2830" spans="1:13" s="1412" customFormat="1">
      <c r="A2830" s="1456" t="s">
        <v>91</v>
      </c>
      <c r="B2830" s="1454"/>
      <c r="C2830" s="1454"/>
      <c r="D2830" s="1454"/>
      <c r="E2830" s="1454"/>
      <c r="F2830" s="1455"/>
      <c r="G2830" s="1454"/>
      <c r="H2830" s="1453"/>
      <c r="I2830" s="1452"/>
      <c r="J2830" s="1451"/>
      <c r="K2830" s="1450"/>
      <c r="L2830" s="1449"/>
      <c r="M2830" s="1432"/>
    </row>
    <row r="2831" spans="1:13" s="1412" customFormat="1" ht="15.75" thickBot="1">
      <c r="A2831" s="1456" t="s">
        <v>124</v>
      </c>
      <c r="B2831" s="1454"/>
      <c r="C2831" s="1454"/>
      <c r="D2831" s="1454"/>
      <c r="E2831" s="1454"/>
      <c r="F2831" s="1455"/>
      <c r="G2831" s="1454"/>
      <c r="H2831" s="1453"/>
      <c r="I2831" s="1452"/>
      <c r="J2831" s="1451"/>
      <c r="K2831" s="1450"/>
      <c r="L2831" s="1449"/>
      <c r="M2831" s="1432"/>
    </row>
    <row r="2832" spans="1:13" s="1412" customFormat="1">
      <c r="A2832" s="1448" t="s">
        <v>94</v>
      </c>
      <c r="B2832" s="1447"/>
      <c r="C2832" s="1447"/>
      <c r="D2832" s="1447"/>
      <c r="E2832" s="1447"/>
      <c r="F2832" s="1447"/>
      <c r="G2832" s="1447"/>
      <c r="H2832" s="1447"/>
      <c r="I2832" s="1435" t="s">
        <v>95</v>
      </c>
      <c r="J2832" s="1434"/>
      <c r="K2832" s="1446"/>
      <c r="L2832" s="1445"/>
      <c r="M2832" s="1444"/>
    </row>
    <row r="2833" spans="1:19" ht="15.75" thickBot="1">
      <c r="A2833" s="1443" t="s">
        <v>96</v>
      </c>
      <c r="B2833" s="1442"/>
      <c r="C2833" s="1442"/>
      <c r="D2833" s="1442"/>
      <c r="E2833" s="1442"/>
      <c r="F2833" s="1442"/>
      <c r="G2833" s="1442"/>
      <c r="H2833" s="1442"/>
      <c r="I2833" s="1441"/>
      <c r="J2833" s="1440"/>
      <c r="K2833" s="1439"/>
      <c r="L2833" s="1438"/>
      <c r="M2833" s="1437"/>
    </row>
    <row r="2834" spans="1:19" ht="15.75" thickBot="1">
      <c r="A2834" s="1436" t="s">
        <v>160</v>
      </c>
      <c r="B2834" s="1436"/>
      <c r="C2834" s="1436"/>
      <c r="D2834" s="1436"/>
      <c r="E2834" s="1436"/>
      <c r="F2834" s="1436"/>
      <c r="G2834" s="1436"/>
      <c r="H2834" s="1436"/>
      <c r="I2834" s="1435" t="s">
        <v>95</v>
      </c>
      <c r="J2834" s="1434"/>
      <c r="K2834" s="1433">
        <v>0.84</v>
      </c>
      <c r="L2834" s="1433"/>
      <c r="M2834" s="1432">
        <f>K2834*I2774*12</f>
        <v>3161.0880000000006</v>
      </c>
    </row>
    <row r="2835" spans="1:19" s="1588" customFormat="1" ht="15.75" thickBot="1">
      <c r="A2835" s="1431" t="s">
        <v>137</v>
      </c>
      <c r="B2835" s="1430"/>
      <c r="C2835" s="1430"/>
      <c r="D2835" s="1430"/>
      <c r="E2835" s="1430"/>
      <c r="F2835" s="1430"/>
      <c r="G2835" s="1430"/>
      <c r="H2835" s="1430"/>
      <c r="I2835" s="1426"/>
      <c r="J2835" s="1425"/>
      <c r="K2835" s="1429">
        <v>40.11</v>
      </c>
      <c r="L2835" s="1423"/>
      <c r="M2835" s="1416">
        <f>K2835*12*I2774</f>
        <v>150941.95200000002</v>
      </c>
      <c r="P2835" s="1414"/>
      <c r="Q2835" s="1414"/>
      <c r="R2835" s="1414"/>
      <c r="S2835" s="1589"/>
    </row>
    <row r="2836" spans="1:19" s="1588" customFormat="1" ht="15.75" thickBot="1">
      <c r="A2836" s="1428" t="s">
        <v>136</v>
      </c>
      <c r="B2836" s="1427"/>
      <c r="C2836" s="1427"/>
      <c r="D2836" s="1427"/>
      <c r="E2836" s="1427"/>
      <c r="F2836" s="1427"/>
      <c r="G2836" s="1427"/>
      <c r="H2836" s="1427"/>
      <c r="I2836" s="1426"/>
      <c r="J2836" s="1425"/>
      <c r="K2836" s="1424">
        <f>K2837-K2835</f>
        <v>2.0100000000000051</v>
      </c>
      <c r="L2836" s="1423"/>
      <c r="M2836" s="1416">
        <f>K2836*12*I2774</f>
        <v>7564.0320000000202</v>
      </c>
      <c r="P2836" s="1414"/>
      <c r="Q2836" s="1414"/>
      <c r="R2836" s="1414"/>
      <c r="S2836" s="1589"/>
    </row>
    <row r="2837" spans="1:19" s="1588" customFormat="1" ht="15.75" thickBot="1">
      <c r="A2837" s="1422" t="s">
        <v>135</v>
      </c>
      <c r="B2837" s="1421"/>
      <c r="C2837" s="1421"/>
      <c r="D2837" s="1421"/>
      <c r="E2837" s="1421"/>
      <c r="F2837" s="1421"/>
      <c r="G2837" s="1421"/>
      <c r="H2837" s="1421"/>
      <c r="I2837" s="1420"/>
      <c r="J2837" s="1419"/>
      <c r="K2837" s="1418">
        <f>K2834+K2822+K2798+K2785+K2775</f>
        <v>42.120000000000005</v>
      </c>
      <c r="L2837" s="1417"/>
      <c r="M2837" s="1416">
        <f>M2834+M2822+M2798+M2785+M2775</f>
        <v>158505.98400000003</v>
      </c>
      <c r="N2837" s="1590"/>
      <c r="O2837" s="1590"/>
      <c r="P2837" s="1414"/>
      <c r="Q2837" s="1414"/>
      <c r="R2837" s="1414"/>
      <c r="S2837" s="1589"/>
    </row>
    <row r="2839" spans="1:19" ht="15.75">
      <c r="A2839" s="1587" t="s">
        <v>104</v>
      </c>
      <c r="B2839" s="1587"/>
      <c r="C2839" s="1587"/>
      <c r="D2839" s="1587"/>
      <c r="E2839" s="1587"/>
      <c r="F2839" s="1587"/>
      <c r="G2839" s="1587"/>
      <c r="H2839" s="1587"/>
      <c r="I2839" s="1587"/>
      <c r="J2839" s="1587"/>
      <c r="K2839" s="1587"/>
      <c r="L2839" s="1587"/>
      <c r="M2839" s="1508"/>
    </row>
    <row r="2840" spans="1:19" ht="15.75">
      <c r="A2840" s="1586" t="s">
        <v>0</v>
      </c>
      <c r="B2840" s="1586"/>
      <c r="C2840" s="1586"/>
      <c r="D2840" s="1586"/>
      <c r="E2840" s="1586"/>
      <c r="F2840" s="1586"/>
      <c r="G2840" s="1586"/>
      <c r="H2840" s="1586"/>
      <c r="I2840" s="1586"/>
      <c r="J2840" s="1586"/>
      <c r="K2840" s="1586"/>
      <c r="L2840" s="1586"/>
      <c r="M2840" s="1508"/>
    </row>
    <row r="2841" spans="1:19" ht="15.75">
      <c r="A2841" s="1559"/>
      <c r="B2841" s="1559"/>
      <c r="C2841" s="1559"/>
      <c r="D2841" s="1559"/>
      <c r="E2841" s="1559"/>
      <c r="F2841" s="1559" t="s">
        <v>194</v>
      </c>
      <c r="G2841" s="1559"/>
      <c r="H2841" s="1559"/>
      <c r="I2841" s="1559"/>
      <c r="J2841" s="1559"/>
      <c r="K2841" s="1601" t="s">
        <v>187</v>
      </c>
      <c r="L2841" s="1584"/>
      <c r="M2841" s="1584"/>
    </row>
    <row r="2842" spans="1:19">
      <c r="A2842" s="1512"/>
      <c r="B2842" s="1511"/>
      <c r="C2842" s="1583" t="s">
        <v>2</v>
      </c>
      <c r="D2842" s="1583"/>
      <c r="E2842" s="1583"/>
      <c r="F2842" s="1511"/>
      <c r="G2842" s="1511"/>
      <c r="H2842" s="1557"/>
      <c r="I2842" s="1526" t="s">
        <v>3</v>
      </c>
      <c r="J2842" s="1525"/>
      <c r="K2842" s="1582" t="s">
        <v>4</v>
      </c>
      <c r="L2842" s="1581"/>
      <c r="M2842" s="1536"/>
    </row>
    <row r="2843" spans="1:19">
      <c r="A2843" s="1577"/>
      <c r="B2843" s="1541"/>
      <c r="C2843" s="1541"/>
      <c r="D2843" s="1541"/>
      <c r="E2843" s="1541"/>
      <c r="F2843" s="1541"/>
      <c r="G2843" s="1541"/>
      <c r="H2843" s="1542"/>
      <c r="I2843" s="1452"/>
      <c r="J2843" s="1451"/>
      <c r="K2843" s="1579" t="s">
        <v>5</v>
      </c>
      <c r="L2843" s="1578"/>
      <c r="M2843" s="1600" t="s">
        <v>6</v>
      </c>
    </row>
    <row r="2844" spans="1:19">
      <c r="A2844" s="1577"/>
      <c r="B2844" s="1541"/>
      <c r="C2844" s="1541"/>
      <c r="D2844" s="1541"/>
      <c r="E2844" s="1541"/>
      <c r="F2844" s="1541"/>
      <c r="G2844" s="1541"/>
      <c r="H2844" s="1542"/>
      <c r="I2844" s="1459" t="s">
        <v>7</v>
      </c>
      <c r="J2844" s="1458"/>
      <c r="K2844" s="1576" t="s">
        <v>8</v>
      </c>
      <c r="L2844" s="1575"/>
      <c r="M2844" s="1600" t="s">
        <v>9</v>
      </c>
    </row>
    <row r="2845" spans="1:19" ht="16.5" thickBot="1">
      <c r="A2845" s="1573"/>
      <c r="B2845" s="1538"/>
      <c r="C2845" s="1538"/>
      <c r="D2845" s="1538"/>
      <c r="E2845" s="1538"/>
      <c r="F2845" s="1538"/>
      <c r="G2845" s="1538"/>
      <c r="H2845" s="1537"/>
      <c r="I2845" s="1572">
        <v>281.89999999999998</v>
      </c>
      <c r="J2845" s="1571"/>
      <c r="K2845" s="1570"/>
      <c r="L2845" s="1569"/>
      <c r="M2845" s="1568"/>
    </row>
    <row r="2846" spans="1:19">
      <c r="A2846" s="1555" t="s">
        <v>10</v>
      </c>
      <c r="B2846" s="1534"/>
      <c r="C2846" s="1534"/>
      <c r="D2846" s="1534"/>
      <c r="E2846" s="1534"/>
      <c r="F2846" s="1534"/>
      <c r="G2846" s="1534"/>
      <c r="H2846" s="1567"/>
      <c r="I2846" s="1531"/>
      <c r="J2846" s="1530"/>
      <c r="K2846" s="1566">
        <f>K2849+K2852</f>
        <v>8.77</v>
      </c>
      <c r="L2846" s="1528"/>
      <c r="M2846" s="1444">
        <f>K2846*12*I2845</f>
        <v>29667.155999999995</v>
      </c>
    </row>
    <row r="2847" spans="1:19">
      <c r="A2847" s="1565" t="s">
        <v>11</v>
      </c>
      <c r="B2847" s="1564"/>
      <c r="C2847" s="1564"/>
      <c r="D2847" s="1564"/>
      <c r="E2847" s="1564"/>
      <c r="F2847" s="1564"/>
      <c r="G2847" s="1564"/>
      <c r="H2847" s="1563"/>
      <c r="I2847" s="1452"/>
      <c r="J2847" s="1451"/>
      <c r="K2847" s="1521"/>
      <c r="L2847" s="1507"/>
      <c r="M2847" s="1562"/>
    </row>
    <row r="2848" spans="1:19" ht="15.75" thickBot="1">
      <c r="A2848" s="1550" t="s">
        <v>12</v>
      </c>
      <c r="B2848" s="1561"/>
      <c r="C2848" s="1561"/>
      <c r="D2848" s="1561"/>
      <c r="E2848" s="1561"/>
      <c r="F2848" s="1561"/>
      <c r="G2848" s="1561"/>
      <c r="H2848" s="1560"/>
      <c r="I2848" s="1547"/>
      <c r="J2848" s="1440"/>
      <c r="K2848" s="1439"/>
      <c r="L2848" s="1438"/>
      <c r="M2848" s="1437"/>
    </row>
    <row r="2849" spans="1:13" s="1412" customFormat="1">
      <c r="A2849" s="1496" t="s">
        <v>13</v>
      </c>
      <c r="B2849" s="1516"/>
      <c r="C2849" s="1516"/>
      <c r="D2849" s="1516"/>
      <c r="E2849" s="1516"/>
      <c r="F2849" s="1516"/>
      <c r="G2849" s="1516"/>
      <c r="H2849" s="1543"/>
      <c r="I2849" s="1510" t="s">
        <v>14</v>
      </c>
      <c r="J2849" s="1509"/>
      <c r="K2849" s="1514">
        <v>5.24</v>
      </c>
      <c r="L2849" s="1513"/>
      <c r="M2849" s="1432">
        <f>K2849*12*I2845</f>
        <v>17725.871999999999</v>
      </c>
    </row>
    <row r="2850" spans="1:13" s="1412" customFormat="1">
      <c r="A2850" s="1456" t="s">
        <v>15</v>
      </c>
      <c r="B2850" s="1541"/>
      <c r="C2850" s="1541"/>
      <c r="D2850" s="1541"/>
      <c r="E2850" s="1541"/>
      <c r="F2850" s="1541"/>
      <c r="G2850" s="1541"/>
      <c r="H2850" s="1542"/>
      <c r="I2850" s="1459" t="s">
        <v>16</v>
      </c>
      <c r="J2850" s="1458"/>
      <c r="K2850" s="1508"/>
      <c r="L2850" s="1507"/>
      <c r="M2850" s="1432"/>
    </row>
    <row r="2851" spans="1:13" s="1412" customFormat="1">
      <c r="A2851" s="1496" t="s">
        <v>17</v>
      </c>
      <c r="B2851" s="1516"/>
      <c r="C2851" s="1516"/>
      <c r="D2851" s="1516"/>
      <c r="E2851" s="1516"/>
      <c r="F2851" s="1516"/>
      <c r="G2851" s="1516"/>
      <c r="H2851" s="1543"/>
      <c r="I2851" s="1510"/>
      <c r="J2851" s="1509"/>
      <c r="K2851" s="1508"/>
      <c r="L2851" s="1507"/>
      <c r="M2851" s="1432"/>
    </row>
    <row r="2852" spans="1:13" s="1412" customFormat="1">
      <c r="A2852" s="1496" t="s">
        <v>18</v>
      </c>
      <c r="B2852" s="1516"/>
      <c r="C2852" s="1516"/>
      <c r="D2852" s="1516"/>
      <c r="E2852" s="1516"/>
      <c r="F2852" s="1516"/>
      <c r="G2852" s="1516"/>
      <c r="H2852" s="1543"/>
      <c r="I2852" s="1504" t="s">
        <v>19</v>
      </c>
      <c r="J2852" s="1503"/>
      <c r="K2852" s="1506">
        <v>3.53</v>
      </c>
      <c r="L2852" s="1505"/>
      <c r="M2852" s="1432">
        <f>K2852*12*I2845</f>
        <v>11941.284</v>
      </c>
    </row>
    <row r="2853" spans="1:13" s="1412" customFormat="1">
      <c r="A2853" s="1489" t="s">
        <v>20</v>
      </c>
      <c r="B2853" s="1540"/>
      <c r="C2853" s="1540"/>
      <c r="D2853" s="1540"/>
      <c r="E2853" s="1540"/>
      <c r="F2853" s="1540"/>
      <c r="G2853" s="1540"/>
      <c r="H2853" s="1539"/>
      <c r="I2853" s="1459" t="s">
        <v>16</v>
      </c>
      <c r="J2853" s="1458"/>
      <c r="K2853" s="1599"/>
      <c r="L2853" s="1598"/>
      <c r="M2853" s="1432"/>
    </row>
    <row r="2854" spans="1:13" s="1412" customFormat="1">
      <c r="A2854" s="1482" t="s">
        <v>21</v>
      </c>
      <c r="B2854" s="1511"/>
      <c r="C2854" s="1511"/>
      <c r="D2854" s="1511"/>
      <c r="E2854" s="1511"/>
      <c r="F2854" s="1511"/>
      <c r="G2854" s="1511"/>
      <c r="H2854" s="1557"/>
      <c r="I2854" s="1459"/>
      <c r="J2854" s="1458"/>
      <c r="K2854" s="1508"/>
      <c r="L2854" s="1507"/>
      <c r="M2854" s="1432"/>
    </row>
    <row r="2855" spans="1:13" s="1412" customFormat="1" ht="15.75" thickBot="1">
      <c r="A2855" s="1496" t="s">
        <v>22</v>
      </c>
      <c r="B2855" s="1495"/>
      <c r="C2855" s="1495"/>
      <c r="D2855" s="1495"/>
      <c r="E2855" s="1495"/>
      <c r="F2855" s="1495"/>
      <c r="G2855" s="1495"/>
      <c r="H2855" s="1494"/>
      <c r="I2855" s="1523"/>
      <c r="J2855" s="1522"/>
      <c r="K2855" s="1484"/>
      <c r="L2855" s="1483"/>
      <c r="M2855" s="1432"/>
    </row>
    <row r="2856" spans="1:13" s="1412" customFormat="1">
      <c r="A2856" s="1555" t="s">
        <v>23</v>
      </c>
      <c r="B2856" s="1554"/>
      <c r="C2856" s="1554"/>
      <c r="D2856" s="1554"/>
      <c r="E2856" s="1554"/>
      <c r="F2856" s="1554"/>
      <c r="G2856" s="1554"/>
      <c r="H2856" s="1553"/>
      <c r="I2856" s="1531"/>
      <c r="J2856" s="1552"/>
      <c r="K2856" s="1551">
        <f>K2858+K2863+K2865</f>
        <v>7.17</v>
      </c>
      <c r="L2856" s="1528"/>
      <c r="M2856" s="1444">
        <f>K2856*12*I2845</f>
        <v>24254.675999999996</v>
      </c>
    </row>
    <row r="2857" spans="1:13" s="1412" customFormat="1" ht="15.75" thickBot="1">
      <c r="A2857" s="1550" t="s">
        <v>24</v>
      </c>
      <c r="B2857" s="1549"/>
      <c r="C2857" s="1549"/>
      <c r="D2857" s="1549"/>
      <c r="E2857" s="1549"/>
      <c r="F2857" s="1549"/>
      <c r="G2857" s="1549"/>
      <c r="H2857" s="1548"/>
      <c r="I2857" s="1547"/>
      <c r="J2857" s="1546"/>
      <c r="K2857" s="1439"/>
      <c r="L2857" s="1438"/>
      <c r="M2857" s="1437"/>
    </row>
    <row r="2858" spans="1:13" s="1412" customFormat="1">
      <c r="A2858" s="1456" t="s">
        <v>25</v>
      </c>
      <c r="B2858" s="1455"/>
      <c r="C2858" s="1455"/>
      <c r="D2858" s="1455"/>
      <c r="E2858" s="1455"/>
      <c r="F2858" s="1455"/>
      <c r="G2858" s="1455"/>
      <c r="H2858" s="1453"/>
      <c r="I2858" s="1459" t="s">
        <v>14</v>
      </c>
      <c r="J2858" s="1458"/>
      <c r="K2858" s="1514">
        <v>3.59</v>
      </c>
      <c r="L2858" s="1513"/>
      <c r="M2858" s="1432">
        <f>K2858*12*I2845</f>
        <v>12144.251999999999</v>
      </c>
    </row>
    <row r="2859" spans="1:13" s="1412" customFormat="1">
      <c r="A2859" s="1496" t="s">
        <v>26</v>
      </c>
      <c r="B2859" s="1495"/>
      <c r="C2859" s="1495"/>
      <c r="D2859" s="1495"/>
      <c r="E2859" s="1495"/>
      <c r="F2859" s="1495"/>
      <c r="G2859" s="1495"/>
      <c r="H2859" s="1494"/>
      <c r="I2859" s="1545"/>
      <c r="J2859" s="1544"/>
      <c r="K2859" s="1508"/>
      <c r="L2859" s="1507"/>
      <c r="M2859" s="1432"/>
    </row>
    <row r="2860" spans="1:13" s="1412" customFormat="1">
      <c r="A2860" s="1456" t="s">
        <v>15</v>
      </c>
      <c r="B2860" s="1541"/>
      <c r="C2860" s="1541"/>
      <c r="D2860" s="1541"/>
      <c r="E2860" s="1541"/>
      <c r="F2860" s="1541"/>
      <c r="G2860" s="1541"/>
      <c r="H2860" s="1542"/>
      <c r="I2860" s="1459" t="s">
        <v>16</v>
      </c>
      <c r="J2860" s="1458"/>
      <c r="K2860" s="1508"/>
      <c r="L2860" s="1507"/>
      <c r="M2860" s="1432"/>
    </row>
    <row r="2861" spans="1:13" s="1412" customFormat="1">
      <c r="A2861" s="1496" t="s">
        <v>17</v>
      </c>
      <c r="B2861" s="1516"/>
      <c r="C2861" s="1516"/>
      <c r="D2861" s="1516"/>
      <c r="E2861" s="1516"/>
      <c r="F2861" s="1516"/>
      <c r="G2861" s="1516"/>
      <c r="H2861" s="1543"/>
      <c r="I2861" s="1510"/>
      <c r="J2861" s="1509"/>
      <c r="K2861" s="1508"/>
      <c r="L2861" s="1507"/>
      <c r="M2861" s="1432"/>
    </row>
    <row r="2862" spans="1:13" s="1412" customFormat="1">
      <c r="A2862" s="1489" t="s">
        <v>27</v>
      </c>
      <c r="B2862" s="1540"/>
      <c r="C2862" s="1539"/>
      <c r="D2862" s="1541"/>
      <c r="E2862" s="1541"/>
      <c r="F2862" s="1541"/>
      <c r="G2862" s="1541"/>
      <c r="H2862" s="1542"/>
      <c r="I2862" s="1459" t="s">
        <v>16</v>
      </c>
      <c r="J2862" s="1458"/>
      <c r="K2862" s="1508"/>
      <c r="L2862" s="1507"/>
      <c r="M2862" s="1432"/>
    </row>
    <row r="2863" spans="1:13" s="1412" customFormat="1">
      <c r="A2863" s="1456" t="s">
        <v>28</v>
      </c>
      <c r="B2863" s="1541"/>
      <c r="C2863" s="1541"/>
      <c r="D2863" s="1540"/>
      <c r="E2863" s="1540"/>
      <c r="F2863" s="1540"/>
      <c r="G2863" s="1540"/>
      <c r="H2863" s="1539"/>
      <c r="I2863" s="1504" t="s">
        <v>19</v>
      </c>
      <c r="J2863" s="1503"/>
      <c r="K2863" s="1506">
        <v>1.58</v>
      </c>
      <c r="L2863" s="1505"/>
      <c r="M2863" s="1432">
        <f>K2863*12*I2845</f>
        <v>5344.8239999999996</v>
      </c>
    </row>
    <row r="2864" spans="1:13" s="1412" customFormat="1">
      <c r="A2864" s="1482" t="s">
        <v>29</v>
      </c>
      <c r="B2864" s="1481"/>
      <c r="C2864" s="1481"/>
      <c r="D2864" s="1481"/>
      <c r="E2864" s="1481"/>
      <c r="F2864" s="1481"/>
      <c r="G2864" s="1481"/>
      <c r="H2864" s="1480"/>
      <c r="I2864" s="1526" t="s">
        <v>133</v>
      </c>
      <c r="J2864" s="1525"/>
      <c r="K2864" s="1508"/>
      <c r="L2864" s="1507"/>
      <c r="M2864" s="1432"/>
    </row>
    <row r="2865" spans="1:13" s="1412" customFormat="1">
      <c r="A2865" s="1482" t="s">
        <v>32</v>
      </c>
      <c r="B2865" s="1481"/>
      <c r="C2865" s="1481"/>
      <c r="D2865" s="1481"/>
      <c r="E2865" s="1481"/>
      <c r="F2865" s="1481"/>
      <c r="G2865" s="1481"/>
      <c r="H2865" s="1480"/>
      <c r="I2865" s="1526" t="s">
        <v>19</v>
      </c>
      <c r="J2865" s="1525"/>
      <c r="K2865" s="1506">
        <v>2</v>
      </c>
      <c r="L2865" s="1505"/>
      <c r="M2865" s="1432">
        <f>K2865*12*I2845</f>
        <v>6765.5999999999995</v>
      </c>
    </row>
    <row r="2866" spans="1:13" s="1412" customFormat="1">
      <c r="A2866" s="1496" t="s">
        <v>33</v>
      </c>
      <c r="B2866" s="1495"/>
      <c r="C2866" s="1495"/>
      <c r="D2866" s="1495"/>
      <c r="E2866" s="1495"/>
      <c r="F2866" s="1495"/>
      <c r="G2866" s="1495"/>
      <c r="H2866" s="1494"/>
      <c r="I2866" s="1523"/>
      <c r="J2866" s="1522"/>
      <c r="K2866" s="1508"/>
      <c r="L2866" s="1507"/>
      <c r="M2866" s="1432"/>
    </row>
    <row r="2867" spans="1:13" s="1412" customFormat="1">
      <c r="A2867" s="1482" t="s">
        <v>34</v>
      </c>
      <c r="B2867" s="1481"/>
      <c r="C2867" s="1481"/>
      <c r="D2867" s="1481"/>
      <c r="E2867" s="1481"/>
      <c r="F2867" s="1481"/>
      <c r="G2867" s="1481"/>
      <c r="H2867" s="1480"/>
      <c r="I2867" s="1459" t="s">
        <v>16</v>
      </c>
      <c r="J2867" s="1458"/>
      <c r="K2867" s="1508"/>
      <c r="L2867" s="1507"/>
      <c r="M2867" s="1432"/>
    </row>
    <row r="2868" spans="1:13" s="1412" customFormat="1" ht="15.75" thickBot="1">
      <c r="A2868" s="1482" t="s">
        <v>35</v>
      </c>
      <c r="B2868" s="1481"/>
      <c r="C2868" s="1481"/>
      <c r="D2868" s="1481"/>
      <c r="E2868" s="1481"/>
      <c r="F2868" s="1481"/>
      <c r="G2868" s="1481"/>
      <c r="H2868" s="1480"/>
      <c r="I2868" s="1526" t="s">
        <v>132</v>
      </c>
      <c r="J2868" s="1525"/>
      <c r="K2868" s="1538"/>
      <c r="L2868" s="1537"/>
      <c r="M2868" s="1536"/>
    </row>
    <row r="2869" spans="1:13" s="1412" customFormat="1" ht="15.75" thickBot="1">
      <c r="A2869" s="1535" t="s">
        <v>38</v>
      </c>
      <c r="B2869" s="1534"/>
      <c r="C2869" s="1534"/>
      <c r="D2869" s="1534"/>
      <c r="E2869" s="1534"/>
      <c r="F2869" s="1534"/>
      <c r="G2869" s="1533"/>
      <c r="H2869" s="1532"/>
      <c r="I2869" s="1531"/>
      <c r="J2869" s="1530"/>
      <c r="K2869" s="1529">
        <f>K2870+K2877+K2885+K2889+K2890+K2891</f>
        <v>43.589999999999996</v>
      </c>
      <c r="L2869" s="1528"/>
      <c r="M2869" s="1444">
        <f>M2870+M2877+M2885+M2889+M2890+M2891</f>
        <v>147456.25199999998</v>
      </c>
    </row>
    <row r="2870" spans="1:13" s="1412" customFormat="1" ht="15.75" thickBot="1">
      <c r="A2870" s="1467" t="s">
        <v>39</v>
      </c>
      <c r="B2870" s="1466"/>
      <c r="C2870" s="1466"/>
      <c r="D2870" s="1466"/>
      <c r="E2870" s="1466"/>
      <c r="F2870" s="1466"/>
      <c r="G2870" s="1466"/>
      <c r="H2870" s="1465"/>
      <c r="I2870" s="1464"/>
      <c r="J2870" s="1463"/>
      <c r="K2870" s="1527">
        <f>K2871+K2872+K2873+K2875+K2876</f>
        <v>11.45</v>
      </c>
      <c r="L2870" s="1518"/>
      <c r="M2870" s="1460">
        <f>K2870*12*I2845</f>
        <v>38733.05999999999</v>
      </c>
    </row>
    <row r="2871" spans="1:13" s="1412" customFormat="1">
      <c r="A2871" s="1496" t="s">
        <v>40</v>
      </c>
      <c r="B2871" s="1495"/>
      <c r="C2871" s="1495"/>
      <c r="D2871" s="1495"/>
      <c r="E2871" s="1495"/>
      <c r="F2871" s="1495"/>
      <c r="G2871" s="1495"/>
      <c r="H2871" s="1494"/>
      <c r="I2871" s="1510" t="s">
        <v>41</v>
      </c>
      <c r="J2871" s="1509"/>
      <c r="K2871" s="1514">
        <v>2.58</v>
      </c>
      <c r="L2871" s="1513"/>
      <c r="M2871" s="1432">
        <f>K2871*12*I2845</f>
        <v>8727.6239999999998</v>
      </c>
    </row>
    <row r="2872" spans="1:13" s="1412" customFormat="1">
      <c r="A2872" s="1489" t="s">
        <v>42</v>
      </c>
      <c r="B2872" s="1488"/>
      <c r="C2872" s="1488"/>
      <c r="D2872" s="1488"/>
      <c r="E2872" s="1488"/>
      <c r="F2872" s="1488"/>
      <c r="G2872" s="1488"/>
      <c r="H2872" s="1487"/>
      <c r="I2872" s="1504" t="s">
        <v>43</v>
      </c>
      <c r="J2872" s="1503"/>
      <c r="K2872" s="1506">
        <v>6.1</v>
      </c>
      <c r="L2872" s="1505"/>
      <c r="M2872" s="1432">
        <f>K2872*12*I2845</f>
        <v>20635.079999999994</v>
      </c>
    </row>
    <row r="2873" spans="1:13" s="1412" customFormat="1">
      <c r="A2873" s="1482" t="s">
        <v>44</v>
      </c>
      <c r="B2873" s="1481"/>
      <c r="C2873" s="1481"/>
      <c r="D2873" s="1481"/>
      <c r="E2873" s="1481"/>
      <c r="F2873" s="1481"/>
      <c r="G2873" s="1481"/>
      <c r="H2873" s="1480"/>
      <c r="I2873" s="1526" t="s">
        <v>19</v>
      </c>
      <c r="J2873" s="1525"/>
      <c r="K2873" s="1506">
        <v>0.69</v>
      </c>
      <c r="L2873" s="1505"/>
      <c r="M2873" s="1432">
        <f>K2873*12*I2845</f>
        <v>2334.1319999999996</v>
      </c>
    </row>
    <row r="2874" spans="1:13" s="1412" customFormat="1">
      <c r="A2874" s="1524" t="s">
        <v>45</v>
      </c>
      <c r="B2874" s="1516"/>
      <c r="C2874" s="1516"/>
      <c r="D2874" s="1516"/>
      <c r="E2874" s="1495"/>
      <c r="F2874" s="1495"/>
      <c r="G2874" s="1495"/>
      <c r="H2874" s="1494"/>
      <c r="I2874" s="1523"/>
      <c r="J2874" s="1522"/>
      <c r="K2874" s="1521"/>
      <c r="L2874" s="1507"/>
      <c r="M2874" s="1432"/>
    </row>
    <row r="2875" spans="1:13" s="1412" customFormat="1">
      <c r="A2875" s="1489" t="s">
        <v>46</v>
      </c>
      <c r="B2875" s="1488"/>
      <c r="C2875" s="1488"/>
      <c r="D2875" s="1488"/>
      <c r="E2875" s="1488"/>
      <c r="F2875" s="1488"/>
      <c r="G2875" s="1488"/>
      <c r="H2875" s="1487"/>
      <c r="I2875" s="1504" t="s">
        <v>14</v>
      </c>
      <c r="J2875" s="1503"/>
      <c r="K2875" s="1506">
        <v>0.21</v>
      </c>
      <c r="L2875" s="1505"/>
      <c r="M2875" s="1432">
        <f>K2875*12*I2845</f>
        <v>710.38799999999992</v>
      </c>
    </row>
    <row r="2876" spans="1:13" s="1412" customFormat="1" ht="15.75" thickBot="1">
      <c r="A2876" s="1482" t="s">
        <v>47</v>
      </c>
      <c r="B2876" s="1481"/>
      <c r="C2876" s="1481"/>
      <c r="D2876" s="1481"/>
      <c r="E2876" s="1481"/>
      <c r="F2876" s="1481"/>
      <c r="G2876" s="1481"/>
      <c r="H2876" s="1480"/>
      <c r="I2876" s="1479" t="s">
        <v>14</v>
      </c>
      <c r="J2876" s="1478"/>
      <c r="K2876" s="1520">
        <v>1.87</v>
      </c>
      <c r="L2876" s="1519"/>
      <c r="M2876" s="1432">
        <f>K2876*12*I2845</f>
        <v>6325.8360000000002</v>
      </c>
    </row>
    <row r="2877" spans="1:13" s="1412" customFormat="1" ht="15.75" thickBot="1">
      <c r="A2877" s="1501" t="s">
        <v>48</v>
      </c>
      <c r="B2877" s="1500"/>
      <c r="C2877" s="1500"/>
      <c r="D2877" s="1500"/>
      <c r="E2877" s="1500"/>
      <c r="F2877" s="1500"/>
      <c r="G2877" s="1500"/>
      <c r="H2877" s="1499"/>
      <c r="I2877" s="1464"/>
      <c r="J2877" s="1463"/>
      <c r="K2877" s="1462">
        <f>K2878+K2879+K2881+K2882+K2883+K2884</f>
        <v>2.9600000000000004</v>
      </c>
      <c r="L2877" s="1518"/>
      <c r="M2877" s="1460">
        <f>K2877*12*I2845</f>
        <v>10013.088</v>
      </c>
    </row>
    <row r="2878" spans="1:13" s="1412" customFormat="1">
      <c r="A2878" s="1517" t="s">
        <v>49</v>
      </c>
      <c r="B2878" s="1516"/>
      <c r="C2878" s="1516"/>
      <c r="D2878" s="1516"/>
      <c r="E2878" s="1516"/>
      <c r="F2878" s="1495"/>
      <c r="G2878" s="1495"/>
      <c r="H2878" s="1494"/>
      <c r="I2878" s="1515"/>
      <c r="J2878" s="1451"/>
      <c r="K2878" s="1514">
        <v>0.16</v>
      </c>
      <c r="L2878" s="1513"/>
      <c r="M2878" s="1432">
        <f>K2878*12*I2845</f>
        <v>541.24799999999993</v>
      </c>
    </row>
    <row r="2879" spans="1:13" s="1412" customFormat="1">
      <c r="A2879" s="1512" t="s">
        <v>50</v>
      </c>
      <c r="B2879" s="1511"/>
      <c r="C2879" s="1511"/>
      <c r="D2879" s="1511"/>
      <c r="E2879" s="1511"/>
      <c r="F2879" s="1481"/>
      <c r="G2879" s="1481"/>
      <c r="H2879" s="1480"/>
      <c r="I2879" s="1459" t="s">
        <v>51</v>
      </c>
      <c r="J2879" s="1458"/>
      <c r="K2879" s="1506">
        <v>1.41</v>
      </c>
      <c r="L2879" s="1505"/>
      <c r="M2879" s="1432">
        <f>K2879*12*I2845</f>
        <v>4769.7479999999987</v>
      </c>
    </row>
    <row r="2880" spans="1:13" s="1412" customFormat="1">
      <c r="A2880" s="1496" t="s">
        <v>52</v>
      </c>
      <c r="B2880" s="1495"/>
      <c r="C2880" s="1495"/>
      <c r="D2880" s="1495"/>
      <c r="E2880" s="1495"/>
      <c r="F2880" s="1495"/>
      <c r="G2880" s="1495"/>
      <c r="H2880" s="1494"/>
      <c r="I2880" s="1510" t="s">
        <v>53</v>
      </c>
      <c r="J2880" s="1509"/>
      <c r="K2880" s="1508"/>
      <c r="L2880" s="1507"/>
      <c r="M2880" s="1432"/>
    </row>
    <row r="2881" spans="1:13" s="1412" customFormat="1">
      <c r="A2881" s="1489" t="s">
        <v>54</v>
      </c>
      <c r="B2881" s="1488"/>
      <c r="C2881" s="1488"/>
      <c r="D2881" s="1488"/>
      <c r="E2881" s="1488"/>
      <c r="F2881" s="1488"/>
      <c r="G2881" s="1488"/>
      <c r="H2881" s="1487"/>
      <c r="I2881" s="1504" t="s">
        <v>55</v>
      </c>
      <c r="J2881" s="1503"/>
      <c r="K2881" s="1506">
        <v>0.87</v>
      </c>
      <c r="L2881" s="1505"/>
      <c r="M2881" s="1432">
        <f>K2881*12*I2845</f>
        <v>2943.0359999999996</v>
      </c>
    </row>
    <row r="2882" spans="1:13" s="1412" customFormat="1">
      <c r="A2882" s="1489" t="s">
        <v>56</v>
      </c>
      <c r="B2882" s="1488"/>
      <c r="C2882" s="1488"/>
      <c r="D2882" s="1488"/>
      <c r="E2882" s="1488"/>
      <c r="F2882" s="1488"/>
      <c r="G2882" s="1488"/>
      <c r="H2882" s="1487"/>
      <c r="I2882" s="1504" t="s">
        <v>57</v>
      </c>
      <c r="J2882" s="1503"/>
      <c r="K2882" s="1506">
        <v>0.22</v>
      </c>
      <c r="L2882" s="1505"/>
      <c r="M2882" s="1432">
        <f>K2882*12*I2845</f>
        <v>744.21600000000001</v>
      </c>
    </row>
    <row r="2883" spans="1:13" s="1412" customFormat="1">
      <c r="A2883" s="1482" t="s">
        <v>58</v>
      </c>
      <c r="B2883" s="1481"/>
      <c r="C2883" s="1481"/>
      <c r="D2883" s="1481"/>
      <c r="E2883" s="1481"/>
      <c r="F2883" s="1481"/>
      <c r="G2883" s="1481"/>
      <c r="H2883" s="1480"/>
      <c r="I2883" s="1504" t="s">
        <v>59</v>
      </c>
      <c r="J2883" s="1503"/>
      <c r="K2883" s="1484">
        <v>0.12</v>
      </c>
      <c r="L2883" s="1483"/>
      <c r="M2883" s="1432">
        <f>K2883*12*I2845</f>
        <v>405.93599999999998</v>
      </c>
    </row>
    <row r="2884" spans="1:13" s="1412" customFormat="1" ht="15.75" thickBot="1">
      <c r="A2884" s="1482" t="s">
        <v>60</v>
      </c>
      <c r="B2884" s="1481"/>
      <c r="C2884" s="1481"/>
      <c r="D2884" s="1481"/>
      <c r="E2884" s="1481"/>
      <c r="F2884" s="1481"/>
      <c r="G2884" s="1481"/>
      <c r="H2884" s="1480"/>
      <c r="I2884" s="1479" t="s">
        <v>61</v>
      </c>
      <c r="J2884" s="1478"/>
      <c r="K2884" s="1477">
        <v>0.18</v>
      </c>
      <c r="L2884" s="1476"/>
      <c r="M2884" s="1502">
        <f>K2884*12*I2845</f>
        <v>608.904</v>
      </c>
    </row>
    <row r="2885" spans="1:13" s="1412" customFormat="1" ht="15.75" thickBot="1">
      <c r="A2885" s="1501" t="s">
        <v>109</v>
      </c>
      <c r="B2885" s="1500"/>
      <c r="C2885" s="1500"/>
      <c r="D2885" s="1500"/>
      <c r="E2885" s="1500"/>
      <c r="F2885" s="1500"/>
      <c r="G2885" s="1500"/>
      <c r="H2885" s="1499"/>
      <c r="I2885" s="1498"/>
      <c r="J2885" s="1497"/>
      <c r="K2885" s="1424">
        <f>K2886+K2887+K2888</f>
        <v>1.93</v>
      </c>
      <c r="L2885" s="1461"/>
      <c r="M2885" s="1460">
        <f>K2885*12*I2845</f>
        <v>6528.8039999999992</v>
      </c>
    </row>
    <row r="2886" spans="1:13" s="1412" customFormat="1">
      <c r="A2886" s="1496" t="s">
        <v>63</v>
      </c>
      <c r="B2886" s="1495"/>
      <c r="C2886" s="1495"/>
      <c r="D2886" s="1495"/>
      <c r="E2886" s="1495"/>
      <c r="F2886" s="1495"/>
      <c r="G2886" s="1495"/>
      <c r="H2886" s="1494"/>
      <c r="I2886" s="1493" t="s">
        <v>64</v>
      </c>
      <c r="J2886" s="1492"/>
      <c r="K2886" s="1491">
        <v>0.92</v>
      </c>
      <c r="L2886" s="1490"/>
      <c r="M2886" s="1432">
        <f>K2886*12*I2845</f>
        <v>3112.1759999999999</v>
      </c>
    </row>
    <row r="2887" spans="1:13" s="1412" customFormat="1">
      <c r="A2887" s="1489" t="s">
        <v>65</v>
      </c>
      <c r="B2887" s="1488"/>
      <c r="C2887" s="1488"/>
      <c r="D2887" s="1488"/>
      <c r="E2887" s="1488"/>
      <c r="F2887" s="1488"/>
      <c r="G2887" s="1488"/>
      <c r="H2887" s="1487"/>
      <c r="I2887" s="1486" t="s">
        <v>66</v>
      </c>
      <c r="J2887" s="1485"/>
      <c r="K2887" s="1484">
        <v>0.81</v>
      </c>
      <c r="L2887" s="1483"/>
      <c r="M2887" s="1432">
        <f>K2887*12*I2845</f>
        <v>2740.0679999999998</v>
      </c>
    </row>
    <row r="2888" spans="1:13" s="1412" customFormat="1" ht="15.75" thickBot="1">
      <c r="A2888" s="1482" t="s">
        <v>58</v>
      </c>
      <c r="B2888" s="1481"/>
      <c r="C2888" s="1481"/>
      <c r="D2888" s="1481"/>
      <c r="E2888" s="1481"/>
      <c r="F2888" s="1481"/>
      <c r="G2888" s="1481"/>
      <c r="H2888" s="1480"/>
      <c r="I2888" s="1479" t="s">
        <v>59</v>
      </c>
      <c r="J2888" s="1478"/>
      <c r="K2888" s="1477">
        <v>0.2</v>
      </c>
      <c r="L2888" s="1476"/>
      <c r="M2888" s="1432">
        <f>K2888*12*I2845</f>
        <v>676.56000000000006</v>
      </c>
    </row>
    <row r="2889" spans="1:13" s="1412" customFormat="1" ht="15.75" thickBot="1">
      <c r="A2889" s="1471" t="s">
        <v>108</v>
      </c>
      <c r="B2889" s="1470"/>
      <c r="C2889" s="1470"/>
      <c r="D2889" s="1470"/>
      <c r="E2889" s="1470"/>
      <c r="F2889" s="1470"/>
      <c r="G2889" s="1470"/>
      <c r="H2889" s="1469"/>
      <c r="I2889" s="1475" t="s">
        <v>68</v>
      </c>
      <c r="J2889" s="1474"/>
      <c r="K2889" s="1473">
        <v>24.85</v>
      </c>
      <c r="L2889" s="1472"/>
      <c r="M2889" s="1460">
        <f>K2889*12*I2845</f>
        <v>84062.58</v>
      </c>
    </row>
    <row r="2890" spans="1:13" s="1412" customFormat="1" ht="15.75" thickBot="1">
      <c r="A2890" s="1467" t="s">
        <v>107</v>
      </c>
      <c r="B2890" s="1466"/>
      <c r="C2890" s="1466"/>
      <c r="D2890" s="1466"/>
      <c r="E2890" s="1466"/>
      <c r="F2890" s="1466"/>
      <c r="G2890" s="1466"/>
      <c r="H2890" s="1465"/>
      <c r="I2890" s="1435" t="s">
        <v>71</v>
      </c>
      <c r="J2890" s="1434"/>
      <c r="K2890" s="1462">
        <v>2.29</v>
      </c>
      <c r="L2890" s="1461"/>
      <c r="M2890" s="1460">
        <f>K2890*12*I2845</f>
        <v>7746.6119999999992</v>
      </c>
    </row>
    <row r="2891" spans="1:13" s="1412" customFormat="1" ht="15.75" thickBot="1">
      <c r="A2891" s="1471" t="s">
        <v>106</v>
      </c>
      <c r="B2891" s="1470"/>
      <c r="C2891" s="1470"/>
      <c r="D2891" s="1470"/>
      <c r="E2891" s="1470"/>
      <c r="F2891" s="1470"/>
      <c r="G2891" s="1470"/>
      <c r="H2891" s="1469"/>
      <c r="I2891" s="1464"/>
      <c r="J2891" s="1463"/>
      <c r="K2891" s="1462">
        <v>0.11</v>
      </c>
      <c r="L2891" s="1461"/>
      <c r="M2891" s="1460">
        <f>K2891*12*I2845</f>
        <v>372.108</v>
      </c>
    </row>
    <row r="2892" spans="1:13" s="1412" customFormat="1">
      <c r="A2892" s="1456" t="s">
        <v>75</v>
      </c>
      <c r="B2892" s="1455"/>
      <c r="C2892" s="1455"/>
      <c r="D2892" s="1455"/>
      <c r="E2892" s="1455"/>
      <c r="F2892" s="1455"/>
      <c r="G2892" s="1455"/>
      <c r="H2892" s="1453"/>
      <c r="I2892" s="1435" t="s">
        <v>14</v>
      </c>
      <c r="J2892" s="1434"/>
      <c r="K2892" s="1468"/>
      <c r="L2892" s="1449"/>
      <c r="M2892" s="1432"/>
    </row>
    <row r="2893" spans="1:13" s="1412" customFormat="1" ht="15.75" thickBot="1">
      <c r="A2893" s="1456" t="s">
        <v>76</v>
      </c>
      <c r="B2893" s="1455"/>
      <c r="C2893" s="1455"/>
      <c r="D2893" s="1455"/>
      <c r="E2893" s="1455"/>
      <c r="F2893" s="1455"/>
      <c r="G2893" s="1455"/>
      <c r="H2893" s="1453"/>
      <c r="I2893" s="1452"/>
      <c r="J2893" s="1451"/>
      <c r="K2893" s="1468"/>
      <c r="L2893" s="1449"/>
      <c r="M2893" s="1432"/>
    </row>
    <row r="2894" spans="1:13" s="1412" customFormat="1" ht="15.75" thickBot="1">
      <c r="A2894" s="1467" t="s">
        <v>105</v>
      </c>
      <c r="B2894" s="1466"/>
      <c r="C2894" s="1466"/>
      <c r="D2894" s="1466"/>
      <c r="E2894" s="1466"/>
      <c r="F2894" s="1466"/>
      <c r="G2894" s="1466"/>
      <c r="H2894" s="1465"/>
      <c r="I2894" s="1464"/>
      <c r="J2894" s="1463"/>
      <c r="K2894" s="1462">
        <v>8.4700000000000006</v>
      </c>
      <c r="L2894" s="1461"/>
      <c r="M2894" s="1460">
        <f>K2894*12*I2845</f>
        <v>28652.316000000003</v>
      </c>
    </row>
    <row r="2895" spans="1:13" s="1412" customFormat="1">
      <c r="A2895" s="1456" t="s">
        <v>131</v>
      </c>
      <c r="B2895" s="1454"/>
      <c r="C2895" s="1454"/>
      <c r="D2895" s="1454"/>
      <c r="E2895" s="1454"/>
      <c r="F2895" s="1455"/>
      <c r="G2895" s="1454"/>
      <c r="H2895" s="1453"/>
      <c r="I2895" s="1459" t="s">
        <v>79</v>
      </c>
      <c r="J2895" s="1458"/>
      <c r="K2895" s="1450"/>
      <c r="L2895" s="1449"/>
      <c r="M2895" s="1432"/>
    </row>
    <row r="2896" spans="1:13" s="1412" customFormat="1">
      <c r="A2896" s="1456" t="s">
        <v>130</v>
      </c>
      <c r="B2896" s="1454"/>
      <c r="C2896" s="1454"/>
      <c r="D2896" s="1454"/>
      <c r="E2896" s="1454"/>
      <c r="F2896" s="1455"/>
      <c r="G2896" s="1454"/>
      <c r="H2896" s="1453"/>
      <c r="I2896" s="1459" t="s">
        <v>81</v>
      </c>
      <c r="J2896" s="1458"/>
      <c r="K2896" s="1450"/>
      <c r="L2896" s="1449"/>
      <c r="M2896" s="1432"/>
    </row>
    <row r="2897" spans="1:19">
      <c r="A2897" s="1456" t="s">
        <v>129</v>
      </c>
      <c r="B2897" s="1454"/>
      <c r="C2897" s="1454"/>
      <c r="D2897" s="1454"/>
      <c r="E2897" s="1454"/>
      <c r="F2897" s="1455"/>
      <c r="G2897" s="1454"/>
      <c r="H2897" s="1453"/>
      <c r="I2897" s="1459" t="s">
        <v>83</v>
      </c>
      <c r="J2897" s="1458"/>
      <c r="K2897" s="1450"/>
      <c r="L2897" s="1449"/>
      <c r="M2897" s="1432"/>
    </row>
    <row r="2898" spans="1:19">
      <c r="A2898" s="1456" t="s">
        <v>128</v>
      </c>
      <c r="B2898" s="1454"/>
      <c r="C2898" s="1454"/>
      <c r="D2898" s="1454"/>
      <c r="E2898" s="1454"/>
      <c r="F2898" s="1455"/>
      <c r="G2898" s="1454"/>
      <c r="H2898" s="1453"/>
      <c r="I2898" s="1459" t="s">
        <v>85</v>
      </c>
      <c r="J2898" s="1458"/>
      <c r="K2898" s="1450"/>
      <c r="L2898" s="1449"/>
      <c r="M2898" s="1432"/>
    </row>
    <row r="2899" spans="1:19">
      <c r="A2899" s="1456" t="s">
        <v>127</v>
      </c>
      <c r="B2899" s="1454"/>
      <c r="C2899" s="1454"/>
      <c r="D2899" s="1454"/>
      <c r="E2899" s="1454"/>
      <c r="F2899" s="1455"/>
      <c r="G2899" s="1454"/>
      <c r="H2899" s="1453"/>
      <c r="I2899" s="1459" t="s">
        <v>87</v>
      </c>
      <c r="J2899" s="1458"/>
      <c r="K2899" s="1450"/>
      <c r="L2899" s="1449"/>
      <c r="M2899" s="1432"/>
    </row>
    <row r="2900" spans="1:19">
      <c r="A2900" s="1456" t="s">
        <v>126</v>
      </c>
      <c r="B2900" s="1454"/>
      <c r="C2900" s="1454"/>
      <c r="D2900" s="1454"/>
      <c r="E2900" s="1454"/>
      <c r="F2900" s="1455"/>
      <c r="G2900" s="1454"/>
      <c r="H2900" s="1453"/>
      <c r="I2900" s="1452"/>
      <c r="J2900" s="1451"/>
      <c r="K2900" s="1450"/>
      <c r="L2900" s="1449"/>
      <c r="M2900" s="1432"/>
    </row>
    <row r="2901" spans="1:19">
      <c r="A2901" s="1456" t="s">
        <v>125</v>
      </c>
      <c r="B2901" s="1454"/>
      <c r="C2901" s="1454"/>
      <c r="D2901" s="1454"/>
      <c r="E2901" s="1454"/>
      <c r="F2901" s="1455"/>
      <c r="G2901" s="1454"/>
      <c r="H2901" s="1453"/>
      <c r="I2901" s="1452"/>
      <c r="J2901" s="1451"/>
      <c r="K2901" s="1450"/>
      <c r="L2901" s="1449"/>
      <c r="M2901" s="1432"/>
    </row>
    <row r="2902" spans="1:19">
      <c r="A2902" s="1456" t="s">
        <v>91</v>
      </c>
      <c r="B2902" s="1454"/>
      <c r="C2902" s="1454"/>
      <c r="D2902" s="1454"/>
      <c r="E2902" s="1454"/>
      <c r="F2902" s="1455"/>
      <c r="G2902" s="1454"/>
      <c r="H2902" s="1453"/>
      <c r="I2902" s="1452"/>
      <c r="J2902" s="1451"/>
      <c r="K2902" s="1450"/>
      <c r="L2902" s="1449"/>
      <c r="M2902" s="1432"/>
    </row>
    <row r="2903" spans="1:19" ht="15.75" thickBot="1">
      <c r="A2903" s="1456" t="s">
        <v>124</v>
      </c>
      <c r="B2903" s="1454"/>
      <c r="C2903" s="1454"/>
      <c r="D2903" s="1454"/>
      <c r="E2903" s="1454"/>
      <c r="F2903" s="1455"/>
      <c r="G2903" s="1454"/>
      <c r="H2903" s="1453"/>
      <c r="I2903" s="1452"/>
      <c r="J2903" s="1451"/>
      <c r="K2903" s="1450"/>
      <c r="L2903" s="1449"/>
      <c r="M2903" s="1432"/>
    </row>
    <row r="2904" spans="1:19">
      <c r="A2904" s="1448" t="s">
        <v>94</v>
      </c>
      <c r="B2904" s="1447"/>
      <c r="C2904" s="1447"/>
      <c r="D2904" s="1447"/>
      <c r="E2904" s="1447"/>
      <c r="F2904" s="1447"/>
      <c r="G2904" s="1447"/>
      <c r="H2904" s="1447"/>
      <c r="I2904" s="1435" t="s">
        <v>95</v>
      </c>
      <c r="J2904" s="1434"/>
      <c r="K2904" s="1446"/>
      <c r="L2904" s="1445"/>
      <c r="M2904" s="1444"/>
    </row>
    <row r="2905" spans="1:19" ht="15.75" thickBot="1">
      <c r="A2905" s="1443" t="s">
        <v>96</v>
      </c>
      <c r="B2905" s="1442"/>
      <c r="C2905" s="1442"/>
      <c r="D2905" s="1442"/>
      <c r="E2905" s="1442"/>
      <c r="F2905" s="1442"/>
      <c r="G2905" s="1442"/>
      <c r="H2905" s="1442"/>
      <c r="I2905" s="1441"/>
      <c r="J2905" s="1440"/>
      <c r="K2905" s="1439"/>
      <c r="L2905" s="1438"/>
      <c r="M2905" s="1437"/>
    </row>
    <row r="2906" spans="1:19" ht="15.75" thickBot="1">
      <c r="A2906" s="1467" t="s">
        <v>97</v>
      </c>
      <c r="B2906" s="1466"/>
      <c r="C2906" s="1466"/>
      <c r="D2906" s="1466"/>
      <c r="E2906" s="1466"/>
      <c r="F2906" s="1466"/>
      <c r="G2906" s="1466"/>
      <c r="H2906" s="1597"/>
      <c r="I2906" s="1596" t="s">
        <v>98</v>
      </c>
      <c r="J2906" s="1595"/>
      <c r="K2906" s="1429">
        <v>1.85</v>
      </c>
      <c r="L2906" s="1423"/>
      <c r="M2906" s="1416">
        <f>K2906*12*I2845</f>
        <v>6258.18</v>
      </c>
    </row>
    <row r="2907" spans="1:19" ht="15.75" thickBot="1">
      <c r="A2907" s="1436" t="s">
        <v>99</v>
      </c>
      <c r="B2907" s="1436"/>
      <c r="C2907" s="1436"/>
      <c r="D2907" s="1436"/>
      <c r="E2907" s="1436"/>
      <c r="F2907" s="1436"/>
      <c r="G2907" s="1436"/>
      <c r="H2907" s="1436"/>
      <c r="I2907" s="1435" t="s">
        <v>95</v>
      </c>
      <c r="J2907" s="1434"/>
      <c r="K2907" s="1433">
        <v>0.94</v>
      </c>
      <c r="L2907" s="1433"/>
      <c r="M2907" s="1432">
        <f>K2907*I2845*12</f>
        <v>3179.8319999999999</v>
      </c>
    </row>
    <row r="2908" spans="1:19" ht="15.75" thickBot="1">
      <c r="A2908" s="1594" t="s">
        <v>100</v>
      </c>
      <c r="B2908" s="1593"/>
      <c r="C2908" s="1593"/>
      <c r="D2908" s="1593"/>
      <c r="E2908" s="1593"/>
      <c r="F2908" s="1593"/>
      <c r="G2908" s="1593"/>
      <c r="H2908" s="1593"/>
      <c r="I2908" s="1592"/>
      <c r="J2908" s="1591"/>
      <c r="K2908" s="1429"/>
      <c r="L2908" s="1423"/>
      <c r="M2908" s="1416"/>
    </row>
    <row r="2909" spans="1:19" s="1588" customFormat="1" ht="15.75" thickBot="1">
      <c r="A2909" s="1431" t="s">
        <v>137</v>
      </c>
      <c r="B2909" s="1430"/>
      <c r="C2909" s="1430"/>
      <c r="D2909" s="1430"/>
      <c r="E2909" s="1430"/>
      <c r="F2909" s="1430"/>
      <c r="G2909" s="1430"/>
      <c r="H2909" s="1430"/>
      <c r="I2909" s="1426"/>
      <c r="J2909" s="1425"/>
      <c r="K2909" s="1429">
        <v>67.42</v>
      </c>
      <c r="L2909" s="1423"/>
      <c r="M2909" s="1416">
        <f>K2909*12*I2845</f>
        <v>228068.37599999996</v>
      </c>
      <c r="P2909" s="1414"/>
      <c r="Q2909" s="1414"/>
      <c r="R2909" s="1414"/>
      <c r="S2909" s="1589"/>
    </row>
    <row r="2910" spans="1:19" s="1588" customFormat="1" ht="15.75" thickBot="1">
      <c r="A2910" s="1428" t="s">
        <v>136</v>
      </c>
      <c r="B2910" s="1427"/>
      <c r="C2910" s="1427"/>
      <c r="D2910" s="1427"/>
      <c r="E2910" s="1427"/>
      <c r="F2910" s="1427"/>
      <c r="G2910" s="1427"/>
      <c r="H2910" s="1427"/>
      <c r="I2910" s="1426"/>
      <c r="J2910" s="1425"/>
      <c r="K2910" s="1424">
        <f>K2911-K2909</f>
        <v>3.3699999999999903</v>
      </c>
      <c r="L2910" s="1423"/>
      <c r="M2910" s="1416">
        <f>K2910*12*I2845</f>
        <v>11400.035999999965</v>
      </c>
      <c r="N2910" s="1590"/>
      <c r="O2910" s="1590"/>
      <c r="P2910" s="1414"/>
      <c r="Q2910" s="1414"/>
      <c r="R2910" s="1414"/>
      <c r="S2910" s="1589"/>
    </row>
    <row r="2911" spans="1:19" s="1588" customFormat="1" ht="15.75" thickBot="1">
      <c r="A2911" s="1422" t="s">
        <v>135</v>
      </c>
      <c r="B2911" s="1421"/>
      <c r="C2911" s="1421"/>
      <c r="D2911" s="1421"/>
      <c r="E2911" s="1421"/>
      <c r="F2911" s="1421"/>
      <c r="G2911" s="1421"/>
      <c r="H2911" s="1421"/>
      <c r="I2911" s="1420"/>
      <c r="J2911" s="1419"/>
      <c r="K2911" s="1418">
        <f>K2908+K2907+K2906+K2894+K2869+K2856+K2846</f>
        <v>70.789999999999992</v>
      </c>
      <c r="L2911" s="1417"/>
      <c r="M2911" s="1416">
        <f>M2908+M2907+M2906+M2894+M2869+M2856+M2846</f>
        <v>239468.41199999998</v>
      </c>
      <c r="N2911" s="1590"/>
      <c r="O2911" s="1590"/>
      <c r="P2911" s="1414"/>
      <c r="Q2911" s="1414"/>
      <c r="R2911" s="1414"/>
      <c r="S2911" s="1589"/>
    </row>
    <row r="2913" spans="1:13" s="1412" customFormat="1" ht="15.75">
      <c r="A2913" s="1587" t="s">
        <v>104</v>
      </c>
      <c r="B2913" s="1587"/>
      <c r="C2913" s="1587"/>
      <c r="D2913" s="1587"/>
      <c r="E2913" s="1587"/>
      <c r="F2913" s="1587"/>
      <c r="G2913" s="1587"/>
      <c r="H2913" s="1587"/>
      <c r="I2913" s="1587"/>
      <c r="J2913" s="1587"/>
      <c r="K2913" s="1587"/>
      <c r="L2913" s="1587"/>
      <c r="M2913" s="1508"/>
    </row>
    <row r="2914" spans="1:13" s="1412" customFormat="1" ht="15.75">
      <c r="A2914" s="1586" t="s">
        <v>0</v>
      </c>
      <c r="B2914" s="1586"/>
      <c r="C2914" s="1586"/>
      <c r="D2914" s="1586"/>
      <c r="E2914" s="1586"/>
      <c r="F2914" s="1586"/>
      <c r="G2914" s="1586"/>
      <c r="H2914" s="1586"/>
      <c r="I2914" s="1586"/>
      <c r="J2914" s="1586"/>
      <c r="K2914" s="1586"/>
      <c r="L2914" s="1586"/>
      <c r="M2914" s="1508"/>
    </row>
    <row r="2915" spans="1:13" s="1412" customFormat="1" ht="15.75">
      <c r="A2915" s="1559"/>
      <c r="B2915" s="1559"/>
      <c r="C2915" s="1559"/>
      <c r="D2915" s="1559"/>
      <c r="E2915" s="1559"/>
      <c r="F2915" s="1559" t="s">
        <v>193</v>
      </c>
      <c r="G2915" s="1559"/>
      <c r="H2915" s="1559"/>
      <c r="I2915" s="1559"/>
      <c r="J2915" s="1559"/>
      <c r="K2915" s="1601" t="s">
        <v>187</v>
      </c>
      <c r="L2915" s="1584"/>
      <c r="M2915" s="1584"/>
    </row>
    <row r="2916" spans="1:13" s="1412" customFormat="1">
      <c r="A2916" s="1512"/>
      <c r="B2916" s="1511"/>
      <c r="C2916" s="1583" t="s">
        <v>2</v>
      </c>
      <c r="D2916" s="1583"/>
      <c r="E2916" s="1583"/>
      <c r="F2916" s="1511"/>
      <c r="G2916" s="1511"/>
      <c r="H2916" s="1557"/>
      <c r="I2916" s="1526" t="s">
        <v>3</v>
      </c>
      <c r="J2916" s="1525"/>
      <c r="K2916" s="1582" t="s">
        <v>4</v>
      </c>
      <c r="L2916" s="1581"/>
      <c r="M2916" s="1536"/>
    </row>
    <row r="2917" spans="1:13" s="1412" customFormat="1">
      <c r="A2917" s="1577"/>
      <c r="B2917" s="1541"/>
      <c r="C2917" s="1541"/>
      <c r="D2917" s="1541"/>
      <c r="E2917" s="1541"/>
      <c r="F2917" s="1541"/>
      <c r="G2917" s="1541"/>
      <c r="H2917" s="1542"/>
      <c r="I2917" s="1452"/>
      <c r="J2917" s="1451"/>
      <c r="K2917" s="1579" t="s">
        <v>5</v>
      </c>
      <c r="L2917" s="1578"/>
      <c r="M2917" s="1600" t="s">
        <v>6</v>
      </c>
    </row>
    <row r="2918" spans="1:13" s="1412" customFormat="1">
      <c r="A2918" s="1577"/>
      <c r="B2918" s="1541"/>
      <c r="C2918" s="1541"/>
      <c r="D2918" s="1541"/>
      <c r="E2918" s="1541"/>
      <c r="F2918" s="1541"/>
      <c r="G2918" s="1541"/>
      <c r="H2918" s="1542"/>
      <c r="I2918" s="1459" t="s">
        <v>7</v>
      </c>
      <c r="J2918" s="1458"/>
      <c r="K2918" s="1576" t="s">
        <v>8</v>
      </c>
      <c r="L2918" s="1575"/>
      <c r="M2918" s="1600" t="s">
        <v>9</v>
      </c>
    </row>
    <row r="2919" spans="1:13" s="1412" customFormat="1" ht="16.5" thickBot="1">
      <c r="A2919" s="1573"/>
      <c r="B2919" s="1538"/>
      <c r="C2919" s="1538"/>
      <c r="D2919" s="1538"/>
      <c r="E2919" s="1538"/>
      <c r="F2919" s="1538"/>
      <c r="G2919" s="1538"/>
      <c r="H2919" s="1537"/>
      <c r="I2919" s="1572">
        <v>365.3</v>
      </c>
      <c r="J2919" s="1571"/>
      <c r="K2919" s="1570"/>
      <c r="L2919" s="1569"/>
      <c r="M2919" s="1568"/>
    </row>
    <row r="2920" spans="1:13" s="1412" customFormat="1">
      <c r="A2920" s="1555" t="s">
        <v>10</v>
      </c>
      <c r="B2920" s="1534"/>
      <c r="C2920" s="1534"/>
      <c r="D2920" s="1534"/>
      <c r="E2920" s="1534"/>
      <c r="F2920" s="1534"/>
      <c r="G2920" s="1534"/>
      <c r="H2920" s="1567"/>
      <c r="I2920" s="1531"/>
      <c r="J2920" s="1530"/>
      <c r="K2920" s="1566">
        <f>K2923+K2926</f>
        <v>8.77</v>
      </c>
      <c r="L2920" s="1528"/>
      <c r="M2920" s="1444">
        <f>K2920*12*I2919</f>
        <v>38444.171999999999</v>
      </c>
    </row>
    <row r="2921" spans="1:13" s="1412" customFormat="1">
      <c r="A2921" s="1565" t="s">
        <v>11</v>
      </c>
      <c r="B2921" s="1564"/>
      <c r="C2921" s="1564"/>
      <c r="D2921" s="1564"/>
      <c r="E2921" s="1564"/>
      <c r="F2921" s="1564"/>
      <c r="G2921" s="1564"/>
      <c r="H2921" s="1563"/>
      <c r="I2921" s="1452"/>
      <c r="J2921" s="1451"/>
      <c r="K2921" s="1521"/>
      <c r="L2921" s="1507"/>
      <c r="M2921" s="1562"/>
    </row>
    <row r="2922" spans="1:13" s="1412" customFormat="1" ht="15.75" thickBot="1">
      <c r="A2922" s="1550" t="s">
        <v>12</v>
      </c>
      <c r="B2922" s="1561"/>
      <c r="C2922" s="1561"/>
      <c r="D2922" s="1561"/>
      <c r="E2922" s="1561"/>
      <c r="F2922" s="1561"/>
      <c r="G2922" s="1561"/>
      <c r="H2922" s="1560"/>
      <c r="I2922" s="1547"/>
      <c r="J2922" s="1440"/>
      <c r="K2922" s="1439"/>
      <c r="L2922" s="1438"/>
      <c r="M2922" s="1437"/>
    </row>
    <row r="2923" spans="1:13" s="1412" customFormat="1">
      <c r="A2923" s="1496" t="s">
        <v>13</v>
      </c>
      <c r="B2923" s="1516"/>
      <c r="C2923" s="1516"/>
      <c r="D2923" s="1516"/>
      <c r="E2923" s="1516"/>
      <c r="F2923" s="1516"/>
      <c r="G2923" s="1516"/>
      <c r="H2923" s="1543"/>
      <c r="I2923" s="1510" t="s">
        <v>14</v>
      </c>
      <c r="J2923" s="1509"/>
      <c r="K2923" s="1514">
        <v>5.24</v>
      </c>
      <c r="L2923" s="1513"/>
      <c r="M2923" s="1432">
        <f>K2923*12*I2919</f>
        <v>22970.064000000002</v>
      </c>
    </row>
    <row r="2924" spans="1:13" s="1412" customFormat="1">
      <c r="A2924" s="1456" t="s">
        <v>15</v>
      </c>
      <c r="B2924" s="1541"/>
      <c r="C2924" s="1541"/>
      <c r="D2924" s="1541"/>
      <c r="E2924" s="1541"/>
      <c r="F2924" s="1541"/>
      <c r="G2924" s="1541"/>
      <c r="H2924" s="1542"/>
      <c r="I2924" s="1459" t="s">
        <v>16</v>
      </c>
      <c r="J2924" s="1458"/>
      <c r="K2924" s="1508"/>
      <c r="L2924" s="1507"/>
      <c r="M2924" s="1432"/>
    </row>
    <row r="2925" spans="1:13" s="1412" customFormat="1">
      <c r="A2925" s="1496" t="s">
        <v>17</v>
      </c>
      <c r="B2925" s="1516"/>
      <c r="C2925" s="1516"/>
      <c r="D2925" s="1516"/>
      <c r="E2925" s="1516"/>
      <c r="F2925" s="1516"/>
      <c r="G2925" s="1516"/>
      <c r="H2925" s="1543"/>
      <c r="I2925" s="1510"/>
      <c r="J2925" s="1509"/>
      <c r="K2925" s="1508"/>
      <c r="L2925" s="1507"/>
      <c r="M2925" s="1432"/>
    </row>
    <row r="2926" spans="1:13" s="1412" customFormat="1">
      <c r="A2926" s="1496" t="s">
        <v>18</v>
      </c>
      <c r="B2926" s="1516"/>
      <c r="C2926" s="1516"/>
      <c r="D2926" s="1516"/>
      <c r="E2926" s="1516"/>
      <c r="F2926" s="1516"/>
      <c r="G2926" s="1516"/>
      <c r="H2926" s="1543"/>
      <c r="I2926" s="1504" t="s">
        <v>19</v>
      </c>
      <c r="J2926" s="1503"/>
      <c r="K2926" s="1506">
        <v>3.53</v>
      </c>
      <c r="L2926" s="1505"/>
      <c r="M2926" s="1432">
        <f>K2926*12*I2919</f>
        <v>15474.108</v>
      </c>
    </row>
    <row r="2927" spans="1:13" s="1412" customFormat="1">
      <c r="A2927" s="1489" t="s">
        <v>20</v>
      </c>
      <c r="B2927" s="1540"/>
      <c r="C2927" s="1540"/>
      <c r="D2927" s="1540"/>
      <c r="E2927" s="1540"/>
      <c r="F2927" s="1540"/>
      <c r="G2927" s="1540"/>
      <c r="H2927" s="1539"/>
      <c r="I2927" s="1459" t="s">
        <v>16</v>
      </c>
      <c r="J2927" s="1458"/>
      <c r="K2927" s="1599"/>
      <c r="L2927" s="1598"/>
      <c r="M2927" s="1432"/>
    </row>
    <row r="2928" spans="1:13" s="1412" customFormat="1">
      <c r="A2928" s="1482" t="s">
        <v>21</v>
      </c>
      <c r="B2928" s="1511"/>
      <c r="C2928" s="1511"/>
      <c r="D2928" s="1511"/>
      <c r="E2928" s="1511"/>
      <c r="F2928" s="1511"/>
      <c r="G2928" s="1511"/>
      <c r="H2928" s="1557"/>
      <c r="I2928" s="1459"/>
      <c r="J2928" s="1458"/>
      <c r="K2928" s="1508"/>
      <c r="L2928" s="1507"/>
      <c r="M2928" s="1432"/>
    </row>
    <row r="2929" spans="1:13" s="1412" customFormat="1" ht="15.75" thickBot="1">
      <c r="A2929" s="1496" t="s">
        <v>22</v>
      </c>
      <c r="B2929" s="1495"/>
      <c r="C2929" s="1495"/>
      <c r="D2929" s="1495"/>
      <c r="E2929" s="1495"/>
      <c r="F2929" s="1495"/>
      <c r="G2929" s="1495"/>
      <c r="H2929" s="1494"/>
      <c r="I2929" s="1523"/>
      <c r="J2929" s="1522"/>
      <c r="K2929" s="1484"/>
      <c r="L2929" s="1483"/>
      <c r="M2929" s="1432"/>
    </row>
    <row r="2930" spans="1:13" s="1412" customFormat="1">
      <c r="A2930" s="1555" t="s">
        <v>23</v>
      </c>
      <c r="B2930" s="1554"/>
      <c r="C2930" s="1554"/>
      <c r="D2930" s="1554"/>
      <c r="E2930" s="1554"/>
      <c r="F2930" s="1554"/>
      <c r="G2930" s="1554"/>
      <c r="H2930" s="1553"/>
      <c r="I2930" s="1531"/>
      <c r="J2930" s="1552"/>
      <c r="K2930" s="1551">
        <f>K2932+K2937+K2939</f>
        <v>7.17</v>
      </c>
      <c r="L2930" s="1528"/>
      <c r="M2930" s="1444">
        <f>K2930*12*I2919</f>
        <v>31430.411999999997</v>
      </c>
    </row>
    <row r="2931" spans="1:13" s="1412" customFormat="1" ht="15.75" thickBot="1">
      <c r="A2931" s="1550" t="s">
        <v>24</v>
      </c>
      <c r="B2931" s="1549"/>
      <c r="C2931" s="1549"/>
      <c r="D2931" s="1549"/>
      <c r="E2931" s="1549"/>
      <c r="F2931" s="1549"/>
      <c r="G2931" s="1549"/>
      <c r="H2931" s="1548"/>
      <c r="I2931" s="1547"/>
      <c r="J2931" s="1546"/>
      <c r="K2931" s="1439"/>
      <c r="L2931" s="1438"/>
      <c r="M2931" s="1437"/>
    </row>
    <row r="2932" spans="1:13" s="1412" customFormat="1">
      <c r="A2932" s="1456" t="s">
        <v>25</v>
      </c>
      <c r="B2932" s="1455"/>
      <c r="C2932" s="1455"/>
      <c r="D2932" s="1455"/>
      <c r="E2932" s="1455"/>
      <c r="F2932" s="1455"/>
      <c r="G2932" s="1455"/>
      <c r="H2932" s="1453"/>
      <c r="I2932" s="1459" t="s">
        <v>14</v>
      </c>
      <c r="J2932" s="1458"/>
      <c r="K2932" s="1514">
        <v>3.59</v>
      </c>
      <c r="L2932" s="1513"/>
      <c r="M2932" s="1432">
        <f>K2932*12*I2919</f>
        <v>15737.124</v>
      </c>
    </row>
    <row r="2933" spans="1:13" s="1412" customFormat="1">
      <c r="A2933" s="1496" t="s">
        <v>26</v>
      </c>
      <c r="B2933" s="1495"/>
      <c r="C2933" s="1495"/>
      <c r="D2933" s="1495"/>
      <c r="E2933" s="1495"/>
      <c r="F2933" s="1495"/>
      <c r="G2933" s="1495"/>
      <c r="H2933" s="1494"/>
      <c r="I2933" s="1545"/>
      <c r="J2933" s="1544"/>
      <c r="K2933" s="1508"/>
      <c r="L2933" s="1507"/>
      <c r="M2933" s="1432"/>
    </row>
    <row r="2934" spans="1:13" s="1412" customFormat="1">
      <c r="A2934" s="1456" t="s">
        <v>15</v>
      </c>
      <c r="B2934" s="1541"/>
      <c r="C2934" s="1541"/>
      <c r="D2934" s="1541"/>
      <c r="E2934" s="1541"/>
      <c r="F2934" s="1541"/>
      <c r="G2934" s="1541"/>
      <c r="H2934" s="1542"/>
      <c r="I2934" s="1459" t="s">
        <v>16</v>
      </c>
      <c r="J2934" s="1458"/>
      <c r="K2934" s="1508"/>
      <c r="L2934" s="1507"/>
      <c r="M2934" s="1432"/>
    </row>
    <row r="2935" spans="1:13" s="1412" customFormat="1">
      <c r="A2935" s="1496" t="s">
        <v>17</v>
      </c>
      <c r="B2935" s="1516"/>
      <c r="C2935" s="1516"/>
      <c r="D2935" s="1516"/>
      <c r="E2935" s="1516"/>
      <c r="F2935" s="1516"/>
      <c r="G2935" s="1516"/>
      <c r="H2935" s="1543"/>
      <c r="I2935" s="1510"/>
      <c r="J2935" s="1509"/>
      <c r="K2935" s="1508"/>
      <c r="L2935" s="1507"/>
      <c r="M2935" s="1432"/>
    </row>
    <row r="2936" spans="1:13" s="1412" customFormat="1">
      <c r="A2936" s="1489" t="s">
        <v>27</v>
      </c>
      <c r="B2936" s="1540"/>
      <c r="C2936" s="1539"/>
      <c r="D2936" s="1541"/>
      <c r="E2936" s="1541"/>
      <c r="F2936" s="1541"/>
      <c r="G2936" s="1541"/>
      <c r="H2936" s="1542"/>
      <c r="I2936" s="1459" t="s">
        <v>16</v>
      </c>
      <c r="J2936" s="1458"/>
      <c r="K2936" s="1508"/>
      <c r="L2936" s="1507"/>
      <c r="M2936" s="1432"/>
    </row>
    <row r="2937" spans="1:13" s="1412" customFormat="1">
      <c r="A2937" s="1456" t="s">
        <v>28</v>
      </c>
      <c r="B2937" s="1541"/>
      <c r="C2937" s="1541"/>
      <c r="D2937" s="1540"/>
      <c r="E2937" s="1540"/>
      <c r="F2937" s="1540"/>
      <c r="G2937" s="1540"/>
      <c r="H2937" s="1539"/>
      <c r="I2937" s="1504" t="s">
        <v>19</v>
      </c>
      <c r="J2937" s="1503"/>
      <c r="K2937" s="1506">
        <v>1.58</v>
      </c>
      <c r="L2937" s="1505"/>
      <c r="M2937" s="1432">
        <f>K2937*12*I2919</f>
        <v>6926.0880000000006</v>
      </c>
    </row>
    <row r="2938" spans="1:13" s="1412" customFormat="1">
      <c r="A2938" s="1482" t="s">
        <v>29</v>
      </c>
      <c r="B2938" s="1481"/>
      <c r="C2938" s="1481"/>
      <c r="D2938" s="1481"/>
      <c r="E2938" s="1481"/>
      <c r="F2938" s="1481"/>
      <c r="G2938" s="1481"/>
      <c r="H2938" s="1480"/>
      <c r="I2938" s="1526" t="s">
        <v>133</v>
      </c>
      <c r="J2938" s="1525"/>
      <c r="K2938" s="1508"/>
      <c r="L2938" s="1507"/>
      <c r="M2938" s="1432"/>
    </row>
    <row r="2939" spans="1:13" s="1412" customFormat="1">
      <c r="A2939" s="1482" t="s">
        <v>32</v>
      </c>
      <c r="B2939" s="1481"/>
      <c r="C2939" s="1481"/>
      <c r="D2939" s="1481"/>
      <c r="E2939" s="1481"/>
      <c r="F2939" s="1481"/>
      <c r="G2939" s="1481"/>
      <c r="H2939" s="1480"/>
      <c r="I2939" s="1526" t="s">
        <v>19</v>
      </c>
      <c r="J2939" s="1525"/>
      <c r="K2939" s="1506">
        <v>2</v>
      </c>
      <c r="L2939" s="1505"/>
      <c r="M2939" s="1432">
        <f>K2939*12*I2919</f>
        <v>8767.2000000000007</v>
      </c>
    </row>
    <row r="2940" spans="1:13" s="1412" customFormat="1">
      <c r="A2940" s="1496" t="s">
        <v>33</v>
      </c>
      <c r="B2940" s="1495"/>
      <c r="C2940" s="1495"/>
      <c r="D2940" s="1495"/>
      <c r="E2940" s="1495"/>
      <c r="F2940" s="1495"/>
      <c r="G2940" s="1495"/>
      <c r="H2940" s="1494"/>
      <c r="I2940" s="1523"/>
      <c r="J2940" s="1522"/>
      <c r="K2940" s="1508"/>
      <c r="L2940" s="1507"/>
      <c r="M2940" s="1432"/>
    </row>
    <row r="2941" spans="1:13" s="1412" customFormat="1">
      <c r="A2941" s="1482" t="s">
        <v>34</v>
      </c>
      <c r="B2941" s="1481"/>
      <c r="C2941" s="1481"/>
      <c r="D2941" s="1481"/>
      <c r="E2941" s="1481"/>
      <c r="F2941" s="1481"/>
      <c r="G2941" s="1481"/>
      <c r="H2941" s="1480"/>
      <c r="I2941" s="1459" t="s">
        <v>16</v>
      </c>
      <c r="J2941" s="1458"/>
      <c r="K2941" s="1508"/>
      <c r="L2941" s="1507"/>
      <c r="M2941" s="1432"/>
    </row>
    <row r="2942" spans="1:13" s="1412" customFormat="1" ht="15.75" thickBot="1">
      <c r="A2942" s="1482" t="s">
        <v>35</v>
      </c>
      <c r="B2942" s="1481"/>
      <c r="C2942" s="1481"/>
      <c r="D2942" s="1481"/>
      <c r="E2942" s="1481"/>
      <c r="F2942" s="1481"/>
      <c r="G2942" s="1481"/>
      <c r="H2942" s="1480"/>
      <c r="I2942" s="1526" t="s">
        <v>132</v>
      </c>
      <c r="J2942" s="1525"/>
      <c r="K2942" s="1538"/>
      <c r="L2942" s="1537"/>
      <c r="M2942" s="1536"/>
    </row>
    <row r="2943" spans="1:13" s="1412" customFormat="1" ht="15.75" thickBot="1">
      <c r="A2943" s="1535" t="s">
        <v>38</v>
      </c>
      <c r="B2943" s="1534"/>
      <c r="C2943" s="1534"/>
      <c r="D2943" s="1534"/>
      <c r="E2943" s="1534"/>
      <c r="F2943" s="1534"/>
      <c r="G2943" s="1533"/>
      <c r="H2943" s="1532"/>
      <c r="I2943" s="1531"/>
      <c r="J2943" s="1530"/>
      <c r="K2943" s="1529">
        <f>K2944+K2951+K2959+K2963+K2964+K2965</f>
        <v>51.279999999999994</v>
      </c>
      <c r="L2943" s="1528"/>
      <c r="M2943" s="1444">
        <f>M2944+M2951+M2959+M2963+M2964+M2965</f>
        <v>224791.00799999997</v>
      </c>
    </row>
    <row r="2944" spans="1:13" s="1412" customFormat="1" ht="15.75" thickBot="1">
      <c r="A2944" s="1467" t="s">
        <v>39</v>
      </c>
      <c r="B2944" s="1466"/>
      <c r="C2944" s="1466"/>
      <c r="D2944" s="1466"/>
      <c r="E2944" s="1466"/>
      <c r="F2944" s="1466"/>
      <c r="G2944" s="1466"/>
      <c r="H2944" s="1465"/>
      <c r="I2944" s="1464"/>
      <c r="J2944" s="1463"/>
      <c r="K2944" s="1527">
        <f>K2945+K2946+K2947+K2949+K2950</f>
        <v>9.58</v>
      </c>
      <c r="L2944" s="1518"/>
      <c r="M2944" s="1460">
        <f>K2944*12*I2919</f>
        <v>41994.888000000006</v>
      </c>
    </row>
    <row r="2945" spans="1:13" s="1412" customFormat="1">
      <c r="A2945" s="1496" t="s">
        <v>40</v>
      </c>
      <c r="B2945" s="1495"/>
      <c r="C2945" s="1495"/>
      <c r="D2945" s="1495"/>
      <c r="E2945" s="1495"/>
      <c r="F2945" s="1495"/>
      <c r="G2945" s="1495"/>
      <c r="H2945" s="1494"/>
      <c r="I2945" s="1510" t="s">
        <v>41</v>
      </c>
      <c r="J2945" s="1509"/>
      <c r="K2945" s="1514">
        <v>2.58</v>
      </c>
      <c r="L2945" s="1513"/>
      <c r="M2945" s="1432">
        <f>K2945*12*I2919</f>
        <v>11309.688</v>
      </c>
    </row>
    <row r="2946" spans="1:13" s="1412" customFormat="1">
      <c r="A2946" s="1489" t="s">
        <v>42</v>
      </c>
      <c r="B2946" s="1488"/>
      <c r="C2946" s="1488"/>
      <c r="D2946" s="1488"/>
      <c r="E2946" s="1488"/>
      <c r="F2946" s="1488"/>
      <c r="G2946" s="1488"/>
      <c r="H2946" s="1487"/>
      <c r="I2946" s="1504" t="s">
        <v>43</v>
      </c>
      <c r="J2946" s="1503"/>
      <c r="K2946" s="1506">
        <v>6.1</v>
      </c>
      <c r="L2946" s="1505"/>
      <c r="M2946" s="1432">
        <f>K2946*12*I2919</f>
        <v>26739.959999999995</v>
      </c>
    </row>
    <row r="2947" spans="1:13" s="1412" customFormat="1">
      <c r="A2947" s="1482" t="s">
        <v>44</v>
      </c>
      <c r="B2947" s="1481"/>
      <c r="C2947" s="1481"/>
      <c r="D2947" s="1481"/>
      <c r="E2947" s="1481"/>
      <c r="F2947" s="1481"/>
      <c r="G2947" s="1481"/>
      <c r="H2947" s="1480"/>
      <c r="I2947" s="1526" t="s">
        <v>19</v>
      </c>
      <c r="J2947" s="1525"/>
      <c r="K2947" s="1506">
        <v>0.69</v>
      </c>
      <c r="L2947" s="1505"/>
      <c r="M2947" s="1432">
        <f>K2947*12*I2919</f>
        <v>3024.6839999999997</v>
      </c>
    </row>
    <row r="2948" spans="1:13" s="1412" customFormat="1">
      <c r="A2948" s="1524" t="s">
        <v>45</v>
      </c>
      <c r="B2948" s="1516"/>
      <c r="C2948" s="1516"/>
      <c r="D2948" s="1516"/>
      <c r="E2948" s="1495"/>
      <c r="F2948" s="1495"/>
      <c r="G2948" s="1495"/>
      <c r="H2948" s="1494"/>
      <c r="I2948" s="1523"/>
      <c r="J2948" s="1522"/>
      <c r="K2948" s="1521"/>
      <c r="L2948" s="1507"/>
      <c r="M2948" s="1432"/>
    </row>
    <row r="2949" spans="1:13" s="1412" customFormat="1">
      <c r="A2949" s="1489" t="s">
        <v>46</v>
      </c>
      <c r="B2949" s="1488"/>
      <c r="C2949" s="1488"/>
      <c r="D2949" s="1488"/>
      <c r="E2949" s="1488"/>
      <c r="F2949" s="1488"/>
      <c r="G2949" s="1488"/>
      <c r="H2949" s="1487"/>
      <c r="I2949" s="1504" t="s">
        <v>14</v>
      </c>
      <c r="J2949" s="1503"/>
      <c r="K2949" s="1506">
        <v>0.21</v>
      </c>
      <c r="L2949" s="1505"/>
      <c r="M2949" s="1432">
        <f>K2949*12*I2919</f>
        <v>920.55600000000004</v>
      </c>
    </row>
    <row r="2950" spans="1:13" s="1412" customFormat="1" ht="15.75" thickBot="1">
      <c r="A2950" s="1482" t="s">
        <v>47</v>
      </c>
      <c r="B2950" s="1481"/>
      <c r="C2950" s="1481"/>
      <c r="D2950" s="1481"/>
      <c r="E2950" s="1481"/>
      <c r="F2950" s="1481"/>
      <c r="G2950" s="1481"/>
      <c r="H2950" s="1480"/>
      <c r="I2950" s="1479" t="s">
        <v>14</v>
      </c>
      <c r="J2950" s="1478"/>
      <c r="K2950" s="1520"/>
      <c r="L2950" s="1519"/>
      <c r="M2950" s="1432"/>
    </row>
    <row r="2951" spans="1:13" s="1412" customFormat="1" ht="15.75" thickBot="1">
      <c r="A2951" s="1501" t="s">
        <v>48</v>
      </c>
      <c r="B2951" s="1500"/>
      <c r="C2951" s="1500"/>
      <c r="D2951" s="1500"/>
      <c r="E2951" s="1500"/>
      <c r="F2951" s="1500"/>
      <c r="G2951" s="1500"/>
      <c r="H2951" s="1499"/>
      <c r="I2951" s="1464"/>
      <c r="J2951" s="1463"/>
      <c r="K2951" s="1462">
        <f>K2952+K2953+K2955+K2956+K2957+K2958</f>
        <v>2.9600000000000004</v>
      </c>
      <c r="L2951" s="1518"/>
      <c r="M2951" s="1460">
        <f>K2951*12*I2919</f>
        <v>12975.456000000002</v>
      </c>
    </row>
    <row r="2952" spans="1:13" s="1412" customFormat="1">
      <c r="A2952" s="1517" t="s">
        <v>49</v>
      </c>
      <c r="B2952" s="1516"/>
      <c r="C2952" s="1516"/>
      <c r="D2952" s="1516"/>
      <c r="E2952" s="1516"/>
      <c r="F2952" s="1495"/>
      <c r="G2952" s="1495"/>
      <c r="H2952" s="1494"/>
      <c r="I2952" s="1515"/>
      <c r="J2952" s="1451"/>
      <c r="K2952" s="1514">
        <v>0.16</v>
      </c>
      <c r="L2952" s="1513"/>
      <c r="M2952" s="1432">
        <f>K2952*12*I2919</f>
        <v>701.37599999999998</v>
      </c>
    </row>
    <row r="2953" spans="1:13" s="1412" customFormat="1">
      <c r="A2953" s="1512" t="s">
        <v>50</v>
      </c>
      <c r="B2953" s="1511"/>
      <c r="C2953" s="1511"/>
      <c r="D2953" s="1511"/>
      <c r="E2953" s="1511"/>
      <c r="F2953" s="1481"/>
      <c r="G2953" s="1481"/>
      <c r="H2953" s="1480"/>
      <c r="I2953" s="1459" t="s">
        <v>51</v>
      </c>
      <c r="J2953" s="1458"/>
      <c r="K2953" s="1506">
        <v>1.41</v>
      </c>
      <c r="L2953" s="1505"/>
      <c r="M2953" s="1432">
        <f>K2953*12*I2919</f>
        <v>6180.8759999999993</v>
      </c>
    </row>
    <row r="2954" spans="1:13" s="1412" customFormat="1">
      <c r="A2954" s="1496" t="s">
        <v>52</v>
      </c>
      <c r="B2954" s="1495"/>
      <c r="C2954" s="1495"/>
      <c r="D2954" s="1495"/>
      <c r="E2954" s="1495"/>
      <c r="F2954" s="1495"/>
      <c r="G2954" s="1495"/>
      <c r="H2954" s="1494"/>
      <c r="I2954" s="1510" t="s">
        <v>53</v>
      </c>
      <c r="J2954" s="1509"/>
      <c r="K2954" s="1508"/>
      <c r="L2954" s="1507"/>
      <c r="M2954" s="1432"/>
    </row>
    <row r="2955" spans="1:13" s="1412" customFormat="1">
      <c r="A2955" s="1489" t="s">
        <v>54</v>
      </c>
      <c r="B2955" s="1488"/>
      <c r="C2955" s="1488"/>
      <c r="D2955" s="1488"/>
      <c r="E2955" s="1488"/>
      <c r="F2955" s="1488"/>
      <c r="G2955" s="1488"/>
      <c r="H2955" s="1487"/>
      <c r="I2955" s="1504" t="s">
        <v>55</v>
      </c>
      <c r="J2955" s="1503"/>
      <c r="K2955" s="1506">
        <v>0.87</v>
      </c>
      <c r="L2955" s="1505"/>
      <c r="M2955" s="1432">
        <f>K2955*12*I2919</f>
        <v>3813.732</v>
      </c>
    </row>
    <row r="2956" spans="1:13" s="1412" customFormat="1">
      <c r="A2956" s="1489" t="s">
        <v>56</v>
      </c>
      <c r="B2956" s="1488"/>
      <c r="C2956" s="1488"/>
      <c r="D2956" s="1488"/>
      <c r="E2956" s="1488"/>
      <c r="F2956" s="1488"/>
      <c r="G2956" s="1488"/>
      <c r="H2956" s="1487"/>
      <c r="I2956" s="1504" t="s">
        <v>57</v>
      </c>
      <c r="J2956" s="1503"/>
      <c r="K2956" s="1506">
        <v>0.22</v>
      </c>
      <c r="L2956" s="1505"/>
      <c r="M2956" s="1432">
        <f>K2956*12*I2919</f>
        <v>964.39200000000005</v>
      </c>
    </row>
    <row r="2957" spans="1:13" s="1412" customFormat="1">
      <c r="A2957" s="1482" t="s">
        <v>58</v>
      </c>
      <c r="B2957" s="1481"/>
      <c r="C2957" s="1481"/>
      <c r="D2957" s="1481"/>
      <c r="E2957" s="1481"/>
      <c r="F2957" s="1481"/>
      <c r="G2957" s="1481"/>
      <c r="H2957" s="1480"/>
      <c r="I2957" s="1504" t="s">
        <v>59</v>
      </c>
      <c r="J2957" s="1503"/>
      <c r="K2957" s="1484">
        <v>0.12</v>
      </c>
      <c r="L2957" s="1483"/>
      <c r="M2957" s="1432">
        <f>K2957*12*I2919</f>
        <v>526.03200000000004</v>
      </c>
    </row>
    <row r="2958" spans="1:13" s="1412" customFormat="1" ht="15.75" thickBot="1">
      <c r="A2958" s="1482" t="s">
        <v>60</v>
      </c>
      <c r="B2958" s="1481"/>
      <c r="C2958" s="1481"/>
      <c r="D2958" s="1481"/>
      <c r="E2958" s="1481"/>
      <c r="F2958" s="1481"/>
      <c r="G2958" s="1481"/>
      <c r="H2958" s="1480"/>
      <c r="I2958" s="1479" t="s">
        <v>61</v>
      </c>
      <c r="J2958" s="1478"/>
      <c r="K2958" s="1477">
        <v>0.18</v>
      </c>
      <c r="L2958" s="1476"/>
      <c r="M2958" s="1502">
        <f>K2958*12*I2919</f>
        <v>789.04800000000012</v>
      </c>
    </row>
    <row r="2959" spans="1:13" s="1412" customFormat="1" ht="15.75" thickBot="1">
      <c r="A2959" s="1501" t="s">
        <v>109</v>
      </c>
      <c r="B2959" s="1500"/>
      <c r="C2959" s="1500"/>
      <c r="D2959" s="1500"/>
      <c r="E2959" s="1500"/>
      <c r="F2959" s="1500"/>
      <c r="G2959" s="1500"/>
      <c r="H2959" s="1499"/>
      <c r="I2959" s="1498"/>
      <c r="J2959" s="1497"/>
      <c r="K2959" s="1424">
        <f>K2960+K2961+K2962</f>
        <v>1.93</v>
      </c>
      <c r="L2959" s="1461"/>
      <c r="M2959" s="1460">
        <f>K2959*12*I2919</f>
        <v>8460.348</v>
      </c>
    </row>
    <row r="2960" spans="1:13" s="1412" customFormat="1">
      <c r="A2960" s="1496" t="s">
        <v>63</v>
      </c>
      <c r="B2960" s="1495"/>
      <c r="C2960" s="1495"/>
      <c r="D2960" s="1495"/>
      <c r="E2960" s="1495"/>
      <c r="F2960" s="1495"/>
      <c r="G2960" s="1495"/>
      <c r="H2960" s="1494"/>
      <c r="I2960" s="1493" t="s">
        <v>64</v>
      </c>
      <c r="J2960" s="1492"/>
      <c r="K2960" s="1491">
        <v>0.92</v>
      </c>
      <c r="L2960" s="1490"/>
      <c r="M2960" s="1432">
        <f>K2960*12*I2919</f>
        <v>4032.9120000000003</v>
      </c>
    </row>
    <row r="2961" spans="1:13" s="1412" customFormat="1">
      <c r="A2961" s="1489" t="s">
        <v>65</v>
      </c>
      <c r="B2961" s="1488"/>
      <c r="C2961" s="1488"/>
      <c r="D2961" s="1488"/>
      <c r="E2961" s="1488"/>
      <c r="F2961" s="1488"/>
      <c r="G2961" s="1488"/>
      <c r="H2961" s="1487"/>
      <c r="I2961" s="1486" t="s">
        <v>66</v>
      </c>
      <c r="J2961" s="1485"/>
      <c r="K2961" s="1484">
        <v>0.81</v>
      </c>
      <c r="L2961" s="1483"/>
      <c r="M2961" s="1432">
        <f>K2961*12*I2919</f>
        <v>3550.7160000000003</v>
      </c>
    </row>
    <row r="2962" spans="1:13" s="1412" customFormat="1" ht="15.75" thickBot="1">
      <c r="A2962" s="1482" t="s">
        <v>58</v>
      </c>
      <c r="B2962" s="1481"/>
      <c r="C2962" s="1481"/>
      <c r="D2962" s="1481"/>
      <c r="E2962" s="1481"/>
      <c r="F2962" s="1481"/>
      <c r="G2962" s="1481"/>
      <c r="H2962" s="1480"/>
      <c r="I2962" s="1479" t="s">
        <v>59</v>
      </c>
      <c r="J2962" s="1478"/>
      <c r="K2962" s="1477">
        <v>0.2</v>
      </c>
      <c r="L2962" s="1476"/>
      <c r="M2962" s="1432">
        <f>K2962*12*I2919</f>
        <v>876.72000000000014</v>
      </c>
    </row>
    <row r="2963" spans="1:13" s="1412" customFormat="1" ht="15.75" thickBot="1">
      <c r="A2963" s="1471" t="s">
        <v>108</v>
      </c>
      <c r="B2963" s="1470"/>
      <c r="C2963" s="1470"/>
      <c r="D2963" s="1470"/>
      <c r="E2963" s="1470"/>
      <c r="F2963" s="1470"/>
      <c r="G2963" s="1470"/>
      <c r="H2963" s="1469"/>
      <c r="I2963" s="1475" t="s">
        <v>68</v>
      </c>
      <c r="J2963" s="1474"/>
      <c r="K2963" s="1473">
        <v>34.409999999999997</v>
      </c>
      <c r="L2963" s="1472"/>
      <c r="M2963" s="1460">
        <f>K2963*12*I2919</f>
        <v>150839.67599999998</v>
      </c>
    </row>
    <row r="2964" spans="1:13" s="1412" customFormat="1" ht="15.75" thickBot="1">
      <c r="A2964" s="1467" t="s">
        <v>107</v>
      </c>
      <c r="B2964" s="1466"/>
      <c r="C2964" s="1466"/>
      <c r="D2964" s="1466"/>
      <c r="E2964" s="1466"/>
      <c r="F2964" s="1466"/>
      <c r="G2964" s="1466"/>
      <c r="H2964" s="1465"/>
      <c r="I2964" s="1435" t="s">
        <v>71</v>
      </c>
      <c r="J2964" s="1434"/>
      <c r="K2964" s="1462">
        <v>2.29</v>
      </c>
      <c r="L2964" s="1461"/>
      <c r="M2964" s="1460">
        <f>K2964*12*I2919</f>
        <v>10038.444000000001</v>
      </c>
    </row>
    <row r="2965" spans="1:13" s="1412" customFormat="1" ht="15.75" thickBot="1">
      <c r="A2965" s="1471" t="s">
        <v>106</v>
      </c>
      <c r="B2965" s="1470"/>
      <c r="C2965" s="1470"/>
      <c r="D2965" s="1470"/>
      <c r="E2965" s="1470"/>
      <c r="F2965" s="1470"/>
      <c r="G2965" s="1470"/>
      <c r="H2965" s="1469"/>
      <c r="I2965" s="1464"/>
      <c r="J2965" s="1463"/>
      <c r="K2965" s="1462">
        <v>0.11</v>
      </c>
      <c r="L2965" s="1461"/>
      <c r="M2965" s="1460">
        <f>K2965*12*I2919</f>
        <v>482.19600000000003</v>
      </c>
    </row>
    <row r="2966" spans="1:13" s="1412" customFormat="1">
      <c r="A2966" s="1456" t="s">
        <v>75</v>
      </c>
      <c r="B2966" s="1455"/>
      <c r="C2966" s="1455"/>
      <c r="D2966" s="1455"/>
      <c r="E2966" s="1455"/>
      <c r="F2966" s="1455"/>
      <c r="G2966" s="1455"/>
      <c r="H2966" s="1453"/>
      <c r="I2966" s="1435" t="s">
        <v>14</v>
      </c>
      <c r="J2966" s="1434"/>
      <c r="K2966" s="1468"/>
      <c r="L2966" s="1449"/>
      <c r="M2966" s="1432"/>
    </row>
    <row r="2967" spans="1:13" s="1412" customFormat="1" ht="15.75" thickBot="1">
      <c r="A2967" s="1456" t="s">
        <v>76</v>
      </c>
      <c r="B2967" s="1455"/>
      <c r="C2967" s="1455"/>
      <c r="D2967" s="1455"/>
      <c r="E2967" s="1455"/>
      <c r="F2967" s="1455"/>
      <c r="G2967" s="1455"/>
      <c r="H2967" s="1453"/>
      <c r="I2967" s="1452"/>
      <c r="J2967" s="1451"/>
      <c r="K2967" s="1468"/>
      <c r="L2967" s="1449"/>
      <c r="M2967" s="1432"/>
    </row>
    <row r="2968" spans="1:13" s="1412" customFormat="1" ht="15.75" thickBot="1">
      <c r="A2968" s="1467" t="s">
        <v>105</v>
      </c>
      <c r="B2968" s="1466"/>
      <c r="C2968" s="1466"/>
      <c r="D2968" s="1466"/>
      <c r="E2968" s="1466"/>
      <c r="F2968" s="1466"/>
      <c r="G2968" s="1466"/>
      <c r="H2968" s="1465"/>
      <c r="I2968" s="1464"/>
      <c r="J2968" s="1463"/>
      <c r="K2968" s="1462">
        <v>8.4700000000000006</v>
      </c>
      <c r="L2968" s="1461"/>
      <c r="M2968" s="1460">
        <f>K2968*12*I2919</f>
        <v>37129.092000000004</v>
      </c>
    </row>
    <row r="2969" spans="1:13" s="1412" customFormat="1">
      <c r="A2969" s="1456" t="s">
        <v>131</v>
      </c>
      <c r="B2969" s="1454"/>
      <c r="C2969" s="1454"/>
      <c r="D2969" s="1454"/>
      <c r="E2969" s="1454"/>
      <c r="F2969" s="1455"/>
      <c r="G2969" s="1454"/>
      <c r="H2969" s="1453"/>
      <c r="I2969" s="1459" t="s">
        <v>79</v>
      </c>
      <c r="J2969" s="1458"/>
      <c r="K2969" s="1450"/>
      <c r="L2969" s="1449"/>
      <c r="M2969" s="1432"/>
    </row>
    <row r="2970" spans="1:13" s="1412" customFormat="1">
      <c r="A2970" s="1456" t="s">
        <v>130</v>
      </c>
      <c r="B2970" s="1454"/>
      <c r="C2970" s="1454"/>
      <c r="D2970" s="1454"/>
      <c r="E2970" s="1454"/>
      <c r="F2970" s="1455"/>
      <c r="G2970" s="1454"/>
      <c r="H2970" s="1453"/>
      <c r="I2970" s="1459" t="s">
        <v>81</v>
      </c>
      <c r="J2970" s="1458"/>
      <c r="K2970" s="1450"/>
      <c r="L2970" s="1449"/>
      <c r="M2970" s="1432"/>
    </row>
    <row r="2971" spans="1:13" s="1412" customFormat="1">
      <c r="A2971" s="1456" t="s">
        <v>129</v>
      </c>
      <c r="B2971" s="1454"/>
      <c r="C2971" s="1454"/>
      <c r="D2971" s="1454"/>
      <c r="E2971" s="1454"/>
      <c r="F2971" s="1455"/>
      <c r="G2971" s="1454"/>
      <c r="H2971" s="1453"/>
      <c r="I2971" s="1459" t="s">
        <v>83</v>
      </c>
      <c r="J2971" s="1458"/>
      <c r="K2971" s="1450"/>
      <c r="L2971" s="1449"/>
      <c r="M2971" s="1432"/>
    </row>
    <row r="2972" spans="1:13" s="1412" customFormat="1">
      <c r="A2972" s="1456" t="s">
        <v>128</v>
      </c>
      <c r="B2972" s="1454"/>
      <c r="C2972" s="1454"/>
      <c r="D2972" s="1454"/>
      <c r="E2972" s="1454"/>
      <c r="F2972" s="1455"/>
      <c r="G2972" s="1454"/>
      <c r="H2972" s="1453"/>
      <c r="I2972" s="1459" t="s">
        <v>85</v>
      </c>
      <c r="J2972" s="1458"/>
      <c r="K2972" s="1450"/>
      <c r="L2972" s="1449"/>
      <c r="M2972" s="1432"/>
    </row>
    <row r="2973" spans="1:13" s="1412" customFormat="1">
      <c r="A2973" s="1456" t="s">
        <v>127</v>
      </c>
      <c r="B2973" s="1454"/>
      <c r="C2973" s="1454"/>
      <c r="D2973" s="1454"/>
      <c r="E2973" s="1454"/>
      <c r="F2973" s="1455"/>
      <c r="G2973" s="1454"/>
      <c r="H2973" s="1453"/>
      <c r="I2973" s="1459" t="s">
        <v>87</v>
      </c>
      <c r="J2973" s="1458"/>
      <c r="K2973" s="1450"/>
      <c r="L2973" s="1449"/>
      <c r="M2973" s="1432"/>
    </row>
    <row r="2974" spans="1:13" s="1412" customFormat="1">
      <c r="A2974" s="1456" t="s">
        <v>126</v>
      </c>
      <c r="B2974" s="1454"/>
      <c r="C2974" s="1454"/>
      <c r="D2974" s="1454"/>
      <c r="E2974" s="1454"/>
      <c r="F2974" s="1455"/>
      <c r="G2974" s="1454"/>
      <c r="H2974" s="1453"/>
      <c r="I2974" s="1452"/>
      <c r="J2974" s="1451"/>
      <c r="K2974" s="1450"/>
      <c r="L2974" s="1449"/>
      <c r="M2974" s="1432"/>
    </row>
    <row r="2975" spans="1:13" s="1412" customFormat="1">
      <c r="A2975" s="1456" t="s">
        <v>125</v>
      </c>
      <c r="B2975" s="1454"/>
      <c r="C2975" s="1454"/>
      <c r="D2975" s="1454"/>
      <c r="E2975" s="1454"/>
      <c r="F2975" s="1455"/>
      <c r="G2975" s="1454"/>
      <c r="H2975" s="1453"/>
      <c r="I2975" s="1452"/>
      <c r="J2975" s="1451"/>
      <c r="K2975" s="1450"/>
      <c r="L2975" s="1449"/>
      <c r="M2975" s="1432"/>
    </row>
    <row r="2976" spans="1:13" s="1412" customFormat="1">
      <c r="A2976" s="1456" t="s">
        <v>91</v>
      </c>
      <c r="B2976" s="1454"/>
      <c r="C2976" s="1454"/>
      <c r="D2976" s="1454"/>
      <c r="E2976" s="1454"/>
      <c r="F2976" s="1455"/>
      <c r="G2976" s="1454"/>
      <c r="H2976" s="1453"/>
      <c r="I2976" s="1452"/>
      <c r="J2976" s="1451"/>
      <c r="K2976" s="1450"/>
      <c r="L2976" s="1449"/>
      <c r="M2976" s="1432"/>
    </row>
    <row r="2977" spans="1:19" ht="15.75" thickBot="1">
      <c r="A2977" s="1456" t="s">
        <v>124</v>
      </c>
      <c r="B2977" s="1454"/>
      <c r="C2977" s="1454"/>
      <c r="D2977" s="1454"/>
      <c r="E2977" s="1454"/>
      <c r="F2977" s="1455"/>
      <c r="G2977" s="1454"/>
      <c r="H2977" s="1453"/>
      <c r="I2977" s="1452"/>
      <c r="J2977" s="1451"/>
      <c r="K2977" s="1450"/>
      <c r="L2977" s="1449"/>
      <c r="M2977" s="1432"/>
    </row>
    <row r="2978" spans="1:19">
      <c r="A2978" s="1448" t="s">
        <v>94</v>
      </c>
      <c r="B2978" s="1447"/>
      <c r="C2978" s="1447"/>
      <c r="D2978" s="1447"/>
      <c r="E2978" s="1447"/>
      <c r="F2978" s="1447"/>
      <c r="G2978" s="1447"/>
      <c r="H2978" s="1447"/>
      <c r="I2978" s="1435" t="s">
        <v>95</v>
      </c>
      <c r="J2978" s="1434"/>
      <c r="K2978" s="1446"/>
      <c r="L2978" s="1445"/>
      <c r="M2978" s="1444"/>
    </row>
    <row r="2979" spans="1:19" ht="15.75" thickBot="1">
      <c r="A2979" s="1443" t="s">
        <v>96</v>
      </c>
      <c r="B2979" s="1442"/>
      <c r="C2979" s="1442"/>
      <c r="D2979" s="1442"/>
      <c r="E2979" s="1442"/>
      <c r="F2979" s="1442"/>
      <c r="G2979" s="1442"/>
      <c r="H2979" s="1442"/>
      <c r="I2979" s="1441"/>
      <c r="J2979" s="1440"/>
      <c r="K2979" s="1439"/>
      <c r="L2979" s="1438"/>
      <c r="M2979" s="1437"/>
    </row>
    <row r="2980" spans="1:19" ht="15.75" thickBot="1">
      <c r="A2980" s="1436" t="s">
        <v>160</v>
      </c>
      <c r="B2980" s="1436"/>
      <c r="C2980" s="1436"/>
      <c r="D2980" s="1436"/>
      <c r="E2980" s="1436"/>
      <c r="F2980" s="1436"/>
      <c r="G2980" s="1436"/>
      <c r="H2980" s="1436"/>
      <c r="I2980" s="1435" t="s">
        <v>95</v>
      </c>
      <c r="J2980" s="1434"/>
      <c r="K2980" s="1433">
        <v>0.71</v>
      </c>
      <c r="L2980" s="1433"/>
      <c r="M2980" s="1432">
        <f>K2980*I2919*12</f>
        <v>3112.3559999999998</v>
      </c>
    </row>
    <row r="2981" spans="1:19" s="1588" customFormat="1" ht="15.75" thickBot="1">
      <c r="A2981" s="1431" t="s">
        <v>137</v>
      </c>
      <c r="B2981" s="1430"/>
      <c r="C2981" s="1430"/>
      <c r="D2981" s="1430"/>
      <c r="E2981" s="1430"/>
      <c r="F2981" s="1430"/>
      <c r="G2981" s="1430"/>
      <c r="H2981" s="1430"/>
      <c r="I2981" s="1426"/>
      <c r="J2981" s="1425"/>
      <c r="K2981" s="1429">
        <v>72.760000000000005</v>
      </c>
      <c r="L2981" s="1423"/>
      <c r="M2981" s="1416">
        <f>K2981*12*I2919</f>
        <v>318950.73600000003</v>
      </c>
      <c r="P2981" s="1414"/>
      <c r="Q2981" s="1414"/>
      <c r="R2981" s="1414"/>
      <c r="S2981" s="1589"/>
    </row>
    <row r="2982" spans="1:19" s="1588" customFormat="1" ht="15.75" thickBot="1">
      <c r="A2982" s="1428" t="s">
        <v>136</v>
      </c>
      <c r="B2982" s="1427"/>
      <c r="C2982" s="1427"/>
      <c r="D2982" s="1427"/>
      <c r="E2982" s="1427"/>
      <c r="F2982" s="1427"/>
      <c r="G2982" s="1427"/>
      <c r="H2982" s="1427"/>
      <c r="I2982" s="1426"/>
      <c r="J2982" s="1425"/>
      <c r="K2982" s="1424">
        <f>K2983-K2981</f>
        <v>3.6399999999999864</v>
      </c>
      <c r="L2982" s="1423"/>
      <c r="M2982" s="1416">
        <f>K2982*12*I2919</f>
        <v>15956.30399999994</v>
      </c>
      <c r="P2982" s="1414"/>
      <c r="Q2982" s="1414"/>
      <c r="R2982" s="1414"/>
      <c r="S2982" s="1589"/>
    </row>
    <row r="2983" spans="1:19" s="1588" customFormat="1" ht="15.75" thickBot="1">
      <c r="A2983" s="1422" t="s">
        <v>135</v>
      </c>
      <c r="B2983" s="1421"/>
      <c r="C2983" s="1421"/>
      <c r="D2983" s="1421"/>
      <c r="E2983" s="1421"/>
      <c r="F2983" s="1421"/>
      <c r="G2983" s="1421"/>
      <c r="H2983" s="1421"/>
      <c r="I2983" s="1420"/>
      <c r="J2983" s="1419"/>
      <c r="K2983" s="1418">
        <f>K2980+K2968+K2943+K2930+K2920</f>
        <v>76.399999999999991</v>
      </c>
      <c r="L2983" s="1417"/>
      <c r="M2983" s="1416">
        <f>M2980+M2968+M2943+M2930+M2920</f>
        <v>334907.04000000004</v>
      </c>
      <c r="N2983" s="1590"/>
      <c r="O2983" s="1590"/>
      <c r="P2983" s="1414"/>
      <c r="Q2983" s="1414"/>
      <c r="R2983" s="1414"/>
      <c r="S2983" s="1589"/>
    </row>
    <row r="2985" spans="1:19" ht="15.75">
      <c r="A2985" s="1587" t="s">
        <v>104</v>
      </c>
      <c r="B2985" s="1587"/>
      <c r="C2985" s="1587"/>
      <c r="D2985" s="1587"/>
      <c r="E2985" s="1587"/>
      <c r="F2985" s="1587"/>
      <c r="G2985" s="1587"/>
      <c r="H2985" s="1587"/>
      <c r="I2985" s="1587"/>
      <c r="J2985" s="1587"/>
      <c r="K2985" s="1587"/>
      <c r="L2985" s="1587"/>
      <c r="M2985" s="1508"/>
    </row>
    <row r="2986" spans="1:19" ht="15.75">
      <c r="A2986" s="1586" t="s">
        <v>0</v>
      </c>
      <c r="B2986" s="1586"/>
      <c r="C2986" s="1586"/>
      <c r="D2986" s="1586"/>
      <c r="E2986" s="1586"/>
      <c r="F2986" s="1586"/>
      <c r="G2986" s="1586"/>
      <c r="H2986" s="1586"/>
      <c r="I2986" s="1586"/>
      <c r="J2986" s="1586"/>
      <c r="K2986" s="1586"/>
      <c r="L2986" s="1586"/>
      <c r="M2986" s="1508"/>
    </row>
    <row r="2987" spans="1:19" ht="15.75">
      <c r="A2987" s="1559"/>
      <c r="B2987" s="1559"/>
      <c r="C2987" s="1559"/>
      <c r="D2987" s="1559"/>
      <c r="E2987" s="1559"/>
      <c r="F2987" s="1559" t="s">
        <v>192</v>
      </c>
      <c r="G2987" s="1559"/>
      <c r="H2987" s="1559"/>
      <c r="I2987" s="1559"/>
      <c r="J2987" s="1559"/>
      <c r="K2987" s="1601" t="s">
        <v>187</v>
      </c>
      <c r="L2987" s="1584"/>
      <c r="M2987" s="1584"/>
    </row>
    <row r="2988" spans="1:19">
      <c r="A2988" s="1512"/>
      <c r="B2988" s="1511"/>
      <c r="C2988" s="1583" t="s">
        <v>2</v>
      </c>
      <c r="D2988" s="1583"/>
      <c r="E2988" s="1583"/>
      <c r="F2988" s="1511"/>
      <c r="G2988" s="1511"/>
      <c r="H2988" s="1557"/>
      <c r="I2988" s="1526" t="s">
        <v>3</v>
      </c>
      <c r="J2988" s="1525"/>
      <c r="K2988" s="1582" t="s">
        <v>4</v>
      </c>
      <c r="L2988" s="1581"/>
      <c r="M2988" s="1536"/>
    </row>
    <row r="2989" spans="1:19">
      <c r="A2989" s="1577"/>
      <c r="B2989" s="1541"/>
      <c r="C2989" s="1541"/>
      <c r="D2989" s="1541"/>
      <c r="E2989" s="1541"/>
      <c r="F2989" s="1541"/>
      <c r="G2989" s="1541"/>
      <c r="H2989" s="1542"/>
      <c r="I2989" s="1452"/>
      <c r="J2989" s="1451"/>
      <c r="K2989" s="1579" t="s">
        <v>5</v>
      </c>
      <c r="L2989" s="1578"/>
      <c r="M2989" s="1600" t="s">
        <v>6</v>
      </c>
    </row>
    <row r="2990" spans="1:19">
      <c r="A2990" s="1577"/>
      <c r="B2990" s="1541"/>
      <c r="C2990" s="1541"/>
      <c r="D2990" s="1541"/>
      <c r="E2990" s="1541"/>
      <c r="F2990" s="1541"/>
      <c r="G2990" s="1541"/>
      <c r="H2990" s="1542"/>
      <c r="I2990" s="1459" t="s">
        <v>7</v>
      </c>
      <c r="J2990" s="1458"/>
      <c r="K2990" s="1576" t="s">
        <v>8</v>
      </c>
      <c r="L2990" s="1575"/>
      <c r="M2990" s="1600" t="s">
        <v>9</v>
      </c>
    </row>
    <row r="2991" spans="1:19" ht="16.5" thickBot="1">
      <c r="A2991" s="1573"/>
      <c r="B2991" s="1538"/>
      <c r="C2991" s="1538"/>
      <c r="D2991" s="1538"/>
      <c r="E2991" s="1538"/>
      <c r="F2991" s="1538"/>
      <c r="G2991" s="1538"/>
      <c r="H2991" s="1537"/>
      <c r="I2991" s="1572">
        <v>274.39999999999998</v>
      </c>
      <c r="J2991" s="1571"/>
      <c r="K2991" s="1570"/>
      <c r="L2991" s="1569"/>
      <c r="M2991" s="1568"/>
    </row>
    <row r="2992" spans="1:19">
      <c r="A2992" s="1555" t="s">
        <v>10</v>
      </c>
      <c r="B2992" s="1534"/>
      <c r="C2992" s="1534"/>
      <c r="D2992" s="1534"/>
      <c r="E2992" s="1534"/>
      <c r="F2992" s="1534"/>
      <c r="G2992" s="1534"/>
      <c r="H2992" s="1567"/>
      <c r="I2992" s="1531"/>
      <c r="J2992" s="1530"/>
      <c r="K2992" s="1566">
        <f>K2995+K2998</f>
        <v>8.77</v>
      </c>
      <c r="L2992" s="1528"/>
      <c r="M2992" s="1444">
        <f>K2992*12*I2991</f>
        <v>28877.855999999996</v>
      </c>
    </row>
    <row r="2993" spans="1:13" s="1412" customFormat="1">
      <c r="A2993" s="1565" t="s">
        <v>11</v>
      </c>
      <c r="B2993" s="1564"/>
      <c r="C2993" s="1564"/>
      <c r="D2993" s="1564"/>
      <c r="E2993" s="1564"/>
      <c r="F2993" s="1564"/>
      <c r="G2993" s="1564"/>
      <c r="H2993" s="1563"/>
      <c r="I2993" s="1452"/>
      <c r="J2993" s="1451"/>
      <c r="K2993" s="1521"/>
      <c r="L2993" s="1507"/>
      <c r="M2993" s="1562"/>
    </row>
    <row r="2994" spans="1:13" s="1412" customFormat="1" ht="15.75" thickBot="1">
      <c r="A2994" s="1550" t="s">
        <v>12</v>
      </c>
      <c r="B2994" s="1561"/>
      <c r="C2994" s="1561"/>
      <c r="D2994" s="1561"/>
      <c r="E2994" s="1561"/>
      <c r="F2994" s="1561"/>
      <c r="G2994" s="1561"/>
      <c r="H2994" s="1560"/>
      <c r="I2994" s="1547"/>
      <c r="J2994" s="1440"/>
      <c r="K2994" s="1439"/>
      <c r="L2994" s="1438"/>
      <c r="M2994" s="1437"/>
    </row>
    <row r="2995" spans="1:13" s="1412" customFormat="1">
      <c r="A2995" s="1496" t="s">
        <v>13</v>
      </c>
      <c r="B2995" s="1516"/>
      <c r="C2995" s="1516"/>
      <c r="D2995" s="1516"/>
      <c r="E2995" s="1516"/>
      <c r="F2995" s="1516"/>
      <c r="G2995" s="1516"/>
      <c r="H2995" s="1543"/>
      <c r="I2995" s="1510" t="s">
        <v>14</v>
      </c>
      <c r="J2995" s="1509"/>
      <c r="K2995" s="1514">
        <v>5.24</v>
      </c>
      <c r="L2995" s="1513"/>
      <c r="M2995" s="1432">
        <f>K2995*12*I2991</f>
        <v>17254.272000000001</v>
      </c>
    </row>
    <row r="2996" spans="1:13" s="1412" customFormat="1">
      <c r="A2996" s="1456" t="s">
        <v>15</v>
      </c>
      <c r="B2996" s="1541"/>
      <c r="C2996" s="1541"/>
      <c r="D2996" s="1541"/>
      <c r="E2996" s="1541"/>
      <c r="F2996" s="1541"/>
      <c r="G2996" s="1541"/>
      <c r="H2996" s="1542"/>
      <c r="I2996" s="1459" t="s">
        <v>16</v>
      </c>
      <c r="J2996" s="1458"/>
      <c r="K2996" s="1508"/>
      <c r="L2996" s="1507"/>
      <c r="M2996" s="1432"/>
    </row>
    <row r="2997" spans="1:13" s="1412" customFormat="1">
      <c r="A2997" s="1496" t="s">
        <v>17</v>
      </c>
      <c r="B2997" s="1516"/>
      <c r="C2997" s="1516"/>
      <c r="D2997" s="1516"/>
      <c r="E2997" s="1516"/>
      <c r="F2997" s="1516"/>
      <c r="G2997" s="1516"/>
      <c r="H2997" s="1543"/>
      <c r="I2997" s="1510"/>
      <c r="J2997" s="1509"/>
      <c r="K2997" s="1508"/>
      <c r="L2997" s="1507"/>
      <c r="M2997" s="1432"/>
    </row>
    <row r="2998" spans="1:13" s="1412" customFormat="1">
      <c r="A2998" s="1496" t="s">
        <v>18</v>
      </c>
      <c r="B2998" s="1516"/>
      <c r="C2998" s="1516"/>
      <c r="D2998" s="1516"/>
      <c r="E2998" s="1516"/>
      <c r="F2998" s="1516"/>
      <c r="G2998" s="1516"/>
      <c r="H2998" s="1543"/>
      <c r="I2998" s="1504" t="s">
        <v>19</v>
      </c>
      <c r="J2998" s="1503"/>
      <c r="K2998" s="1506">
        <v>3.53</v>
      </c>
      <c r="L2998" s="1505"/>
      <c r="M2998" s="1432">
        <f>K2998*12*I2991</f>
        <v>11623.583999999999</v>
      </c>
    </row>
    <row r="2999" spans="1:13" s="1412" customFormat="1">
      <c r="A2999" s="1489" t="s">
        <v>20</v>
      </c>
      <c r="B2999" s="1540"/>
      <c r="C2999" s="1540"/>
      <c r="D2999" s="1540"/>
      <c r="E2999" s="1540"/>
      <c r="F2999" s="1540"/>
      <c r="G2999" s="1540"/>
      <c r="H2999" s="1539"/>
      <c r="I2999" s="1459" t="s">
        <v>16</v>
      </c>
      <c r="J2999" s="1458"/>
      <c r="K2999" s="1599"/>
      <c r="L2999" s="1598"/>
      <c r="M2999" s="1432"/>
    </row>
    <row r="3000" spans="1:13" s="1412" customFormat="1">
      <c r="A3000" s="1482" t="s">
        <v>21</v>
      </c>
      <c r="B3000" s="1511"/>
      <c r="C3000" s="1511"/>
      <c r="D3000" s="1511"/>
      <c r="E3000" s="1511"/>
      <c r="F3000" s="1511"/>
      <c r="G3000" s="1511"/>
      <c r="H3000" s="1557"/>
      <c r="I3000" s="1459"/>
      <c r="J3000" s="1458"/>
      <c r="K3000" s="1508"/>
      <c r="L3000" s="1507"/>
      <c r="M3000" s="1432"/>
    </row>
    <row r="3001" spans="1:13" s="1412" customFormat="1" ht="15.75" thickBot="1">
      <c r="A3001" s="1496" t="s">
        <v>22</v>
      </c>
      <c r="B3001" s="1495"/>
      <c r="C3001" s="1495"/>
      <c r="D3001" s="1495"/>
      <c r="E3001" s="1495"/>
      <c r="F3001" s="1495"/>
      <c r="G3001" s="1495"/>
      <c r="H3001" s="1494"/>
      <c r="I3001" s="1523"/>
      <c r="J3001" s="1522"/>
      <c r="K3001" s="1484"/>
      <c r="L3001" s="1483"/>
      <c r="M3001" s="1432"/>
    </row>
    <row r="3002" spans="1:13" s="1412" customFormat="1">
      <c r="A3002" s="1555" t="s">
        <v>23</v>
      </c>
      <c r="B3002" s="1554"/>
      <c r="C3002" s="1554"/>
      <c r="D3002" s="1554"/>
      <c r="E3002" s="1554"/>
      <c r="F3002" s="1554"/>
      <c r="G3002" s="1554"/>
      <c r="H3002" s="1553"/>
      <c r="I3002" s="1531"/>
      <c r="J3002" s="1552"/>
      <c r="K3002" s="1551">
        <f>K3004+K3009+K3011</f>
        <v>7.17</v>
      </c>
      <c r="L3002" s="1528"/>
      <c r="M3002" s="1444">
        <f>K3002*12*I2991</f>
        <v>23609.375999999997</v>
      </c>
    </row>
    <row r="3003" spans="1:13" s="1412" customFormat="1" ht="15.75" thickBot="1">
      <c r="A3003" s="1550" t="s">
        <v>24</v>
      </c>
      <c r="B3003" s="1549"/>
      <c r="C3003" s="1549"/>
      <c r="D3003" s="1549"/>
      <c r="E3003" s="1549"/>
      <c r="F3003" s="1549"/>
      <c r="G3003" s="1549"/>
      <c r="H3003" s="1548"/>
      <c r="I3003" s="1547"/>
      <c r="J3003" s="1546"/>
      <c r="K3003" s="1439"/>
      <c r="L3003" s="1438"/>
      <c r="M3003" s="1437"/>
    </row>
    <row r="3004" spans="1:13" s="1412" customFormat="1">
      <c r="A3004" s="1456" t="s">
        <v>25</v>
      </c>
      <c r="B3004" s="1455"/>
      <c r="C3004" s="1455"/>
      <c r="D3004" s="1455"/>
      <c r="E3004" s="1455"/>
      <c r="F3004" s="1455"/>
      <c r="G3004" s="1455"/>
      <c r="H3004" s="1453"/>
      <c r="I3004" s="1459" t="s">
        <v>14</v>
      </c>
      <c r="J3004" s="1458"/>
      <c r="K3004" s="1514">
        <v>3.59</v>
      </c>
      <c r="L3004" s="1513"/>
      <c r="M3004" s="1432">
        <f>K3004*12*I2991</f>
        <v>11821.151999999998</v>
      </c>
    </row>
    <row r="3005" spans="1:13" s="1412" customFormat="1">
      <c r="A3005" s="1496" t="s">
        <v>26</v>
      </c>
      <c r="B3005" s="1495"/>
      <c r="C3005" s="1495"/>
      <c r="D3005" s="1495"/>
      <c r="E3005" s="1495"/>
      <c r="F3005" s="1495"/>
      <c r="G3005" s="1495"/>
      <c r="H3005" s="1494"/>
      <c r="I3005" s="1545"/>
      <c r="J3005" s="1544"/>
      <c r="K3005" s="1508"/>
      <c r="L3005" s="1507"/>
      <c r="M3005" s="1432"/>
    </row>
    <row r="3006" spans="1:13" s="1412" customFormat="1">
      <c r="A3006" s="1456" t="s">
        <v>15</v>
      </c>
      <c r="B3006" s="1541"/>
      <c r="C3006" s="1541"/>
      <c r="D3006" s="1541"/>
      <c r="E3006" s="1541"/>
      <c r="F3006" s="1541"/>
      <c r="G3006" s="1541"/>
      <c r="H3006" s="1542"/>
      <c r="I3006" s="1459" t="s">
        <v>16</v>
      </c>
      <c r="J3006" s="1458"/>
      <c r="K3006" s="1508"/>
      <c r="L3006" s="1507"/>
      <c r="M3006" s="1432"/>
    </row>
    <row r="3007" spans="1:13" s="1412" customFormat="1">
      <c r="A3007" s="1496" t="s">
        <v>17</v>
      </c>
      <c r="B3007" s="1516"/>
      <c r="C3007" s="1516"/>
      <c r="D3007" s="1516"/>
      <c r="E3007" s="1516"/>
      <c r="F3007" s="1516"/>
      <c r="G3007" s="1516"/>
      <c r="H3007" s="1543"/>
      <c r="I3007" s="1510"/>
      <c r="J3007" s="1509"/>
      <c r="K3007" s="1508"/>
      <c r="L3007" s="1507"/>
      <c r="M3007" s="1432"/>
    </row>
    <row r="3008" spans="1:13" s="1412" customFormat="1">
      <c r="A3008" s="1489" t="s">
        <v>27</v>
      </c>
      <c r="B3008" s="1540"/>
      <c r="C3008" s="1539"/>
      <c r="D3008" s="1541"/>
      <c r="E3008" s="1541"/>
      <c r="F3008" s="1541"/>
      <c r="G3008" s="1541"/>
      <c r="H3008" s="1542"/>
      <c r="I3008" s="1459" t="s">
        <v>16</v>
      </c>
      <c r="J3008" s="1458"/>
      <c r="K3008" s="1508"/>
      <c r="L3008" s="1507"/>
      <c r="M3008" s="1432"/>
    </row>
    <row r="3009" spans="1:13" s="1412" customFormat="1">
      <c r="A3009" s="1456" t="s">
        <v>28</v>
      </c>
      <c r="B3009" s="1541"/>
      <c r="C3009" s="1541"/>
      <c r="D3009" s="1540"/>
      <c r="E3009" s="1540"/>
      <c r="F3009" s="1540"/>
      <c r="G3009" s="1540"/>
      <c r="H3009" s="1539"/>
      <c r="I3009" s="1504" t="s">
        <v>19</v>
      </c>
      <c r="J3009" s="1503"/>
      <c r="K3009" s="1506">
        <v>1.58</v>
      </c>
      <c r="L3009" s="1505"/>
      <c r="M3009" s="1432">
        <f>K3009*12*I2991</f>
        <v>5202.6239999999998</v>
      </c>
    </row>
    <row r="3010" spans="1:13" s="1412" customFormat="1">
      <c r="A3010" s="1482" t="s">
        <v>29</v>
      </c>
      <c r="B3010" s="1481"/>
      <c r="C3010" s="1481"/>
      <c r="D3010" s="1481"/>
      <c r="E3010" s="1481"/>
      <c r="F3010" s="1481"/>
      <c r="G3010" s="1481"/>
      <c r="H3010" s="1480"/>
      <c r="I3010" s="1526" t="s">
        <v>133</v>
      </c>
      <c r="J3010" s="1525"/>
      <c r="K3010" s="1508"/>
      <c r="L3010" s="1507"/>
      <c r="M3010" s="1432"/>
    </row>
    <row r="3011" spans="1:13" s="1412" customFormat="1">
      <c r="A3011" s="1482" t="s">
        <v>32</v>
      </c>
      <c r="B3011" s="1481"/>
      <c r="C3011" s="1481"/>
      <c r="D3011" s="1481"/>
      <c r="E3011" s="1481"/>
      <c r="F3011" s="1481"/>
      <c r="G3011" s="1481"/>
      <c r="H3011" s="1480"/>
      <c r="I3011" s="1526" t="s">
        <v>19</v>
      </c>
      <c r="J3011" s="1525"/>
      <c r="K3011" s="1506">
        <v>2</v>
      </c>
      <c r="L3011" s="1505"/>
      <c r="M3011" s="1432">
        <f>K3011*12*I2991</f>
        <v>6585.5999999999995</v>
      </c>
    </row>
    <row r="3012" spans="1:13" s="1412" customFormat="1">
      <c r="A3012" s="1496" t="s">
        <v>33</v>
      </c>
      <c r="B3012" s="1495"/>
      <c r="C3012" s="1495"/>
      <c r="D3012" s="1495"/>
      <c r="E3012" s="1495"/>
      <c r="F3012" s="1495"/>
      <c r="G3012" s="1495"/>
      <c r="H3012" s="1494"/>
      <c r="I3012" s="1523"/>
      <c r="J3012" s="1522"/>
      <c r="K3012" s="1508"/>
      <c r="L3012" s="1507"/>
      <c r="M3012" s="1432"/>
    </row>
    <row r="3013" spans="1:13" s="1412" customFormat="1">
      <c r="A3013" s="1482" t="s">
        <v>34</v>
      </c>
      <c r="B3013" s="1481"/>
      <c r="C3013" s="1481"/>
      <c r="D3013" s="1481"/>
      <c r="E3013" s="1481"/>
      <c r="F3013" s="1481"/>
      <c r="G3013" s="1481"/>
      <c r="H3013" s="1480"/>
      <c r="I3013" s="1459" t="s">
        <v>16</v>
      </c>
      <c r="J3013" s="1458"/>
      <c r="K3013" s="1508"/>
      <c r="L3013" s="1507"/>
      <c r="M3013" s="1432"/>
    </row>
    <row r="3014" spans="1:13" s="1412" customFormat="1" ht="15.75" thickBot="1">
      <c r="A3014" s="1482" t="s">
        <v>35</v>
      </c>
      <c r="B3014" s="1481"/>
      <c r="C3014" s="1481"/>
      <c r="D3014" s="1481"/>
      <c r="E3014" s="1481"/>
      <c r="F3014" s="1481"/>
      <c r="G3014" s="1481"/>
      <c r="H3014" s="1480"/>
      <c r="I3014" s="1526" t="s">
        <v>132</v>
      </c>
      <c r="J3014" s="1525"/>
      <c r="K3014" s="1538"/>
      <c r="L3014" s="1537"/>
      <c r="M3014" s="1536"/>
    </row>
    <row r="3015" spans="1:13" s="1412" customFormat="1" ht="15.75" thickBot="1">
      <c r="A3015" s="1535" t="s">
        <v>38</v>
      </c>
      <c r="B3015" s="1534"/>
      <c r="C3015" s="1534"/>
      <c r="D3015" s="1534"/>
      <c r="E3015" s="1534"/>
      <c r="F3015" s="1534"/>
      <c r="G3015" s="1533"/>
      <c r="H3015" s="1532"/>
      <c r="I3015" s="1531"/>
      <c r="J3015" s="1530"/>
      <c r="K3015" s="1529">
        <f>K3016+K3023+K3031+K3035+K3036+K3037</f>
        <v>31.96</v>
      </c>
      <c r="L3015" s="1528"/>
      <c r="M3015" s="1444">
        <f>M3016+M3023+M3031+M3035+M3036+M3037</f>
        <v>105237.88799999999</v>
      </c>
    </row>
    <row r="3016" spans="1:13" s="1412" customFormat="1" ht="15.75" thickBot="1">
      <c r="A3016" s="1467" t="s">
        <v>39</v>
      </c>
      <c r="B3016" s="1466"/>
      <c r="C3016" s="1466"/>
      <c r="D3016" s="1466"/>
      <c r="E3016" s="1466"/>
      <c r="F3016" s="1466"/>
      <c r="G3016" s="1466"/>
      <c r="H3016" s="1465"/>
      <c r="I3016" s="1464"/>
      <c r="J3016" s="1463"/>
      <c r="K3016" s="1527">
        <f>K3017+K3018+K3019+K3021+K3022</f>
        <v>9.58</v>
      </c>
      <c r="L3016" s="1518"/>
      <c r="M3016" s="1460">
        <f>K3016*12*I2991</f>
        <v>31545.024000000001</v>
      </c>
    </row>
    <row r="3017" spans="1:13" s="1412" customFormat="1">
      <c r="A3017" s="1496" t="s">
        <v>40</v>
      </c>
      <c r="B3017" s="1495"/>
      <c r="C3017" s="1495"/>
      <c r="D3017" s="1495"/>
      <c r="E3017" s="1495"/>
      <c r="F3017" s="1495"/>
      <c r="G3017" s="1495"/>
      <c r="H3017" s="1494"/>
      <c r="I3017" s="1510" t="s">
        <v>41</v>
      </c>
      <c r="J3017" s="1509"/>
      <c r="K3017" s="1514">
        <v>2.58</v>
      </c>
      <c r="L3017" s="1513"/>
      <c r="M3017" s="1432">
        <f>K3017*12*I2991</f>
        <v>8495.4239999999991</v>
      </c>
    </row>
    <row r="3018" spans="1:13" s="1412" customFormat="1">
      <c r="A3018" s="1489" t="s">
        <v>42</v>
      </c>
      <c r="B3018" s="1488"/>
      <c r="C3018" s="1488"/>
      <c r="D3018" s="1488"/>
      <c r="E3018" s="1488"/>
      <c r="F3018" s="1488"/>
      <c r="G3018" s="1488"/>
      <c r="H3018" s="1487"/>
      <c r="I3018" s="1504" t="s">
        <v>43</v>
      </c>
      <c r="J3018" s="1503"/>
      <c r="K3018" s="1506">
        <v>6.1</v>
      </c>
      <c r="L3018" s="1505"/>
      <c r="M3018" s="1432">
        <f>K3018*12*I2991</f>
        <v>20086.079999999994</v>
      </c>
    </row>
    <row r="3019" spans="1:13" s="1412" customFormat="1">
      <c r="A3019" s="1482" t="s">
        <v>44</v>
      </c>
      <c r="B3019" s="1481"/>
      <c r="C3019" s="1481"/>
      <c r="D3019" s="1481"/>
      <c r="E3019" s="1481"/>
      <c r="F3019" s="1481"/>
      <c r="G3019" s="1481"/>
      <c r="H3019" s="1480"/>
      <c r="I3019" s="1526" t="s">
        <v>19</v>
      </c>
      <c r="J3019" s="1525"/>
      <c r="K3019" s="1506">
        <v>0.69</v>
      </c>
      <c r="L3019" s="1505"/>
      <c r="M3019" s="1432">
        <f>K3019*12*I2991</f>
        <v>2272.0319999999997</v>
      </c>
    </row>
    <row r="3020" spans="1:13" s="1412" customFormat="1">
      <c r="A3020" s="1524" t="s">
        <v>45</v>
      </c>
      <c r="B3020" s="1516"/>
      <c r="C3020" s="1516"/>
      <c r="D3020" s="1516"/>
      <c r="E3020" s="1495"/>
      <c r="F3020" s="1495"/>
      <c r="G3020" s="1495"/>
      <c r="H3020" s="1494"/>
      <c r="I3020" s="1523"/>
      <c r="J3020" s="1522"/>
      <c r="K3020" s="1521"/>
      <c r="L3020" s="1507"/>
      <c r="M3020" s="1432"/>
    </row>
    <row r="3021" spans="1:13" s="1412" customFormat="1">
      <c r="A3021" s="1489" t="s">
        <v>46</v>
      </c>
      <c r="B3021" s="1488"/>
      <c r="C3021" s="1488"/>
      <c r="D3021" s="1488"/>
      <c r="E3021" s="1488"/>
      <c r="F3021" s="1488"/>
      <c r="G3021" s="1488"/>
      <c r="H3021" s="1487"/>
      <c r="I3021" s="1504" t="s">
        <v>14</v>
      </c>
      <c r="J3021" s="1503"/>
      <c r="K3021" s="1506">
        <v>0.21</v>
      </c>
      <c r="L3021" s="1505"/>
      <c r="M3021" s="1432">
        <f>K3021*12*I2991</f>
        <v>691.48799999999994</v>
      </c>
    </row>
    <row r="3022" spans="1:13" s="1412" customFormat="1" ht="15.75" thickBot="1">
      <c r="A3022" s="1482" t="s">
        <v>47</v>
      </c>
      <c r="B3022" s="1481"/>
      <c r="C3022" s="1481"/>
      <c r="D3022" s="1481"/>
      <c r="E3022" s="1481"/>
      <c r="F3022" s="1481"/>
      <c r="G3022" s="1481"/>
      <c r="H3022" s="1480"/>
      <c r="I3022" s="1479" t="s">
        <v>14</v>
      </c>
      <c r="J3022" s="1478"/>
      <c r="K3022" s="1520"/>
      <c r="L3022" s="1519"/>
      <c r="M3022" s="1432"/>
    </row>
    <row r="3023" spans="1:13" s="1412" customFormat="1" ht="15.75" thickBot="1">
      <c r="A3023" s="1501" t="s">
        <v>48</v>
      </c>
      <c r="B3023" s="1500"/>
      <c r="C3023" s="1500"/>
      <c r="D3023" s="1500"/>
      <c r="E3023" s="1500"/>
      <c r="F3023" s="1500"/>
      <c r="G3023" s="1500"/>
      <c r="H3023" s="1499"/>
      <c r="I3023" s="1464"/>
      <c r="J3023" s="1463"/>
      <c r="K3023" s="1462">
        <f>K3024+K3025+K3027+K3028+K3029+K3030</f>
        <v>2.9600000000000004</v>
      </c>
      <c r="L3023" s="1518"/>
      <c r="M3023" s="1460">
        <f>K3023*12*I2991</f>
        <v>9746.6880000000001</v>
      </c>
    </row>
    <row r="3024" spans="1:13" s="1412" customFormat="1">
      <c r="A3024" s="1517" t="s">
        <v>49</v>
      </c>
      <c r="B3024" s="1516"/>
      <c r="C3024" s="1516"/>
      <c r="D3024" s="1516"/>
      <c r="E3024" s="1516"/>
      <c r="F3024" s="1495"/>
      <c r="G3024" s="1495"/>
      <c r="H3024" s="1494"/>
      <c r="I3024" s="1515"/>
      <c r="J3024" s="1451"/>
      <c r="K3024" s="1514">
        <v>0.16</v>
      </c>
      <c r="L3024" s="1513"/>
      <c r="M3024" s="1432">
        <f>K3024*12*I2991</f>
        <v>526.84799999999996</v>
      </c>
    </row>
    <row r="3025" spans="1:13" s="1412" customFormat="1">
      <c r="A3025" s="1512" t="s">
        <v>50</v>
      </c>
      <c r="B3025" s="1511"/>
      <c r="C3025" s="1511"/>
      <c r="D3025" s="1511"/>
      <c r="E3025" s="1511"/>
      <c r="F3025" s="1481"/>
      <c r="G3025" s="1481"/>
      <c r="H3025" s="1480"/>
      <c r="I3025" s="1459" t="s">
        <v>51</v>
      </c>
      <c r="J3025" s="1458"/>
      <c r="K3025" s="1506">
        <v>1.41</v>
      </c>
      <c r="L3025" s="1505"/>
      <c r="M3025" s="1432">
        <f>K3025*12*I2991</f>
        <v>4642.847999999999</v>
      </c>
    </row>
    <row r="3026" spans="1:13" s="1412" customFormat="1">
      <c r="A3026" s="1496" t="s">
        <v>52</v>
      </c>
      <c r="B3026" s="1495"/>
      <c r="C3026" s="1495"/>
      <c r="D3026" s="1495"/>
      <c r="E3026" s="1495"/>
      <c r="F3026" s="1495"/>
      <c r="G3026" s="1495"/>
      <c r="H3026" s="1494"/>
      <c r="I3026" s="1510" t="s">
        <v>53</v>
      </c>
      <c r="J3026" s="1509"/>
      <c r="K3026" s="1508"/>
      <c r="L3026" s="1507"/>
      <c r="M3026" s="1432"/>
    </row>
    <row r="3027" spans="1:13" s="1412" customFormat="1">
      <c r="A3027" s="1489" t="s">
        <v>54</v>
      </c>
      <c r="B3027" s="1488"/>
      <c r="C3027" s="1488"/>
      <c r="D3027" s="1488"/>
      <c r="E3027" s="1488"/>
      <c r="F3027" s="1488"/>
      <c r="G3027" s="1488"/>
      <c r="H3027" s="1487"/>
      <c r="I3027" s="1504" t="s">
        <v>55</v>
      </c>
      <c r="J3027" s="1503"/>
      <c r="K3027" s="1506">
        <v>0.87</v>
      </c>
      <c r="L3027" s="1505"/>
      <c r="M3027" s="1432">
        <f>K3027*12*I2991</f>
        <v>2864.7359999999994</v>
      </c>
    </row>
    <row r="3028" spans="1:13" s="1412" customFormat="1">
      <c r="A3028" s="1489" t="s">
        <v>56</v>
      </c>
      <c r="B3028" s="1488"/>
      <c r="C3028" s="1488"/>
      <c r="D3028" s="1488"/>
      <c r="E3028" s="1488"/>
      <c r="F3028" s="1488"/>
      <c r="G3028" s="1488"/>
      <c r="H3028" s="1487"/>
      <c r="I3028" s="1504" t="s">
        <v>57</v>
      </c>
      <c r="J3028" s="1503"/>
      <c r="K3028" s="1506">
        <v>0.22</v>
      </c>
      <c r="L3028" s="1505"/>
      <c r="M3028" s="1432">
        <f>K3028*12*I2991</f>
        <v>724.41599999999994</v>
      </c>
    </row>
    <row r="3029" spans="1:13" s="1412" customFormat="1">
      <c r="A3029" s="1482" t="s">
        <v>58</v>
      </c>
      <c r="B3029" s="1481"/>
      <c r="C3029" s="1481"/>
      <c r="D3029" s="1481"/>
      <c r="E3029" s="1481"/>
      <c r="F3029" s="1481"/>
      <c r="G3029" s="1481"/>
      <c r="H3029" s="1480"/>
      <c r="I3029" s="1504" t="s">
        <v>59</v>
      </c>
      <c r="J3029" s="1503"/>
      <c r="K3029" s="1484">
        <v>0.12</v>
      </c>
      <c r="L3029" s="1483"/>
      <c r="M3029" s="1432">
        <f>K3029*12*I2991</f>
        <v>395.13599999999997</v>
      </c>
    </row>
    <row r="3030" spans="1:13" s="1412" customFormat="1" ht="15.75" thickBot="1">
      <c r="A3030" s="1482" t="s">
        <v>60</v>
      </c>
      <c r="B3030" s="1481"/>
      <c r="C3030" s="1481"/>
      <c r="D3030" s="1481"/>
      <c r="E3030" s="1481"/>
      <c r="F3030" s="1481"/>
      <c r="G3030" s="1481"/>
      <c r="H3030" s="1480"/>
      <c r="I3030" s="1479" t="s">
        <v>61</v>
      </c>
      <c r="J3030" s="1478"/>
      <c r="K3030" s="1477">
        <v>0.18</v>
      </c>
      <c r="L3030" s="1476"/>
      <c r="M3030" s="1502">
        <f>K3030*12*I2991</f>
        <v>592.70399999999995</v>
      </c>
    </row>
    <row r="3031" spans="1:13" s="1412" customFormat="1" ht="15.75" thickBot="1">
      <c r="A3031" s="1501" t="s">
        <v>109</v>
      </c>
      <c r="B3031" s="1500"/>
      <c r="C3031" s="1500"/>
      <c r="D3031" s="1500"/>
      <c r="E3031" s="1500"/>
      <c r="F3031" s="1500"/>
      <c r="G3031" s="1500"/>
      <c r="H3031" s="1499"/>
      <c r="I3031" s="1498"/>
      <c r="J3031" s="1497"/>
      <c r="K3031" s="1424">
        <f>K3032+K3033+K3034</f>
        <v>1.93</v>
      </c>
      <c r="L3031" s="1461"/>
      <c r="M3031" s="1460">
        <f>K3031*12*I2991</f>
        <v>6355.1039999999994</v>
      </c>
    </row>
    <row r="3032" spans="1:13" s="1412" customFormat="1">
      <c r="A3032" s="1496" t="s">
        <v>63</v>
      </c>
      <c r="B3032" s="1495"/>
      <c r="C3032" s="1495"/>
      <c r="D3032" s="1495"/>
      <c r="E3032" s="1495"/>
      <c r="F3032" s="1495"/>
      <c r="G3032" s="1495"/>
      <c r="H3032" s="1494"/>
      <c r="I3032" s="1493" t="s">
        <v>64</v>
      </c>
      <c r="J3032" s="1492"/>
      <c r="K3032" s="1491">
        <v>0.92</v>
      </c>
      <c r="L3032" s="1490"/>
      <c r="M3032" s="1432">
        <f>K3032*12*I2991</f>
        <v>3029.3760000000002</v>
      </c>
    </row>
    <row r="3033" spans="1:13" s="1412" customFormat="1">
      <c r="A3033" s="1489" t="s">
        <v>65</v>
      </c>
      <c r="B3033" s="1488"/>
      <c r="C3033" s="1488"/>
      <c r="D3033" s="1488"/>
      <c r="E3033" s="1488"/>
      <c r="F3033" s="1488"/>
      <c r="G3033" s="1488"/>
      <c r="H3033" s="1487"/>
      <c r="I3033" s="1486" t="s">
        <v>66</v>
      </c>
      <c r="J3033" s="1485"/>
      <c r="K3033" s="1484">
        <v>0.81</v>
      </c>
      <c r="L3033" s="1483"/>
      <c r="M3033" s="1432">
        <f>K3033*12*I2991</f>
        <v>2667.1680000000001</v>
      </c>
    </row>
    <row r="3034" spans="1:13" s="1412" customFormat="1" ht="15.75" thickBot="1">
      <c r="A3034" s="1482" t="s">
        <v>58</v>
      </c>
      <c r="B3034" s="1481"/>
      <c r="C3034" s="1481"/>
      <c r="D3034" s="1481"/>
      <c r="E3034" s="1481"/>
      <c r="F3034" s="1481"/>
      <c r="G3034" s="1481"/>
      <c r="H3034" s="1480"/>
      <c r="I3034" s="1479" t="s">
        <v>59</v>
      </c>
      <c r="J3034" s="1478"/>
      <c r="K3034" s="1477">
        <v>0.2</v>
      </c>
      <c r="L3034" s="1476"/>
      <c r="M3034" s="1432">
        <f>K3034*12*I2991</f>
        <v>658.56000000000006</v>
      </c>
    </row>
    <row r="3035" spans="1:13" s="1412" customFormat="1" ht="15.75" thickBot="1">
      <c r="A3035" s="1471" t="s">
        <v>108</v>
      </c>
      <c r="B3035" s="1470"/>
      <c r="C3035" s="1470"/>
      <c r="D3035" s="1470"/>
      <c r="E3035" s="1470"/>
      <c r="F3035" s="1470"/>
      <c r="G3035" s="1470"/>
      <c r="H3035" s="1469"/>
      <c r="I3035" s="1475" t="s">
        <v>68</v>
      </c>
      <c r="J3035" s="1474"/>
      <c r="K3035" s="1473">
        <v>15.09</v>
      </c>
      <c r="L3035" s="1472"/>
      <c r="M3035" s="1460">
        <f>K3035*12*I2991</f>
        <v>49688.351999999992</v>
      </c>
    </row>
    <row r="3036" spans="1:13" s="1412" customFormat="1" ht="15.75" thickBot="1">
      <c r="A3036" s="1467" t="s">
        <v>107</v>
      </c>
      <c r="B3036" s="1466"/>
      <c r="C3036" s="1466"/>
      <c r="D3036" s="1466"/>
      <c r="E3036" s="1466"/>
      <c r="F3036" s="1466"/>
      <c r="G3036" s="1466"/>
      <c r="H3036" s="1465"/>
      <c r="I3036" s="1435" t="s">
        <v>71</v>
      </c>
      <c r="J3036" s="1434"/>
      <c r="K3036" s="1462">
        <v>2.29</v>
      </c>
      <c r="L3036" s="1461"/>
      <c r="M3036" s="1460">
        <f>K3036*12*I2991</f>
        <v>7540.5119999999997</v>
      </c>
    </row>
    <row r="3037" spans="1:13" s="1412" customFormat="1" ht="15.75" thickBot="1">
      <c r="A3037" s="1471" t="s">
        <v>106</v>
      </c>
      <c r="B3037" s="1470"/>
      <c r="C3037" s="1470"/>
      <c r="D3037" s="1470"/>
      <c r="E3037" s="1470"/>
      <c r="F3037" s="1470"/>
      <c r="G3037" s="1470"/>
      <c r="H3037" s="1469"/>
      <c r="I3037" s="1464"/>
      <c r="J3037" s="1463"/>
      <c r="K3037" s="1462">
        <v>0.11</v>
      </c>
      <c r="L3037" s="1461"/>
      <c r="M3037" s="1460">
        <f>K3037*12*I2991</f>
        <v>362.20799999999997</v>
      </c>
    </row>
    <row r="3038" spans="1:13" s="1412" customFormat="1">
      <c r="A3038" s="1456" t="s">
        <v>75</v>
      </c>
      <c r="B3038" s="1455"/>
      <c r="C3038" s="1455"/>
      <c r="D3038" s="1455"/>
      <c r="E3038" s="1455"/>
      <c r="F3038" s="1455"/>
      <c r="G3038" s="1455"/>
      <c r="H3038" s="1453"/>
      <c r="I3038" s="1435" t="s">
        <v>14</v>
      </c>
      <c r="J3038" s="1434"/>
      <c r="K3038" s="1468"/>
      <c r="L3038" s="1449"/>
      <c r="M3038" s="1432"/>
    </row>
    <row r="3039" spans="1:13" s="1412" customFormat="1" ht="15.75" thickBot="1">
      <c r="A3039" s="1456" t="s">
        <v>76</v>
      </c>
      <c r="B3039" s="1455"/>
      <c r="C3039" s="1455"/>
      <c r="D3039" s="1455"/>
      <c r="E3039" s="1455"/>
      <c r="F3039" s="1455"/>
      <c r="G3039" s="1455"/>
      <c r="H3039" s="1453"/>
      <c r="I3039" s="1452"/>
      <c r="J3039" s="1451"/>
      <c r="K3039" s="1468"/>
      <c r="L3039" s="1449"/>
      <c r="M3039" s="1432"/>
    </row>
    <row r="3040" spans="1:13" s="1412" customFormat="1" ht="15.75" thickBot="1">
      <c r="A3040" s="1467" t="s">
        <v>105</v>
      </c>
      <c r="B3040" s="1466"/>
      <c r="C3040" s="1466"/>
      <c r="D3040" s="1466"/>
      <c r="E3040" s="1466"/>
      <c r="F3040" s="1466"/>
      <c r="G3040" s="1466"/>
      <c r="H3040" s="1465"/>
      <c r="I3040" s="1464"/>
      <c r="J3040" s="1463"/>
      <c r="K3040" s="1462">
        <v>12.44</v>
      </c>
      <c r="L3040" s="1461"/>
      <c r="M3040" s="1460">
        <f>K3040*12*I2991</f>
        <v>40962.431999999993</v>
      </c>
    </row>
    <row r="3041" spans="1:19">
      <c r="A3041" s="1456" t="s">
        <v>131</v>
      </c>
      <c r="B3041" s="1454"/>
      <c r="C3041" s="1454"/>
      <c r="D3041" s="1454"/>
      <c r="E3041" s="1454"/>
      <c r="F3041" s="1455"/>
      <c r="G3041" s="1454"/>
      <c r="H3041" s="1453"/>
      <c r="I3041" s="1459" t="s">
        <v>79</v>
      </c>
      <c r="J3041" s="1458"/>
      <c r="K3041" s="1450"/>
      <c r="L3041" s="1449"/>
      <c r="M3041" s="1432"/>
    </row>
    <row r="3042" spans="1:19">
      <c r="A3042" s="1456" t="s">
        <v>130</v>
      </c>
      <c r="B3042" s="1454"/>
      <c r="C3042" s="1454"/>
      <c r="D3042" s="1454"/>
      <c r="E3042" s="1454"/>
      <c r="F3042" s="1455"/>
      <c r="G3042" s="1454"/>
      <c r="H3042" s="1453"/>
      <c r="I3042" s="1459" t="s">
        <v>81</v>
      </c>
      <c r="J3042" s="1458"/>
      <c r="K3042" s="1450"/>
      <c r="L3042" s="1449"/>
      <c r="M3042" s="1432"/>
    </row>
    <row r="3043" spans="1:19">
      <c r="A3043" s="1456" t="s">
        <v>129</v>
      </c>
      <c r="B3043" s="1454"/>
      <c r="C3043" s="1454"/>
      <c r="D3043" s="1454"/>
      <c r="E3043" s="1454"/>
      <c r="F3043" s="1455"/>
      <c r="G3043" s="1454"/>
      <c r="H3043" s="1453"/>
      <c r="I3043" s="1459" t="s">
        <v>83</v>
      </c>
      <c r="J3043" s="1458"/>
      <c r="K3043" s="1450"/>
      <c r="L3043" s="1449"/>
      <c r="M3043" s="1432"/>
    </row>
    <row r="3044" spans="1:19">
      <c r="A3044" s="1456" t="s">
        <v>128</v>
      </c>
      <c r="B3044" s="1454"/>
      <c r="C3044" s="1454"/>
      <c r="D3044" s="1454"/>
      <c r="E3044" s="1454"/>
      <c r="F3044" s="1455"/>
      <c r="G3044" s="1454"/>
      <c r="H3044" s="1453"/>
      <c r="I3044" s="1459" t="s">
        <v>85</v>
      </c>
      <c r="J3044" s="1458"/>
      <c r="K3044" s="1450"/>
      <c r="L3044" s="1449"/>
      <c r="M3044" s="1432"/>
    </row>
    <row r="3045" spans="1:19">
      <c r="A3045" s="1456" t="s">
        <v>127</v>
      </c>
      <c r="B3045" s="1454"/>
      <c r="C3045" s="1454"/>
      <c r="D3045" s="1454"/>
      <c r="E3045" s="1454"/>
      <c r="F3045" s="1455"/>
      <c r="G3045" s="1454"/>
      <c r="H3045" s="1453"/>
      <c r="I3045" s="1459" t="s">
        <v>87</v>
      </c>
      <c r="J3045" s="1458"/>
      <c r="K3045" s="1450"/>
      <c r="L3045" s="1449"/>
      <c r="M3045" s="1432"/>
    </row>
    <row r="3046" spans="1:19">
      <c r="A3046" s="1456" t="s">
        <v>126</v>
      </c>
      <c r="B3046" s="1454"/>
      <c r="C3046" s="1454"/>
      <c r="D3046" s="1454"/>
      <c r="E3046" s="1454"/>
      <c r="F3046" s="1455"/>
      <c r="G3046" s="1454"/>
      <c r="H3046" s="1453"/>
      <c r="I3046" s="1452"/>
      <c r="J3046" s="1451"/>
      <c r="K3046" s="1450"/>
      <c r="L3046" s="1449"/>
      <c r="M3046" s="1432"/>
    </row>
    <row r="3047" spans="1:19">
      <c r="A3047" s="1456" t="s">
        <v>125</v>
      </c>
      <c r="B3047" s="1454"/>
      <c r="C3047" s="1454"/>
      <c r="D3047" s="1454"/>
      <c r="E3047" s="1454"/>
      <c r="F3047" s="1455"/>
      <c r="G3047" s="1454"/>
      <c r="H3047" s="1453"/>
      <c r="I3047" s="1452"/>
      <c r="J3047" s="1451"/>
      <c r="K3047" s="1450"/>
      <c r="L3047" s="1449"/>
      <c r="M3047" s="1432"/>
    </row>
    <row r="3048" spans="1:19">
      <c r="A3048" s="1456" t="s">
        <v>91</v>
      </c>
      <c r="B3048" s="1454"/>
      <c r="C3048" s="1454"/>
      <c r="D3048" s="1454"/>
      <c r="E3048" s="1454"/>
      <c r="F3048" s="1455"/>
      <c r="G3048" s="1454"/>
      <c r="H3048" s="1453"/>
      <c r="I3048" s="1452"/>
      <c r="J3048" s="1451"/>
      <c r="K3048" s="1450"/>
      <c r="L3048" s="1449"/>
      <c r="M3048" s="1432"/>
    </row>
    <row r="3049" spans="1:19" ht="15.75" thickBot="1">
      <c r="A3049" s="1456" t="s">
        <v>124</v>
      </c>
      <c r="B3049" s="1454"/>
      <c r="C3049" s="1454"/>
      <c r="D3049" s="1454"/>
      <c r="E3049" s="1454"/>
      <c r="F3049" s="1455"/>
      <c r="G3049" s="1454"/>
      <c r="H3049" s="1453"/>
      <c r="I3049" s="1452"/>
      <c r="J3049" s="1451"/>
      <c r="K3049" s="1450"/>
      <c r="L3049" s="1449"/>
      <c r="M3049" s="1432"/>
    </row>
    <row r="3050" spans="1:19">
      <c r="A3050" s="1448" t="s">
        <v>94</v>
      </c>
      <c r="B3050" s="1447"/>
      <c r="C3050" s="1447"/>
      <c r="D3050" s="1447"/>
      <c r="E3050" s="1447"/>
      <c r="F3050" s="1447"/>
      <c r="G3050" s="1447"/>
      <c r="H3050" s="1447"/>
      <c r="I3050" s="1435" t="s">
        <v>95</v>
      </c>
      <c r="J3050" s="1434"/>
      <c r="K3050" s="1446"/>
      <c r="L3050" s="1445"/>
      <c r="M3050" s="1444"/>
    </row>
    <row r="3051" spans="1:19" ht="15.75" thickBot="1">
      <c r="A3051" s="1443" t="s">
        <v>96</v>
      </c>
      <c r="B3051" s="1442"/>
      <c r="C3051" s="1442"/>
      <c r="D3051" s="1442"/>
      <c r="E3051" s="1442"/>
      <c r="F3051" s="1442"/>
      <c r="G3051" s="1442"/>
      <c r="H3051" s="1442"/>
      <c r="I3051" s="1441"/>
      <c r="J3051" s="1440"/>
      <c r="K3051" s="1439"/>
      <c r="L3051" s="1438"/>
      <c r="M3051" s="1437"/>
    </row>
    <row r="3052" spans="1:19" ht="15.75" thickBot="1">
      <c r="A3052" s="1436" t="s">
        <v>160</v>
      </c>
      <c r="B3052" s="1436"/>
      <c r="C3052" s="1436"/>
      <c r="D3052" s="1436"/>
      <c r="E3052" s="1436"/>
      <c r="F3052" s="1436"/>
      <c r="G3052" s="1436"/>
      <c r="H3052" s="1436"/>
      <c r="I3052" s="1435" t="s">
        <v>95</v>
      </c>
      <c r="J3052" s="1434"/>
      <c r="K3052" s="1433">
        <v>0.97</v>
      </c>
      <c r="L3052" s="1433"/>
      <c r="M3052" s="1432">
        <f>K3052*I2991*12</f>
        <v>3194.0159999999996</v>
      </c>
    </row>
    <row r="3053" spans="1:19" s="1588" customFormat="1" ht="15.75" thickBot="1">
      <c r="A3053" s="1431" t="s">
        <v>137</v>
      </c>
      <c r="B3053" s="1430"/>
      <c r="C3053" s="1430"/>
      <c r="D3053" s="1430"/>
      <c r="E3053" s="1430"/>
      <c r="F3053" s="1430"/>
      <c r="G3053" s="1430"/>
      <c r="H3053" s="1430"/>
      <c r="I3053" s="1426"/>
      <c r="J3053" s="1425"/>
      <c r="K3053" s="1429">
        <v>58.39</v>
      </c>
      <c r="L3053" s="1423"/>
      <c r="M3053" s="1416">
        <f>K3053*12*I2991</f>
        <v>192266.592</v>
      </c>
      <c r="P3053" s="1414"/>
      <c r="Q3053" s="1414"/>
      <c r="R3053" s="1414"/>
      <c r="S3053" s="1589"/>
    </row>
    <row r="3054" spans="1:19" s="1588" customFormat="1" ht="15.75" thickBot="1">
      <c r="A3054" s="1428" t="s">
        <v>136</v>
      </c>
      <c r="B3054" s="1427"/>
      <c r="C3054" s="1427"/>
      <c r="D3054" s="1427"/>
      <c r="E3054" s="1427"/>
      <c r="F3054" s="1427"/>
      <c r="G3054" s="1427"/>
      <c r="H3054" s="1427"/>
      <c r="I3054" s="1426"/>
      <c r="J3054" s="1425"/>
      <c r="K3054" s="1424">
        <f>K3055-K3053</f>
        <v>2.9200000000000017</v>
      </c>
      <c r="L3054" s="1423"/>
      <c r="M3054" s="1416">
        <f>K3054*12*I2991</f>
        <v>9614.9760000000042</v>
      </c>
      <c r="P3054" s="1414"/>
      <c r="Q3054" s="1414"/>
      <c r="R3054" s="1414"/>
      <c r="S3054" s="1589"/>
    </row>
    <row r="3055" spans="1:19" s="1588" customFormat="1" ht="15.75" thickBot="1">
      <c r="A3055" s="1422" t="s">
        <v>135</v>
      </c>
      <c r="B3055" s="1421"/>
      <c r="C3055" s="1421"/>
      <c r="D3055" s="1421"/>
      <c r="E3055" s="1421"/>
      <c r="F3055" s="1421"/>
      <c r="G3055" s="1421"/>
      <c r="H3055" s="1421"/>
      <c r="I3055" s="1420"/>
      <c r="J3055" s="1419"/>
      <c r="K3055" s="1418">
        <f>K3052+K3040+K3015+K3002+K2992</f>
        <v>61.31</v>
      </c>
      <c r="L3055" s="1417"/>
      <c r="M3055" s="1416">
        <f>M3052+M3040+M3015+M3002+M2992</f>
        <v>201881.56799999997</v>
      </c>
      <c r="N3055" s="1590"/>
      <c r="O3055" s="1590"/>
      <c r="P3055" s="1414"/>
      <c r="Q3055" s="1414"/>
      <c r="R3055" s="1414"/>
      <c r="S3055" s="1589"/>
    </row>
    <row r="3057" spans="1:13" s="1412" customFormat="1" ht="15.75">
      <c r="A3057" s="1587" t="s">
        <v>104</v>
      </c>
      <c r="B3057" s="1587"/>
      <c r="C3057" s="1587"/>
      <c r="D3057" s="1587"/>
      <c r="E3057" s="1587"/>
      <c r="F3057" s="1587"/>
      <c r="G3057" s="1587"/>
      <c r="H3057" s="1587"/>
      <c r="I3057" s="1587"/>
      <c r="J3057" s="1587"/>
      <c r="K3057" s="1587"/>
      <c r="L3057" s="1587"/>
      <c r="M3057" s="1508"/>
    </row>
    <row r="3058" spans="1:13" s="1412" customFormat="1" ht="15.75">
      <c r="A3058" s="1586" t="s">
        <v>0</v>
      </c>
      <c r="B3058" s="1586"/>
      <c r="C3058" s="1586"/>
      <c r="D3058" s="1586"/>
      <c r="E3058" s="1586"/>
      <c r="F3058" s="1586"/>
      <c r="G3058" s="1586"/>
      <c r="H3058" s="1586"/>
      <c r="I3058" s="1586"/>
      <c r="J3058" s="1586"/>
      <c r="K3058" s="1586"/>
      <c r="L3058" s="1586"/>
      <c r="M3058" s="1508"/>
    </row>
    <row r="3059" spans="1:13" s="1412" customFormat="1" ht="15.75">
      <c r="A3059" s="1559"/>
      <c r="B3059" s="1559"/>
      <c r="C3059" s="1559"/>
      <c r="D3059" s="1559"/>
      <c r="E3059" s="1559"/>
      <c r="F3059" s="1559" t="s">
        <v>191</v>
      </c>
      <c r="G3059" s="1559"/>
      <c r="H3059" s="1559"/>
      <c r="I3059" s="1559"/>
      <c r="J3059" s="1559"/>
      <c r="K3059" s="1601" t="s">
        <v>187</v>
      </c>
      <c r="L3059" s="1584"/>
      <c r="M3059" s="1584"/>
    </row>
    <row r="3060" spans="1:13" s="1412" customFormat="1">
      <c r="A3060" s="1512"/>
      <c r="B3060" s="1511"/>
      <c r="C3060" s="1583" t="s">
        <v>2</v>
      </c>
      <c r="D3060" s="1583"/>
      <c r="E3060" s="1583"/>
      <c r="F3060" s="1511"/>
      <c r="G3060" s="1511"/>
      <c r="H3060" s="1557"/>
      <c r="I3060" s="1526" t="s">
        <v>3</v>
      </c>
      <c r="J3060" s="1525"/>
      <c r="K3060" s="1582" t="s">
        <v>4</v>
      </c>
      <c r="L3060" s="1581"/>
      <c r="M3060" s="1536"/>
    </row>
    <row r="3061" spans="1:13" s="1412" customFormat="1">
      <c r="A3061" s="1577"/>
      <c r="B3061" s="1541"/>
      <c r="C3061" s="1541"/>
      <c r="D3061" s="1541"/>
      <c r="E3061" s="1541"/>
      <c r="F3061" s="1541"/>
      <c r="G3061" s="1541"/>
      <c r="H3061" s="1542"/>
      <c r="I3061" s="1452"/>
      <c r="J3061" s="1451"/>
      <c r="K3061" s="1579" t="s">
        <v>5</v>
      </c>
      <c r="L3061" s="1578"/>
      <c r="M3061" s="1600" t="s">
        <v>6</v>
      </c>
    </row>
    <row r="3062" spans="1:13" s="1412" customFormat="1">
      <c r="A3062" s="1577"/>
      <c r="B3062" s="1541"/>
      <c r="C3062" s="1541"/>
      <c r="D3062" s="1541"/>
      <c r="E3062" s="1541"/>
      <c r="F3062" s="1541"/>
      <c r="G3062" s="1541"/>
      <c r="H3062" s="1542"/>
      <c r="I3062" s="1459" t="s">
        <v>7</v>
      </c>
      <c r="J3062" s="1458"/>
      <c r="K3062" s="1576" t="s">
        <v>8</v>
      </c>
      <c r="L3062" s="1575"/>
      <c r="M3062" s="1600" t="s">
        <v>9</v>
      </c>
    </row>
    <row r="3063" spans="1:13" s="1412" customFormat="1" ht="16.5" thickBot="1">
      <c r="A3063" s="1573"/>
      <c r="B3063" s="1538"/>
      <c r="C3063" s="1538"/>
      <c r="D3063" s="1538"/>
      <c r="E3063" s="1538"/>
      <c r="F3063" s="1538"/>
      <c r="G3063" s="1538"/>
      <c r="H3063" s="1537"/>
      <c r="I3063" s="1572">
        <v>270.7</v>
      </c>
      <c r="J3063" s="1571"/>
      <c r="K3063" s="1570"/>
      <c r="L3063" s="1569"/>
      <c r="M3063" s="1568"/>
    </row>
    <row r="3064" spans="1:13" s="1412" customFormat="1">
      <c r="A3064" s="1555" t="s">
        <v>10</v>
      </c>
      <c r="B3064" s="1534"/>
      <c r="C3064" s="1534"/>
      <c r="D3064" s="1534"/>
      <c r="E3064" s="1534"/>
      <c r="F3064" s="1534"/>
      <c r="G3064" s="1534"/>
      <c r="H3064" s="1567"/>
      <c r="I3064" s="1531"/>
      <c r="J3064" s="1530"/>
      <c r="K3064" s="1566">
        <f>K3067+K3070</f>
        <v>8.77</v>
      </c>
      <c r="L3064" s="1528"/>
      <c r="M3064" s="1444">
        <f>K3064*12*I3063</f>
        <v>28488.467999999997</v>
      </c>
    </row>
    <row r="3065" spans="1:13" s="1412" customFormat="1">
      <c r="A3065" s="1565" t="s">
        <v>11</v>
      </c>
      <c r="B3065" s="1564"/>
      <c r="C3065" s="1564"/>
      <c r="D3065" s="1564"/>
      <c r="E3065" s="1564"/>
      <c r="F3065" s="1564"/>
      <c r="G3065" s="1564"/>
      <c r="H3065" s="1563"/>
      <c r="I3065" s="1452"/>
      <c r="J3065" s="1451"/>
      <c r="K3065" s="1521"/>
      <c r="L3065" s="1507"/>
      <c r="M3065" s="1562"/>
    </row>
    <row r="3066" spans="1:13" s="1412" customFormat="1" ht="15.75" thickBot="1">
      <c r="A3066" s="1550" t="s">
        <v>12</v>
      </c>
      <c r="B3066" s="1561"/>
      <c r="C3066" s="1561"/>
      <c r="D3066" s="1561"/>
      <c r="E3066" s="1561"/>
      <c r="F3066" s="1561"/>
      <c r="G3066" s="1561"/>
      <c r="H3066" s="1560"/>
      <c r="I3066" s="1547"/>
      <c r="J3066" s="1440"/>
      <c r="K3066" s="1439"/>
      <c r="L3066" s="1438"/>
      <c r="M3066" s="1437"/>
    </row>
    <row r="3067" spans="1:13" s="1412" customFormat="1">
      <c r="A3067" s="1496" t="s">
        <v>13</v>
      </c>
      <c r="B3067" s="1516"/>
      <c r="C3067" s="1516"/>
      <c r="D3067" s="1516"/>
      <c r="E3067" s="1516"/>
      <c r="F3067" s="1516"/>
      <c r="G3067" s="1516"/>
      <c r="H3067" s="1543"/>
      <c r="I3067" s="1510" t="s">
        <v>14</v>
      </c>
      <c r="J3067" s="1509"/>
      <c r="K3067" s="1514">
        <v>5.24</v>
      </c>
      <c r="L3067" s="1513"/>
      <c r="M3067" s="1432">
        <f>K3067*12*I3063</f>
        <v>17021.615999999998</v>
      </c>
    </row>
    <row r="3068" spans="1:13" s="1412" customFormat="1">
      <c r="A3068" s="1456" t="s">
        <v>15</v>
      </c>
      <c r="B3068" s="1541"/>
      <c r="C3068" s="1541"/>
      <c r="D3068" s="1541"/>
      <c r="E3068" s="1541"/>
      <c r="F3068" s="1541"/>
      <c r="G3068" s="1541"/>
      <c r="H3068" s="1542"/>
      <c r="I3068" s="1459" t="s">
        <v>16</v>
      </c>
      <c r="J3068" s="1458"/>
      <c r="K3068" s="1508"/>
      <c r="L3068" s="1507"/>
      <c r="M3068" s="1432"/>
    </row>
    <row r="3069" spans="1:13" s="1412" customFormat="1">
      <c r="A3069" s="1496" t="s">
        <v>17</v>
      </c>
      <c r="B3069" s="1516"/>
      <c r="C3069" s="1516"/>
      <c r="D3069" s="1516"/>
      <c r="E3069" s="1516"/>
      <c r="F3069" s="1516"/>
      <c r="G3069" s="1516"/>
      <c r="H3069" s="1543"/>
      <c r="I3069" s="1510"/>
      <c r="J3069" s="1509"/>
      <c r="K3069" s="1508"/>
      <c r="L3069" s="1507"/>
      <c r="M3069" s="1432"/>
    </row>
    <row r="3070" spans="1:13" s="1412" customFormat="1">
      <c r="A3070" s="1496" t="s">
        <v>18</v>
      </c>
      <c r="B3070" s="1516"/>
      <c r="C3070" s="1516"/>
      <c r="D3070" s="1516"/>
      <c r="E3070" s="1516"/>
      <c r="F3070" s="1516"/>
      <c r="G3070" s="1516"/>
      <c r="H3070" s="1543"/>
      <c r="I3070" s="1504" t="s">
        <v>19</v>
      </c>
      <c r="J3070" s="1503"/>
      <c r="K3070" s="1506">
        <v>3.53</v>
      </c>
      <c r="L3070" s="1505"/>
      <c r="M3070" s="1432">
        <f>K3070*12*I3063</f>
        <v>11466.851999999999</v>
      </c>
    </row>
    <row r="3071" spans="1:13" s="1412" customFormat="1">
      <c r="A3071" s="1489" t="s">
        <v>20</v>
      </c>
      <c r="B3071" s="1540"/>
      <c r="C3071" s="1540"/>
      <c r="D3071" s="1540"/>
      <c r="E3071" s="1540"/>
      <c r="F3071" s="1540"/>
      <c r="G3071" s="1540"/>
      <c r="H3071" s="1539"/>
      <c r="I3071" s="1459" t="s">
        <v>16</v>
      </c>
      <c r="J3071" s="1458"/>
      <c r="K3071" s="1599"/>
      <c r="L3071" s="1598"/>
      <c r="M3071" s="1432"/>
    </row>
    <row r="3072" spans="1:13" s="1412" customFormat="1">
      <c r="A3072" s="1482" t="s">
        <v>21</v>
      </c>
      <c r="B3072" s="1511"/>
      <c r="C3072" s="1511"/>
      <c r="D3072" s="1511"/>
      <c r="E3072" s="1511"/>
      <c r="F3072" s="1511"/>
      <c r="G3072" s="1511"/>
      <c r="H3072" s="1557"/>
      <c r="I3072" s="1459"/>
      <c r="J3072" s="1458"/>
      <c r="K3072" s="1508"/>
      <c r="L3072" s="1507"/>
      <c r="M3072" s="1432"/>
    </row>
    <row r="3073" spans="1:13" s="1412" customFormat="1" ht="15.75" thickBot="1">
      <c r="A3073" s="1496" t="s">
        <v>22</v>
      </c>
      <c r="B3073" s="1495"/>
      <c r="C3073" s="1495"/>
      <c r="D3073" s="1495"/>
      <c r="E3073" s="1495"/>
      <c r="F3073" s="1495"/>
      <c r="G3073" s="1495"/>
      <c r="H3073" s="1494"/>
      <c r="I3073" s="1523"/>
      <c r="J3073" s="1522"/>
      <c r="K3073" s="1484"/>
      <c r="L3073" s="1483"/>
      <c r="M3073" s="1432"/>
    </row>
    <row r="3074" spans="1:13" s="1412" customFormat="1">
      <c r="A3074" s="1555" t="s">
        <v>23</v>
      </c>
      <c r="B3074" s="1554"/>
      <c r="C3074" s="1554"/>
      <c r="D3074" s="1554"/>
      <c r="E3074" s="1554"/>
      <c r="F3074" s="1554"/>
      <c r="G3074" s="1554"/>
      <c r="H3074" s="1553"/>
      <c r="I3074" s="1531"/>
      <c r="J3074" s="1552"/>
      <c r="K3074" s="1551">
        <f>K3076+K3081+K3083</f>
        <v>7.17</v>
      </c>
      <c r="L3074" s="1528"/>
      <c r="M3074" s="1444">
        <f>K3074*12*I3063</f>
        <v>23291.027999999998</v>
      </c>
    </row>
    <row r="3075" spans="1:13" s="1412" customFormat="1" ht="15.75" thickBot="1">
      <c r="A3075" s="1550" t="s">
        <v>24</v>
      </c>
      <c r="B3075" s="1549"/>
      <c r="C3075" s="1549"/>
      <c r="D3075" s="1549"/>
      <c r="E3075" s="1549"/>
      <c r="F3075" s="1549"/>
      <c r="G3075" s="1549"/>
      <c r="H3075" s="1548"/>
      <c r="I3075" s="1547"/>
      <c r="J3075" s="1546"/>
      <c r="K3075" s="1439"/>
      <c r="L3075" s="1438"/>
      <c r="M3075" s="1437"/>
    </row>
    <row r="3076" spans="1:13" s="1412" customFormat="1">
      <c r="A3076" s="1456" t="s">
        <v>25</v>
      </c>
      <c r="B3076" s="1455"/>
      <c r="C3076" s="1455"/>
      <c r="D3076" s="1455"/>
      <c r="E3076" s="1455"/>
      <c r="F3076" s="1455"/>
      <c r="G3076" s="1455"/>
      <c r="H3076" s="1453"/>
      <c r="I3076" s="1459" t="s">
        <v>14</v>
      </c>
      <c r="J3076" s="1458"/>
      <c r="K3076" s="1514">
        <v>3.59</v>
      </c>
      <c r="L3076" s="1513"/>
      <c r="M3076" s="1432">
        <f>K3076*12*I3063</f>
        <v>11661.755999999999</v>
      </c>
    </row>
    <row r="3077" spans="1:13" s="1412" customFormat="1">
      <c r="A3077" s="1496" t="s">
        <v>26</v>
      </c>
      <c r="B3077" s="1495"/>
      <c r="C3077" s="1495"/>
      <c r="D3077" s="1495"/>
      <c r="E3077" s="1495"/>
      <c r="F3077" s="1495"/>
      <c r="G3077" s="1495"/>
      <c r="H3077" s="1494"/>
      <c r="I3077" s="1545"/>
      <c r="J3077" s="1544"/>
      <c r="K3077" s="1508"/>
      <c r="L3077" s="1507"/>
      <c r="M3077" s="1432"/>
    </row>
    <row r="3078" spans="1:13" s="1412" customFormat="1">
      <c r="A3078" s="1456" t="s">
        <v>15</v>
      </c>
      <c r="B3078" s="1541"/>
      <c r="C3078" s="1541"/>
      <c r="D3078" s="1541"/>
      <c r="E3078" s="1541"/>
      <c r="F3078" s="1541"/>
      <c r="G3078" s="1541"/>
      <c r="H3078" s="1542"/>
      <c r="I3078" s="1459" t="s">
        <v>16</v>
      </c>
      <c r="J3078" s="1458"/>
      <c r="K3078" s="1508"/>
      <c r="L3078" s="1507"/>
      <c r="M3078" s="1432"/>
    </row>
    <row r="3079" spans="1:13" s="1412" customFormat="1">
      <c r="A3079" s="1496" t="s">
        <v>17</v>
      </c>
      <c r="B3079" s="1516"/>
      <c r="C3079" s="1516"/>
      <c r="D3079" s="1516"/>
      <c r="E3079" s="1516"/>
      <c r="F3079" s="1516"/>
      <c r="G3079" s="1516"/>
      <c r="H3079" s="1543"/>
      <c r="I3079" s="1510"/>
      <c r="J3079" s="1509"/>
      <c r="K3079" s="1508"/>
      <c r="L3079" s="1507"/>
      <c r="M3079" s="1432"/>
    </row>
    <row r="3080" spans="1:13" s="1412" customFormat="1">
      <c r="A3080" s="1489" t="s">
        <v>27</v>
      </c>
      <c r="B3080" s="1540"/>
      <c r="C3080" s="1539"/>
      <c r="D3080" s="1541"/>
      <c r="E3080" s="1541"/>
      <c r="F3080" s="1541"/>
      <c r="G3080" s="1541"/>
      <c r="H3080" s="1542"/>
      <c r="I3080" s="1459" t="s">
        <v>16</v>
      </c>
      <c r="J3080" s="1458"/>
      <c r="K3080" s="1508"/>
      <c r="L3080" s="1507"/>
      <c r="M3080" s="1432"/>
    </row>
    <row r="3081" spans="1:13" s="1412" customFormat="1">
      <c r="A3081" s="1456" t="s">
        <v>28</v>
      </c>
      <c r="B3081" s="1541"/>
      <c r="C3081" s="1541"/>
      <c r="D3081" s="1540"/>
      <c r="E3081" s="1540"/>
      <c r="F3081" s="1540"/>
      <c r="G3081" s="1540"/>
      <c r="H3081" s="1539"/>
      <c r="I3081" s="1504" t="s">
        <v>19</v>
      </c>
      <c r="J3081" s="1503"/>
      <c r="K3081" s="1506">
        <v>1.58</v>
      </c>
      <c r="L3081" s="1505"/>
      <c r="M3081" s="1432">
        <f>K3081*12*I3063</f>
        <v>5132.4719999999998</v>
      </c>
    </row>
    <row r="3082" spans="1:13" s="1412" customFormat="1">
      <c r="A3082" s="1482" t="s">
        <v>29</v>
      </c>
      <c r="B3082" s="1481"/>
      <c r="C3082" s="1481"/>
      <c r="D3082" s="1481"/>
      <c r="E3082" s="1481"/>
      <c r="F3082" s="1481"/>
      <c r="G3082" s="1481"/>
      <c r="H3082" s="1480"/>
      <c r="I3082" s="1526" t="s">
        <v>133</v>
      </c>
      <c r="J3082" s="1525"/>
      <c r="K3082" s="1508"/>
      <c r="L3082" s="1507"/>
      <c r="M3082" s="1432"/>
    </row>
    <row r="3083" spans="1:13" s="1412" customFormat="1">
      <c r="A3083" s="1482" t="s">
        <v>32</v>
      </c>
      <c r="B3083" s="1481"/>
      <c r="C3083" s="1481"/>
      <c r="D3083" s="1481"/>
      <c r="E3083" s="1481"/>
      <c r="F3083" s="1481"/>
      <c r="G3083" s="1481"/>
      <c r="H3083" s="1480"/>
      <c r="I3083" s="1526" t="s">
        <v>19</v>
      </c>
      <c r="J3083" s="1525"/>
      <c r="K3083" s="1506">
        <v>2</v>
      </c>
      <c r="L3083" s="1505"/>
      <c r="M3083" s="1432">
        <f>K3083*12*I3063</f>
        <v>6496.7999999999993</v>
      </c>
    </row>
    <row r="3084" spans="1:13" s="1412" customFormat="1">
      <c r="A3084" s="1496" t="s">
        <v>33</v>
      </c>
      <c r="B3084" s="1495"/>
      <c r="C3084" s="1495"/>
      <c r="D3084" s="1495"/>
      <c r="E3084" s="1495"/>
      <c r="F3084" s="1495"/>
      <c r="G3084" s="1495"/>
      <c r="H3084" s="1494"/>
      <c r="I3084" s="1523"/>
      <c r="J3084" s="1522"/>
      <c r="K3084" s="1508"/>
      <c r="L3084" s="1507"/>
      <c r="M3084" s="1432"/>
    </row>
    <row r="3085" spans="1:13" s="1412" customFormat="1">
      <c r="A3085" s="1482" t="s">
        <v>34</v>
      </c>
      <c r="B3085" s="1481"/>
      <c r="C3085" s="1481"/>
      <c r="D3085" s="1481"/>
      <c r="E3085" s="1481"/>
      <c r="F3085" s="1481"/>
      <c r="G3085" s="1481"/>
      <c r="H3085" s="1480"/>
      <c r="I3085" s="1459" t="s">
        <v>16</v>
      </c>
      <c r="J3085" s="1458"/>
      <c r="K3085" s="1508"/>
      <c r="L3085" s="1507"/>
      <c r="M3085" s="1432"/>
    </row>
    <row r="3086" spans="1:13" s="1412" customFormat="1" ht="15.75" thickBot="1">
      <c r="A3086" s="1482" t="s">
        <v>35</v>
      </c>
      <c r="B3086" s="1481"/>
      <c r="C3086" s="1481"/>
      <c r="D3086" s="1481"/>
      <c r="E3086" s="1481"/>
      <c r="F3086" s="1481"/>
      <c r="G3086" s="1481"/>
      <c r="H3086" s="1480"/>
      <c r="I3086" s="1526" t="s">
        <v>132</v>
      </c>
      <c r="J3086" s="1525"/>
      <c r="K3086" s="1538"/>
      <c r="L3086" s="1537"/>
      <c r="M3086" s="1536"/>
    </row>
    <row r="3087" spans="1:13" s="1412" customFormat="1" ht="15.75" thickBot="1">
      <c r="A3087" s="1535" t="s">
        <v>38</v>
      </c>
      <c r="B3087" s="1534"/>
      <c r="C3087" s="1534"/>
      <c r="D3087" s="1534"/>
      <c r="E3087" s="1534"/>
      <c r="F3087" s="1534"/>
      <c r="G3087" s="1533"/>
      <c r="H3087" s="1532"/>
      <c r="I3087" s="1531"/>
      <c r="J3087" s="1530"/>
      <c r="K3087" s="1529">
        <f>K3088+K3095+K3103+K3107+K3108+K3109</f>
        <v>26.989999999999995</v>
      </c>
      <c r="L3087" s="1528"/>
      <c r="M3087" s="1444">
        <f>M3088+M3095+M3103+M3107+M3108+M3109</f>
        <v>87674.315999999977</v>
      </c>
    </row>
    <row r="3088" spans="1:13" s="1412" customFormat="1" ht="15.75" thickBot="1">
      <c r="A3088" s="1467" t="s">
        <v>39</v>
      </c>
      <c r="B3088" s="1466"/>
      <c r="C3088" s="1466"/>
      <c r="D3088" s="1466"/>
      <c r="E3088" s="1466"/>
      <c r="F3088" s="1466"/>
      <c r="G3088" s="1466"/>
      <c r="H3088" s="1465"/>
      <c r="I3088" s="1464"/>
      <c r="J3088" s="1463"/>
      <c r="K3088" s="1527">
        <f>K3089+K3090+K3091+K3093+K3094</f>
        <v>7.5799999999999992</v>
      </c>
      <c r="L3088" s="1518"/>
      <c r="M3088" s="1460">
        <f>K3088*12*I3063</f>
        <v>24622.871999999996</v>
      </c>
    </row>
    <row r="3089" spans="1:13" s="1412" customFormat="1">
      <c r="A3089" s="1496" t="s">
        <v>40</v>
      </c>
      <c r="B3089" s="1495"/>
      <c r="C3089" s="1495"/>
      <c r="D3089" s="1495"/>
      <c r="E3089" s="1495"/>
      <c r="F3089" s="1495"/>
      <c r="G3089" s="1495"/>
      <c r="H3089" s="1494"/>
      <c r="I3089" s="1510" t="s">
        <v>41</v>
      </c>
      <c r="J3089" s="1509"/>
      <c r="K3089" s="1514">
        <v>0.57999999999999996</v>
      </c>
      <c r="L3089" s="1513"/>
      <c r="M3089" s="1432">
        <f>K3089*12*I3063</f>
        <v>1884.0719999999997</v>
      </c>
    </row>
    <row r="3090" spans="1:13" s="1412" customFormat="1">
      <c r="A3090" s="1489" t="s">
        <v>42</v>
      </c>
      <c r="B3090" s="1488"/>
      <c r="C3090" s="1488"/>
      <c r="D3090" s="1488"/>
      <c r="E3090" s="1488"/>
      <c r="F3090" s="1488"/>
      <c r="G3090" s="1488"/>
      <c r="H3090" s="1487"/>
      <c r="I3090" s="1504" t="s">
        <v>43</v>
      </c>
      <c r="J3090" s="1503"/>
      <c r="K3090" s="1506">
        <v>6.1</v>
      </c>
      <c r="L3090" s="1505"/>
      <c r="M3090" s="1432">
        <f>K3090*12*I3063</f>
        <v>19815.239999999994</v>
      </c>
    </row>
    <row r="3091" spans="1:13" s="1412" customFormat="1">
      <c r="A3091" s="1482" t="s">
        <v>44</v>
      </c>
      <c r="B3091" s="1481"/>
      <c r="C3091" s="1481"/>
      <c r="D3091" s="1481"/>
      <c r="E3091" s="1481"/>
      <c r="F3091" s="1481"/>
      <c r="G3091" s="1481"/>
      <c r="H3091" s="1480"/>
      <c r="I3091" s="1526" t="s">
        <v>19</v>
      </c>
      <c r="J3091" s="1525"/>
      <c r="K3091" s="1506">
        <v>0.69</v>
      </c>
      <c r="L3091" s="1505"/>
      <c r="M3091" s="1432">
        <f>K3091*12*I3063</f>
        <v>2241.3959999999997</v>
      </c>
    </row>
    <row r="3092" spans="1:13" s="1412" customFormat="1">
      <c r="A3092" s="1524" t="s">
        <v>45</v>
      </c>
      <c r="B3092" s="1516"/>
      <c r="C3092" s="1516"/>
      <c r="D3092" s="1516"/>
      <c r="E3092" s="1495"/>
      <c r="F3092" s="1495"/>
      <c r="G3092" s="1495"/>
      <c r="H3092" s="1494"/>
      <c r="I3092" s="1523"/>
      <c r="J3092" s="1522"/>
      <c r="K3092" s="1521"/>
      <c r="L3092" s="1507"/>
      <c r="M3092" s="1432"/>
    </row>
    <row r="3093" spans="1:13" s="1412" customFormat="1">
      <c r="A3093" s="1489" t="s">
        <v>46</v>
      </c>
      <c r="B3093" s="1488"/>
      <c r="C3093" s="1488"/>
      <c r="D3093" s="1488"/>
      <c r="E3093" s="1488"/>
      <c r="F3093" s="1488"/>
      <c r="G3093" s="1488"/>
      <c r="H3093" s="1487"/>
      <c r="I3093" s="1504" t="s">
        <v>14</v>
      </c>
      <c r="J3093" s="1503"/>
      <c r="K3093" s="1506">
        <v>0.21</v>
      </c>
      <c r="L3093" s="1505"/>
      <c r="M3093" s="1432">
        <f>K3093*12*I3063</f>
        <v>682.16399999999999</v>
      </c>
    </row>
    <row r="3094" spans="1:13" s="1412" customFormat="1" ht="15.75" thickBot="1">
      <c r="A3094" s="1482" t="s">
        <v>47</v>
      </c>
      <c r="B3094" s="1481"/>
      <c r="C3094" s="1481"/>
      <c r="D3094" s="1481"/>
      <c r="E3094" s="1481"/>
      <c r="F3094" s="1481"/>
      <c r="G3094" s="1481"/>
      <c r="H3094" s="1480"/>
      <c r="I3094" s="1479" t="s">
        <v>14</v>
      </c>
      <c r="J3094" s="1478"/>
      <c r="K3094" s="1520"/>
      <c r="L3094" s="1519"/>
      <c r="M3094" s="1432"/>
    </row>
    <row r="3095" spans="1:13" s="1412" customFormat="1" ht="15.75" thickBot="1">
      <c r="A3095" s="1501" t="s">
        <v>48</v>
      </c>
      <c r="B3095" s="1500"/>
      <c r="C3095" s="1500"/>
      <c r="D3095" s="1500"/>
      <c r="E3095" s="1500"/>
      <c r="F3095" s="1500"/>
      <c r="G3095" s="1500"/>
      <c r="H3095" s="1499"/>
      <c r="I3095" s="1464"/>
      <c r="J3095" s="1463"/>
      <c r="K3095" s="1462">
        <f>K3096+K3097+K3099+K3100+K3101+K3102</f>
        <v>2.9600000000000004</v>
      </c>
      <c r="L3095" s="1518"/>
      <c r="M3095" s="1460">
        <f>K3095*12*I3063</f>
        <v>9615.264000000001</v>
      </c>
    </row>
    <row r="3096" spans="1:13" s="1412" customFormat="1">
      <c r="A3096" s="1517" t="s">
        <v>49</v>
      </c>
      <c r="B3096" s="1516"/>
      <c r="C3096" s="1516"/>
      <c r="D3096" s="1516"/>
      <c r="E3096" s="1516"/>
      <c r="F3096" s="1495"/>
      <c r="G3096" s="1495"/>
      <c r="H3096" s="1494"/>
      <c r="I3096" s="1515"/>
      <c r="J3096" s="1451"/>
      <c r="K3096" s="1514">
        <v>0.16</v>
      </c>
      <c r="L3096" s="1513"/>
      <c r="M3096" s="1432">
        <f>K3096*12*I3063</f>
        <v>519.74399999999991</v>
      </c>
    </row>
    <row r="3097" spans="1:13" s="1412" customFormat="1">
      <c r="A3097" s="1512" t="s">
        <v>50</v>
      </c>
      <c r="B3097" s="1511"/>
      <c r="C3097" s="1511"/>
      <c r="D3097" s="1511"/>
      <c r="E3097" s="1511"/>
      <c r="F3097" s="1481"/>
      <c r="G3097" s="1481"/>
      <c r="H3097" s="1480"/>
      <c r="I3097" s="1459" t="s">
        <v>51</v>
      </c>
      <c r="J3097" s="1458"/>
      <c r="K3097" s="1506">
        <v>1.41</v>
      </c>
      <c r="L3097" s="1505"/>
      <c r="M3097" s="1432">
        <f>K3097*12*I3063</f>
        <v>4580.2439999999997</v>
      </c>
    </row>
    <row r="3098" spans="1:13" s="1412" customFormat="1">
      <c r="A3098" s="1496" t="s">
        <v>52</v>
      </c>
      <c r="B3098" s="1495"/>
      <c r="C3098" s="1495"/>
      <c r="D3098" s="1495"/>
      <c r="E3098" s="1495"/>
      <c r="F3098" s="1495"/>
      <c r="G3098" s="1495"/>
      <c r="H3098" s="1494"/>
      <c r="I3098" s="1510" t="s">
        <v>53</v>
      </c>
      <c r="J3098" s="1509"/>
      <c r="K3098" s="1508"/>
      <c r="L3098" s="1507"/>
      <c r="M3098" s="1432"/>
    </row>
    <row r="3099" spans="1:13" s="1412" customFormat="1">
      <c r="A3099" s="1489" t="s">
        <v>54</v>
      </c>
      <c r="B3099" s="1488"/>
      <c r="C3099" s="1488"/>
      <c r="D3099" s="1488"/>
      <c r="E3099" s="1488"/>
      <c r="F3099" s="1488"/>
      <c r="G3099" s="1488"/>
      <c r="H3099" s="1487"/>
      <c r="I3099" s="1504" t="s">
        <v>55</v>
      </c>
      <c r="J3099" s="1503"/>
      <c r="K3099" s="1506">
        <v>0.87</v>
      </c>
      <c r="L3099" s="1505"/>
      <c r="M3099" s="1432">
        <f>K3099*12*I3063</f>
        <v>2826.1079999999997</v>
      </c>
    </row>
    <row r="3100" spans="1:13" s="1412" customFormat="1">
      <c r="A3100" s="1489" t="s">
        <v>56</v>
      </c>
      <c r="B3100" s="1488"/>
      <c r="C3100" s="1488"/>
      <c r="D3100" s="1488"/>
      <c r="E3100" s="1488"/>
      <c r="F3100" s="1488"/>
      <c r="G3100" s="1488"/>
      <c r="H3100" s="1487"/>
      <c r="I3100" s="1504" t="s">
        <v>57</v>
      </c>
      <c r="J3100" s="1503"/>
      <c r="K3100" s="1506">
        <v>0.22</v>
      </c>
      <c r="L3100" s="1505"/>
      <c r="M3100" s="1432">
        <f>K3100*12*I3063</f>
        <v>714.64800000000002</v>
      </c>
    </row>
    <row r="3101" spans="1:13" s="1412" customFormat="1">
      <c r="A3101" s="1482" t="s">
        <v>58</v>
      </c>
      <c r="B3101" s="1481"/>
      <c r="C3101" s="1481"/>
      <c r="D3101" s="1481"/>
      <c r="E3101" s="1481"/>
      <c r="F3101" s="1481"/>
      <c r="G3101" s="1481"/>
      <c r="H3101" s="1480"/>
      <c r="I3101" s="1504" t="s">
        <v>59</v>
      </c>
      <c r="J3101" s="1503"/>
      <c r="K3101" s="1484">
        <v>0.12</v>
      </c>
      <c r="L3101" s="1483"/>
      <c r="M3101" s="1432">
        <f>K3101*12*I3063</f>
        <v>389.80799999999999</v>
      </c>
    </row>
    <row r="3102" spans="1:13" s="1412" customFormat="1" ht="15.75" thickBot="1">
      <c r="A3102" s="1482" t="s">
        <v>60</v>
      </c>
      <c r="B3102" s="1481"/>
      <c r="C3102" s="1481"/>
      <c r="D3102" s="1481"/>
      <c r="E3102" s="1481"/>
      <c r="F3102" s="1481"/>
      <c r="G3102" s="1481"/>
      <c r="H3102" s="1480"/>
      <c r="I3102" s="1479" t="s">
        <v>61</v>
      </c>
      <c r="J3102" s="1478"/>
      <c r="K3102" s="1477">
        <v>0.18</v>
      </c>
      <c r="L3102" s="1476"/>
      <c r="M3102" s="1502">
        <f>K3102*12*I3063</f>
        <v>584.71199999999999</v>
      </c>
    </row>
    <row r="3103" spans="1:13" s="1412" customFormat="1" ht="15.75" thickBot="1">
      <c r="A3103" s="1501" t="s">
        <v>109</v>
      </c>
      <c r="B3103" s="1500"/>
      <c r="C3103" s="1500"/>
      <c r="D3103" s="1500"/>
      <c r="E3103" s="1500"/>
      <c r="F3103" s="1500"/>
      <c r="G3103" s="1500"/>
      <c r="H3103" s="1499"/>
      <c r="I3103" s="1498"/>
      <c r="J3103" s="1497"/>
      <c r="K3103" s="1424">
        <f>K3104+K3105+K3106</f>
        <v>1.93</v>
      </c>
      <c r="L3103" s="1461"/>
      <c r="M3103" s="1460">
        <f>K3103*12*I3063</f>
        <v>6269.4119999999994</v>
      </c>
    </row>
    <row r="3104" spans="1:13" s="1412" customFormat="1">
      <c r="A3104" s="1496" t="s">
        <v>63</v>
      </c>
      <c r="B3104" s="1495"/>
      <c r="C3104" s="1495"/>
      <c r="D3104" s="1495"/>
      <c r="E3104" s="1495"/>
      <c r="F3104" s="1495"/>
      <c r="G3104" s="1495"/>
      <c r="H3104" s="1494"/>
      <c r="I3104" s="1493" t="s">
        <v>64</v>
      </c>
      <c r="J3104" s="1492"/>
      <c r="K3104" s="1491">
        <v>0.92</v>
      </c>
      <c r="L3104" s="1490"/>
      <c r="M3104" s="1432">
        <f>K3104*12*I3063</f>
        <v>2988.5280000000002</v>
      </c>
    </row>
    <row r="3105" spans="1:13" s="1412" customFormat="1">
      <c r="A3105" s="1489" t="s">
        <v>65</v>
      </c>
      <c r="B3105" s="1488"/>
      <c r="C3105" s="1488"/>
      <c r="D3105" s="1488"/>
      <c r="E3105" s="1488"/>
      <c r="F3105" s="1488"/>
      <c r="G3105" s="1488"/>
      <c r="H3105" s="1487"/>
      <c r="I3105" s="1486" t="s">
        <v>66</v>
      </c>
      <c r="J3105" s="1485"/>
      <c r="K3105" s="1484">
        <v>0.81</v>
      </c>
      <c r="L3105" s="1483"/>
      <c r="M3105" s="1432">
        <f>K3105*12*I3063</f>
        <v>2631.2040000000002</v>
      </c>
    </row>
    <row r="3106" spans="1:13" s="1412" customFormat="1" ht="15.75" thickBot="1">
      <c r="A3106" s="1482" t="s">
        <v>58</v>
      </c>
      <c r="B3106" s="1481"/>
      <c r="C3106" s="1481"/>
      <c r="D3106" s="1481"/>
      <c r="E3106" s="1481"/>
      <c r="F3106" s="1481"/>
      <c r="G3106" s="1481"/>
      <c r="H3106" s="1480"/>
      <c r="I3106" s="1479" t="s">
        <v>59</v>
      </c>
      <c r="J3106" s="1478"/>
      <c r="K3106" s="1477">
        <v>0.2</v>
      </c>
      <c r="L3106" s="1476"/>
      <c r="M3106" s="1432">
        <f>K3106*12*I3063</f>
        <v>649.68000000000006</v>
      </c>
    </row>
    <row r="3107" spans="1:13" s="1412" customFormat="1" ht="15.75" thickBot="1">
      <c r="A3107" s="1471" t="s">
        <v>108</v>
      </c>
      <c r="B3107" s="1470"/>
      <c r="C3107" s="1470"/>
      <c r="D3107" s="1470"/>
      <c r="E3107" s="1470"/>
      <c r="F3107" s="1470"/>
      <c r="G3107" s="1470"/>
      <c r="H3107" s="1469"/>
      <c r="I3107" s="1475" t="s">
        <v>68</v>
      </c>
      <c r="J3107" s="1474"/>
      <c r="K3107" s="1473">
        <v>12.12</v>
      </c>
      <c r="L3107" s="1472"/>
      <c r="M3107" s="1460">
        <f>K3107*12*I3063</f>
        <v>39370.608</v>
      </c>
    </row>
    <row r="3108" spans="1:13" s="1412" customFormat="1" ht="15.75" thickBot="1">
      <c r="A3108" s="1467" t="s">
        <v>107</v>
      </c>
      <c r="B3108" s="1466"/>
      <c r="C3108" s="1466"/>
      <c r="D3108" s="1466"/>
      <c r="E3108" s="1466"/>
      <c r="F3108" s="1466"/>
      <c r="G3108" s="1466"/>
      <c r="H3108" s="1465"/>
      <c r="I3108" s="1435" t="s">
        <v>71</v>
      </c>
      <c r="J3108" s="1434"/>
      <c r="K3108" s="1462">
        <v>2.29</v>
      </c>
      <c r="L3108" s="1461"/>
      <c r="M3108" s="1460">
        <f>K3108*12*I3063</f>
        <v>7438.8360000000002</v>
      </c>
    </row>
    <row r="3109" spans="1:13" s="1412" customFormat="1" ht="15.75" thickBot="1">
      <c r="A3109" s="1471" t="s">
        <v>106</v>
      </c>
      <c r="B3109" s="1470"/>
      <c r="C3109" s="1470"/>
      <c r="D3109" s="1470"/>
      <c r="E3109" s="1470"/>
      <c r="F3109" s="1470"/>
      <c r="G3109" s="1470"/>
      <c r="H3109" s="1469"/>
      <c r="I3109" s="1464"/>
      <c r="J3109" s="1463"/>
      <c r="K3109" s="1462">
        <v>0.11</v>
      </c>
      <c r="L3109" s="1461"/>
      <c r="M3109" s="1460">
        <f>K3109*12*I3063</f>
        <v>357.32400000000001</v>
      </c>
    </row>
    <row r="3110" spans="1:13" s="1412" customFormat="1">
      <c r="A3110" s="1456" t="s">
        <v>75</v>
      </c>
      <c r="B3110" s="1455"/>
      <c r="C3110" s="1455"/>
      <c r="D3110" s="1455"/>
      <c r="E3110" s="1455"/>
      <c r="F3110" s="1455"/>
      <c r="G3110" s="1455"/>
      <c r="H3110" s="1453"/>
      <c r="I3110" s="1435" t="s">
        <v>14</v>
      </c>
      <c r="J3110" s="1434"/>
      <c r="K3110" s="1468"/>
      <c r="L3110" s="1449"/>
      <c r="M3110" s="1432"/>
    </row>
    <row r="3111" spans="1:13" s="1412" customFormat="1" ht="15.75" thickBot="1">
      <c r="A3111" s="1456" t="s">
        <v>76</v>
      </c>
      <c r="B3111" s="1455"/>
      <c r="C3111" s="1455"/>
      <c r="D3111" s="1455"/>
      <c r="E3111" s="1455"/>
      <c r="F3111" s="1455"/>
      <c r="G3111" s="1455"/>
      <c r="H3111" s="1453"/>
      <c r="I3111" s="1452"/>
      <c r="J3111" s="1451"/>
      <c r="K3111" s="1468"/>
      <c r="L3111" s="1449"/>
      <c r="M3111" s="1432"/>
    </row>
    <row r="3112" spans="1:13" s="1412" customFormat="1" ht="15.75" thickBot="1">
      <c r="A3112" s="1467" t="s">
        <v>105</v>
      </c>
      <c r="B3112" s="1466"/>
      <c r="C3112" s="1466"/>
      <c r="D3112" s="1466"/>
      <c r="E3112" s="1466"/>
      <c r="F3112" s="1466"/>
      <c r="G3112" s="1466"/>
      <c r="H3112" s="1465"/>
      <c r="I3112" s="1464"/>
      <c r="J3112" s="1463"/>
      <c r="K3112" s="1462">
        <v>10.050000000000001</v>
      </c>
      <c r="L3112" s="1461"/>
      <c r="M3112" s="1460">
        <f>K3112*12*I3063</f>
        <v>32646.420000000002</v>
      </c>
    </row>
    <row r="3113" spans="1:13" s="1412" customFormat="1">
      <c r="A3113" s="1456" t="s">
        <v>131</v>
      </c>
      <c r="B3113" s="1454"/>
      <c r="C3113" s="1454"/>
      <c r="D3113" s="1454"/>
      <c r="E3113" s="1454"/>
      <c r="F3113" s="1455"/>
      <c r="G3113" s="1454"/>
      <c r="H3113" s="1453"/>
      <c r="I3113" s="1459" t="s">
        <v>79</v>
      </c>
      <c r="J3113" s="1458"/>
      <c r="K3113" s="1450"/>
      <c r="L3113" s="1449"/>
      <c r="M3113" s="1432"/>
    </row>
    <row r="3114" spans="1:13" s="1412" customFormat="1">
      <c r="A3114" s="1456" t="s">
        <v>130</v>
      </c>
      <c r="B3114" s="1454"/>
      <c r="C3114" s="1454"/>
      <c r="D3114" s="1454"/>
      <c r="E3114" s="1454"/>
      <c r="F3114" s="1455"/>
      <c r="G3114" s="1454"/>
      <c r="H3114" s="1453"/>
      <c r="I3114" s="1459" t="s">
        <v>81</v>
      </c>
      <c r="J3114" s="1458"/>
      <c r="K3114" s="1450"/>
      <c r="L3114" s="1449"/>
      <c r="M3114" s="1432"/>
    </row>
    <row r="3115" spans="1:13" s="1412" customFormat="1">
      <c r="A3115" s="1456" t="s">
        <v>129</v>
      </c>
      <c r="B3115" s="1454"/>
      <c r="C3115" s="1454"/>
      <c r="D3115" s="1454"/>
      <c r="E3115" s="1454"/>
      <c r="F3115" s="1455"/>
      <c r="G3115" s="1454"/>
      <c r="H3115" s="1453"/>
      <c r="I3115" s="1459" t="s">
        <v>83</v>
      </c>
      <c r="J3115" s="1458"/>
      <c r="K3115" s="1450"/>
      <c r="L3115" s="1449"/>
      <c r="M3115" s="1432"/>
    </row>
    <row r="3116" spans="1:13" s="1412" customFormat="1">
      <c r="A3116" s="1456" t="s">
        <v>128</v>
      </c>
      <c r="B3116" s="1454"/>
      <c r="C3116" s="1454"/>
      <c r="D3116" s="1454"/>
      <c r="E3116" s="1454"/>
      <c r="F3116" s="1455"/>
      <c r="G3116" s="1454"/>
      <c r="H3116" s="1453"/>
      <c r="I3116" s="1459" t="s">
        <v>85</v>
      </c>
      <c r="J3116" s="1458"/>
      <c r="K3116" s="1450"/>
      <c r="L3116" s="1449"/>
      <c r="M3116" s="1432"/>
    </row>
    <row r="3117" spans="1:13" s="1412" customFormat="1">
      <c r="A3117" s="1456" t="s">
        <v>127</v>
      </c>
      <c r="B3117" s="1454"/>
      <c r="C3117" s="1454"/>
      <c r="D3117" s="1454"/>
      <c r="E3117" s="1454"/>
      <c r="F3117" s="1455"/>
      <c r="G3117" s="1454"/>
      <c r="H3117" s="1453"/>
      <c r="I3117" s="1459" t="s">
        <v>87</v>
      </c>
      <c r="J3117" s="1458"/>
      <c r="K3117" s="1450"/>
      <c r="L3117" s="1449"/>
      <c r="M3117" s="1432"/>
    </row>
    <row r="3118" spans="1:13" s="1412" customFormat="1">
      <c r="A3118" s="1456" t="s">
        <v>126</v>
      </c>
      <c r="B3118" s="1454"/>
      <c r="C3118" s="1454"/>
      <c r="D3118" s="1454"/>
      <c r="E3118" s="1454"/>
      <c r="F3118" s="1455"/>
      <c r="G3118" s="1454"/>
      <c r="H3118" s="1453"/>
      <c r="I3118" s="1452"/>
      <c r="J3118" s="1451"/>
      <c r="K3118" s="1450"/>
      <c r="L3118" s="1449"/>
      <c r="M3118" s="1432"/>
    </row>
    <row r="3119" spans="1:13" s="1412" customFormat="1">
      <c r="A3119" s="1456" t="s">
        <v>125</v>
      </c>
      <c r="B3119" s="1454"/>
      <c r="C3119" s="1454"/>
      <c r="D3119" s="1454"/>
      <c r="E3119" s="1454"/>
      <c r="F3119" s="1455"/>
      <c r="G3119" s="1454"/>
      <c r="H3119" s="1453"/>
      <c r="I3119" s="1452"/>
      <c r="J3119" s="1451"/>
      <c r="K3119" s="1450"/>
      <c r="L3119" s="1449"/>
      <c r="M3119" s="1432"/>
    </row>
    <row r="3120" spans="1:13" s="1412" customFormat="1">
      <c r="A3120" s="1456" t="s">
        <v>91</v>
      </c>
      <c r="B3120" s="1454"/>
      <c r="C3120" s="1454"/>
      <c r="D3120" s="1454"/>
      <c r="E3120" s="1454"/>
      <c r="F3120" s="1455"/>
      <c r="G3120" s="1454"/>
      <c r="H3120" s="1453"/>
      <c r="I3120" s="1452"/>
      <c r="J3120" s="1451"/>
      <c r="K3120" s="1450"/>
      <c r="L3120" s="1449"/>
      <c r="M3120" s="1432"/>
    </row>
    <row r="3121" spans="1:19" ht="15.75" thickBot="1">
      <c r="A3121" s="1456" t="s">
        <v>124</v>
      </c>
      <c r="B3121" s="1454"/>
      <c r="C3121" s="1454"/>
      <c r="D3121" s="1454"/>
      <c r="E3121" s="1454"/>
      <c r="F3121" s="1455"/>
      <c r="G3121" s="1454"/>
      <c r="H3121" s="1453"/>
      <c r="I3121" s="1452"/>
      <c r="J3121" s="1451"/>
      <c r="K3121" s="1450"/>
      <c r="L3121" s="1449"/>
      <c r="M3121" s="1432"/>
    </row>
    <row r="3122" spans="1:19">
      <c r="A3122" s="1448" t="s">
        <v>94</v>
      </c>
      <c r="B3122" s="1447"/>
      <c r="C3122" s="1447"/>
      <c r="D3122" s="1447"/>
      <c r="E3122" s="1447"/>
      <c r="F3122" s="1447"/>
      <c r="G3122" s="1447"/>
      <c r="H3122" s="1447"/>
      <c r="I3122" s="1435" t="s">
        <v>95</v>
      </c>
      <c r="J3122" s="1434"/>
      <c r="K3122" s="1446"/>
      <c r="L3122" s="1445"/>
      <c r="M3122" s="1444"/>
    </row>
    <row r="3123" spans="1:19" ht="15.75" thickBot="1">
      <c r="A3123" s="1443" t="s">
        <v>96</v>
      </c>
      <c r="B3123" s="1442"/>
      <c r="C3123" s="1442"/>
      <c r="D3123" s="1442"/>
      <c r="E3123" s="1442"/>
      <c r="F3123" s="1442"/>
      <c r="G3123" s="1442"/>
      <c r="H3123" s="1442"/>
      <c r="I3123" s="1441"/>
      <c r="J3123" s="1440"/>
      <c r="K3123" s="1439"/>
      <c r="L3123" s="1438"/>
      <c r="M3123" s="1437"/>
    </row>
    <row r="3124" spans="1:19" ht="15.75" thickBot="1">
      <c r="A3124" s="1436" t="s">
        <v>160</v>
      </c>
      <c r="B3124" s="1436"/>
      <c r="C3124" s="1436"/>
      <c r="D3124" s="1436"/>
      <c r="E3124" s="1436"/>
      <c r="F3124" s="1436"/>
      <c r="G3124" s="1436"/>
      <c r="H3124" s="1436"/>
      <c r="I3124" s="1435" t="s">
        <v>95</v>
      </c>
      <c r="J3124" s="1434"/>
      <c r="K3124" s="1433">
        <v>0.96</v>
      </c>
      <c r="L3124" s="1433"/>
      <c r="M3124" s="1432">
        <f>K3124*I3063*12</f>
        <v>3118.4639999999995</v>
      </c>
    </row>
    <row r="3125" spans="1:19" s="1588" customFormat="1" ht="15.75" thickBot="1">
      <c r="A3125" s="1431" t="s">
        <v>137</v>
      </c>
      <c r="B3125" s="1430"/>
      <c r="C3125" s="1430"/>
      <c r="D3125" s="1430"/>
      <c r="E3125" s="1430"/>
      <c r="F3125" s="1430"/>
      <c r="G3125" s="1430"/>
      <c r="H3125" s="1430"/>
      <c r="I3125" s="1426"/>
      <c r="J3125" s="1425"/>
      <c r="K3125" s="1429">
        <v>51.37</v>
      </c>
      <c r="L3125" s="1423"/>
      <c r="M3125" s="1416">
        <f>K3125*12*I3063</f>
        <v>166870.30799999999</v>
      </c>
      <c r="P3125" s="1414"/>
      <c r="Q3125" s="1414"/>
      <c r="R3125" s="1414"/>
      <c r="S3125" s="1589"/>
    </row>
    <row r="3126" spans="1:19" s="1588" customFormat="1" ht="15.75" thickBot="1">
      <c r="A3126" s="1428" t="s">
        <v>136</v>
      </c>
      <c r="B3126" s="1427"/>
      <c r="C3126" s="1427"/>
      <c r="D3126" s="1427"/>
      <c r="E3126" s="1427"/>
      <c r="F3126" s="1427"/>
      <c r="G3126" s="1427"/>
      <c r="H3126" s="1427"/>
      <c r="I3126" s="1426"/>
      <c r="J3126" s="1425"/>
      <c r="K3126" s="1424">
        <f>K3127-K3125</f>
        <v>2.5700000000000003</v>
      </c>
      <c r="L3126" s="1423"/>
      <c r="M3126" s="1416">
        <f>K3126*12*I3063</f>
        <v>8348.3880000000008</v>
      </c>
      <c r="P3126" s="1414"/>
      <c r="Q3126" s="1414"/>
      <c r="R3126" s="1414"/>
      <c r="S3126" s="1589"/>
    </row>
    <row r="3127" spans="1:19" s="1588" customFormat="1" ht="15.75" thickBot="1">
      <c r="A3127" s="1422" t="s">
        <v>135</v>
      </c>
      <c r="B3127" s="1421"/>
      <c r="C3127" s="1421"/>
      <c r="D3127" s="1421"/>
      <c r="E3127" s="1421"/>
      <c r="F3127" s="1421"/>
      <c r="G3127" s="1421"/>
      <c r="H3127" s="1421"/>
      <c r="I3127" s="1420"/>
      <c r="J3127" s="1419"/>
      <c r="K3127" s="1418">
        <f>K3124+K3112+K3087+K3074+K3064</f>
        <v>53.94</v>
      </c>
      <c r="L3127" s="1417"/>
      <c r="M3127" s="1416">
        <f>M3124+M3112+M3087+M3074+M3064</f>
        <v>175218.69599999997</v>
      </c>
      <c r="N3127" s="1590"/>
      <c r="O3127" s="1590"/>
      <c r="P3127" s="1414"/>
      <c r="Q3127" s="1414"/>
      <c r="R3127" s="1414"/>
      <c r="S3127" s="1589"/>
    </row>
    <row r="3129" spans="1:19" ht="15.75">
      <c r="A3129" s="1587" t="s">
        <v>104</v>
      </c>
      <c r="B3129" s="1587"/>
      <c r="C3129" s="1587"/>
      <c r="D3129" s="1587"/>
      <c r="E3129" s="1587"/>
      <c r="F3129" s="1587"/>
      <c r="G3129" s="1587"/>
      <c r="H3129" s="1587"/>
      <c r="I3129" s="1587"/>
      <c r="J3129" s="1587"/>
      <c r="K3129" s="1587"/>
      <c r="L3129" s="1587"/>
      <c r="M3129" s="1508"/>
    </row>
    <row r="3130" spans="1:19" ht="15.75">
      <c r="A3130" s="1586" t="s">
        <v>0</v>
      </c>
      <c r="B3130" s="1586"/>
      <c r="C3130" s="1586"/>
      <c r="D3130" s="1586"/>
      <c r="E3130" s="1586"/>
      <c r="F3130" s="1586"/>
      <c r="G3130" s="1586"/>
      <c r="H3130" s="1586"/>
      <c r="I3130" s="1586"/>
      <c r="J3130" s="1586"/>
      <c r="K3130" s="1586"/>
      <c r="L3130" s="1586"/>
      <c r="M3130" s="1508"/>
    </row>
    <row r="3131" spans="1:19" ht="15.75">
      <c r="A3131" s="1559"/>
      <c r="B3131" s="1559"/>
      <c r="C3131" s="1559"/>
      <c r="D3131" s="1559"/>
      <c r="E3131" s="1559"/>
      <c r="F3131" s="1559" t="s">
        <v>190</v>
      </c>
      <c r="G3131" s="1559"/>
      <c r="H3131" s="1559"/>
      <c r="I3131" s="1559"/>
      <c r="J3131" s="1559"/>
      <c r="K3131" s="1601" t="s">
        <v>187</v>
      </c>
      <c r="L3131" s="1584"/>
      <c r="M3131" s="1584"/>
    </row>
    <row r="3132" spans="1:19">
      <c r="A3132" s="1512"/>
      <c r="B3132" s="1511"/>
      <c r="C3132" s="1583" t="s">
        <v>2</v>
      </c>
      <c r="D3132" s="1583"/>
      <c r="E3132" s="1583"/>
      <c r="F3132" s="1511"/>
      <c r="G3132" s="1511"/>
      <c r="H3132" s="1557"/>
      <c r="I3132" s="1526" t="s">
        <v>3</v>
      </c>
      <c r="J3132" s="1525"/>
      <c r="K3132" s="1582" t="s">
        <v>4</v>
      </c>
      <c r="L3132" s="1581"/>
      <c r="M3132" s="1536"/>
    </row>
    <row r="3133" spans="1:19">
      <c r="A3133" s="1577"/>
      <c r="B3133" s="1541"/>
      <c r="C3133" s="1541"/>
      <c r="D3133" s="1541"/>
      <c r="E3133" s="1541"/>
      <c r="F3133" s="1541"/>
      <c r="G3133" s="1541"/>
      <c r="H3133" s="1542"/>
      <c r="I3133" s="1452"/>
      <c r="J3133" s="1451"/>
      <c r="K3133" s="1579" t="s">
        <v>5</v>
      </c>
      <c r="L3133" s="1578"/>
      <c r="M3133" s="1600" t="s">
        <v>6</v>
      </c>
    </row>
    <row r="3134" spans="1:19">
      <c r="A3134" s="1577"/>
      <c r="B3134" s="1541"/>
      <c r="C3134" s="1541"/>
      <c r="D3134" s="1541"/>
      <c r="E3134" s="1541"/>
      <c r="F3134" s="1541"/>
      <c r="G3134" s="1541"/>
      <c r="H3134" s="1542"/>
      <c r="I3134" s="1459" t="s">
        <v>7</v>
      </c>
      <c r="J3134" s="1458"/>
      <c r="K3134" s="1576" t="s">
        <v>8</v>
      </c>
      <c r="L3134" s="1575"/>
      <c r="M3134" s="1600" t="s">
        <v>9</v>
      </c>
    </row>
    <row r="3135" spans="1:19" ht="16.5" thickBot="1">
      <c r="A3135" s="1573"/>
      <c r="B3135" s="1538"/>
      <c r="C3135" s="1538"/>
      <c r="D3135" s="1538"/>
      <c r="E3135" s="1538"/>
      <c r="F3135" s="1538"/>
      <c r="G3135" s="1538"/>
      <c r="H3135" s="1537"/>
      <c r="I3135" s="1572">
        <v>274.3</v>
      </c>
      <c r="J3135" s="1571"/>
      <c r="K3135" s="1570"/>
      <c r="L3135" s="1569"/>
      <c r="M3135" s="1568"/>
    </row>
    <row r="3136" spans="1:19">
      <c r="A3136" s="1555" t="s">
        <v>10</v>
      </c>
      <c r="B3136" s="1534"/>
      <c r="C3136" s="1534"/>
      <c r="D3136" s="1534"/>
      <c r="E3136" s="1534"/>
      <c r="F3136" s="1534"/>
      <c r="G3136" s="1534"/>
      <c r="H3136" s="1567"/>
      <c r="I3136" s="1531"/>
      <c r="J3136" s="1530"/>
      <c r="K3136" s="1566">
        <f>K3139+K3142</f>
        <v>8.77</v>
      </c>
      <c r="L3136" s="1528"/>
      <c r="M3136" s="1444">
        <f>K3136*12*I3135</f>
        <v>28867.331999999999</v>
      </c>
    </row>
    <row r="3137" spans="1:13" s="1412" customFormat="1">
      <c r="A3137" s="1565" t="s">
        <v>11</v>
      </c>
      <c r="B3137" s="1564"/>
      <c r="C3137" s="1564"/>
      <c r="D3137" s="1564"/>
      <c r="E3137" s="1564"/>
      <c r="F3137" s="1564"/>
      <c r="G3137" s="1564"/>
      <c r="H3137" s="1563"/>
      <c r="I3137" s="1452"/>
      <c r="J3137" s="1451"/>
      <c r="K3137" s="1521"/>
      <c r="L3137" s="1507"/>
      <c r="M3137" s="1562"/>
    </row>
    <row r="3138" spans="1:13" s="1412" customFormat="1" ht="15.75" thickBot="1">
      <c r="A3138" s="1550" t="s">
        <v>12</v>
      </c>
      <c r="B3138" s="1561"/>
      <c r="C3138" s="1561"/>
      <c r="D3138" s="1561"/>
      <c r="E3138" s="1561"/>
      <c r="F3138" s="1561"/>
      <c r="G3138" s="1561"/>
      <c r="H3138" s="1560"/>
      <c r="I3138" s="1547"/>
      <c r="J3138" s="1440"/>
      <c r="K3138" s="1439"/>
      <c r="L3138" s="1438"/>
      <c r="M3138" s="1437"/>
    </row>
    <row r="3139" spans="1:13" s="1412" customFormat="1">
      <c r="A3139" s="1496" t="s">
        <v>13</v>
      </c>
      <c r="B3139" s="1516"/>
      <c r="C3139" s="1516"/>
      <c r="D3139" s="1516"/>
      <c r="E3139" s="1516"/>
      <c r="F3139" s="1516"/>
      <c r="G3139" s="1516"/>
      <c r="H3139" s="1543"/>
      <c r="I3139" s="1510" t="s">
        <v>14</v>
      </c>
      <c r="J3139" s="1509"/>
      <c r="K3139" s="1514">
        <v>5.24</v>
      </c>
      <c r="L3139" s="1513"/>
      <c r="M3139" s="1432">
        <f>K3139*12*I3135</f>
        <v>17247.984</v>
      </c>
    </row>
    <row r="3140" spans="1:13" s="1412" customFormat="1">
      <c r="A3140" s="1456" t="s">
        <v>15</v>
      </c>
      <c r="B3140" s="1541"/>
      <c r="C3140" s="1541"/>
      <c r="D3140" s="1541"/>
      <c r="E3140" s="1541"/>
      <c r="F3140" s="1541"/>
      <c r="G3140" s="1541"/>
      <c r="H3140" s="1542"/>
      <c r="I3140" s="1459" t="s">
        <v>16</v>
      </c>
      <c r="J3140" s="1458"/>
      <c r="K3140" s="1508"/>
      <c r="L3140" s="1507"/>
      <c r="M3140" s="1432"/>
    </row>
    <row r="3141" spans="1:13" s="1412" customFormat="1">
      <c r="A3141" s="1496" t="s">
        <v>17</v>
      </c>
      <c r="B3141" s="1516"/>
      <c r="C3141" s="1516"/>
      <c r="D3141" s="1516"/>
      <c r="E3141" s="1516"/>
      <c r="F3141" s="1516"/>
      <c r="G3141" s="1516"/>
      <c r="H3141" s="1543"/>
      <c r="I3141" s="1510"/>
      <c r="J3141" s="1509"/>
      <c r="K3141" s="1508"/>
      <c r="L3141" s="1507"/>
      <c r="M3141" s="1432"/>
    </row>
    <row r="3142" spans="1:13" s="1412" customFormat="1">
      <c r="A3142" s="1496" t="s">
        <v>18</v>
      </c>
      <c r="B3142" s="1516"/>
      <c r="C3142" s="1516"/>
      <c r="D3142" s="1516"/>
      <c r="E3142" s="1516"/>
      <c r="F3142" s="1516"/>
      <c r="G3142" s="1516"/>
      <c r="H3142" s="1543"/>
      <c r="I3142" s="1504" t="s">
        <v>19</v>
      </c>
      <c r="J3142" s="1503"/>
      <c r="K3142" s="1506">
        <v>3.53</v>
      </c>
      <c r="L3142" s="1505"/>
      <c r="M3142" s="1432">
        <f>K3142*12*I3135</f>
        <v>11619.348</v>
      </c>
    </row>
    <row r="3143" spans="1:13" s="1412" customFormat="1">
      <c r="A3143" s="1489" t="s">
        <v>20</v>
      </c>
      <c r="B3143" s="1540"/>
      <c r="C3143" s="1540"/>
      <c r="D3143" s="1540"/>
      <c r="E3143" s="1540"/>
      <c r="F3143" s="1540"/>
      <c r="G3143" s="1540"/>
      <c r="H3143" s="1539"/>
      <c r="I3143" s="1459" t="s">
        <v>16</v>
      </c>
      <c r="J3143" s="1458"/>
      <c r="K3143" s="1599"/>
      <c r="L3143" s="1598"/>
      <c r="M3143" s="1432"/>
    </row>
    <row r="3144" spans="1:13" s="1412" customFormat="1">
      <c r="A3144" s="1482" t="s">
        <v>21</v>
      </c>
      <c r="B3144" s="1511"/>
      <c r="C3144" s="1511"/>
      <c r="D3144" s="1511"/>
      <c r="E3144" s="1511"/>
      <c r="F3144" s="1511"/>
      <c r="G3144" s="1511"/>
      <c r="H3144" s="1557"/>
      <c r="I3144" s="1459"/>
      <c r="J3144" s="1458"/>
      <c r="K3144" s="1508"/>
      <c r="L3144" s="1507"/>
      <c r="M3144" s="1432"/>
    </row>
    <row r="3145" spans="1:13" s="1412" customFormat="1" ht="15.75" thickBot="1">
      <c r="A3145" s="1496" t="s">
        <v>22</v>
      </c>
      <c r="B3145" s="1495"/>
      <c r="C3145" s="1495"/>
      <c r="D3145" s="1495"/>
      <c r="E3145" s="1495"/>
      <c r="F3145" s="1495"/>
      <c r="G3145" s="1495"/>
      <c r="H3145" s="1494"/>
      <c r="I3145" s="1523"/>
      <c r="J3145" s="1522"/>
      <c r="K3145" s="1484"/>
      <c r="L3145" s="1483"/>
      <c r="M3145" s="1432"/>
    </row>
    <row r="3146" spans="1:13" s="1412" customFormat="1">
      <c r="A3146" s="1555" t="s">
        <v>23</v>
      </c>
      <c r="B3146" s="1554"/>
      <c r="C3146" s="1554"/>
      <c r="D3146" s="1554"/>
      <c r="E3146" s="1554"/>
      <c r="F3146" s="1554"/>
      <c r="G3146" s="1554"/>
      <c r="H3146" s="1553"/>
      <c r="I3146" s="1531"/>
      <c r="J3146" s="1552"/>
      <c r="K3146" s="1551">
        <f>K3148+K3153+K3155</f>
        <v>7.17</v>
      </c>
      <c r="L3146" s="1528"/>
      <c r="M3146" s="1444">
        <f>K3146*12*I3135</f>
        <v>23600.771999999997</v>
      </c>
    </row>
    <row r="3147" spans="1:13" s="1412" customFormat="1" ht="15.75" thickBot="1">
      <c r="A3147" s="1550" t="s">
        <v>24</v>
      </c>
      <c r="B3147" s="1549"/>
      <c r="C3147" s="1549"/>
      <c r="D3147" s="1549"/>
      <c r="E3147" s="1549"/>
      <c r="F3147" s="1549"/>
      <c r="G3147" s="1549"/>
      <c r="H3147" s="1548"/>
      <c r="I3147" s="1547"/>
      <c r="J3147" s="1546"/>
      <c r="K3147" s="1439"/>
      <c r="L3147" s="1438"/>
      <c r="M3147" s="1437"/>
    </row>
    <row r="3148" spans="1:13" s="1412" customFormat="1">
      <c r="A3148" s="1456" t="s">
        <v>25</v>
      </c>
      <c r="B3148" s="1455"/>
      <c r="C3148" s="1455"/>
      <c r="D3148" s="1455"/>
      <c r="E3148" s="1455"/>
      <c r="F3148" s="1455"/>
      <c r="G3148" s="1455"/>
      <c r="H3148" s="1453"/>
      <c r="I3148" s="1459" t="s">
        <v>14</v>
      </c>
      <c r="J3148" s="1458"/>
      <c r="K3148" s="1514">
        <v>3.59</v>
      </c>
      <c r="L3148" s="1513"/>
      <c r="M3148" s="1432">
        <f>K3148*12*I3135</f>
        <v>11816.843999999999</v>
      </c>
    </row>
    <row r="3149" spans="1:13" s="1412" customFormat="1">
      <c r="A3149" s="1496" t="s">
        <v>26</v>
      </c>
      <c r="B3149" s="1495"/>
      <c r="C3149" s="1495"/>
      <c r="D3149" s="1495"/>
      <c r="E3149" s="1495"/>
      <c r="F3149" s="1495"/>
      <c r="G3149" s="1495"/>
      <c r="H3149" s="1494"/>
      <c r="I3149" s="1545"/>
      <c r="J3149" s="1544"/>
      <c r="K3149" s="1508"/>
      <c r="L3149" s="1507"/>
      <c r="M3149" s="1432"/>
    </row>
    <row r="3150" spans="1:13" s="1412" customFormat="1">
      <c r="A3150" s="1456" t="s">
        <v>15</v>
      </c>
      <c r="B3150" s="1541"/>
      <c r="C3150" s="1541"/>
      <c r="D3150" s="1541"/>
      <c r="E3150" s="1541"/>
      <c r="F3150" s="1541"/>
      <c r="G3150" s="1541"/>
      <c r="H3150" s="1542"/>
      <c r="I3150" s="1459" t="s">
        <v>16</v>
      </c>
      <c r="J3150" s="1458"/>
      <c r="K3150" s="1508"/>
      <c r="L3150" s="1507"/>
      <c r="M3150" s="1432"/>
    </row>
    <row r="3151" spans="1:13" s="1412" customFormat="1">
      <c r="A3151" s="1496" t="s">
        <v>17</v>
      </c>
      <c r="B3151" s="1516"/>
      <c r="C3151" s="1516"/>
      <c r="D3151" s="1516"/>
      <c r="E3151" s="1516"/>
      <c r="F3151" s="1516"/>
      <c r="G3151" s="1516"/>
      <c r="H3151" s="1543"/>
      <c r="I3151" s="1510"/>
      <c r="J3151" s="1509"/>
      <c r="K3151" s="1508"/>
      <c r="L3151" s="1507"/>
      <c r="M3151" s="1432"/>
    </row>
    <row r="3152" spans="1:13" s="1412" customFormat="1">
      <c r="A3152" s="1489" t="s">
        <v>27</v>
      </c>
      <c r="B3152" s="1540"/>
      <c r="C3152" s="1539"/>
      <c r="D3152" s="1541"/>
      <c r="E3152" s="1541"/>
      <c r="F3152" s="1541"/>
      <c r="G3152" s="1541"/>
      <c r="H3152" s="1542"/>
      <c r="I3152" s="1459" t="s">
        <v>16</v>
      </c>
      <c r="J3152" s="1458"/>
      <c r="K3152" s="1508"/>
      <c r="L3152" s="1507"/>
      <c r="M3152" s="1432"/>
    </row>
    <row r="3153" spans="1:13" s="1412" customFormat="1">
      <c r="A3153" s="1456" t="s">
        <v>28</v>
      </c>
      <c r="B3153" s="1541"/>
      <c r="C3153" s="1541"/>
      <c r="D3153" s="1540"/>
      <c r="E3153" s="1540"/>
      <c r="F3153" s="1540"/>
      <c r="G3153" s="1540"/>
      <c r="H3153" s="1539"/>
      <c r="I3153" s="1504" t="s">
        <v>19</v>
      </c>
      <c r="J3153" s="1503"/>
      <c r="K3153" s="1506">
        <v>1.58</v>
      </c>
      <c r="L3153" s="1505"/>
      <c r="M3153" s="1432">
        <f>K3153*12*I3135</f>
        <v>5200.7280000000001</v>
      </c>
    </row>
    <row r="3154" spans="1:13" s="1412" customFormat="1">
      <c r="A3154" s="1482" t="s">
        <v>29</v>
      </c>
      <c r="B3154" s="1481"/>
      <c r="C3154" s="1481"/>
      <c r="D3154" s="1481"/>
      <c r="E3154" s="1481"/>
      <c r="F3154" s="1481"/>
      <c r="G3154" s="1481"/>
      <c r="H3154" s="1480"/>
      <c r="I3154" s="1526" t="s">
        <v>133</v>
      </c>
      <c r="J3154" s="1525"/>
      <c r="K3154" s="1508"/>
      <c r="L3154" s="1507"/>
      <c r="M3154" s="1432"/>
    </row>
    <row r="3155" spans="1:13" s="1412" customFormat="1">
      <c r="A3155" s="1482" t="s">
        <v>32</v>
      </c>
      <c r="B3155" s="1481"/>
      <c r="C3155" s="1481"/>
      <c r="D3155" s="1481"/>
      <c r="E3155" s="1481"/>
      <c r="F3155" s="1481"/>
      <c r="G3155" s="1481"/>
      <c r="H3155" s="1480"/>
      <c r="I3155" s="1526" t="s">
        <v>19</v>
      </c>
      <c r="J3155" s="1525"/>
      <c r="K3155" s="1506">
        <v>2</v>
      </c>
      <c r="L3155" s="1505"/>
      <c r="M3155" s="1432">
        <f>K3155*12*I3135</f>
        <v>6583.2000000000007</v>
      </c>
    </row>
    <row r="3156" spans="1:13" s="1412" customFormat="1">
      <c r="A3156" s="1496" t="s">
        <v>33</v>
      </c>
      <c r="B3156" s="1495"/>
      <c r="C3156" s="1495"/>
      <c r="D3156" s="1495"/>
      <c r="E3156" s="1495"/>
      <c r="F3156" s="1495"/>
      <c r="G3156" s="1495"/>
      <c r="H3156" s="1494"/>
      <c r="I3156" s="1523"/>
      <c r="J3156" s="1522"/>
      <c r="K3156" s="1508"/>
      <c r="L3156" s="1507"/>
      <c r="M3156" s="1432"/>
    </row>
    <row r="3157" spans="1:13" s="1412" customFormat="1">
      <c r="A3157" s="1482" t="s">
        <v>34</v>
      </c>
      <c r="B3157" s="1481"/>
      <c r="C3157" s="1481"/>
      <c r="D3157" s="1481"/>
      <c r="E3157" s="1481"/>
      <c r="F3157" s="1481"/>
      <c r="G3157" s="1481"/>
      <c r="H3157" s="1480"/>
      <c r="I3157" s="1459" t="s">
        <v>16</v>
      </c>
      <c r="J3157" s="1458"/>
      <c r="K3157" s="1508"/>
      <c r="L3157" s="1507"/>
      <c r="M3157" s="1432"/>
    </row>
    <row r="3158" spans="1:13" s="1412" customFormat="1" ht="15.75" thickBot="1">
      <c r="A3158" s="1482" t="s">
        <v>35</v>
      </c>
      <c r="B3158" s="1481"/>
      <c r="C3158" s="1481"/>
      <c r="D3158" s="1481"/>
      <c r="E3158" s="1481"/>
      <c r="F3158" s="1481"/>
      <c r="G3158" s="1481"/>
      <c r="H3158" s="1480"/>
      <c r="I3158" s="1526" t="s">
        <v>132</v>
      </c>
      <c r="J3158" s="1525"/>
      <c r="K3158" s="1538"/>
      <c r="L3158" s="1537"/>
      <c r="M3158" s="1536"/>
    </row>
    <row r="3159" spans="1:13" s="1412" customFormat="1" ht="15.75" thickBot="1">
      <c r="A3159" s="1535" t="s">
        <v>38</v>
      </c>
      <c r="B3159" s="1534"/>
      <c r="C3159" s="1534"/>
      <c r="D3159" s="1534"/>
      <c r="E3159" s="1534"/>
      <c r="F3159" s="1534"/>
      <c r="G3159" s="1533"/>
      <c r="H3159" s="1532"/>
      <c r="I3159" s="1531"/>
      <c r="J3159" s="1530"/>
      <c r="K3159" s="1529">
        <f>K3160+K3167+K3175+K3179+K3180+K3181</f>
        <v>36.549999999999997</v>
      </c>
      <c r="L3159" s="1528"/>
      <c r="M3159" s="1444">
        <f>M3160+M3167+M3175+M3179+M3180+M3181</f>
        <v>120307.98000000001</v>
      </c>
    </row>
    <row r="3160" spans="1:13" s="1412" customFormat="1" ht="15.75" thickBot="1">
      <c r="A3160" s="1467" t="s">
        <v>39</v>
      </c>
      <c r="B3160" s="1466"/>
      <c r="C3160" s="1466"/>
      <c r="D3160" s="1466"/>
      <c r="E3160" s="1466"/>
      <c r="F3160" s="1466"/>
      <c r="G3160" s="1466"/>
      <c r="H3160" s="1465"/>
      <c r="I3160" s="1464"/>
      <c r="J3160" s="1463"/>
      <c r="K3160" s="1527">
        <f>K3161+K3162+K3163+K3165+K3166</f>
        <v>9.58</v>
      </c>
      <c r="L3160" s="1518"/>
      <c r="M3160" s="1460">
        <f>K3160*12*I3135</f>
        <v>31533.528000000002</v>
      </c>
    </row>
    <row r="3161" spans="1:13" s="1412" customFormat="1">
      <c r="A3161" s="1496" t="s">
        <v>40</v>
      </c>
      <c r="B3161" s="1495"/>
      <c r="C3161" s="1495"/>
      <c r="D3161" s="1495"/>
      <c r="E3161" s="1495"/>
      <c r="F3161" s="1495"/>
      <c r="G3161" s="1495"/>
      <c r="H3161" s="1494"/>
      <c r="I3161" s="1510" t="s">
        <v>41</v>
      </c>
      <c r="J3161" s="1509"/>
      <c r="K3161" s="1514">
        <v>2.58</v>
      </c>
      <c r="L3161" s="1513"/>
      <c r="M3161" s="1432">
        <f>K3161*12*I3135</f>
        <v>8492.3280000000013</v>
      </c>
    </row>
    <row r="3162" spans="1:13" s="1412" customFormat="1">
      <c r="A3162" s="1489" t="s">
        <v>42</v>
      </c>
      <c r="B3162" s="1488"/>
      <c r="C3162" s="1488"/>
      <c r="D3162" s="1488"/>
      <c r="E3162" s="1488"/>
      <c r="F3162" s="1488"/>
      <c r="G3162" s="1488"/>
      <c r="H3162" s="1487"/>
      <c r="I3162" s="1504" t="s">
        <v>43</v>
      </c>
      <c r="J3162" s="1503"/>
      <c r="K3162" s="1506">
        <v>6.1</v>
      </c>
      <c r="L3162" s="1505"/>
      <c r="M3162" s="1432">
        <f>K3162*12*I3135</f>
        <v>20078.759999999998</v>
      </c>
    </row>
    <row r="3163" spans="1:13" s="1412" customFormat="1">
      <c r="A3163" s="1482" t="s">
        <v>44</v>
      </c>
      <c r="B3163" s="1481"/>
      <c r="C3163" s="1481"/>
      <c r="D3163" s="1481"/>
      <c r="E3163" s="1481"/>
      <c r="F3163" s="1481"/>
      <c r="G3163" s="1481"/>
      <c r="H3163" s="1480"/>
      <c r="I3163" s="1526" t="s">
        <v>19</v>
      </c>
      <c r="J3163" s="1525"/>
      <c r="K3163" s="1506">
        <v>0.69</v>
      </c>
      <c r="L3163" s="1505"/>
      <c r="M3163" s="1432">
        <f>K3163*12*I3135</f>
        <v>2271.2039999999997</v>
      </c>
    </row>
    <row r="3164" spans="1:13" s="1412" customFormat="1">
      <c r="A3164" s="1524" t="s">
        <v>45</v>
      </c>
      <c r="B3164" s="1516"/>
      <c r="C3164" s="1516"/>
      <c r="D3164" s="1516"/>
      <c r="E3164" s="1495"/>
      <c r="F3164" s="1495"/>
      <c r="G3164" s="1495"/>
      <c r="H3164" s="1494"/>
      <c r="I3164" s="1523"/>
      <c r="J3164" s="1522"/>
      <c r="K3164" s="1521"/>
      <c r="L3164" s="1507"/>
      <c r="M3164" s="1432"/>
    </row>
    <row r="3165" spans="1:13" s="1412" customFormat="1">
      <c r="A3165" s="1489" t="s">
        <v>46</v>
      </c>
      <c r="B3165" s="1488"/>
      <c r="C3165" s="1488"/>
      <c r="D3165" s="1488"/>
      <c r="E3165" s="1488"/>
      <c r="F3165" s="1488"/>
      <c r="G3165" s="1488"/>
      <c r="H3165" s="1487"/>
      <c r="I3165" s="1504" t="s">
        <v>14</v>
      </c>
      <c r="J3165" s="1503"/>
      <c r="K3165" s="1506">
        <v>0.21</v>
      </c>
      <c r="L3165" s="1505"/>
      <c r="M3165" s="1432">
        <f>K3165*12*I3135</f>
        <v>691.23599999999999</v>
      </c>
    </row>
    <row r="3166" spans="1:13" s="1412" customFormat="1" ht="15.75" thickBot="1">
      <c r="A3166" s="1482" t="s">
        <v>47</v>
      </c>
      <c r="B3166" s="1481"/>
      <c r="C3166" s="1481"/>
      <c r="D3166" s="1481"/>
      <c r="E3166" s="1481"/>
      <c r="F3166" s="1481"/>
      <c r="G3166" s="1481"/>
      <c r="H3166" s="1480"/>
      <c r="I3166" s="1479" t="s">
        <v>14</v>
      </c>
      <c r="J3166" s="1478"/>
      <c r="K3166" s="1520"/>
      <c r="L3166" s="1519"/>
      <c r="M3166" s="1432"/>
    </row>
    <row r="3167" spans="1:13" s="1412" customFormat="1" ht="15.75" thickBot="1">
      <c r="A3167" s="1501" t="s">
        <v>48</v>
      </c>
      <c r="B3167" s="1500"/>
      <c r="C3167" s="1500"/>
      <c r="D3167" s="1500"/>
      <c r="E3167" s="1500"/>
      <c r="F3167" s="1500"/>
      <c r="G3167" s="1500"/>
      <c r="H3167" s="1499"/>
      <c r="I3167" s="1464"/>
      <c r="J3167" s="1463"/>
      <c r="K3167" s="1462">
        <f>K3168+K3169+K3171+K3172+K3173+K3174</f>
        <v>2.9600000000000004</v>
      </c>
      <c r="L3167" s="1518"/>
      <c r="M3167" s="1460">
        <f>K3167*12*I3135</f>
        <v>9743.1360000000004</v>
      </c>
    </row>
    <row r="3168" spans="1:13" s="1412" customFormat="1">
      <c r="A3168" s="1517" t="s">
        <v>49</v>
      </c>
      <c r="B3168" s="1516"/>
      <c r="C3168" s="1516"/>
      <c r="D3168" s="1516"/>
      <c r="E3168" s="1516"/>
      <c r="F3168" s="1495"/>
      <c r="G3168" s="1495"/>
      <c r="H3168" s="1494"/>
      <c r="I3168" s="1515"/>
      <c r="J3168" s="1451"/>
      <c r="K3168" s="1514">
        <v>0.16</v>
      </c>
      <c r="L3168" s="1513"/>
      <c r="M3168" s="1432">
        <f>K3168*12*I3135</f>
        <v>526.65599999999995</v>
      </c>
    </row>
    <row r="3169" spans="1:13" s="1412" customFormat="1">
      <c r="A3169" s="1512" t="s">
        <v>50</v>
      </c>
      <c r="B3169" s="1511"/>
      <c r="C3169" s="1511"/>
      <c r="D3169" s="1511"/>
      <c r="E3169" s="1511"/>
      <c r="F3169" s="1481"/>
      <c r="G3169" s="1481"/>
      <c r="H3169" s="1480"/>
      <c r="I3169" s="1459" t="s">
        <v>51</v>
      </c>
      <c r="J3169" s="1458"/>
      <c r="K3169" s="1506">
        <v>1.41</v>
      </c>
      <c r="L3169" s="1505"/>
      <c r="M3169" s="1432">
        <f>K3169*12*I3135</f>
        <v>4641.1559999999999</v>
      </c>
    </row>
    <row r="3170" spans="1:13" s="1412" customFormat="1">
      <c r="A3170" s="1496" t="s">
        <v>52</v>
      </c>
      <c r="B3170" s="1495"/>
      <c r="C3170" s="1495"/>
      <c r="D3170" s="1495"/>
      <c r="E3170" s="1495"/>
      <c r="F3170" s="1495"/>
      <c r="G3170" s="1495"/>
      <c r="H3170" s="1494"/>
      <c r="I3170" s="1510" t="s">
        <v>53</v>
      </c>
      <c r="J3170" s="1509"/>
      <c r="K3170" s="1508"/>
      <c r="L3170" s="1507"/>
      <c r="M3170" s="1432"/>
    </row>
    <row r="3171" spans="1:13" s="1412" customFormat="1">
      <c r="A3171" s="1489" t="s">
        <v>54</v>
      </c>
      <c r="B3171" s="1488"/>
      <c r="C3171" s="1488"/>
      <c r="D3171" s="1488"/>
      <c r="E3171" s="1488"/>
      <c r="F3171" s="1488"/>
      <c r="G3171" s="1488"/>
      <c r="H3171" s="1487"/>
      <c r="I3171" s="1504" t="s">
        <v>55</v>
      </c>
      <c r="J3171" s="1503"/>
      <c r="K3171" s="1506">
        <v>0.87</v>
      </c>
      <c r="L3171" s="1505"/>
      <c r="M3171" s="1432">
        <f>K3171*12*I3135</f>
        <v>2863.692</v>
      </c>
    </row>
    <row r="3172" spans="1:13" s="1412" customFormat="1">
      <c r="A3172" s="1489" t="s">
        <v>56</v>
      </c>
      <c r="B3172" s="1488"/>
      <c r="C3172" s="1488"/>
      <c r="D3172" s="1488"/>
      <c r="E3172" s="1488"/>
      <c r="F3172" s="1488"/>
      <c r="G3172" s="1488"/>
      <c r="H3172" s="1487"/>
      <c r="I3172" s="1504" t="s">
        <v>57</v>
      </c>
      <c r="J3172" s="1503"/>
      <c r="K3172" s="1506">
        <v>0.22</v>
      </c>
      <c r="L3172" s="1505"/>
      <c r="M3172" s="1432">
        <f>K3172*12*I3135</f>
        <v>724.15200000000004</v>
      </c>
    </row>
    <row r="3173" spans="1:13" s="1412" customFormat="1">
      <c r="A3173" s="1482" t="s">
        <v>58</v>
      </c>
      <c r="B3173" s="1481"/>
      <c r="C3173" s="1481"/>
      <c r="D3173" s="1481"/>
      <c r="E3173" s="1481"/>
      <c r="F3173" s="1481"/>
      <c r="G3173" s="1481"/>
      <c r="H3173" s="1480"/>
      <c r="I3173" s="1504" t="s">
        <v>59</v>
      </c>
      <c r="J3173" s="1503"/>
      <c r="K3173" s="1484">
        <v>0.12</v>
      </c>
      <c r="L3173" s="1483"/>
      <c r="M3173" s="1432">
        <f>K3173*12*I3135</f>
        <v>394.99200000000002</v>
      </c>
    </row>
    <row r="3174" spans="1:13" s="1412" customFormat="1" ht="15.75" thickBot="1">
      <c r="A3174" s="1482" t="s">
        <v>60</v>
      </c>
      <c r="B3174" s="1481"/>
      <c r="C3174" s="1481"/>
      <c r="D3174" s="1481"/>
      <c r="E3174" s="1481"/>
      <c r="F3174" s="1481"/>
      <c r="G3174" s="1481"/>
      <c r="H3174" s="1480"/>
      <c r="I3174" s="1479" t="s">
        <v>61</v>
      </c>
      <c r="J3174" s="1478"/>
      <c r="K3174" s="1477">
        <v>0.18</v>
      </c>
      <c r="L3174" s="1476"/>
      <c r="M3174" s="1502">
        <f>K3174*12*I3135</f>
        <v>592.48800000000006</v>
      </c>
    </row>
    <row r="3175" spans="1:13" s="1412" customFormat="1" ht="15.75" thickBot="1">
      <c r="A3175" s="1501" t="s">
        <v>109</v>
      </c>
      <c r="B3175" s="1500"/>
      <c r="C3175" s="1500"/>
      <c r="D3175" s="1500"/>
      <c r="E3175" s="1500"/>
      <c r="F3175" s="1500"/>
      <c r="G3175" s="1500"/>
      <c r="H3175" s="1499"/>
      <c r="I3175" s="1498"/>
      <c r="J3175" s="1497"/>
      <c r="K3175" s="1424">
        <f>K3176+K3177+K3178</f>
        <v>1.93</v>
      </c>
      <c r="L3175" s="1461"/>
      <c r="M3175" s="1460">
        <f>K3175*12*I3135</f>
        <v>6352.7880000000005</v>
      </c>
    </row>
    <row r="3176" spans="1:13" s="1412" customFormat="1">
      <c r="A3176" s="1496" t="s">
        <v>63</v>
      </c>
      <c r="B3176" s="1495"/>
      <c r="C3176" s="1495"/>
      <c r="D3176" s="1495"/>
      <c r="E3176" s="1495"/>
      <c r="F3176" s="1495"/>
      <c r="G3176" s="1495"/>
      <c r="H3176" s="1494"/>
      <c r="I3176" s="1493" t="s">
        <v>64</v>
      </c>
      <c r="J3176" s="1492"/>
      <c r="K3176" s="1491">
        <v>0.92</v>
      </c>
      <c r="L3176" s="1490"/>
      <c r="M3176" s="1432">
        <f>K3176*12*I3135</f>
        <v>3028.2720000000004</v>
      </c>
    </row>
    <row r="3177" spans="1:13" s="1412" customFormat="1">
      <c r="A3177" s="1489" t="s">
        <v>65</v>
      </c>
      <c r="B3177" s="1488"/>
      <c r="C3177" s="1488"/>
      <c r="D3177" s="1488"/>
      <c r="E3177" s="1488"/>
      <c r="F3177" s="1488"/>
      <c r="G3177" s="1488"/>
      <c r="H3177" s="1487"/>
      <c r="I3177" s="1486" t="s">
        <v>66</v>
      </c>
      <c r="J3177" s="1485"/>
      <c r="K3177" s="1484">
        <v>0.81</v>
      </c>
      <c r="L3177" s="1483"/>
      <c r="M3177" s="1432">
        <f>K3177*12*I3135</f>
        <v>2666.1960000000004</v>
      </c>
    </row>
    <row r="3178" spans="1:13" s="1412" customFormat="1" ht="15.75" thickBot="1">
      <c r="A3178" s="1482" t="s">
        <v>58</v>
      </c>
      <c r="B3178" s="1481"/>
      <c r="C3178" s="1481"/>
      <c r="D3178" s="1481"/>
      <c r="E3178" s="1481"/>
      <c r="F3178" s="1481"/>
      <c r="G3178" s="1481"/>
      <c r="H3178" s="1480"/>
      <c r="I3178" s="1479" t="s">
        <v>59</v>
      </c>
      <c r="J3178" s="1478"/>
      <c r="K3178" s="1477">
        <v>0.2</v>
      </c>
      <c r="L3178" s="1476"/>
      <c r="M3178" s="1432">
        <f>K3178*12*I3135</f>
        <v>658.32000000000016</v>
      </c>
    </row>
    <row r="3179" spans="1:13" s="1412" customFormat="1" ht="15.75" thickBot="1">
      <c r="A3179" s="1471" t="s">
        <v>108</v>
      </c>
      <c r="B3179" s="1470"/>
      <c r="C3179" s="1470"/>
      <c r="D3179" s="1470"/>
      <c r="E3179" s="1470"/>
      <c r="F3179" s="1470"/>
      <c r="G3179" s="1470"/>
      <c r="H3179" s="1469"/>
      <c r="I3179" s="1475" t="s">
        <v>68</v>
      </c>
      <c r="J3179" s="1474"/>
      <c r="K3179" s="1473">
        <v>19.68</v>
      </c>
      <c r="L3179" s="1472"/>
      <c r="M3179" s="1460">
        <f>K3179*12*I3135</f>
        <v>64778.688000000002</v>
      </c>
    </row>
    <row r="3180" spans="1:13" s="1412" customFormat="1" ht="15.75" thickBot="1">
      <c r="A3180" s="1467" t="s">
        <v>107</v>
      </c>
      <c r="B3180" s="1466"/>
      <c r="C3180" s="1466"/>
      <c r="D3180" s="1466"/>
      <c r="E3180" s="1466"/>
      <c r="F3180" s="1466"/>
      <c r="G3180" s="1466"/>
      <c r="H3180" s="1465"/>
      <c r="I3180" s="1435" t="s">
        <v>71</v>
      </c>
      <c r="J3180" s="1434"/>
      <c r="K3180" s="1462">
        <v>2.29</v>
      </c>
      <c r="L3180" s="1461"/>
      <c r="M3180" s="1460">
        <f>K3180*12*I3135</f>
        <v>7537.7640000000001</v>
      </c>
    </row>
    <row r="3181" spans="1:13" s="1412" customFormat="1" ht="15.75" thickBot="1">
      <c r="A3181" s="1471" t="s">
        <v>106</v>
      </c>
      <c r="B3181" s="1470"/>
      <c r="C3181" s="1470"/>
      <c r="D3181" s="1470"/>
      <c r="E3181" s="1470"/>
      <c r="F3181" s="1470"/>
      <c r="G3181" s="1470"/>
      <c r="H3181" s="1469"/>
      <c r="I3181" s="1464"/>
      <c r="J3181" s="1463"/>
      <c r="K3181" s="1462">
        <v>0.11</v>
      </c>
      <c r="L3181" s="1461"/>
      <c r="M3181" s="1460">
        <f>K3181*12*I3135</f>
        <v>362.07600000000002</v>
      </c>
    </row>
    <row r="3182" spans="1:13" s="1412" customFormat="1">
      <c r="A3182" s="1456" t="s">
        <v>75</v>
      </c>
      <c r="B3182" s="1455"/>
      <c r="C3182" s="1455"/>
      <c r="D3182" s="1455"/>
      <c r="E3182" s="1455"/>
      <c r="F3182" s="1455"/>
      <c r="G3182" s="1455"/>
      <c r="H3182" s="1453"/>
      <c r="I3182" s="1435" t="s">
        <v>14</v>
      </c>
      <c r="J3182" s="1434"/>
      <c r="K3182" s="1468"/>
      <c r="L3182" s="1449"/>
      <c r="M3182" s="1432"/>
    </row>
    <row r="3183" spans="1:13" s="1412" customFormat="1" ht="15.75" thickBot="1">
      <c r="A3183" s="1456" t="s">
        <v>76</v>
      </c>
      <c r="B3183" s="1455"/>
      <c r="C3183" s="1455"/>
      <c r="D3183" s="1455"/>
      <c r="E3183" s="1455"/>
      <c r="F3183" s="1455"/>
      <c r="G3183" s="1455"/>
      <c r="H3183" s="1453"/>
      <c r="I3183" s="1452"/>
      <c r="J3183" s="1451"/>
      <c r="K3183" s="1468"/>
      <c r="L3183" s="1449"/>
      <c r="M3183" s="1432"/>
    </row>
    <row r="3184" spans="1:13" s="1412" customFormat="1" ht="15.75" thickBot="1">
      <c r="A3184" s="1467" t="s">
        <v>105</v>
      </c>
      <c r="B3184" s="1466"/>
      <c r="C3184" s="1466"/>
      <c r="D3184" s="1466"/>
      <c r="E3184" s="1466"/>
      <c r="F3184" s="1466"/>
      <c r="G3184" s="1466"/>
      <c r="H3184" s="1465"/>
      <c r="I3184" s="1464"/>
      <c r="J3184" s="1463"/>
      <c r="K3184" s="1462">
        <v>16.989999999999998</v>
      </c>
      <c r="L3184" s="1461"/>
      <c r="M3184" s="1460">
        <f>K3184*12*I3135</f>
        <v>55924.284</v>
      </c>
    </row>
    <row r="3185" spans="1:19">
      <c r="A3185" s="1456" t="s">
        <v>131</v>
      </c>
      <c r="B3185" s="1454"/>
      <c r="C3185" s="1454"/>
      <c r="D3185" s="1454"/>
      <c r="E3185" s="1454"/>
      <c r="F3185" s="1455"/>
      <c r="G3185" s="1454"/>
      <c r="H3185" s="1453"/>
      <c r="I3185" s="1459" t="s">
        <v>79</v>
      </c>
      <c r="J3185" s="1458"/>
      <c r="K3185" s="1450"/>
      <c r="L3185" s="1449"/>
      <c r="M3185" s="1432"/>
    </row>
    <row r="3186" spans="1:19">
      <c r="A3186" s="1456" t="s">
        <v>130</v>
      </c>
      <c r="B3186" s="1454"/>
      <c r="C3186" s="1454"/>
      <c r="D3186" s="1454"/>
      <c r="E3186" s="1454"/>
      <c r="F3186" s="1455"/>
      <c r="G3186" s="1454"/>
      <c r="H3186" s="1453"/>
      <c r="I3186" s="1459" t="s">
        <v>81</v>
      </c>
      <c r="J3186" s="1458"/>
      <c r="K3186" s="1450"/>
      <c r="L3186" s="1449"/>
      <c r="M3186" s="1432"/>
    </row>
    <row r="3187" spans="1:19">
      <c r="A3187" s="1456" t="s">
        <v>129</v>
      </c>
      <c r="B3187" s="1454"/>
      <c r="C3187" s="1454"/>
      <c r="D3187" s="1454"/>
      <c r="E3187" s="1454"/>
      <c r="F3187" s="1455"/>
      <c r="G3187" s="1454"/>
      <c r="H3187" s="1453"/>
      <c r="I3187" s="1459" t="s">
        <v>83</v>
      </c>
      <c r="J3187" s="1458"/>
      <c r="K3187" s="1450"/>
      <c r="L3187" s="1449"/>
      <c r="M3187" s="1432"/>
    </row>
    <row r="3188" spans="1:19">
      <c r="A3188" s="1456" t="s">
        <v>128</v>
      </c>
      <c r="B3188" s="1454"/>
      <c r="C3188" s="1454"/>
      <c r="D3188" s="1454"/>
      <c r="E3188" s="1454"/>
      <c r="F3188" s="1455"/>
      <c r="G3188" s="1454"/>
      <c r="H3188" s="1453"/>
      <c r="I3188" s="1459" t="s">
        <v>85</v>
      </c>
      <c r="J3188" s="1458"/>
      <c r="K3188" s="1450"/>
      <c r="L3188" s="1449"/>
      <c r="M3188" s="1432"/>
    </row>
    <row r="3189" spans="1:19">
      <c r="A3189" s="1456" t="s">
        <v>127</v>
      </c>
      <c r="B3189" s="1454"/>
      <c r="C3189" s="1454"/>
      <c r="D3189" s="1454"/>
      <c r="E3189" s="1454"/>
      <c r="F3189" s="1455"/>
      <c r="G3189" s="1454"/>
      <c r="H3189" s="1453"/>
      <c r="I3189" s="1459" t="s">
        <v>87</v>
      </c>
      <c r="J3189" s="1458"/>
      <c r="K3189" s="1450"/>
      <c r="L3189" s="1449"/>
      <c r="M3189" s="1432"/>
    </row>
    <row r="3190" spans="1:19">
      <c r="A3190" s="1456" t="s">
        <v>126</v>
      </c>
      <c r="B3190" s="1454"/>
      <c r="C3190" s="1454"/>
      <c r="D3190" s="1454"/>
      <c r="E3190" s="1454"/>
      <c r="F3190" s="1455"/>
      <c r="G3190" s="1454"/>
      <c r="H3190" s="1453"/>
      <c r="I3190" s="1452"/>
      <c r="J3190" s="1451"/>
      <c r="K3190" s="1450"/>
      <c r="L3190" s="1449"/>
      <c r="M3190" s="1432"/>
    </row>
    <row r="3191" spans="1:19">
      <c r="A3191" s="1456" t="s">
        <v>125</v>
      </c>
      <c r="B3191" s="1454"/>
      <c r="C3191" s="1454"/>
      <c r="D3191" s="1454"/>
      <c r="E3191" s="1454"/>
      <c r="F3191" s="1455"/>
      <c r="G3191" s="1454"/>
      <c r="H3191" s="1453"/>
      <c r="I3191" s="1452"/>
      <c r="J3191" s="1451"/>
      <c r="K3191" s="1450"/>
      <c r="L3191" s="1449"/>
      <c r="M3191" s="1432"/>
    </row>
    <row r="3192" spans="1:19">
      <c r="A3192" s="1456" t="s">
        <v>91</v>
      </c>
      <c r="B3192" s="1454"/>
      <c r="C3192" s="1454"/>
      <c r="D3192" s="1454"/>
      <c r="E3192" s="1454"/>
      <c r="F3192" s="1455"/>
      <c r="G3192" s="1454"/>
      <c r="H3192" s="1453"/>
      <c r="I3192" s="1452"/>
      <c r="J3192" s="1451"/>
      <c r="K3192" s="1450"/>
      <c r="L3192" s="1449"/>
      <c r="M3192" s="1432"/>
    </row>
    <row r="3193" spans="1:19" ht="15.75" thickBot="1">
      <c r="A3193" s="1456" t="s">
        <v>124</v>
      </c>
      <c r="B3193" s="1454"/>
      <c r="C3193" s="1454"/>
      <c r="D3193" s="1454"/>
      <c r="E3193" s="1454"/>
      <c r="F3193" s="1455"/>
      <c r="G3193" s="1454"/>
      <c r="H3193" s="1453"/>
      <c r="I3193" s="1452"/>
      <c r="J3193" s="1451"/>
      <c r="K3193" s="1450"/>
      <c r="L3193" s="1449"/>
      <c r="M3193" s="1432"/>
    </row>
    <row r="3194" spans="1:19">
      <c r="A3194" s="1448" t="s">
        <v>94</v>
      </c>
      <c r="B3194" s="1447"/>
      <c r="C3194" s="1447"/>
      <c r="D3194" s="1447"/>
      <c r="E3194" s="1447"/>
      <c r="F3194" s="1447"/>
      <c r="G3194" s="1447"/>
      <c r="H3194" s="1447"/>
      <c r="I3194" s="1435" t="s">
        <v>95</v>
      </c>
      <c r="J3194" s="1434"/>
      <c r="K3194" s="1446"/>
      <c r="L3194" s="1445"/>
      <c r="M3194" s="1444"/>
    </row>
    <row r="3195" spans="1:19" ht="15.75" thickBot="1">
      <c r="A3195" s="1443" t="s">
        <v>96</v>
      </c>
      <c r="B3195" s="1442"/>
      <c r="C3195" s="1442"/>
      <c r="D3195" s="1442"/>
      <c r="E3195" s="1442"/>
      <c r="F3195" s="1442"/>
      <c r="G3195" s="1442"/>
      <c r="H3195" s="1442"/>
      <c r="I3195" s="1441"/>
      <c r="J3195" s="1440"/>
      <c r="K3195" s="1439"/>
      <c r="L3195" s="1438"/>
      <c r="M3195" s="1437"/>
    </row>
    <row r="3196" spans="1:19" ht="15.75" thickBot="1">
      <c r="A3196" s="1436" t="s">
        <v>160</v>
      </c>
      <c r="B3196" s="1436"/>
      <c r="C3196" s="1436"/>
      <c r="D3196" s="1436"/>
      <c r="E3196" s="1436"/>
      <c r="F3196" s="1436"/>
      <c r="G3196" s="1436"/>
      <c r="H3196" s="1436"/>
      <c r="I3196" s="1435" t="s">
        <v>95</v>
      </c>
      <c r="J3196" s="1434"/>
      <c r="K3196" s="1433">
        <v>0.96</v>
      </c>
      <c r="L3196" s="1433"/>
      <c r="M3196" s="1432">
        <f>K3196*I3135*12</f>
        <v>3159.9359999999997</v>
      </c>
    </row>
    <row r="3197" spans="1:19" s="1588" customFormat="1" ht="15.75" thickBot="1">
      <c r="A3197" s="1431" t="s">
        <v>137</v>
      </c>
      <c r="B3197" s="1430"/>
      <c r="C3197" s="1430"/>
      <c r="D3197" s="1430"/>
      <c r="E3197" s="1430"/>
      <c r="F3197" s="1430"/>
      <c r="G3197" s="1430"/>
      <c r="H3197" s="1430"/>
      <c r="I3197" s="1426"/>
      <c r="J3197" s="1425"/>
      <c r="K3197" s="1429">
        <v>67.09</v>
      </c>
      <c r="L3197" s="1423"/>
      <c r="M3197" s="1416">
        <f>K3197*12*I3135</f>
        <v>220833.44400000002</v>
      </c>
      <c r="P3197" s="1414"/>
      <c r="Q3197" s="1414"/>
      <c r="R3197" s="1414"/>
      <c r="S3197" s="1589"/>
    </row>
    <row r="3198" spans="1:19" s="1588" customFormat="1" ht="15.75" thickBot="1">
      <c r="A3198" s="1428" t="s">
        <v>136</v>
      </c>
      <c r="B3198" s="1427"/>
      <c r="C3198" s="1427"/>
      <c r="D3198" s="1427"/>
      <c r="E3198" s="1427"/>
      <c r="F3198" s="1427"/>
      <c r="G3198" s="1427"/>
      <c r="H3198" s="1427"/>
      <c r="I3198" s="1426"/>
      <c r="J3198" s="1425"/>
      <c r="K3198" s="1424">
        <f>K3199-K3197</f>
        <v>3.3499999999999943</v>
      </c>
      <c r="L3198" s="1423"/>
      <c r="M3198" s="1416">
        <f>K3198*12*I3135</f>
        <v>11026.859999999982</v>
      </c>
      <c r="P3198" s="1414"/>
      <c r="Q3198" s="1414"/>
      <c r="R3198" s="1414"/>
      <c r="S3198" s="1589"/>
    </row>
    <row r="3199" spans="1:19" s="1588" customFormat="1" ht="15.75" thickBot="1">
      <c r="A3199" s="1422" t="s">
        <v>135</v>
      </c>
      <c r="B3199" s="1421"/>
      <c r="C3199" s="1421"/>
      <c r="D3199" s="1421"/>
      <c r="E3199" s="1421"/>
      <c r="F3199" s="1421"/>
      <c r="G3199" s="1421"/>
      <c r="H3199" s="1421"/>
      <c r="I3199" s="1420"/>
      <c r="J3199" s="1419"/>
      <c r="K3199" s="1418">
        <f>K3196+K3184+K3159+K3146+K3136</f>
        <v>70.44</v>
      </c>
      <c r="L3199" s="1417"/>
      <c r="M3199" s="1416">
        <f>M3196+M3184+M3159+M3146+M3136</f>
        <v>231860.304</v>
      </c>
      <c r="N3199" s="1590"/>
      <c r="O3199" s="1590"/>
      <c r="P3199" s="1414"/>
      <c r="Q3199" s="1414"/>
      <c r="R3199" s="1414"/>
      <c r="S3199" s="1589"/>
    </row>
    <row r="3201" spans="1:13" s="1412" customFormat="1" ht="15.75">
      <c r="A3201" s="1587" t="s">
        <v>104</v>
      </c>
      <c r="B3201" s="1587"/>
      <c r="C3201" s="1587"/>
      <c r="D3201" s="1587"/>
      <c r="E3201" s="1587"/>
      <c r="F3201" s="1587"/>
      <c r="G3201" s="1587"/>
      <c r="H3201" s="1587"/>
      <c r="I3201" s="1587"/>
      <c r="J3201" s="1587"/>
      <c r="K3201" s="1587"/>
      <c r="L3201" s="1587"/>
      <c r="M3201" s="1508"/>
    </row>
    <row r="3202" spans="1:13" s="1412" customFormat="1" ht="15.75">
      <c r="A3202" s="1586" t="s">
        <v>0</v>
      </c>
      <c r="B3202" s="1586"/>
      <c r="C3202" s="1586"/>
      <c r="D3202" s="1586"/>
      <c r="E3202" s="1586"/>
      <c r="F3202" s="1586"/>
      <c r="G3202" s="1586"/>
      <c r="H3202" s="1586"/>
      <c r="I3202" s="1586"/>
      <c r="J3202" s="1586"/>
      <c r="K3202" s="1586"/>
      <c r="L3202" s="1586"/>
      <c r="M3202" s="1508"/>
    </row>
    <row r="3203" spans="1:13" s="1412" customFormat="1" ht="15.75">
      <c r="A3203" s="1559"/>
      <c r="B3203" s="1559"/>
      <c r="C3203" s="1559"/>
      <c r="D3203" s="1559"/>
      <c r="E3203" s="1559"/>
      <c r="F3203" s="1559" t="s">
        <v>189</v>
      </c>
      <c r="G3203" s="1559"/>
      <c r="H3203" s="1559"/>
      <c r="I3203" s="1559"/>
      <c r="J3203" s="1559"/>
      <c r="K3203" s="1601" t="s">
        <v>187</v>
      </c>
      <c r="L3203" s="1584"/>
      <c r="M3203" s="1584"/>
    </row>
    <row r="3204" spans="1:13" s="1412" customFormat="1">
      <c r="A3204" s="1512"/>
      <c r="B3204" s="1511"/>
      <c r="C3204" s="1583" t="s">
        <v>2</v>
      </c>
      <c r="D3204" s="1583"/>
      <c r="E3204" s="1583"/>
      <c r="F3204" s="1511"/>
      <c r="G3204" s="1511"/>
      <c r="H3204" s="1557"/>
      <c r="I3204" s="1526" t="s">
        <v>3</v>
      </c>
      <c r="J3204" s="1525"/>
      <c r="K3204" s="1582" t="s">
        <v>4</v>
      </c>
      <c r="L3204" s="1581"/>
      <c r="M3204" s="1536"/>
    </row>
    <row r="3205" spans="1:13" s="1412" customFormat="1">
      <c r="A3205" s="1577"/>
      <c r="B3205" s="1541"/>
      <c r="C3205" s="1541"/>
      <c r="D3205" s="1541"/>
      <c r="E3205" s="1541"/>
      <c r="F3205" s="1541"/>
      <c r="G3205" s="1541"/>
      <c r="H3205" s="1542"/>
      <c r="I3205" s="1452"/>
      <c r="J3205" s="1451"/>
      <c r="K3205" s="1579" t="s">
        <v>5</v>
      </c>
      <c r="L3205" s="1578"/>
      <c r="M3205" s="1600" t="s">
        <v>6</v>
      </c>
    </row>
    <row r="3206" spans="1:13" s="1412" customFormat="1">
      <c r="A3206" s="1577"/>
      <c r="B3206" s="1541"/>
      <c r="C3206" s="1541"/>
      <c r="D3206" s="1541"/>
      <c r="E3206" s="1541"/>
      <c r="F3206" s="1541"/>
      <c r="G3206" s="1541"/>
      <c r="H3206" s="1542"/>
      <c r="I3206" s="1459" t="s">
        <v>7</v>
      </c>
      <c r="J3206" s="1458"/>
      <c r="K3206" s="1576" t="s">
        <v>8</v>
      </c>
      <c r="L3206" s="1575"/>
      <c r="M3206" s="1600" t="s">
        <v>9</v>
      </c>
    </row>
    <row r="3207" spans="1:13" s="1412" customFormat="1" ht="16.5" thickBot="1">
      <c r="A3207" s="1573"/>
      <c r="B3207" s="1538"/>
      <c r="C3207" s="1538"/>
      <c r="D3207" s="1538"/>
      <c r="E3207" s="1538"/>
      <c r="F3207" s="1538"/>
      <c r="G3207" s="1538"/>
      <c r="H3207" s="1537"/>
      <c r="I3207" s="1572">
        <v>516.20000000000005</v>
      </c>
      <c r="J3207" s="1571"/>
      <c r="K3207" s="1570"/>
      <c r="L3207" s="1569"/>
      <c r="M3207" s="1568"/>
    </row>
    <row r="3208" spans="1:13" s="1412" customFormat="1">
      <c r="A3208" s="1555" t="s">
        <v>10</v>
      </c>
      <c r="B3208" s="1534"/>
      <c r="C3208" s="1534"/>
      <c r="D3208" s="1534"/>
      <c r="E3208" s="1534"/>
      <c r="F3208" s="1534"/>
      <c r="G3208" s="1534"/>
      <c r="H3208" s="1567"/>
      <c r="I3208" s="1531"/>
      <c r="J3208" s="1530"/>
      <c r="K3208" s="1566">
        <f>K3211+K3214</f>
        <v>8.77</v>
      </c>
      <c r="L3208" s="1528"/>
      <c r="M3208" s="1444">
        <f>K3208*12*I3207</f>
        <v>54324.887999999999</v>
      </c>
    </row>
    <row r="3209" spans="1:13" s="1412" customFormat="1">
      <c r="A3209" s="1565" t="s">
        <v>11</v>
      </c>
      <c r="B3209" s="1564"/>
      <c r="C3209" s="1564"/>
      <c r="D3209" s="1564"/>
      <c r="E3209" s="1564"/>
      <c r="F3209" s="1564"/>
      <c r="G3209" s="1564"/>
      <c r="H3209" s="1563"/>
      <c r="I3209" s="1452"/>
      <c r="J3209" s="1451"/>
      <c r="K3209" s="1521"/>
      <c r="L3209" s="1507"/>
      <c r="M3209" s="1562"/>
    </row>
    <row r="3210" spans="1:13" s="1412" customFormat="1" ht="15.75" thickBot="1">
      <c r="A3210" s="1550" t="s">
        <v>12</v>
      </c>
      <c r="B3210" s="1561"/>
      <c r="C3210" s="1561"/>
      <c r="D3210" s="1561"/>
      <c r="E3210" s="1561"/>
      <c r="F3210" s="1561"/>
      <c r="G3210" s="1561"/>
      <c r="H3210" s="1560"/>
      <c r="I3210" s="1547"/>
      <c r="J3210" s="1440"/>
      <c r="K3210" s="1439"/>
      <c r="L3210" s="1438"/>
      <c r="M3210" s="1437"/>
    </row>
    <row r="3211" spans="1:13" s="1412" customFormat="1">
      <c r="A3211" s="1496" t="s">
        <v>13</v>
      </c>
      <c r="B3211" s="1516"/>
      <c r="C3211" s="1516"/>
      <c r="D3211" s="1516"/>
      <c r="E3211" s="1516"/>
      <c r="F3211" s="1516"/>
      <c r="G3211" s="1516"/>
      <c r="H3211" s="1543"/>
      <c r="I3211" s="1510" t="s">
        <v>14</v>
      </c>
      <c r="J3211" s="1509"/>
      <c r="K3211" s="1514">
        <v>5.24</v>
      </c>
      <c r="L3211" s="1513"/>
      <c r="M3211" s="1432">
        <f>K3211*12*I3207</f>
        <v>32458.656000000003</v>
      </c>
    </row>
    <row r="3212" spans="1:13" s="1412" customFormat="1">
      <c r="A3212" s="1456" t="s">
        <v>15</v>
      </c>
      <c r="B3212" s="1541"/>
      <c r="C3212" s="1541"/>
      <c r="D3212" s="1541"/>
      <c r="E3212" s="1541"/>
      <c r="F3212" s="1541"/>
      <c r="G3212" s="1541"/>
      <c r="H3212" s="1542"/>
      <c r="I3212" s="1459" t="s">
        <v>16</v>
      </c>
      <c r="J3212" s="1458"/>
      <c r="K3212" s="1508"/>
      <c r="L3212" s="1507"/>
      <c r="M3212" s="1432"/>
    </row>
    <row r="3213" spans="1:13" s="1412" customFormat="1">
      <c r="A3213" s="1496" t="s">
        <v>17</v>
      </c>
      <c r="B3213" s="1516"/>
      <c r="C3213" s="1516"/>
      <c r="D3213" s="1516"/>
      <c r="E3213" s="1516"/>
      <c r="F3213" s="1516"/>
      <c r="G3213" s="1516"/>
      <c r="H3213" s="1543"/>
      <c r="I3213" s="1510"/>
      <c r="J3213" s="1509"/>
      <c r="K3213" s="1508"/>
      <c r="L3213" s="1507"/>
      <c r="M3213" s="1432"/>
    </row>
    <row r="3214" spans="1:13" s="1412" customFormat="1">
      <c r="A3214" s="1496" t="s">
        <v>18</v>
      </c>
      <c r="B3214" s="1516"/>
      <c r="C3214" s="1516"/>
      <c r="D3214" s="1516"/>
      <c r="E3214" s="1516"/>
      <c r="F3214" s="1516"/>
      <c r="G3214" s="1516"/>
      <c r="H3214" s="1543"/>
      <c r="I3214" s="1504" t="s">
        <v>19</v>
      </c>
      <c r="J3214" s="1503"/>
      <c r="K3214" s="1506">
        <v>3.53</v>
      </c>
      <c r="L3214" s="1505"/>
      <c r="M3214" s="1432">
        <f>K3214*12*I3207</f>
        <v>21866.232</v>
      </c>
    </row>
    <row r="3215" spans="1:13" s="1412" customFormat="1">
      <c r="A3215" s="1489" t="s">
        <v>20</v>
      </c>
      <c r="B3215" s="1540"/>
      <c r="C3215" s="1540"/>
      <c r="D3215" s="1540"/>
      <c r="E3215" s="1540"/>
      <c r="F3215" s="1540"/>
      <c r="G3215" s="1540"/>
      <c r="H3215" s="1539"/>
      <c r="I3215" s="1459" t="s">
        <v>16</v>
      </c>
      <c r="J3215" s="1458"/>
      <c r="K3215" s="1599"/>
      <c r="L3215" s="1598"/>
      <c r="M3215" s="1432"/>
    </row>
    <row r="3216" spans="1:13" s="1412" customFormat="1">
      <c r="A3216" s="1482" t="s">
        <v>21</v>
      </c>
      <c r="B3216" s="1511"/>
      <c r="C3216" s="1511"/>
      <c r="D3216" s="1511"/>
      <c r="E3216" s="1511"/>
      <c r="F3216" s="1511"/>
      <c r="G3216" s="1511"/>
      <c r="H3216" s="1557"/>
      <c r="I3216" s="1459"/>
      <c r="J3216" s="1458"/>
      <c r="K3216" s="1508"/>
      <c r="L3216" s="1507"/>
      <c r="M3216" s="1432"/>
    </row>
    <row r="3217" spans="1:13" s="1412" customFormat="1" ht="15.75" thickBot="1">
      <c r="A3217" s="1496" t="s">
        <v>22</v>
      </c>
      <c r="B3217" s="1495"/>
      <c r="C3217" s="1495"/>
      <c r="D3217" s="1495"/>
      <c r="E3217" s="1495"/>
      <c r="F3217" s="1495"/>
      <c r="G3217" s="1495"/>
      <c r="H3217" s="1494"/>
      <c r="I3217" s="1523"/>
      <c r="J3217" s="1522"/>
      <c r="K3217" s="1484"/>
      <c r="L3217" s="1483"/>
      <c r="M3217" s="1432"/>
    </row>
    <row r="3218" spans="1:13" s="1412" customFormat="1">
      <c r="A3218" s="1555" t="s">
        <v>23</v>
      </c>
      <c r="B3218" s="1554"/>
      <c r="C3218" s="1554"/>
      <c r="D3218" s="1554"/>
      <c r="E3218" s="1554"/>
      <c r="F3218" s="1554"/>
      <c r="G3218" s="1554"/>
      <c r="H3218" s="1553"/>
      <c r="I3218" s="1531"/>
      <c r="J3218" s="1552"/>
      <c r="K3218" s="1551">
        <f>K3220+K3225+K3227</f>
        <v>7.17</v>
      </c>
      <c r="L3218" s="1528"/>
      <c r="M3218" s="1444">
        <f>K3218*12*I3207</f>
        <v>44413.847999999998</v>
      </c>
    </row>
    <row r="3219" spans="1:13" s="1412" customFormat="1" ht="15.75" thickBot="1">
      <c r="A3219" s="1550" t="s">
        <v>24</v>
      </c>
      <c r="B3219" s="1549"/>
      <c r="C3219" s="1549"/>
      <c r="D3219" s="1549"/>
      <c r="E3219" s="1549"/>
      <c r="F3219" s="1549"/>
      <c r="G3219" s="1549"/>
      <c r="H3219" s="1548"/>
      <c r="I3219" s="1547"/>
      <c r="J3219" s="1546"/>
      <c r="K3219" s="1439"/>
      <c r="L3219" s="1438"/>
      <c r="M3219" s="1437"/>
    </row>
    <row r="3220" spans="1:13" s="1412" customFormat="1">
      <c r="A3220" s="1456" t="s">
        <v>25</v>
      </c>
      <c r="B3220" s="1455"/>
      <c r="C3220" s="1455"/>
      <c r="D3220" s="1455"/>
      <c r="E3220" s="1455"/>
      <c r="F3220" s="1455"/>
      <c r="G3220" s="1455"/>
      <c r="H3220" s="1453"/>
      <c r="I3220" s="1459" t="s">
        <v>14</v>
      </c>
      <c r="J3220" s="1458"/>
      <c r="K3220" s="1514">
        <v>3.59</v>
      </c>
      <c r="L3220" s="1513"/>
      <c r="M3220" s="1432">
        <f>K3220*12*I3207</f>
        <v>22237.896000000001</v>
      </c>
    </row>
    <row r="3221" spans="1:13" s="1412" customFormat="1">
      <c r="A3221" s="1496" t="s">
        <v>26</v>
      </c>
      <c r="B3221" s="1495"/>
      <c r="C3221" s="1495"/>
      <c r="D3221" s="1495"/>
      <c r="E3221" s="1495"/>
      <c r="F3221" s="1495"/>
      <c r="G3221" s="1495"/>
      <c r="H3221" s="1494"/>
      <c r="I3221" s="1545"/>
      <c r="J3221" s="1544"/>
      <c r="K3221" s="1508"/>
      <c r="L3221" s="1507"/>
      <c r="M3221" s="1432"/>
    </row>
    <row r="3222" spans="1:13" s="1412" customFormat="1">
      <c r="A3222" s="1456" t="s">
        <v>15</v>
      </c>
      <c r="B3222" s="1541"/>
      <c r="C3222" s="1541"/>
      <c r="D3222" s="1541"/>
      <c r="E3222" s="1541"/>
      <c r="F3222" s="1541"/>
      <c r="G3222" s="1541"/>
      <c r="H3222" s="1542"/>
      <c r="I3222" s="1459" t="s">
        <v>16</v>
      </c>
      <c r="J3222" s="1458"/>
      <c r="K3222" s="1508"/>
      <c r="L3222" s="1507"/>
      <c r="M3222" s="1432"/>
    </row>
    <row r="3223" spans="1:13" s="1412" customFormat="1">
      <c r="A3223" s="1496" t="s">
        <v>17</v>
      </c>
      <c r="B3223" s="1516"/>
      <c r="C3223" s="1516"/>
      <c r="D3223" s="1516"/>
      <c r="E3223" s="1516"/>
      <c r="F3223" s="1516"/>
      <c r="G3223" s="1516"/>
      <c r="H3223" s="1543"/>
      <c r="I3223" s="1510"/>
      <c r="J3223" s="1509"/>
      <c r="K3223" s="1508"/>
      <c r="L3223" s="1507"/>
      <c r="M3223" s="1432"/>
    </row>
    <row r="3224" spans="1:13" s="1412" customFormat="1">
      <c r="A3224" s="1489" t="s">
        <v>27</v>
      </c>
      <c r="B3224" s="1540"/>
      <c r="C3224" s="1539"/>
      <c r="D3224" s="1541"/>
      <c r="E3224" s="1541"/>
      <c r="F3224" s="1541"/>
      <c r="G3224" s="1541"/>
      <c r="H3224" s="1542"/>
      <c r="I3224" s="1459" t="s">
        <v>16</v>
      </c>
      <c r="J3224" s="1458"/>
      <c r="K3224" s="1508"/>
      <c r="L3224" s="1507"/>
      <c r="M3224" s="1432"/>
    </row>
    <row r="3225" spans="1:13" s="1412" customFormat="1">
      <c r="A3225" s="1456" t="s">
        <v>28</v>
      </c>
      <c r="B3225" s="1541"/>
      <c r="C3225" s="1541"/>
      <c r="D3225" s="1540"/>
      <c r="E3225" s="1540"/>
      <c r="F3225" s="1540"/>
      <c r="G3225" s="1540"/>
      <c r="H3225" s="1539"/>
      <c r="I3225" s="1504" t="s">
        <v>19</v>
      </c>
      <c r="J3225" s="1503"/>
      <c r="K3225" s="1506">
        <v>1.58</v>
      </c>
      <c r="L3225" s="1505"/>
      <c r="M3225" s="1432">
        <f>K3225*12*I3207</f>
        <v>9787.1520000000019</v>
      </c>
    </row>
    <row r="3226" spans="1:13" s="1412" customFormat="1">
      <c r="A3226" s="1482" t="s">
        <v>29</v>
      </c>
      <c r="B3226" s="1481"/>
      <c r="C3226" s="1481"/>
      <c r="D3226" s="1481"/>
      <c r="E3226" s="1481"/>
      <c r="F3226" s="1481"/>
      <c r="G3226" s="1481"/>
      <c r="H3226" s="1480"/>
      <c r="I3226" s="1526" t="s">
        <v>133</v>
      </c>
      <c r="J3226" s="1525"/>
      <c r="K3226" s="1508"/>
      <c r="L3226" s="1507"/>
      <c r="M3226" s="1432"/>
    </row>
    <row r="3227" spans="1:13" s="1412" customFormat="1">
      <c r="A3227" s="1482" t="s">
        <v>32</v>
      </c>
      <c r="B3227" s="1481"/>
      <c r="C3227" s="1481"/>
      <c r="D3227" s="1481"/>
      <c r="E3227" s="1481"/>
      <c r="F3227" s="1481"/>
      <c r="G3227" s="1481"/>
      <c r="H3227" s="1480"/>
      <c r="I3227" s="1526" t="s">
        <v>19</v>
      </c>
      <c r="J3227" s="1525"/>
      <c r="K3227" s="1506">
        <v>2</v>
      </c>
      <c r="L3227" s="1505"/>
      <c r="M3227" s="1432">
        <f>K3227*12*I3207</f>
        <v>12388.800000000001</v>
      </c>
    </row>
    <row r="3228" spans="1:13" s="1412" customFormat="1">
      <c r="A3228" s="1496" t="s">
        <v>33</v>
      </c>
      <c r="B3228" s="1495"/>
      <c r="C3228" s="1495"/>
      <c r="D3228" s="1495"/>
      <c r="E3228" s="1495"/>
      <c r="F3228" s="1495"/>
      <c r="G3228" s="1495"/>
      <c r="H3228" s="1494"/>
      <c r="I3228" s="1523"/>
      <c r="J3228" s="1522"/>
      <c r="K3228" s="1508"/>
      <c r="L3228" s="1507"/>
      <c r="M3228" s="1432"/>
    </row>
    <row r="3229" spans="1:13" s="1412" customFormat="1">
      <c r="A3229" s="1482" t="s">
        <v>34</v>
      </c>
      <c r="B3229" s="1481"/>
      <c r="C3229" s="1481"/>
      <c r="D3229" s="1481"/>
      <c r="E3229" s="1481"/>
      <c r="F3229" s="1481"/>
      <c r="G3229" s="1481"/>
      <c r="H3229" s="1480"/>
      <c r="I3229" s="1459" t="s">
        <v>16</v>
      </c>
      <c r="J3229" s="1458"/>
      <c r="K3229" s="1508"/>
      <c r="L3229" s="1507"/>
      <c r="M3229" s="1432"/>
    </row>
    <row r="3230" spans="1:13" s="1412" customFormat="1" ht="15.75" thickBot="1">
      <c r="A3230" s="1482" t="s">
        <v>35</v>
      </c>
      <c r="B3230" s="1481"/>
      <c r="C3230" s="1481"/>
      <c r="D3230" s="1481"/>
      <c r="E3230" s="1481"/>
      <c r="F3230" s="1481"/>
      <c r="G3230" s="1481"/>
      <c r="H3230" s="1480"/>
      <c r="I3230" s="1526" t="s">
        <v>132</v>
      </c>
      <c r="J3230" s="1525"/>
      <c r="K3230" s="1538"/>
      <c r="L3230" s="1537"/>
      <c r="M3230" s="1536"/>
    </row>
    <row r="3231" spans="1:13" s="1412" customFormat="1" ht="15.75" thickBot="1">
      <c r="A3231" s="1535" t="s">
        <v>38</v>
      </c>
      <c r="B3231" s="1534"/>
      <c r="C3231" s="1534"/>
      <c r="D3231" s="1534"/>
      <c r="E3231" s="1534"/>
      <c r="F3231" s="1534"/>
      <c r="G3231" s="1533"/>
      <c r="H3231" s="1532"/>
      <c r="I3231" s="1531"/>
      <c r="J3231" s="1530"/>
      <c r="K3231" s="1529">
        <f>K3232+K3239+K3247+K3251+K3252+K3253</f>
        <v>44.059999999999995</v>
      </c>
      <c r="L3231" s="1528"/>
      <c r="M3231" s="1444">
        <f>M3232+M3239+M3247+M3251+M3252+M3253</f>
        <v>272925.26400000002</v>
      </c>
    </row>
    <row r="3232" spans="1:13" s="1412" customFormat="1" ht="15.75" thickBot="1">
      <c r="A3232" s="1467" t="s">
        <v>39</v>
      </c>
      <c r="B3232" s="1466"/>
      <c r="C3232" s="1466"/>
      <c r="D3232" s="1466"/>
      <c r="E3232" s="1466"/>
      <c r="F3232" s="1466"/>
      <c r="G3232" s="1466"/>
      <c r="H3232" s="1465"/>
      <c r="I3232" s="1464"/>
      <c r="J3232" s="1463"/>
      <c r="K3232" s="1527">
        <f>K3233+K3234+K3235+K3237+K3238</f>
        <v>11.79</v>
      </c>
      <c r="L3232" s="1518"/>
      <c r="M3232" s="1460">
        <f>K3232*12*I3207</f>
        <v>73031.975999999995</v>
      </c>
    </row>
    <row r="3233" spans="1:13" s="1412" customFormat="1">
      <c r="A3233" s="1496" t="s">
        <v>40</v>
      </c>
      <c r="B3233" s="1495"/>
      <c r="C3233" s="1495"/>
      <c r="D3233" s="1495"/>
      <c r="E3233" s="1495"/>
      <c r="F3233" s="1495"/>
      <c r="G3233" s="1495"/>
      <c r="H3233" s="1494"/>
      <c r="I3233" s="1510" t="s">
        <v>41</v>
      </c>
      <c r="J3233" s="1509"/>
      <c r="K3233" s="1514">
        <v>2.58</v>
      </c>
      <c r="L3233" s="1513"/>
      <c r="M3233" s="1432">
        <f>K3233*12*I3207</f>
        <v>15981.552000000001</v>
      </c>
    </row>
    <row r="3234" spans="1:13" s="1412" customFormat="1">
      <c r="A3234" s="1489" t="s">
        <v>42</v>
      </c>
      <c r="B3234" s="1488"/>
      <c r="C3234" s="1488"/>
      <c r="D3234" s="1488"/>
      <c r="E3234" s="1488"/>
      <c r="F3234" s="1488"/>
      <c r="G3234" s="1488"/>
      <c r="H3234" s="1487"/>
      <c r="I3234" s="1504" t="s">
        <v>43</v>
      </c>
      <c r="J3234" s="1503"/>
      <c r="K3234" s="1506">
        <v>6.1</v>
      </c>
      <c r="L3234" s="1505"/>
      <c r="M3234" s="1432">
        <f>K3234*12*I3207</f>
        <v>37785.839999999997</v>
      </c>
    </row>
    <row r="3235" spans="1:13" s="1412" customFormat="1">
      <c r="A3235" s="1482" t="s">
        <v>44</v>
      </c>
      <c r="B3235" s="1481"/>
      <c r="C3235" s="1481"/>
      <c r="D3235" s="1481"/>
      <c r="E3235" s="1481"/>
      <c r="F3235" s="1481"/>
      <c r="G3235" s="1481"/>
      <c r="H3235" s="1480"/>
      <c r="I3235" s="1526" t="s">
        <v>19</v>
      </c>
      <c r="J3235" s="1525"/>
      <c r="K3235" s="1506">
        <v>0.69</v>
      </c>
      <c r="L3235" s="1505"/>
      <c r="M3235" s="1432">
        <f>K3235*12*I3207</f>
        <v>4274.1360000000004</v>
      </c>
    </row>
    <row r="3236" spans="1:13" s="1412" customFormat="1">
      <c r="A3236" s="1524" t="s">
        <v>45</v>
      </c>
      <c r="B3236" s="1516"/>
      <c r="C3236" s="1516"/>
      <c r="D3236" s="1516"/>
      <c r="E3236" s="1495"/>
      <c r="F3236" s="1495"/>
      <c r="G3236" s="1495"/>
      <c r="H3236" s="1494"/>
      <c r="I3236" s="1523"/>
      <c r="J3236" s="1522"/>
      <c r="K3236" s="1521"/>
      <c r="L3236" s="1507"/>
      <c r="M3236" s="1432"/>
    </row>
    <row r="3237" spans="1:13" s="1412" customFormat="1">
      <c r="A3237" s="1489" t="s">
        <v>46</v>
      </c>
      <c r="B3237" s="1488"/>
      <c r="C3237" s="1488"/>
      <c r="D3237" s="1488"/>
      <c r="E3237" s="1488"/>
      <c r="F3237" s="1488"/>
      <c r="G3237" s="1488"/>
      <c r="H3237" s="1487"/>
      <c r="I3237" s="1504" t="s">
        <v>14</v>
      </c>
      <c r="J3237" s="1503"/>
      <c r="K3237" s="1506">
        <v>0.21</v>
      </c>
      <c r="L3237" s="1505"/>
      <c r="M3237" s="1432">
        <f>K3237*12*I3207</f>
        <v>1300.8240000000001</v>
      </c>
    </row>
    <row r="3238" spans="1:13" s="1412" customFormat="1" ht="15.75" thickBot="1">
      <c r="A3238" s="1482" t="s">
        <v>47</v>
      </c>
      <c r="B3238" s="1481"/>
      <c r="C3238" s="1481"/>
      <c r="D3238" s="1481"/>
      <c r="E3238" s="1481"/>
      <c r="F3238" s="1481"/>
      <c r="G3238" s="1481"/>
      <c r="H3238" s="1480"/>
      <c r="I3238" s="1479" t="s">
        <v>14</v>
      </c>
      <c r="J3238" s="1478"/>
      <c r="K3238" s="1520">
        <v>2.21</v>
      </c>
      <c r="L3238" s="1519"/>
      <c r="M3238" s="1432">
        <f>K3238*12*I3207</f>
        <v>13689.624000000002</v>
      </c>
    </row>
    <row r="3239" spans="1:13" s="1412" customFormat="1" ht="15.75" thickBot="1">
      <c r="A3239" s="1501" t="s">
        <v>48</v>
      </c>
      <c r="B3239" s="1500"/>
      <c r="C3239" s="1500"/>
      <c r="D3239" s="1500"/>
      <c r="E3239" s="1500"/>
      <c r="F3239" s="1500"/>
      <c r="G3239" s="1500"/>
      <c r="H3239" s="1499"/>
      <c r="I3239" s="1464"/>
      <c r="J3239" s="1463"/>
      <c r="K3239" s="1462">
        <f>K3240+K3241+K3243+K3244+K3245+K3246</f>
        <v>2.9600000000000004</v>
      </c>
      <c r="L3239" s="1518"/>
      <c r="M3239" s="1460">
        <f>K3239*12*I3207</f>
        <v>18335.424000000003</v>
      </c>
    </row>
    <row r="3240" spans="1:13" s="1412" customFormat="1">
      <c r="A3240" s="1517" t="s">
        <v>49</v>
      </c>
      <c r="B3240" s="1516"/>
      <c r="C3240" s="1516"/>
      <c r="D3240" s="1516"/>
      <c r="E3240" s="1516"/>
      <c r="F3240" s="1495"/>
      <c r="G3240" s="1495"/>
      <c r="H3240" s="1494"/>
      <c r="I3240" s="1515"/>
      <c r="J3240" s="1451"/>
      <c r="K3240" s="1514">
        <v>0.16</v>
      </c>
      <c r="L3240" s="1513"/>
      <c r="M3240" s="1432">
        <f>K3240*12*I3207</f>
        <v>991.10400000000004</v>
      </c>
    </row>
    <row r="3241" spans="1:13" s="1412" customFormat="1">
      <c r="A3241" s="1512" t="s">
        <v>50</v>
      </c>
      <c r="B3241" s="1511"/>
      <c r="C3241" s="1511"/>
      <c r="D3241" s="1511"/>
      <c r="E3241" s="1511"/>
      <c r="F3241" s="1481"/>
      <c r="G3241" s="1481"/>
      <c r="H3241" s="1480"/>
      <c r="I3241" s="1459" t="s">
        <v>51</v>
      </c>
      <c r="J3241" s="1458"/>
      <c r="K3241" s="1506">
        <v>1.41</v>
      </c>
      <c r="L3241" s="1505"/>
      <c r="M3241" s="1432">
        <f>K3241*12*I3207</f>
        <v>8734.1039999999994</v>
      </c>
    </row>
    <row r="3242" spans="1:13" s="1412" customFormat="1">
      <c r="A3242" s="1496" t="s">
        <v>52</v>
      </c>
      <c r="B3242" s="1495"/>
      <c r="C3242" s="1495"/>
      <c r="D3242" s="1495"/>
      <c r="E3242" s="1495"/>
      <c r="F3242" s="1495"/>
      <c r="G3242" s="1495"/>
      <c r="H3242" s="1494"/>
      <c r="I3242" s="1510" t="s">
        <v>53</v>
      </c>
      <c r="J3242" s="1509"/>
      <c r="K3242" s="1508"/>
      <c r="L3242" s="1507"/>
      <c r="M3242" s="1432"/>
    </row>
    <row r="3243" spans="1:13" s="1412" customFormat="1">
      <c r="A3243" s="1489" t="s">
        <v>54</v>
      </c>
      <c r="B3243" s="1488"/>
      <c r="C3243" s="1488"/>
      <c r="D3243" s="1488"/>
      <c r="E3243" s="1488"/>
      <c r="F3243" s="1488"/>
      <c r="G3243" s="1488"/>
      <c r="H3243" s="1487"/>
      <c r="I3243" s="1504" t="s">
        <v>55</v>
      </c>
      <c r="J3243" s="1503"/>
      <c r="K3243" s="1506">
        <v>0.87</v>
      </c>
      <c r="L3243" s="1505"/>
      <c r="M3243" s="1432">
        <f>K3243*12*I3207</f>
        <v>5389.1280000000006</v>
      </c>
    </row>
    <row r="3244" spans="1:13" s="1412" customFormat="1">
      <c r="A3244" s="1489" t="s">
        <v>56</v>
      </c>
      <c r="B3244" s="1488"/>
      <c r="C3244" s="1488"/>
      <c r="D3244" s="1488"/>
      <c r="E3244" s="1488"/>
      <c r="F3244" s="1488"/>
      <c r="G3244" s="1488"/>
      <c r="H3244" s="1487"/>
      <c r="I3244" s="1504" t="s">
        <v>57</v>
      </c>
      <c r="J3244" s="1503"/>
      <c r="K3244" s="1506">
        <v>0.22</v>
      </c>
      <c r="L3244" s="1505"/>
      <c r="M3244" s="1432">
        <f>K3244*12*I3207</f>
        <v>1362.7680000000003</v>
      </c>
    </row>
    <row r="3245" spans="1:13" s="1412" customFormat="1">
      <c r="A3245" s="1482" t="s">
        <v>58</v>
      </c>
      <c r="B3245" s="1481"/>
      <c r="C3245" s="1481"/>
      <c r="D3245" s="1481"/>
      <c r="E3245" s="1481"/>
      <c r="F3245" s="1481"/>
      <c r="G3245" s="1481"/>
      <c r="H3245" s="1480"/>
      <c r="I3245" s="1504" t="s">
        <v>59</v>
      </c>
      <c r="J3245" s="1503"/>
      <c r="K3245" s="1484">
        <v>0.12</v>
      </c>
      <c r="L3245" s="1483"/>
      <c r="M3245" s="1432">
        <f>K3245*12*I3207</f>
        <v>743.32800000000009</v>
      </c>
    </row>
    <row r="3246" spans="1:13" s="1412" customFormat="1" ht="15.75" thickBot="1">
      <c r="A3246" s="1482" t="s">
        <v>60</v>
      </c>
      <c r="B3246" s="1481"/>
      <c r="C3246" s="1481"/>
      <c r="D3246" s="1481"/>
      <c r="E3246" s="1481"/>
      <c r="F3246" s="1481"/>
      <c r="G3246" s="1481"/>
      <c r="H3246" s="1480"/>
      <c r="I3246" s="1479" t="s">
        <v>61</v>
      </c>
      <c r="J3246" s="1478"/>
      <c r="K3246" s="1477">
        <v>0.18</v>
      </c>
      <c r="L3246" s="1476"/>
      <c r="M3246" s="1502">
        <f>K3246*12*I3207</f>
        <v>1114.9920000000002</v>
      </c>
    </row>
    <row r="3247" spans="1:13" s="1412" customFormat="1" ht="15.75" thickBot="1">
      <c r="A3247" s="1501" t="s">
        <v>109</v>
      </c>
      <c r="B3247" s="1500"/>
      <c r="C3247" s="1500"/>
      <c r="D3247" s="1500"/>
      <c r="E3247" s="1500"/>
      <c r="F3247" s="1500"/>
      <c r="G3247" s="1500"/>
      <c r="H3247" s="1499"/>
      <c r="I3247" s="1498"/>
      <c r="J3247" s="1497"/>
      <c r="K3247" s="1424">
        <f>K3248+K3249+K3250</f>
        <v>1.93</v>
      </c>
      <c r="L3247" s="1461"/>
      <c r="M3247" s="1460">
        <f>K3247*12*I3207</f>
        <v>11955.192000000001</v>
      </c>
    </row>
    <row r="3248" spans="1:13" s="1412" customFormat="1">
      <c r="A3248" s="1496" t="s">
        <v>63</v>
      </c>
      <c r="B3248" s="1495"/>
      <c r="C3248" s="1495"/>
      <c r="D3248" s="1495"/>
      <c r="E3248" s="1495"/>
      <c r="F3248" s="1495"/>
      <c r="G3248" s="1495"/>
      <c r="H3248" s="1494"/>
      <c r="I3248" s="1493" t="s">
        <v>64</v>
      </c>
      <c r="J3248" s="1492"/>
      <c r="K3248" s="1491">
        <v>0.92</v>
      </c>
      <c r="L3248" s="1490"/>
      <c r="M3248" s="1432">
        <f>K3248*12*I3207</f>
        <v>5698.8480000000009</v>
      </c>
    </row>
    <row r="3249" spans="1:13" s="1412" customFormat="1">
      <c r="A3249" s="1489" t="s">
        <v>65</v>
      </c>
      <c r="B3249" s="1488"/>
      <c r="C3249" s="1488"/>
      <c r="D3249" s="1488"/>
      <c r="E3249" s="1488"/>
      <c r="F3249" s="1488"/>
      <c r="G3249" s="1488"/>
      <c r="H3249" s="1487"/>
      <c r="I3249" s="1486" t="s">
        <v>66</v>
      </c>
      <c r="J3249" s="1485"/>
      <c r="K3249" s="1484">
        <v>0.81</v>
      </c>
      <c r="L3249" s="1483"/>
      <c r="M3249" s="1432">
        <f>K3249*12*I3207</f>
        <v>5017.4640000000009</v>
      </c>
    </row>
    <row r="3250" spans="1:13" s="1412" customFormat="1" ht="15.75" thickBot="1">
      <c r="A3250" s="1482" t="s">
        <v>58</v>
      </c>
      <c r="B3250" s="1481"/>
      <c r="C3250" s="1481"/>
      <c r="D3250" s="1481"/>
      <c r="E3250" s="1481"/>
      <c r="F3250" s="1481"/>
      <c r="G3250" s="1481"/>
      <c r="H3250" s="1480"/>
      <c r="I3250" s="1479" t="s">
        <v>59</v>
      </c>
      <c r="J3250" s="1478"/>
      <c r="K3250" s="1477">
        <v>0.2</v>
      </c>
      <c r="L3250" s="1476"/>
      <c r="M3250" s="1432">
        <f>K3250*12*I3207</f>
        <v>1238.8800000000003</v>
      </c>
    </row>
    <row r="3251" spans="1:13" s="1412" customFormat="1" ht="15.75" thickBot="1">
      <c r="A3251" s="1471" t="s">
        <v>108</v>
      </c>
      <c r="B3251" s="1470"/>
      <c r="C3251" s="1470"/>
      <c r="D3251" s="1470"/>
      <c r="E3251" s="1470"/>
      <c r="F3251" s="1470"/>
      <c r="G3251" s="1470"/>
      <c r="H3251" s="1469"/>
      <c r="I3251" s="1475" t="s">
        <v>68</v>
      </c>
      <c r="J3251" s="1474"/>
      <c r="K3251" s="1473">
        <v>24.98</v>
      </c>
      <c r="L3251" s="1472"/>
      <c r="M3251" s="1460">
        <f>K3251*12*I3207</f>
        <v>154736.11200000002</v>
      </c>
    </row>
    <row r="3252" spans="1:13" s="1412" customFormat="1" ht="15.75" thickBot="1">
      <c r="A3252" s="1467" t="s">
        <v>107</v>
      </c>
      <c r="B3252" s="1466"/>
      <c r="C3252" s="1466"/>
      <c r="D3252" s="1466"/>
      <c r="E3252" s="1466"/>
      <c r="F3252" s="1466"/>
      <c r="G3252" s="1466"/>
      <c r="H3252" s="1465"/>
      <c r="I3252" s="1435" t="s">
        <v>71</v>
      </c>
      <c r="J3252" s="1434"/>
      <c r="K3252" s="1462">
        <v>2.29</v>
      </c>
      <c r="L3252" s="1461"/>
      <c r="M3252" s="1460">
        <f>K3252*12*I3207</f>
        <v>14185.176000000001</v>
      </c>
    </row>
    <row r="3253" spans="1:13" s="1412" customFormat="1" ht="15.75" thickBot="1">
      <c r="A3253" s="1471" t="s">
        <v>106</v>
      </c>
      <c r="B3253" s="1470"/>
      <c r="C3253" s="1470"/>
      <c r="D3253" s="1470"/>
      <c r="E3253" s="1470"/>
      <c r="F3253" s="1470"/>
      <c r="G3253" s="1470"/>
      <c r="H3253" s="1469"/>
      <c r="I3253" s="1464"/>
      <c r="J3253" s="1463"/>
      <c r="K3253" s="1462">
        <v>0.11</v>
      </c>
      <c r="L3253" s="1461"/>
      <c r="M3253" s="1460">
        <f>K3253*12*I3207</f>
        <v>681.38400000000013</v>
      </c>
    </row>
    <row r="3254" spans="1:13" s="1412" customFormat="1">
      <c r="A3254" s="1456" t="s">
        <v>75</v>
      </c>
      <c r="B3254" s="1455"/>
      <c r="C3254" s="1455"/>
      <c r="D3254" s="1455"/>
      <c r="E3254" s="1455"/>
      <c r="F3254" s="1455"/>
      <c r="G3254" s="1455"/>
      <c r="H3254" s="1453"/>
      <c r="I3254" s="1435" t="s">
        <v>14</v>
      </c>
      <c r="J3254" s="1434"/>
      <c r="K3254" s="1468"/>
      <c r="L3254" s="1449"/>
      <c r="M3254" s="1432"/>
    </row>
    <row r="3255" spans="1:13" s="1412" customFormat="1" ht="15.75" thickBot="1">
      <c r="A3255" s="1456" t="s">
        <v>76</v>
      </c>
      <c r="B3255" s="1455"/>
      <c r="C3255" s="1455"/>
      <c r="D3255" s="1455"/>
      <c r="E3255" s="1455"/>
      <c r="F3255" s="1455"/>
      <c r="G3255" s="1455"/>
      <c r="H3255" s="1453"/>
      <c r="I3255" s="1452"/>
      <c r="J3255" s="1451"/>
      <c r="K3255" s="1468"/>
      <c r="L3255" s="1449"/>
      <c r="M3255" s="1432"/>
    </row>
    <row r="3256" spans="1:13" s="1412" customFormat="1" ht="15.75" thickBot="1">
      <c r="A3256" s="1467" t="s">
        <v>105</v>
      </c>
      <c r="B3256" s="1466"/>
      <c r="C3256" s="1466"/>
      <c r="D3256" s="1466"/>
      <c r="E3256" s="1466"/>
      <c r="F3256" s="1466"/>
      <c r="G3256" s="1466"/>
      <c r="H3256" s="1465"/>
      <c r="I3256" s="1464"/>
      <c r="J3256" s="1463"/>
      <c r="K3256" s="1462">
        <v>8.4700000000000006</v>
      </c>
      <c r="L3256" s="1461"/>
      <c r="M3256" s="1460">
        <f>K3256*12*I3207</f>
        <v>52466.568000000014</v>
      </c>
    </row>
    <row r="3257" spans="1:13" s="1412" customFormat="1">
      <c r="A3257" s="1456" t="s">
        <v>131</v>
      </c>
      <c r="B3257" s="1454"/>
      <c r="C3257" s="1454"/>
      <c r="D3257" s="1454"/>
      <c r="E3257" s="1454"/>
      <c r="F3257" s="1455"/>
      <c r="G3257" s="1454"/>
      <c r="H3257" s="1453"/>
      <c r="I3257" s="1459" t="s">
        <v>79</v>
      </c>
      <c r="J3257" s="1458"/>
      <c r="K3257" s="1450"/>
      <c r="L3257" s="1449"/>
      <c r="M3257" s="1432"/>
    </row>
    <row r="3258" spans="1:13" s="1412" customFormat="1">
      <c r="A3258" s="1456" t="s">
        <v>130</v>
      </c>
      <c r="B3258" s="1454"/>
      <c r="C3258" s="1454"/>
      <c r="D3258" s="1454"/>
      <c r="E3258" s="1454"/>
      <c r="F3258" s="1455"/>
      <c r="G3258" s="1454"/>
      <c r="H3258" s="1453"/>
      <c r="I3258" s="1459" t="s">
        <v>81</v>
      </c>
      <c r="J3258" s="1458"/>
      <c r="K3258" s="1450"/>
      <c r="L3258" s="1449"/>
      <c r="M3258" s="1432"/>
    </row>
    <row r="3259" spans="1:13" s="1412" customFormat="1">
      <c r="A3259" s="1456" t="s">
        <v>129</v>
      </c>
      <c r="B3259" s="1454"/>
      <c r="C3259" s="1454"/>
      <c r="D3259" s="1454"/>
      <c r="E3259" s="1454"/>
      <c r="F3259" s="1455"/>
      <c r="G3259" s="1454"/>
      <c r="H3259" s="1453"/>
      <c r="I3259" s="1459" t="s">
        <v>83</v>
      </c>
      <c r="J3259" s="1458"/>
      <c r="K3259" s="1450"/>
      <c r="L3259" s="1449"/>
      <c r="M3259" s="1432"/>
    </row>
    <row r="3260" spans="1:13" s="1412" customFormat="1">
      <c r="A3260" s="1456" t="s">
        <v>128</v>
      </c>
      <c r="B3260" s="1454"/>
      <c r="C3260" s="1454"/>
      <c r="D3260" s="1454"/>
      <c r="E3260" s="1454"/>
      <c r="F3260" s="1455"/>
      <c r="G3260" s="1454"/>
      <c r="H3260" s="1453"/>
      <c r="I3260" s="1459" t="s">
        <v>85</v>
      </c>
      <c r="J3260" s="1458"/>
      <c r="K3260" s="1450"/>
      <c r="L3260" s="1449"/>
      <c r="M3260" s="1432"/>
    </row>
    <row r="3261" spans="1:13" s="1412" customFormat="1">
      <c r="A3261" s="1456" t="s">
        <v>127</v>
      </c>
      <c r="B3261" s="1454"/>
      <c r="C3261" s="1454"/>
      <c r="D3261" s="1454"/>
      <c r="E3261" s="1454"/>
      <c r="F3261" s="1455"/>
      <c r="G3261" s="1454"/>
      <c r="H3261" s="1453"/>
      <c r="I3261" s="1459" t="s">
        <v>87</v>
      </c>
      <c r="J3261" s="1458"/>
      <c r="K3261" s="1450"/>
      <c r="L3261" s="1449"/>
      <c r="M3261" s="1432"/>
    </row>
    <row r="3262" spans="1:13" s="1412" customFormat="1">
      <c r="A3262" s="1456" t="s">
        <v>126</v>
      </c>
      <c r="B3262" s="1454"/>
      <c r="C3262" s="1454"/>
      <c r="D3262" s="1454"/>
      <c r="E3262" s="1454"/>
      <c r="F3262" s="1455"/>
      <c r="G3262" s="1454"/>
      <c r="H3262" s="1453"/>
      <c r="I3262" s="1452"/>
      <c r="J3262" s="1451"/>
      <c r="K3262" s="1450"/>
      <c r="L3262" s="1449"/>
      <c r="M3262" s="1432"/>
    </row>
    <row r="3263" spans="1:13" s="1412" customFormat="1">
      <c r="A3263" s="1456" t="s">
        <v>125</v>
      </c>
      <c r="B3263" s="1454"/>
      <c r="C3263" s="1454"/>
      <c r="D3263" s="1454"/>
      <c r="E3263" s="1454"/>
      <c r="F3263" s="1455"/>
      <c r="G3263" s="1454"/>
      <c r="H3263" s="1453"/>
      <c r="I3263" s="1452"/>
      <c r="J3263" s="1451"/>
      <c r="K3263" s="1450"/>
      <c r="L3263" s="1449"/>
      <c r="M3263" s="1432"/>
    </row>
    <row r="3264" spans="1:13" s="1412" customFormat="1">
      <c r="A3264" s="1456" t="s">
        <v>91</v>
      </c>
      <c r="B3264" s="1454"/>
      <c r="C3264" s="1454"/>
      <c r="D3264" s="1454"/>
      <c r="E3264" s="1454"/>
      <c r="F3264" s="1455"/>
      <c r="G3264" s="1454"/>
      <c r="H3264" s="1453"/>
      <c r="I3264" s="1452"/>
      <c r="J3264" s="1451"/>
      <c r="K3264" s="1450"/>
      <c r="L3264" s="1449"/>
      <c r="M3264" s="1432"/>
    </row>
    <row r="3265" spans="1:19" ht="15.75" thickBot="1">
      <c r="A3265" s="1456" t="s">
        <v>124</v>
      </c>
      <c r="B3265" s="1454"/>
      <c r="C3265" s="1454"/>
      <c r="D3265" s="1454"/>
      <c r="E3265" s="1454"/>
      <c r="F3265" s="1455"/>
      <c r="G3265" s="1454"/>
      <c r="H3265" s="1453"/>
      <c r="I3265" s="1452"/>
      <c r="J3265" s="1451"/>
      <c r="K3265" s="1450"/>
      <c r="L3265" s="1449"/>
      <c r="M3265" s="1432"/>
    </row>
    <row r="3266" spans="1:19">
      <c r="A3266" s="1448" t="s">
        <v>94</v>
      </c>
      <c r="B3266" s="1447"/>
      <c r="C3266" s="1447"/>
      <c r="D3266" s="1447"/>
      <c r="E3266" s="1447"/>
      <c r="F3266" s="1447"/>
      <c r="G3266" s="1447"/>
      <c r="H3266" s="1447"/>
      <c r="I3266" s="1435" t="s">
        <v>95</v>
      </c>
      <c r="J3266" s="1434"/>
      <c r="K3266" s="1446"/>
      <c r="L3266" s="1445"/>
      <c r="M3266" s="1444"/>
    </row>
    <row r="3267" spans="1:19" ht="15.75" thickBot="1">
      <c r="A3267" s="1443" t="s">
        <v>96</v>
      </c>
      <c r="B3267" s="1442"/>
      <c r="C3267" s="1442"/>
      <c r="D3267" s="1442"/>
      <c r="E3267" s="1442"/>
      <c r="F3267" s="1442"/>
      <c r="G3267" s="1442"/>
      <c r="H3267" s="1442"/>
      <c r="I3267" s="1441"/>
      <c r="J3267" s="1440"/>
      <c r="K3267" s="1439"/>
      <c r="L3267" s="1438"/>
      <c r="M3267" s="1437"/>
    </row>
    <row r="3268" spans="1:19" ht="15.75" thickBot="1">
      <c r="A3268" s="1467" t="s">
        <v>97</v>
      </c>
      <c r="B3268" s="1466"/>
      <c r="C3268" s="1466"/>
      <c r="D3268" s="1466"/>
      <c r="E3268" s="1466"/>
      <c r="F3268" s="1466"/>
      <c r="G3268" s="1466"/>
      <c r="H3268" s="1597"/>
      <c r="I3268" s="1596" t="s">
        <v>98</v>
      </c>
      <c r="J3268" s="1595"/>
      <c r="K3268" s="1429">
        <v>1.85</v>
      </c>
      <c r="L3268" s="1423"/>
      <c r="M3268" s="1416">
        <f>K3268*12*I3207</f>
        <v>11459.640000000003</v>
      </c>
    </row>
    <row r="3269" spans="1:19" ht="15.75" thickBot="1">
      <c r="A3269" s="1436" t="s">
        <v>99</v>
      </c>
      <c r="B3269" s="1436"/>
      <c r="C3269" s="1436"/>
      <c r="D3269" s="1436"/>
      <c r="E3269" s="1436"/>
      <c r="F3269" s="1436"/>
      <c r="G3269" s="1436"/>
      <c r="H3269" s="1436"/>
      <c r="I3269" s="1435" t="s">
        <v>95</v>
      </c>
      <c r="J3269" s="1434"/>
      <c r="K3269" s="1433">
        <v>0.51</v>
      </c>
      <c r="L3269" s="1433"/>
      <c r="M3269" s="1432">
        <f>K3269*I3207*12</f>
        <v>3159.1440000000002</v>
      </c>
    </row>
    <row r="3270" spans="1:19" ht="15.75" thickBot="1">
      <c r="A3270" s="1594" t="s">
        <v>100</v>
      </c>
      <c r="B3270" s="1593"/>
      <c r="C3270" s="1593"/>
      <c r="D3270" s="1593"/>
      <c r="E3270" s="1593"/>
      <c r="F3270" s="1593"/>
      <c r="G3270" s="1593"/>
      <c r="H3270" s="1593"/>
      <c r="I3270" s="1592"/>
      <c r="J3270" s="1591"/>
      <c r="K3270" s="1429">
        <v>2.73</v>
      </c>
      <c r="L3270" s="1423"/>
      <c r="M3270" s="1416">
        <f>K3270*12*I3207</f>
        <v>16910.712</v>
      </c>
    </row>
    <row r="3271" spans="1:19" s="1588" customFormat="1" ht="15.75" thickBot="1">
      <c r="A3271" s="1431" t="s">
        <v>137</v>
      </c>
      <c r="B3271" s="1430"/>
      <c r="C3271" s="1430"/>
      <c r="D3271" s="1430"/>
      <c r="E3271" s="1430"/>
      <c r="F3271" s="1430"/>
      <c r="G3271" s="1430"/>
      <c r="H3271" s="1430"/>
      <c r="I3271" s="1426"/>
      <c r="J3271" s="1425"/>
      <c r="K3271" s="1429">
        <v>70.06</v>
      </c>
      <c r="L3271" s="1423"/>
      <c r="M3271" s="1416">
        <f>K3271*12*I3207</f>
        <v>433979.66400000005</v>
      </c>
      <c r="P3271" s="1414"/>
      <c r="Q3271" s="1414"/>
      <c r="R3271" s="1414"/>
      <c r="S3271" s="1589"/>
    </row>
    <row r="3272" spans="1:19" s="1588" customFormat="1" ht="15.75" thickBot="1">
      <c r="A3272" s="1428" t="s">
        <v>136</v>
      </c>
      <c r="B3272" s="1427"/>
      <c r="C3272" s="1427"/>
      <c r="D3272" s="1427"/>
      <c r="E3272" s="1427"/>
      <c r="F3272" s="1427"/>
      <c r="G3272" s="1427"/>
      <c r="H3272" s="1427"/>
      <c r="I3272" s="1426"/>
      <c r="J3272" s="1425"/>
      <c r="K3272" s="1424">
        <f>K3273-K3271</f>
        <v>3.4999999999999858</v>
      </c>
      <c r="L3272" s="1423"/>
      <c r="M3272" s="1416">
        <f>K3272*I3207*12</f>
        <v>21680.399999999914</v>
      </c>
      <c r="P3272" s="1414"/>
      <c r="Q3272" s="1414"/>
      <c r="R3272" s="1414"/>
      <c r="S3272" s="1589"/>
    </row>
    <row r="3273" spans="1:19" s="1588" customFormat="1" ht="15.75" thickBot="1">
      <c r="A3273" s="1422" t="s">
        <v>135</v>
      </c>
      <c r="B3273" s="1421"/>
      <c r="C3273" s="1421"/>
      <c r="D3273" s="1421"/>
      <c r="E3273" s="1421"/>
      <c r="F3273" s="1421"/>
      <c r="G3273" s="1421"/>
      <c r="H3273" s="1421"/>
      <c r="I3273" s="1420"/>
      <c r="J3273" s="1419"/>
      <c r="K3273" s="1418">
        <f>K3270+K3269+K3268+K3256+K3231+K3218+K3208</f>
        <v>73.559999999999988</v>
      </c>
      <c r="L3273" s="1417"/>
      <c r="M3273" s="1416">
        <f>M3270+M3268+M3269+M3256+M3231+M3218+M3208</f>
        <v>455660.06400000001</v>
      </c>
      <c r="N3273" s="1590"/>
      <c r="O3273" s="1590"/>
      <c r="P3273" s="1414"/>
      <c r="Q3273" s="1414"/>
      <c r="R3273" s="1414"/>
      <c r="S3273" s="1589"/>
    </row>
    <row r="3276" spans="1:19" ht="15.75">
      <c r="A3276" s="1587" t="s">
        <v>104</v>
      </c>
      <c r="B3276" s="1587"/>
      <c r="C3276" s="1587"/>
      <c r="D3276" s="1587"/>
      <c r="E3276" s="1587"/>
      <c r="F3276" s="1587"/>
      <c r="G3276" s="1587"/>
      <c r="H3276" s="1587"/>
      <c r="I3276" s="1587"/>
      <c r="J3276" s="1587"/>
      <c r="K3276" s="1587"/>
      <c r="L3276" s="1587"/>
      <c r="M3276" s="1508"/>
    </row>
    <row r="3277" spans="1:19" ht="15.75">
      <c r="A3277" s="1586" t="s">
        <v>0</v>
      </c>
      <c r="B3277" s="1586"/>
      <c r="C3277" s="1586"/>
      <c r="D3277" s="1586"/>
      <c r="E3277" s="1586"/>
      <c r="F3277" s="1586"/>
      <c r="G3277" s="1586"/>
      <c r="H3277" s="1586"/>
      <c r="I3277" s="1586"/>
      <c r="J3277" s="1586"/>
      <c r="K3277" s="1586"/>
      <c r="L3277" s="1586"/>
      <c r="M3277" s="1508"/>
    </row>
    <row r="3278" spans="1:19" ht="15.75">
      <c r="A3278" s="1559"/>
      <c r="B3278" s="1559"/>
      <c r="C3278" s="1559"/>
      <c r="D3278" s="1559"/>
      <c r="E3278" s="1559"/>
      <c r="F3278" s="1559" t="s">
        <v>188</v>
      </c>
      <c r="G3278" s="1559"/>
      <c r="H3278" s="1559"/>
      <c r="I3278" s="1559"/>
      <c r="J3278" s="1559"/>
      <c r="K3278" s="1585" t="s">
        <v>187</v>
      </c>
      <c r="L3278" s="1584"/>
      <c r="M3278" s="1584"/>
    </row>
    <row r="3279" spans="1:19">
      <c r="A3279" s="1512"/>
      <c r="B3279" s="1511"/>
      <c r="C3279" s="1583" t="s">
        <v>2</v>
      </c>
      <c r="D3279" s="1583"/>
      <c r="E3279" s="1583"/>
      <c r="F3279" s="1511"/>
      <c r="G3279" s="1511"/>
      <c r="H3279" s="1557"/>
      <c r="I3279" s="1526" t="s">
        <v>3</v>
      </c>
      <c r="J3279" s="1525"/>
      <c r="K3279" s="1582" t="s">
        <v>4</v>
      </c>
      <c r="L3279" s="1581"/>
      <c r="M3279" s="1580"/>
    </row>
    <row r="3280" spans="1:19">
      <c r="A3280" s="1577"/>
      <c r="B3280" s="1541"/>
      <c r="C3280" s="1541"/>
      <c r="D3280" s="1541"/>
      <c r="E3280" s="1541"/>
      <c r="F3280" s="1541"/>
      <c r="G3280" s="1541"/>
      <c r="H3280" s="1542"/>
      <c r="I3280" s="1452"/>
      <c r="J3280" s="1451"/>
      <c r="K3280" s="1579" t="s">
        <v>5</v>
      </c>
      <c r="L3280" s="1578"/>
      <c r="M3280" s="1574" t="s">
        <v>6</v>
      </c>
    </row>
    <row r="3281" spans="1:13" s="1412" customFormat="1">
      <c r="A3281" s="1577"/>
      <c r="B3281" s="1541"/>
      <c r="C3281" s="1541"/>
      <c r="D3281" s="1541"/>
      <c r="E3281" s="1541"/>
      <c r="F3281" s="1541"/>
      <c r="G3281" s="1541"/>
      <c r="H3281" s="1542"/>
      <c r="I3281" s="1459" t="s">
        <v>7</v>
      </c>
      <c r="J3281" s="1458"/>
      <c r="K3281" s="1576" t="s">
        <v>8</v>
      </c>
      <c r="L3281" s="1575"/>
      <c r="M3281" s="1574" t="s">
        <v>9</v>
      </c>
    </row>
    <row r="3282" spans="1:13" s="1412" customFormat="1" ht="16.5" thickBot="1">
      <c r="A3282" s="1573"/>
      <c r="B3282" s="1538"/>
      <c r="C3282" s="1538"/>
      <c r="D3282" s="1538"/>
      <c r="E3282" s="1538"/>
      <c r="F3282" s="1538"/>
      <c r="G3282" s="1538"/>
      <c r="H3282" s="1537"/>
      <c r="I3282" s="1572">
        <v>284.89999999999998</v>
      </c>
      <c r="J3282" s="1571"/>
      <c r="K3282" s="1570"/>
      <c r="L3282" s="1569"/>
      <c r="M3282" s="1568"/>
    </row>
    <row r="3283" spans="1:13" s="1412" customFormat="1">
      <c r="A3283" s="1555" t="s">
        <v>10</v>
      </c>
      <c r="B3283" s="1534"/>
      <c r="C3283" s="1534"/>
      <c r="D3283" s="1534"/>
      <c r="E3283" s="1534"/>
      <c r="F3283" s="1534"/>
      <c r="G3283" s="1534"/>
      <c r="H3283" s="1567"/>
      <c r="I3283" s="1531"/>
      <c r="J3283" s="1530"/>
      <c r="K3283" s="1566">
        <f>K3286+K3289</f>
        <v>8.77</v>
      </c>
      <c r="L3283" s="1528"/>
      <c r="M3283" s="1444">
        <f>K3283*12*I3282</f>
        <v>29982.875999999997</v>
      </c>
    </row>
    <row r="3284" spans="1:13" s="1412" customFormat="1">
      <c r="A3284" s="1565" t="s">
        <v>11</v>
      </c>
      <c r="B3284" s="1564"/>
      <c r="C3284" s="1564"/>
      <c r="D3284" s="1564"/>
      <c r="E3284" s="1564"/>
      <c r="F3284" s="1564"/>
      <c r="G3284" s="1564"/>
      <c r="H3284" s="1563"/>
      <c r="I3284" s="1452"/>
      <c r="J3284" s="1451"/>
      <c r="K3284" s="1521"/>
      <c r="L3284" s="1507"/>
      <c r="M3284" s="1562"/>
    </row>
    <row r="3285" spans="1:13" s="1412" customFormat="1" ht="15.75" thickBot="1">
      <c r="A3285" s="1550" t="s">
        <v>12</v>
      </c>
      <c r="B3285" s="1561"/>
      <c r="C3285" s="1561"/>
      <c r="D3285" s="1561"/>
      <c r="E3285" s="1561"/>
      <c r="F3285" s="1561"/>
      <c r="G3285" s="1561"/>
      <c r="H3285" s="1560"/>
      <c r="I3285" s="1547"/>
      <c r="J3285" s="1440"/>
      <c r="K3285" s="1439"/>
      <c r="L3285" s="1438"/>
      <c r="M3285" s="1437"/>
    </row>
    <row r="3286" spans="1:13" s="1412" customFormat="1">
      <c r="A3286" s="1496" t="s">
        <v>13</v>
      </c>
      <c r="B3286" s="1516"/>
      <c r="C3286" s="1516"/>
      <c r="D3286" s="1516"/>
      <c r="E3286" s="1516"/>
      <c r="F3286" s="1516"/>
      <c r="G3286" s="1516"/>
      <c r="H3286" s="1543"/>
      <c r="I3286" s="1510" t="s">
        <v>14</v>
      </c>
      <c r="J3286" s="1509"/>
      <c r="K3286" s="1514">
        <v>5.24</v>
      </c>
      <c r="L3286" s="1513"/>
      <c r="M3286" s="1432">
        <f>K3286*12*I3282</f>
        <v>17914.511999999999</v>
      </c>
    </row>
    <row r="3287" spans="1:13" s="1412" customFormat="1">
      <c r="A3287" s="1456" t="s">
        <v>15</v>
      </c>
      <c r="B3287" s="1541"/>
      <c r="C3287" s="1541"/>
      <c r="D3287" s="1541"/>
      <c r="E3287" s="1541"/>
      <c r="F3287" s="1541"/>
      <c r="G3287" s="1541"/>
      <c r="H3287" s="1542"/>
      <c r="I3287" s="1459" t="s">
        <v>16</v>
      </c>
      <c r="J3287" s="1458"/>
      <c r="K3287" s="1508"/>
      <c r="L3287" s="1507"/>
      <c r="M3287" s="1432"/>
    </row>
    <row r="3288" spans="1:13" s="1412" customFormat="1">
      <c r="A3288" s="1496" t="s">
        <v>17</v>
      </c>
      <c r="B3288" s="1516"/>
      <c r="C3288" s="1516"/>
      <c r="D3288" s="1516"/>
      <c r="E3288" s="1516"/>
      <c r="F3288" s="1516"/>
      <c r="G3288" s="1516"/>
      <c r="H3288" s="1543"/>
      <c r="I3288" s="1510"/>
      <c r="J3288" s="1509"/>
      <c r="K3288" s="1508"/>
      <c r="L3288" s="1507"/>
      <c r="M3288" s="1432"/>
    </row>
    <row r="3289" spans="1:13" s="1412" customFormat="1">
      <c r="A3289" s="1496" t="s">
        <v>18</v>
      </c>
      <c r="B3289" s="1516"/>
      <c r="C3289" s="1516"/>
      <c r="D3289" s="1516"/>
      <c r="E3289" s="1516"/>
      <c r="F3289" s="1516"/>
      <c r="G3289" s="1516"/>
      <c r="H3289" s="1543"/>
      <c r="I3289" s="1504" t="s">
        <v>19</v>
      </c>
      <c r="J3289" s="1503"/>
      <c r="K3289" s="1506">
        <v>3.53</v>
      </c>
      <c r="L3289" s="1505"/>
      <c r="M3289" s="1432">
        <f>K3289*12*I3282</f>
        <v>12068.364</v>
      </c>
    </row>
    <row r="3290" spans="1:13" s="1412" customFormat="1" ht="15.75">
      <c r="A3290" s="1489" t="s">
        <v>20</v>
      </c>
      <c r="B3290" s="1540"/>
      <c r="C3290" s="1540"/>
      <c r="D3290" s="1540"/>
      <c r="E3290" s="1540"/>
      <c r="F3290" s="1540"/>
      <c r="G3290" s="1540"/>
      <c r="H3290" s="1539"/>
      <c r="I3290" s="1459" t="s">
        <v>16</v>
      </c>
      <c r="J3290" s="1458"/>
      <c r="K3290" s="1559"/>
      <c r="L3290" s="1558"/>
      <c r="M3290" s="1432"/>
    </row>
    <row r="3291" spans="1:13" s="1412" customFormat="1">
      <c r="A3291" s="1482" t="s">
        <v>21</v>
      </c>
      <c r="B3291" s="1511"/>
      <c r="C3291" s="1511"/>
      <c r="D3291" s="1511"/>
      <c r="E3291" s="1511"/>
      <c r="F3291" s="1511"/>
      <c r="G3291" s="1511"/>
      <c r="H3291" s="1557"/>
      <c r="I3291" s="1459"/>
      <c r="J3291" s="1458"/>
      <c r="K3291" s="1556"/>
      <c r="L3291" s="1507"/>
      <c r="M3291" s="1432"/>
    </row>
    <row r="3292" spans="1:13" s="1412" customFormat="1" ht="15.75" thickBot="1">
      <c r="A3292" s="1496" t="s">
        <v>22</v>
      </c>
      <c r="B3292" s="1495"/>
      <c r="C3292" s="1495"/>
      <c r="D3292" s="1495"/>
      <c r="E3292" s="1495"/>
      <c r="F3292" s="1495"/>
      <c r="G3292" s="1495"/>
      <c r="H3292" s="1494"/>
      <c r="I3292" s="1523"/>
      <c r="J3292" s="1522"/>
      <c r="K3292" s="1484"/>
      <c r="L3292" s="1483"/>
      <c r="M3292" s="1432"/>
    </row>
    <row r="3293" spans="1:13" s="1412" customFormat="1">
      <c r="A3293" s="1555" t="s">
        <v>23</v>
      </c>
      <c r="B3293" s="1554"/>
      <c r="C3293" s="1554"/>
      <c r="D3293" s="1554"/>
      <c r="E3293" s="1554"/>
      <c r="F3293" s="1554"/>
      <c r="G3293" s="1554"/>
      <c r="H3293" s="1553"/>
      <c r="I3293" s="1531"/>
      <c r="J3293" s="1552"/>
      <c r="K3293" s="1551">
        <f>K3295+K3300+K3302</f>
        <v>7.17</v>
      </c>
      <c r="L3293" s="1528"/>
      <c r="M3293" s="1444">
        <f>K3293*12*I3282</f>
        <v>24512.795999999995</v>
      </c>
    </row>
    <row r="3294" spans="1:13" s="1412" customFormat="1" ht="15.75" thickBot="1">
      <c r="A3294" s="1550" t="s">
        <v>24</v>
      </c>
      <c r="B3294" s="1549"/>
      <c r="C3294" s="1549"/>
      <c r="D3294" s="1549"/>
      <c r="E3294" s="1549"/>
      <c r="F3294" s="1549"/>
      <c r="G3294" s="1549"/>
      <c r="H3294" s="1548"/>
      <c r="I3294" s="1547"/>
      <c r="J3294" s="1546"/>
      <c r="K3294" s="1439"/>
      <c r="L3294" s="1438"/>
      <c r="M3294" s="1437"/>
    </row>
    <row r="3295" spans="1:13" s="1412" customFormat="1">
      <c r="A3295" s="1456" t="s">
        <v>25</v>
      </c>
      <c r="B3295" s="1455"/>
      <c r="C3295" s="1455"/>
      <c r="D3295" s="1455"/>
      <c r="E3295" s="1455"/>
      <c r="F3295" s="1455"/>
      <c r="G3295" s="1455"/>
      <c r="H3295" s="1453"/>
      <c r="I3295" s="1459" t="s">
        <v>14</v>
      </c>
      <c r="J3295" s="1458"/>
      <c r="K3295" s="1514">
        <v>3.59</v>
      </c>
      <c r="L3295" s="1513"/>
      <c r="M3295" s="1432">
        <f>K3295*12*I3282</f>
        <v>12273.491999999998</v>
      </c>
    </row>
    <row r="3296" spans="1:13" s="1412" customFormat="1">
      <c r="A3296" s="1496" t="s">
        <v>26</v>
      </c>
      <c r="B3296" s="1495"/>
      <c r="C3296" s="1495"/>
      <c r="D3296" s="1495"/>
      <c r="E3296" s="1495"/>
      <c r="F3296" s="1495"/>
      <c r="G3296" s="1495"/>
      <c r="H3296" s="1494"/>
      <c r="I3296" s="1545"/>
      <c r="J3296" s="1544"/>
      <c r="K3296" s="1508"/>
      <c r="L3296" s="1507"/>
      <c r="M3296" s="1432"/>
    </row>
    <row r="3297" spans="1:13" s="1412" customFormat="1">
      <c r="A3297" s="1456" t="s">
        <v>15</v>
      </c>
      <c r="B3297" s="1541"/>
      <c r="C3297" s="1541"/>
      <c r="D3297" s="1541"/>
      <c r="E3297" s="1541"/>
      <c r="F3297" s="1541"/>
      <c r="G3297" s="1541"/>
      <c r="H3297" s="1542"/>
      <c r="I3297" s="1459" t="s">
        <v>16</v>
      </c>
      <c r="J3297" s="1458"/>
      <c r="K3297" s="1508"/>
      <c r="L3297" s="1507"/>
      <c r="M3297" s="1432"/>
    </row>
    <row r="3298" spans="1:13" s="1412" customFormat="1">
      <c r="A3298" s="1496" t="s">
        <v>17</v>
      </c>
      <c r="B3298" s="1516"/>
      <c r="C3298" s="1516"/>
      <c r="D3298" s="1516"/>
      <c r="E3298" s="1516"/>
      <c r="F3298" s="1516"/>
      <c r="G3298" s="1516"/>
      <c r="H3298" s="1543"/>
      <c r="I3298" s="1510"/>
      <c r="J3298" s="1509"/>
      <c r="K3298" s="1508"/>
      <c r="L3298" s="1507"/>
      <c r="M3298" s="1432"/>
    </row>
    <row r="3299" spans="1:13" s="1412" customFormat="1">
      <c r="A3299" s="1489" t="s">
        <v>27</v>
      </c>
      <c r="B3299" s="1540"/>
      <c r="C3299" s="1539"/>
      <c r="D3299" s="1541"/>
      <c r="E3299" s="1541"/>
      <c r="F3299" s="1541"/>
      <c r="G3299" s="1541"/>
      <c r="H3299" s="1542"/>
      <c r="I3299" s="1459" t="s">
        <v>16</v>
      </c>
      <c r="J3299" s="1458"/>
      <c r="K3299" s="1508"/>
      <c r="L3299" s="1507"/>
      <c r="M3299" s="1432"/>
    </row>
    <row r="3300" spans="1:13" s="1412" customFormat="1">
      <c r="A3300" s="1456" t="s">
        <v>28</v>
      </c>
      <c r="B3300" s="1541"/>
      <c r="C3300" s="1541"/>
      <c r="D3300" s="1540"/>
      <c r="E3300" s="1540"/>
      <c r="F3300" s="1540"/>
      <c r="G3300" s="1540"/>
      <c r="H3300" s="1539"/>
      <c r="I3300" s="1504" t="s">
        <v>19</v>
      </c>
      <c r="J3300" s="1503"/>
      <c r="K3300" s="1506">
        <v>1.58</v>
      </c>
      <c r="L3300" s="1505"/>
      <c r="M3300" s="1432">
        <f>K3300*12*I3282</f>
        <v>5401.7039999999997</v>
      </c>
    </row>
    <row r="3301" spans="1:13" s="1412" customFormat="1">
      <c r="A3301" s="1482" t="s">
        <v>29</v>
      </c>
      <c r="B3301" s="1481"/>
      <c r="C3301" s="1481"/>
      <c r="D3301" s="1481"/>
      <c r="E3301" s="1481"/>
      <c r="F3301" s="1481"/>
      <c r="G3301" s="1481"/>
      <c r="H3301" s="1480"/>
      <c r="I3301" s="1526" t="s">
        <v>133</v>
      </c>
      <c r="J3301" s="1525"/>
      <c r="K3301" s="1508"/>
      <c r="L3301" s="1507"/>
      <c r="M3301" s="1432"/>
    </row>
    <row r="3302" spans="1:13" s="1412" customFormat="1">
      <c r="A3302" s="1482" t="s">
        <v>32</v>
      </c>
      <c r="B3302" s="1481"/>
      <c r="C3302" s="1481"/>
      <c r="D3302" s="1481"/>
      <c r="E3302" s="1481"/>
      <c r="F3302" s="1481"/>
      <c r="G3302" s="1481"/>
      <c r="H3302" s="1480"/>
      <c r="I3302" s="1526" t="s">
        <v>19</v>
      </c>
      <c r="J3302" s="1525"/>
      <c r="K3302" s="1506">
        <v>2</v>
      </c>
      <c r="L3302" s="1505"/>
      <c r="M3302" s="1432">
        <f>K3302*12*I3282</f>
        <v>6837.5999999999995</v>
      </c>
    </row>
    <row r="3303" spans="1:13" s="1412" customFormat="1">
      <c r="A3303" s="1496" t="s">
        <v>33</v>
      </c>
      <c r="B3303" s="1495"/>
      <c r="C3303" s="1495"/>
      <c r="D3303" s="1495"/>
      <c r="E3303" s="1495"/>
      <c r="F3303" s="1495"/>
      <c r="G3303" s="1495"/>
      <c r="H3303" s="1494"/>
      <c r="I3303" s="1523"/>
      <c r="J3303" s="1522"/>
      <c r="K3303" s="1508"/>
      <c r="L3303" s="1507"/>
      <c r="M3303" s="1432"/>
    </row>
    <row r="3304" spans="1:13" s="1412" customFormat="1">
      <c r="A3304" s="1482" t="s">
        <v>34</v>
      </c>
      <c r="B3304" s="1481"/>
      <c r="C3304" s="1481"/>
      <c r="D3304" s="1481"/>
      <c r="E3304" s="1481"/>
      <c r="F3304" s="1481"/>
      <c r="G3304" s="1481"/>
      <c r="H3304" s="1480"/>
      <c r="I3304" s="1459" t="s">
        <v>16</v>
      </c>
      <c r="J3304" s="1458"/>
      <c r="K3304" s="1508"/>
      <c r="L3304" s="1507"/>
      <c r="M3304" s="1432"/>
    </row>
    <row r="3305" spans="1:13" s="1412" customFormat="1" ht="15.75" thickBot="1">
      <c r="A3305" s="1482" t="s">
        <v>35</v>
      </c>
      <c r="B3305" s="1481"/>
      <c r="C3305" s="1481"/>
      <c r="D3305" s="1481"/>
      <c r="E3305" s="1481"/>
      <c r="F3305" s="1481"/>
      <c r="G3305" s="1481"/>
      <c r="H3305" s="1480"/>
      <c r="I3305" s="1526" t="s">
        <v>132</v>
      </c>
      <c r="J3305" s="1525"/>
      <c r="K3305" s="1538"/>
      <c r="L3305" s="1537"/>
      <c r="M3305" s="1536"/>
    </row>
    <row r="3306" spans="1:13" s="1412" customFormat="1" ht="15.75" thickBot="1">
      <c r="A3306" s="1535" t="s">
        <v>38</v>
      </c>
      <c r="B3306" s="1534"/>
      <c r="C3306" s="1534"/>
      <c r="D3306" s="1534"/>
      <c r="E3306" s="1534"/>
      <c r="F3306" s="1534"/>
      <c r="G3306" s="1533"/>
      <c r="H3306" s="1532"/>
      <c r="I3306" s="1531"/>
      <c r="J3306" s="1530"/>
      <c r="K3306" s="1529">
        <f>K3307+K3314+K3322+K3326+K3327+K3328</f>
        <v>52.919999999999995</v>
      </c>
      <c r="L3306" s="1528"/>
      <c r="M3306" s="1444">
        <f>M3307+M3314+M3322+M3326+M3327+M3328</f>
        <v>180922.89599999998</v>
      </c>
    </row>
    <row r="3307" spans="1:13" s="1412" customFormat="1" ht="15.75" thickBot="1">
      <c r="A3307" s="1467" t="s">
        <v>39</v>
      </c>
      <c r="B3307" s="1466"/>
      <c r="C3307" s="1466"/>
      <c r="D3307" s="1466"/>
      <c r="E3307" s="1466"/>
      <c r="F3307" s="1466"/>
      <c r="G3307" s="1466"/>
      <c r="H3307" s="1465"/>
      <c r="I3307" s="1464"/>
      <c r="J3307" s="1463"/>
      <c r="K3307" s="1527">
        <f>K3308+K3309+K3310+K3312+K3313</f>
        <v>9.58</v>
      </c>
      <c r="L3307" s="1518"/>
      <c r="M3307" s="1460">
        <f>K3307*12*I3282</f>
        <v>32752.103999999999</v>
      </c>
    </row>
    <row r="3308" spans="1:13" s="1412" customFormat="1">
      <c r="A3308" s="1496" t="s">
        <v>40</v>
      </c>
      <c r="B3308" s="1495"/>
      <c r="C3308" s="1495"/>
      <c r="D3308" s="1495"/>
      <c r="E3308" s="1495"/>
      <c r="F3308" s="1495"/>
      <c r="G3308" s="1495"/>
      <c r="H3308" s="1494"/>
      <c r="I3308" s="1510" t="s">
        <v>41</v>
      </c>
      <c r="J3308" s="1509"/>
      <c r="K3308" s="1514">
        <v>2.58</v>
      </c>
      <c r="L3308" s="1513"/>
      <c r="M3308" s="1432">
        <f>K3308*12*I3282</f>
        <v>8820.503999999999</v>
      </c>
    </row>
    <row r="3309" spans="1:13" s="1412" customFormat="1">
      <c r="A3309" s="1489" t="s">
        <v>42</v>
      </c>
      <c r="B3309" s="1488"/>
      <c r="C3309" s="1488"/>
      <c r="D3309" s="1488"/>
      <c r="E3309" s="1488"/>
      <c r="F3309" s="1488"/>
      <c r="G3309" s="1488"/>
      <c r="H3309" s="1487"/>
      <c r="I3309" s="1504" t="s">
        <v>43</v>
      </c>
      <c r="J3309" s="1503"/>
      <c r="K3309" s="1506">
        <v>6.1</v>
      </c>
      <c r="L3309" s="1505"/>
      <c r="M3309" s="1432">
        <f>K3309*12*I3282</f>
        <v>20854.679999999997</v>
      </c>
    </row>
    <row r="3310" spans="1:13" s="1412" customFormat="1">
      <c r="A3310" s="1482" t="s">
        <v>44</v>
      </c>
      <c r="B3310" s="1481"/>
      <c r="C3310" s="1481"/>
      <c r="D3310" s="1481"/>
      <c r="E3310" s="1481"/>
      <c r="F3310" s="1481"/>
      <c r="G3310" s="1481"/>
      <c r="H3310" s="1480"/>
      <c r="I3310" s="1526" t="s">
        <v>19</v>
      </c>
      <c r="J3310" s="1525"/>
      <c r="K3310" s="1506">
        <v>0.69</v>
      </c>
      <c r="L3310" s="1505"/>
      <c r="M3310" s="1432">
        <f>K3310*12*I3282</f>
        <v>2358.9719999999998</v>
      </c>
    </row>
    <row r="3311" spans="1:13" s="1412" customFormat="1">
      <c r="A3311" s="1524" t="s">
        <v>45</v>
      </c>
      <c r="B3311" s="1516"/>
      <c r="C3311" s="1516"/>
      <c r="D3311" s="1516"/>
      <c r="E3311" s="1495"/>
      <c r="F3311" s="1495"/>
      <c r="G3311" s="1495"/>
      <c r="H3311" s="1494"/>
      <c r="I3311" s="1523"/>
      <c r="J3311" s="1522"/>
      <c r="K3311" s="1521"/>
      <c r="L3311" s="1507"/>
      <c r="M3311" s="1432"/>
    </row>
    <row r="3312" spans="1:13" s="1412" customFormat="1">
      <c r="A3312" s="1489" t="s">
        <v>46</v>
      </c>
      <c r="B3312" s="1488"/>
      <c r="C3312" s="1488"/>
      <c r="D3312" s="1488"/>
      <c r="E3312" s="1488"/>
      <c r="F3312" s="1488"/>
      <c r="G3312" s="1488"/>
      <c r="H3312" s="1487"/>
      <c r="I3312" s="1504" t="s">
        <v>14</v>
      </c>
      <c r="J3312" s="1503"/>
      <c r="K3312" s="1506">
        <v>0.21</v>
      </c>
      <c r="L3312" s="1505"/>
      <c r="M3312" s="1432">
        <f>K3312*12*I3282</f>
        <v>717.94799999999998</v>
      </c>
    </row>
    <row r="3313" spans="1:13" s="1412" customFormat="1" ht="15.75" thickBot="1">
      <c r="A3313" s="1482" t="s">
        <v>47</v>
      </c>
      <c r="B3313" s="1481"/>
      <c r="C3313" s="1481"/>
      <c r="D3313" s="1481"/>
      <c r="E3313" s="1481"/>
      <c r="F3313" s="1481"/>
      <c r="G3313" s="1481"/>
      <c r="H3313" s="1480"/>
      <c r="I3313" s="1479" t="s">
        <v>14</v>
      </c>
      <c r="J3313" s="1478"/>
      <c r="K3313" s="1520"/>
      <c r="L3313" s="1519"/>
      <c r="M3313" s="1432"/>
    </row>
    <row r="3314" spans="1:13" s="1412" customFormat="1" ht="15.75" thickBot="1">
      <c r="A3314" s="1501" t="s">
        <v>48</v>
      </c>
      <c r="B3314" s="1500"/>
      <c r="C3314" s="1500"/>
      <c r="D3314" s="1500"/>
      <c r="E3314" s="1500"/>
      <c r="F3314" s="1500"/>
      <c r="G3314" s="1500"/>
      <c r="H3314" s="1499"/>
      <c r="I3314" s="1464"/>
      <c r="J3314" s="1463"/>
      <c r="K3314" s="1462">
        <f>K3315+K3316+K3318+K3319+K3320+K3321</f>
        <v>2.9600000000000004</v>
      </c>
      <c r="L3314" s="1518"/>
      <c r="M3314" s="1460">
        <f>K3314*12*I3282</f>
        <v>10119.647999999999</v>
      </c>
    </row>
    <row r="3315" spans="1:13" s="1412" customFormat="1">
      <c r="A3315" s="1517" t="s">
        <v>49</v>
      </c>
      <c r="B3315" s="1516"/>
      <c r="C3315" s="1516"/>
      <c r="D3315" s="1516"/>
      <c r="E3315" s="1516"/>
      <c r="F3315" s="1495"/>
      <c r="G3315" s="1495"/>
      <c r="H3315" s="1494"/>
      <c r="I3315" s="1515"/>
      <c r="J3315" s="1451"/>
      <c r="K3315" s="1514">
        <v>0.16</v>
      </c>
      <c r="L3315" s="1513"/>
      <c r="M3315" s="1432">
        <f>K3315*12*I3282</f>
        <v>547.00799999999992</v>
      </c>
    </row>
    <row r="3316" spans="1:13" s="1412" customFormat="1">
      <c r="A3316" s="1512" t="s">
        <v>50</v>
      </c>
      <c r="B3316" s="1511"/>
      <c r="C3316" s="1511"/>
      <c r="D3316" s="1511"/>
      <c r="E3316" s="1511"/>
      <c r="F3316" s="1481"/>
      <c r="G3316" s="1481"/>
      <c r="H3316" s="1480"/>
      <c r="I3316" s="1459" t="s">
        <v>51</v>
      </c>
      <c r="J3316" s="1458"/>
      <c r="K3316" s="1506">
        <v>1.41</v>
      </c>
      <c r="L3316" s="1505"/>
      <c r="M3316" s="1432">
        <f>K3316*12*I3282</f>
        <v>4820.5079999999989</v>
      </c>
    </row>
    <row r="3317" spans="1:13" s="1412" customFormat="1">
      <c r="A3317" s="1496" t="s">
        <v>52</v>
      </c>
      <c r="B3317" s="1495"/>
      <c r="C3317" s="1495"/>
      <c r="D3317" s="1495"/>
      <c r="E3317" s="1495"/>
      <c r="F3317" s="1495"/>
      <c r="G3317" s="1495"/>
      <c r="H3317" s="1494"/>
      <c r="I3317" s="1510" t="s">
        <v>53</v>
      </c>
      <c r="J3317" s="1509"/>
      <c r="K3317" s="1508"/>
      <c r="L3317" s="1507"/>
      <c r="M3317" s="1432"/>
    </row>
    <row r="3318" spans="1:13" s="1412" customFormat="1">
      <c r="A3318" s="1489" t="s">
        <v>54</v>
      </c>
      <c r="B3318" s="1488"/>
      <c r="C3318" s="1488"/>
      <c r="D3318" s="1488"/>
      <c r="E3318" s="1488"/>
      <c r="F3318" s="1488"/>
      <c r="G3318" s="1488"/>
      <c r="H3318" s="1487"/>
      <c r="I3318" s="1504" t="s">
        <v>55</v>
      </c>
      <c r="J3318" s="1503"/>
      <c r="K3318" s="1506">
        <v>0.87</v>
      </c>
      <c r="L3318" s="1505"/>
      <c r="M3318" s="1432">
        <f>K3318*12*I3282</f>
        <v>2974.3559999999998</v>
      </c>
    </row>
    <row r="3319" spans="1:13" s="1412" customFormat="1">
      <c r="A3319" s="1489" t="s">
        <v>56</v>
      </c>
      <c r="B3319" s="1488"/>
      <c r="C3319" s="1488"/>
      <c r="D3319" s="1488"/>
      <c r="E3319" s="1488"/>
      <c r="F3319" s="1488"/>
      <c r="G3319" s="1488"/>
      <c r="H3319" s="1487"/>
      <c r="I3319" s="1504" t="s">
        <v>57</v>
      </c>
      <c r="J3319" s="1503"/>
      <c r="K3319" s="1506">
        <v>0.22</v>
      </c>
      <c r="L3319" s="1505"/>
      <c r="M3319" s="1432">
        <f>K3319*12*I3282</f>
        <v>752.13599999999997</v>
      </c>
    </row>
    <row r="3320" spans="1:13" s="1412" customFormat="1">
      <c r="A3320" s="1482" t="s">
        <v>58</v>
      </c>
      <c r="B3320" s="1481"/>
      <c r="C3320" s="1481"/>
      <c r="D3320" s="1481"/>
      <c r="E3320" s="1481"/>
      <c r="F3320" s="1481"/>
      <c r="G3320" s="1481"/>
      <c r="H3320" s="1480"/>
      <c r="I3320" s="1504" t="s">
        <v>59</v>
      </c>
      <c r="J3320" s="1503"/>
      <c r="K3320" s="1484">
        <v>0.12</v>
      </c>
      <c r="L3320" s="1483"/>
      <c r="M3320" s="1432">
        <f>K3320*12*I3282</f>
        <v>410.25599999999997</v>
      </c>
    </row>
    <row r="3321" spans="1:13" s="1412" customFormat="1" ht="15.75" thickBot="1">
      <c r="A3321" s="1482" t="s">
        <v>60</v>
      </c>
      <c r="B3321" s="1481"/>
      <c r="C3321" s="1481"/>
      <c r="D3321" s="1481"/>
      <c r="E3321" s="1481"/>
      <c r="F3321" s="1481"/>
      <c r="G3321" s="1481"/>
      <c r="H3321" s="1480"/>
      <c r="I3321" s="1479" t="s">
        <v>61</v>
      </c>
      <c r="J3321" s="1478"/>
      <c r="K3321" s="1477">
        <v>0.18</v>
      </c>
      <c r="L3321" s="1476"/>
      <c r="M3321" s="1502">
        <f>K3321*12*I3282</f>
        <v>615.38400000000001</v>
      </c>
    </row>
    <row r="3322" spans="1:13" s="1412" customFormat="1" ht="15.75" thickBot="1">
      <c r="A3322" s="1501" t="s">
        <v>109</v>
      </c>
      <c r="B3322" s="1500"/>
      <c r="C3322" s="1500"/>
      <c r="D3322" s="1500"/>
      <c r="E3322" s="1500"/>
      <c r="F3322" s="1500"/>
      <c r="G3322" s="1500"/>
      <c r="H3322" s="1499"/>
      <c r="I3322" s="1498"/>
      <c r="J3322" s="1497"/>
      <c r="K3322" s="1424">
        <f>K3323+K3324+K3325</f>
        <v>1.93</v>
      </c>
      <c r="L3322" s="1461"/>
      <c r="M3322" s="1460">
        <f>K3322*12*I3282</f>
        <v>6598.2839999999997</v>
      </c>
    </row>
    <row r="3323" spans="1:13" s="1412" customFormat="1">
      <c r="A3323" s="1496" t="s">
        <v>63</v>
      </c>
      <c r="B3323" s="1495"/>
      <c r="C3323" s="1495"/>
      <c r="D3323" s="1495"/>
      <c r="E3323" s="1495"/>
      <c r="F3323" s="1495"/>
      <c r="G3323" s="1495"/>
      <c r="H3323" s="1494"/>
      <c r="I3323" s="1493" t="s">
        <v>64</v>
      </c>
      <c r="J3323" s="1492"/>
      <c r="K3323" s="1491">
        <v>0.92</v>
      </c>
      <c r="L3323" s="1490"/>
      <c r="M3323" s="1432">
        <f>K3323*12*I3282</f>
        <v>3145.2959999999998</v>
      </c>
    </row>
    <row r="3324" spans="1:13" s="1412" customFormat="1">
      <c r="A3324" s="1489" t="s">
        <v>65</v>
      </c>
      <c r="B3324" s="1488"/>
      <c r="C3324" s="1488"/>
      <c r="D3324" s="1488"/>
      <c r="E3324" s="1488"/>
      <c r="F3324" s="1488"/>
      <c r="G3324" s="1488"/>
      <c r="H3324" s="1487"/>
      <c r="I3324" s="1486" t="s">
        <v>66</v>
      </c>
      <c r="J3324" s="1485"/>
      <c r="K3324" s="1484">
        <v>0.81</v>
      </c>
      <c r="L3324" s="1483"/>
      <c r="M3324" s="1432">
        <f>K3324*12*I3282</f>
        <v>2769.2280000000001</v>
      </c>
    </row>
    <row r="3325" spans="1:13" s="1412" customFormat="1" ht="15.75" thickBot="1">
      <c r="A3325" s="1482" t="s">
        <v>58</v>
      </c>
      <c r="B3325" s="1481"/>
      <c r="C3325" s="1481"/>
      <c r="D3325" s="1481"/>
      <c r="E3325" s="1481"/>
      <c r="F3325" s="1481"/>
      <c r="G3325" s="1481"/>
      <c r="H3325" s="1480"/>
      <c r="I3325" s="1479" t="s">
        <v>59</v>
      </c>
      <c r="J3325" s="1478"/>
      <c r="K3325" s="1477">
        <v>0.2</v>
      </c>
      <c r="L3325" s="1476"/>
      <c r="M3325" s="1432">
        <f>K3325*12*I3282</f>
        <v>683.76</v>
      </c>
    </row>
    <row r="3326" spans="1:13" s="1412" customFormat="1" ht="15.75" thickBot="1">
      <c r="A3326" s="1471" t="s">
        <v>108</v>
      </c>
      <c r="B3326" s="1470"/>
      <c r="C3326" s="1470"/>
      <c r="D3326" s="1470"/>
      <c r="E3326" s="1470"/>
      <c r="F3326" s="1470"/>
      <c r="G3326" s="1470"/>
      <c r="H3326" s="1469"/>
      <c r="I3326" s="1475" t="s">
        <v>68</v>
      </c>
      <c r="J3326" s="1474"/>
      <c r="K3326" s="1473">
        <v>36.049999999999997</v>
      </c>
      <c r="L3326" s="1472"/>
      <c r="M3326" s="1460">
        <f>K3326*12*I3282</f>
        <v>123247.73999999998</v>
      </c>
    </row>
    <row r="3327" spans="1:13" s="1412" customFormat="1" ht="15.75" thickBot="1">
      <c r="A3327" s="1467" t="s">
        <v>107</v>
      </c>
      <c r="B3327" s="1466"/>
      <c r="C3327" s="1466"/>
      <c r="D3327" s="1466"/>
      <c r="E3327" s="1466"/>
      <c r="F3327" s="1466"/>
      <c r="G3327" s="1466"/>
      <c r="H3327" s="1465"/>
      <c r="I3327" s="1435" t="s">
        <v>71</v>
      </c>
      <c r="J3327" s="1434"/>
      <c r="K3327" s="1462">
        <v>2.29</v>
      </c>
      <c r="L3327" s="1461"/>
      <c r="M3327" s="1460">
        <f>K3327*12*I3282</f>
        <v>7829.0519999999997</v>
      </c>
    </row>
    <row r="3328" spans="1:13" s="1412" customFormat="1" ht="15.75" thickBot="1">
      <c r="A3328" s="1471" t="s">
        <v>106</v>
      </c>
      <c r="B3328" s="1470"/>
      <c r="C3328" s="1470"/>
      <c r="D3328" s="1470"/>
      <c r="E3328" s="1470"/>
      <c r="F3328" s="1470"/>
      <c r="G3328" s="1470"/>
      <c r="H3328" s="1469"/>
      <c r="I3328" s="1464"/>
      <c r="J3328" s="1463"/>
      <c r="K3328" s="1462">
        <v>0.11</v>
      </c>
      <c r="L3328" s="1461"/>
      <c r="M3328" s="1460">
        <f>K3328*12*I3282</f>
        <v>376.06799999999998</v>
      </c>
    </row>
    <row r="3329" spans="1:13" s="1412" customFormat="1">
      <c r="A3329" s="1456" t="s">
        <v>75</v>
      </c>
      <c r="B3329" s="1455"/>
      <c r="C3329" s="1455"/>
      <c r="D3329" s="1455"/>
      <c r="E3329" s="1455"/>
      <c r="F3329" s="1455"/>
      <c r="G3329" s="1455"/>
      <c r="H3329" s="1453"/>
      <c r="I3329" s="1435" t="s">
        <v>14</v>
      </c>
      <c r="J3329" s="1434"/>
      <c r="K3329" s="1468"/>
      <c r="L3329" s="1449"/>
      <c r="M3329" s="1432"/>
    </row>
    <row r="3330" spans="1:13" s="1412" customFormat="1" ht="15.75" thickBot="1">
      <c r="A3330" s="1456" t="s">
        <v>76</v>
      </c>
      <c r="B3330" s="1455"/>
      <c r="C3330" s="1455"/>
      <c r="D3330" s="1455"/>
      <c r="E3330" s="1455"/>
      <c r="F3330" s="1455"/>
      <c r="G3330" s="1455"/>
      <c r="H3330" s="1453"/>
      <c r="I3330" s="1452"/>
      <c r="J3330" s="1451"/>
      <c r="K3330" s="1468"/>
      <c r="L3330" s="1449"/>
      <c r="M3330" s="1432"/>
    </row>
    <row r="3331" spans="1:13" s="1412" customFormat="1" ht="15.75" thickBot="1">
      <c r="A3331" s="1467" t="s">
        <v>105</v>
      </c>
      <c r="B3331" s="1466"/>
      <c r="C3331" s="1466"/>
      <c r="D3331" s="1466"/>
      <c r="E3331" s="1466"/>
      <c r="F3331" s="1466"/>
      <c r="G3331" s="1466"/>
      <c r="H3331" s="1465"/>
      <c r="I3331" s="1464"/>
      <c r="J3331" s="1463"/>
      <c r="K3331" s="1462">
        <v>16.52</v>
      </c>
      <c r="L3331" s="1461"/>
      <c r="M3331" s="1460">
        <f>K3331*12*I3282</f>
        <v>56478.576000000001</v>
      </c>
    </row>
    <row r="3332" spans="1:13" s="1412" customFormat="1">
      <c r="A3332" s="1456" t="s">
        <v>131</v>
      </c>
      <c r="B3332" s="1454"/>
      <c r="C3332" s="1454"/>
      <c r="D3332" s="1454"/>
      <c r="E3332" s="1454"/>
      <c r="F3332" s="1455"/>
      <c r="G3332" s="1454"/>
      <c r="H3332" s="1453"/>
      <c r="I3332" s="1459" t="s">
        <v>79</v>
      </c>
      <c r="J3332" s="1458"/>
      <c r="K3332" s="1450"/>
      <c r="L3332" s="1449"/>
      <c r="M3332" s="1432"/>
    </row>
    <row r="3333" spans="1:13" s="1412" customFormat="1">
      <c r="A3333" s="1456" t="s">
        <v>130</v>
      </c>
      <c r="B3333" s="1454"/>
      <c r="C3333" s="1454"/>
      <c r="D3333" s="1454"/>
      <c r="E3333" s="1454"/>
      <c r="F3333" s="1455"/>
      <c r="G3333" s="1454"/>
      <c r="H3333" s="1453"/>
      <c r="I3333" s="1459" t="s">
        <v>81</v>
      </c>
      <c r="J3333" s="1458"/>
      <c r="K3333" s="1450"/>
      <c r="L3333" s="1449"/>
      <c r="M3333" s="1432"/>
    </row>
    <row r="3334" spans="1:13" s="1412" customFormat="1">
      <c r="A3334" s="1456" t="s">
        <v>129</v>
      </c>
      <c r="B3334" s="1454"/>
      <c r="C3334" s="1454"/>
      <c r="D3334" s="1454"/>
      <c r="E3334" s="1454"/>
      <c r="F3334" s="1455"/>
      <c r="G3334" s="1454"/>
      <c r="H3334" s="1453"/>
      <c r="I3334" s="1459" t="s">
        <v>83</v>
      </c>
      <c r="J3334" s="1458"/>
      <c r="K3334" s="1450"/>
      <c r="L3334" s="1449"/>
      <c r="M3334" s="1432"/>
    </row>
    <row r="3335" spans="1:13" s="1412" customFormat="1">
      <c r="A3335" s="1456" t="s">
        <v>128</v>
      </c>
      <c r="B3335" s="1454"/>
      <c r="C3335" s="1454"/>
      <c r="D3335" s="1454"/>
      <c r="E3335" s="1454"/>
      <c r="F3335" s="1455"/>
      <c r="G3335" s="1454"/>
      <c r="H3335" s="1453"/>
      <c r="I3335" s="1459" t="s">
        <v>85</v>
      </c>
      <c r="J3335" s="1458"/>
      <c r="K3335" s="1450"/>
      <c r="L3335" s="1449"/>
      <c r="M3335" s="1432"/>
    </row>
    <row r="3336" spans="1:13" s="1412" customFormat="1">
      <c r="A3336" s="1456" t="s">
        <v>127</v>
      </c>
      <c r="B3336" s="1454"/>
      <c r="C3336" s="1454"/>
      <c r="D3336" s="1454"/>
      <c r="E3336" s="1454"/>
      <c r="F3336" s="1455"/>
      <c r="G3336" s="1454"/>
      <c r="H3336" s="1453"/>
      <c r="I3336" s="1459" t="s">
        <v>87</v>
      </c>
      <c r="J3336" s="1458"/>
      <c r="K3336" s="1450"/>
      <c r="L3336" s="1449"/>
      <c r="M3336" s="1432"/>
    </row>
    <row r="3337" spans="1:13" s="1412" customFormat="1">
      <c r="A3337" s="1456" t="s">
        <v>126</v>
      </c>
      <c r="B3337" s="1454"/>
      <c r="C3337" s="1454"/>
      <c r="D3337" s="1454"/>
      <c r="E3337" s="1454"/>
      <c r="F3337" s="1455"/>
      <c r="G3337" s="1454"/>
      <c r="H3337" s="1453"/>
      <c r="I3337" s="1452"/>
      <c r="J3337" s="1451"/>
      <c r="K3337" s="1450"/>
      <c r="L3337" s="1457"/>
      <c r="M3337" s="1432"/>
    </row>
    <row r="3338" spans="1:13" s="1412" customFormat="1">
      <c r="A3338" s="1456" t="s">
        <v>125</v>
      </c>
      <c r="B3338" s="1454"/>
      <c r="C3338" s="1454"/>
      <c r="D3338" s="1454"/>
      <c r="E3338" s="1454"/>
      <c r="F3338" s="1455"/>
      <c r="G3338" s="1454"/>
      <c r="H3338" s="1453"/>
      <c r="I3338" s="1452"/>
      <c r="J3338" s="1451"/>
      <c r="K3338" s="1450"/>
      <c r="L3338" s="1449"/>
      <c r="M3338" s="1432"/>
    </row>
    <row r="3339" spans="1:13" s="1412" customFormat="1">
      <c r="A3339" s="1456" t="s">
        <v>91</v>
      </c>
      <c r="B3339" s="1454"/>
      <c r="C3339" s="1454"/>
      <c r="D3339" s="1454"/>
      <c r="E3339" s="1454"/>
      <c r="F3339" s="1455"/>
      <c r="G3339" s="1454"/>
      <c r="H3339" s="1453"/>
      <c r="I3339" s="1452"/>
      <c r="J3339" s="1451"/>
      <c r="K3339" s="1450"/>
      <c r="L3339" s="1449"/>
      <c r="M3339" s="1432"/>
    </row>
    <row r="3340" spans="1:13" s="1412" customFormat="1" ht="15.75" thickBot="1">
      <c r="A3340" s="1456" t="s">
        <v>124</v>
      </c>
      <c r="B3340" s="1454"/>
      <c r="C3340" s="1454"/>
      <c r="D3340" s="1454"/>
      <c r="E3340" s="1454"/>
      <c r="F3340" s="1455"/>
      <c r="G3340" s="1454"/>
      <c r="H3340" s="1453"/>
      <c r="I3340" s="1452"/>
      <c r="J3340" s="1451"/>
      <c r="K3340" s="1450"/>
      <c r="L3340" s="1449"/>
      <c r="M3340" s="1432"/>
    </row>
    <row r="3341" spans="1:13" s="1412" customFormat="1">
      <c r="A3341" s="1448" t="s">
        <v>94</v>
      </c>
      <c r="B3341" s="1447"/>
      <c r="C3341" s="1447"/>
      <c r="D3341" s="1447"/>
      <c r="E3341" s="1447"/>
      <c r="F3341" s="1447"/>
      <c r="G3341" s="1447"/>
      <c r="H3341" s="1447"/>
      <c r="I3341" s="1435" t="s">
        <v>95</v>
      </c>
      <c r="J3341" s="1434"/>
      <c r="K3341" s="1446"/>
      <c r="L3341" s="1445"/>
      <c r="M3341" s="1444"/>
    </row>
    <row r="3342" spans="1:13" s="1412" customFormat="1" ht="15.75" thickBot="1">
      <c r="A3342" s="1443" t="s">
        <v>96</v>
      </c>
      <c r="B3342" s="1442"/>
      <c r="C3342" s="1442"/>
      <c r="D3342" s="1442"/>
      <c r="E3342" s="1442"/>
      <c r="F3342" s="1442"/>
      <c r="G3342" s="1442"/>
      <c r="H3342" s="1442"/>
      <c r="I3342" s="1441"/>
      <c r="J3342" s="1440"/>
      <c r="K3342" s="1439"/>
      <c r="L3342" s="1438"/>
      <c r="M3342" s="1437"/>
    </row>
    <row r="3343" spans="1:13" s="1412" customFormat="1" ht="15.75" thickBot="1">
      <c r="A3343" s="1436" t="s">
        <v>160</v>
      </c>
      <c r="B3343" s="1436"/>
      <c r="C3343" s="1436"/>
      <c r="D3343" s="1436"/>
      <c r="E3343" s="1436"/>
      <c r="F3343" s="1436"/>
      <c r="G3343" s="1436"/>
      <c r="H3343" s="1436"/>
      <c r="I3343" s="1435" t="s">
        <v>95</v>
      </c>
      <c r="J3343" s="1434"/>
      <c r="K3343" s="1433">
        <v>0.94</v>
      </c>
      <c r="L3343" s="1433"/>
      <c r="M3343" s="1432">
        <f>K3343*I3282*12</f>
        <v>3213.6719999999996</v>
      </c>
    </row>
    <row r="3344" spans="1:13" s="1412" customFormat="1" ht="15.75" thickBot="1">
      <c r="A3344" s="1431" t="s">
        <v>137</v>
      </c>
      <c r="B3344" s="1430"/>
      <c r="C3344" s="1430"/>
      <c r="D3344" s="1430"/>
      <c r="E3344" s="1430"/>
      <c r="F3344" s="1430"/>
      <c r="G3344" s="1430"/>
      <c r="H3344" s="1430"/>
      <c r="I3344" s="1426"/>
      <c r="J3344" s="1425"/>
      <c r="K3344" s="1429">
        <v>82.21</v>
      </c>
      <c r="L3344" s="1423"/>
      <c r="M3344" s="1416">
        <f>K3344*12*I3282</f>
        <v>281059.54799999995</v>
      </c>
    </row>
    <row r="3345" spans="1:13" s="1412" customFormat="1" ht="15.75" thickBot="1">
      <c r="A3345" s="1428" t="s">
        <v>136</v>
      </c>
      <c r="B3345" s="1427"/>
      <c r="C3345" s="1427"/>
      <c r="D3345" s="1427"/>
      <c r="E3345" s="1427"/>
      <c r="F3345" s="1427"/>
      <c r="G3345" s="1427"/>
      <c r="H3345" s="1427"/>
      <c r="I3345" s="1426"/>
      <c r="J3345" s="1425"/>
      <c r="K3345" s="1424">
        <f>K3346-K3344</f>
        <v>4.1099999999999994</v>
      </c>
      <c r="L3345" s="1423"/>
      <c r="M3345" s="1416">
        <f>K3345*12*I3282</f>
        <v>14051.267999999996</v>
      </c>
    </row>
    <row r="3346" spans="1:13" s="1412" customFormat="1" ht="15.75" thickBot="1">
      <c r="A3346" s="1422" t="s">
        <v>135</v>
      </c>
      <c r="B3346" s="1421"/>
      <c r="C3346" s="1421"/>
      <c r="D3346" s="1421"/>
      <c r="E3346" s="1421"/>
      <c r="F3346" s="1421"/>
      <c r="G3346" s="1421"/>
      <c r="H3346" s="1421"/>
      <c r="I3346" s="1420"/>
      <c r="J3346" s="1419"/>
      <c r="K3346" s="1418">
        <f>K3343+K3331+K3306+K3283+K3293</f>
        <v>86.32</v>
      </c>
      <c r="L3346" s="1417"/>
      <c r="M3346" s="1416">
        <f>M3343+M3331+M3306+M3293+M3283</f>
        <v>295110.81599999993</v>
      </c>
    </row>
  </sheetData>
  <mergeCells count="4316">
    <mergeCell ref="K338:L338"/>
    <mergeCell ref="K308:L308"/>
    <mergeCell ref="K246:L246"/>
    <mergeCell ref="K192:L192"/>
    <mergeCell ref="K185:L185"/>
    <mergeCell ref="K703:L703"/>
    <mergeCell ref="K673:L673"/>
    <mergeCell ref="K611:L611"/>
    <mergeCell ref="K575:L575"/>
    <mergeCell ref="K538:L538"/>
    <mergeCell ref="K502:L502"/>
    <mergeCell ref="I3335:J3335"/>
    <mergeCell ref="I3336:J3336"/>
    <mergeCell ref="I3341:J3341"/>
    <mergeCell ref="K3:M3"/>
    <mergeCell ref="K74:M74"/>
    <mergeCell ref="K145:M145"/>
    <mergeCell ref="K218:M218"/>
    <mergeCell ref="K291:M291"/>
    <mergeCell ref="K364:M364"/>
    <mergeCell ref="K437:M437"/>
    <mergeCell ref="I3329:J3329"/>
    <mergeCell ref="A3331:H3331"/>
    <mergeCell ref="K3331:L3331"/>
    <mergeCell ref="I3332:J3332"/>
    <mergeCell ref="I3333:J3333"/>
    <mergeCell ref="I3334:J3334"/>
    <mergeCell ref="I3326:J3326"/>
    <mergeCell ref="K3326:L3326"/>
    <mergeCell ref="A3327:H3327"/>
    <mergeCell ref="I3327:J3327"/>
    <mergeCell ref="K3327:L3327"/>
    <mergeCell ref="K3328:L3328"/>
    <mergeCell ref="A3344:H3344"/>
    <mergeCell ref="K3344:L3344"/>
    <mergeCell ref="A3345:H3345"/>
    <mergeCell ref="K3345:L3345"/>
    <mergeCell ref="A3346:H3346"/>
    <mergeCell ref="K3346:L3346"/>
    <mergeCell ref="A3322:H3322"/>
    <mergeCell ref="K3322:L3322"/>
    <mergeCell ref="I3323:J3323"/>
    <mergeCell ref="K3323:L3323"/>
    <mergeCell ref="K3324:L3324"/>
    <mergeCell ref="A3343:H3343"/>
    <mergeCell ref="I3343:J3343"/>
    <mergeCell ref="K3343:L3343"/>
    <mergeCell ref="I3325:J3325"/>
    <mergeCell ref="K3325:L3325"/>
    <mergeCell ref="I3319:J3319"/>
    <mergeCell ref="K3319:L3319"/>
    <mergeCell ref="I3320:J3320"/>
    <mergeCell ref="K3320:L3320"/>
    <mergeCell ref="I3321:J3321"/>
    <mergeCell ref="K3321:L3321"/>
    <mergeCell ref="K3315:L3315"/>
    <mergeCell ref="I3316:J3316"/>
    <mergeCell ref="K3316:L3316"/>
    <mergeCell ref="I3317:J3317"/>
    <mergeCell ref="I3318:J3318"/>
    <mergeCell ref="K3318:L3318"/>
    <mergeCell ref="I3312:J3312"/>
    <mergeCell ref="K3312:L3312"/>
    <mergeCell ref="I3313:J3313"/>
    <mergeCell ref="K3313:L3313"/>
    <mergeCell ref="A3314:H3314"/>
    <mergeCell ref="K3314:L3314"/>
    <mergeCell ref="I3308:J3308"/>
    <mergeCell ref="K3308:L3308"/>
    <mergeCell ref="I3309:J3309"/>
    <mergeCell ref="K3309:L3309"/>
    <mergeCell ref="I3310:J3310"/>
    <mergeCell ref="K3310:L3310"/>
    <mergeCell ref="I3302:J3302"/>
    <mergeCell ref="K3302:L3302"/>
    <mergeCell ref="I3304:J3304"/>
    <mergeCell ref="I3305:J3305"/>
    <mergeCell ref="K3306:L3306"/>
    <mergeCell ref="A3307:H3307"/>
    <mergeCell ref="K3307:L3307"/>
    <mergeCell ref="I3297:J3297"/>
    <mergeCell ref="I3298:J3298"/>
    <mergeCell ref="I3299:J3299"/>
    <mergeCell ref="I3300:J3300"/>
    <mergeCell ref="K3300:L3300"/>
    <mergeCell ref="I3301:J3301"/>
    <mergeCell ref="I3290:J3290"/>
    <mergeCell ref="I3291:J3291"/>
    <mergeCell ref="K3292:L3292"/>
    <mergeCell ref="K3293:L3293"/>
    <mergeCell ref="I3295:J3295"/>
    <mergeCell ref="K3295:L3295"/>
    <mergeCell ref="K1900:M1900"/>
    <mergeCell ref="K2045:M2045"/>
    <mergeCell ref="K2117:M2117"/>
    <mergeCell ref="K2191:M2191"/>
    <mergeCell ref="I3288:J3288"/>
    <mergeCell ref="I3289:J3289"/>
    <mergeCell ref="K3289:L3289"/>
    <mergeCell ref="A1749:H1749"/>
    <mergeCell ref="K1749:L1749"/>
    <mergeCell ref="A1750:H1750"/>
    <mergeCell ref="K1750:L1750"/>
    <mergeCell ref="K1239:M1239"/>
    <mergeCell ref="K1313:M1313"/>
    <mergeCell ref="K1387:M1387"/>
    <mergeCell ref="K1461:M1461"/>
    <mergeCell ref="K1534:M1534"/>
    <mergeCell ref="K1608:M1608"/>
    <mergeCell ref="K1895:L1895"/>
    <mergeCell ref="A1896:H1896"/>
    <mergeCell ref="K1896:L1896"/>
    <mergeCell ref="A1823:H1823"/>
    <mergeCell ref="K1823:L1823"/>
    <mergeCell ref="A1824:H1824"/>
    <mergeCell ref="K1824:L1824"/>
    <mergeCell ref="K1828:M1828"/>
    <mergeCell ref="K3203:M3203"/>
    <mergeCell ref="K3278:M3278"/>
    <mergeCell ref="I3287:J3287"/>
    <mergeCell ref="A651:H651"/>
    <mergeCell ref="K651:L651"/>
    <mergeCell ref="A652:H652"/>
    <mergeCell ref="K652:L652"/>
    <mergeCell ref="A1968:H1968"/>
    <mergeCell ref="K1968:L1968"/>
    <mergeCell ref="A1895:H1895"/>
    <mergeCell ref="I3282:J3282"/>
    <mergeCell ref="K3282:L3282"/>
    <mergeCell ref="K3283:L3283"/>
    <mergeCell ref="I3286:J3286"/>
    <mergeCell ref="K3286:L3286"/>
    <mergeCell ref="K2265:M2265"/>
    <mergeCell ref="K2339:M2339"/>
    <mergeCell ref="K2413:M2413"/>
    <mergeCell ref="K2484:M2484"/>
    <mergeCell ref="K2555:M2555"/>
    <mergeCell ref="A3277:L3277"/>
    <mergeCell ref="C3279:E3279"/>
    <mergeCell ref="I3279:J3279"/>
    <mergeCell ref="K3279:L3279"/>
    <mergeCell ref="K3280:L3280"/>
    <mergeCell ref="I3281:J3281"/>
    <mergeCell ref="K3281:L3281"/>
    <mergeCell ref="I696:J696"/>
    <mergeCell ref="I701:J701"/>
    <mergeCell ref="K701:L701"/>
    <mergeCell ref="I698:J698"/>
    <mergeCell ref="K698:L698"/>
    <mergeCell ref="A3276:L3276"/>
    <mergeCell ref="K2628:M2628"/>
    <mergeCell ref="K2699:M2699"/>
    <mergeCell ref="K2770:M2770"/>
    <mergeCell ref="K2841:M2841"/>
    <mergeCell ref="K692:L692"/>
    <mergeCell ref="K693:L693"/>
    <mergeCell ref="K702:L702"/>
    <mergeCell ref="A700:H700"/>
    <mergeCell ref="K700:L700"/>
    <mergeCell ref="I697:J697"/>
    <mergeCell ref="K697:L697"/>
    <mergeCell ref="I694:J694"/>
    <mergeCell ref="K694:L694"/>
    <mergeCell ref="I695:J695"/>
    <mergeCell ref="A506:H506"/>
    <mergeCell ref="K506:L506"/>
    <mergeCell ref="A432:H432"/>
    <mergeCell ref="K432:L432"/>
    <mergeCell ref="A433:H433"/>
    <mergeCell ref="K433:L433"/>
    <mergeCell ref="K465:L465"/>
    <mergeCell ref="K1942:L1942"/>
    <mergeCell ref="I1943:J1943"/>
    <mergeCell ref="A578:H578"/>
    <mergeCell ref="K578:L578"/>
    <mergeCell ref="A579:H579"/>
    <mergeCell ref="K579:L579"/>
    <mergeCell ref="K722:L722"/>
    <mergeCell ref="I691:J691"/>
    <mergeCell ref="K691:L691"/>
    <mergeCell ref="A692:H692"/>
    <mergeCell ref="I1957:J1957"/>
    <mergeCell ref="I1958:J1958"/>
    <mergeCell ref="K1950:L1950"/>
    <mergeCell ref="I1951:J1951"/>
    <mergeCell ref="I1945:J1945"/>
    <mergeCell ref="K1945:L1945"/>
    <mergeCell ref="A1949:H1949"/>
    <mergeCell ref="K1949:L1949"/>
    <mergeCell ref="K1946:L1946"/>
    <mergeCell ref="I1947:J1947"/>
    <mergeCell ref="K1947:L1947"/>
    <mergeCell ref="I1948:J1948"/>
    <mergeCell ref="K1948:L1948"/>
    <mergeCell ref="I1949:J1949"/>
    <mergeCell ref="A1965:H1965"/>
    <mergeCell ref="I1965:J1965"/>
    <mergeCell ref="K1965:L1965"/>
    <mergeCell ref="A1967:H1967"/>
    <mergeCell ref="K1967:L1967"/>
    <mergeCell ref="A1953:H1953"/>
    <mergeCell ref="K1953:L1953"/>
    <mergeCell ref="I1954:J1954"/>
    <mergeCell ref="I1955:J1955"/>
    <mergeCell ref="I1956:J1956"/>
    <mergeCell ref="I2454:J2454"/>
    <mergeCell ref="K2454:L2454"/>
    <mergeCell ref="I2451:J2451"/>
    <mergeCell ref="K2451:L2451"/>
    <mergeCell ref="I2452:J2452"/>
    <mergeCell ref="I1963:J1963"/>
    <mergeCell ref="A2477:H2477"/>
    <mergeCell ref="I2477:J2477"/>
    <mergeCell ref="K2477:L2477"/>
    <mergeCell ref="I2463:J2463"/>
    <mergeCell ref="K2456:L2456"/>
    <mergeCell ref="A2457:H2457"/>
    <mergeCell ref="K2457:L2457"/>
    <mergeCell ref="A2260:H2260"/>
    <mergeCell ref="K2260:L2260"/>
    <mergeCell ref="A2261:H2261"/>
    <mergeCell ref="K2261:L2261"/>
    <mergeCell ref="A2186:H2186"/>
    <mergeCell ref="K2186:L2186"/>
    <mergeCell ref="A2187:H2187"/>
    <mergeCell ref="K2187:L2187"/>
    <mergeCell ref="A2408:H2408"/>
    <mergeCell ref="K2408:L2408"/>
    <mergeCell ref="A2409:H2409"/>
    <mergeCell ref="K2409:L2409"/>
    <mergeCell ref="A2334:H2334"/>
    <mergeCell ref="K2334:L2334"/>
    <mergeCell ref="A2335:H2335"/>
    <mergeCell ref="K2335:L2335"/>
    <mergeCell ref="K2808:L2808"/>
    <mergeCell ref="I2809:J2809"/>
    <mergeCell ref="A2479:H2479"/>
    <mergeCell ref="K2479:L2479"/>
    <mergeCell ref="A2480:H2480"/>
    <mergeCell ref="K2480:L2480"/>
    <mergeCell ref="K2812:L2812"/>
    <mergeCell ref="I2824:J2824"/>
    <mergeCell ref="I2804:J2804"/>
    <mergeCell ref="K2817:L2817"/>
    <mergeCell ref="I2813:J2813"/>
    <mergeCell ref="K2775:L2775"/>
    <mergeCell ref="I2811:J2811"/>
    <mergeCell ref="K2811:L2811"/>
    <mergeCell ref="K2807:L2807"/>
    <mergeCell ref="I2808:J2808"/>
    <mergeCell ref="A2623:H2623"/>
    <mergeCell ref="K2623:L2623"/>
    <mergeCell ref="A2624:H2624"/>
    <mergeCell ref="K2624:L2624"/>
    <mergeCell ref="A2550:H2550"/>
    <mergeCell ref="K2550:L2550"/>
    <mergeCell ref="A2551:H2551"/>
    <mergeCell ref="K2551:L2551"/>
    <mergeCell ref="A2765:H2765"/>
    <mergeCell ref="K2765:L2765"/>
    <mergeCell ref="A2766:H2766"/>
    <mergeCell ref="K2766:L2766"/>
    <mergeCell ref="A2694:H2694"/>
    <mergeCell ref="K2694:L2694"/>
    <mergeCell ref="A2695:H2695"/>
    <mergeCell ref="K2695:L2695"/>
    <mergeCell ref="K3240:L3240"/>
    <mergeCell ref="A3271:H3271"/>
    <mergeCell ref="K3271:L3271"/>
    <mergeCell ref="I3266:J3266"/>
    <mergeCell ref="A2836:H2836"/>
    <mergeCell ref="K2836:L2836"/>
    <mergeCell ref="A2837:H2837"/>
    <mergeCell ref="K2837:L2837"/>
    <mergeCell ref="K2915:M2915"/>
    <mergeCell ref="K2987:M2987"/>
    <mergeCell ref="A2982:H2982"/>
    <mergeCell ref="K2982:L2982"/>
    <mergeCell ref="A2983:H2983"/>
    <mergeCell ref="K2983:L2983"/>
    <mergeCell ref="K3251:L3251"/>
    <mergeCell ref="I3248:J3248"/>
    <mergeCell ref="K3248:L3248"/>
    <mergeCell ref="A3232:H3232"/>
    <mergeCell ref="K3232:L3232"/>
    <mergeCell ref="I3233:J3233"/>
    <mergeCell ref="K3199:L3199"/>
    <mergeCell ref="A3126:H3126"/>
    <mergeCell ref="K3126:L3126"/>
    <mergeCell ref="A3127:H3127"/>
    <mergeCell ref="K3127:L3127"/>
    <mergeCell ref="A3054:H3054"/>
    <mergeCell ref="K3054:L3054"/>
    <mergeCell ref="A3055:H3055"/>
    <mergeCell ref="K3055:L3055"/>
    <mergeCell ref="K3059:M3059"/>
    <mergeCell ref="A2806:H2806"/>
    <mergeCell ref="K2806:L2806"/>
    <mergeCell ref="I2817:J2817"/>
    <mergeCell ref="A3272:H3272"/>
    <mergeCell ref="K3272:L3272"/>
    <mergeCell ref="A3273:H3273"/>
    <mergeCell ref="K3273:L3273"/>
    <mergeCell ref="A3198:H3198"/>
    <mergeCell ref="K3198:L3198"/>
    <mergeCell ref="A3199:H3199"/>
    <mergeCell ref="K2801:L2801"/>
    <mergeCell ref="I2802:J2802"/>
    <mergeCell ref="K2802:L2802"/>
    <mergeCell ref="K2816:L2816"/>
    <mergeCell ref="I2815:J2815"/>
    <mergeCell ref="K2815:L2815"/>
    <mergeCell ref="I2812:J2812"/>
    <mergeCell ref="K2804:L2804"/>
    <mergeCell ref="I2805:J2805"/>
    <mergeCell ref="K2805:L2805"/>
    <mergeCell ref="A2763:H2763"/>
    <mergeCell ref="I2763:J2763"/>
    <mergeCell ref="K2763:L2763"/>
    <mergeCell ref="A2834:H2834"/>
    <mergeCell ref="I2834:J2834"/>
    <mergeCell ref="K2834:L2834"/>
    <mergeCell ref="I2826:J2826"/>
    <mergeCell ref="I2827:J2827"/>
    <mergeCell ref="K2800:L2800"/>
    <mergeCell ref="I2801:J2801"/>
    <mergeCell ref="A3269:H3269"/>
    <mergeCell ref="I3269:J3269"/>
    <mergeCell ref="K3269:L3269"/>
    <mergeCell ref="A2548:H2548"/>
    <mergeCell ref="I2548:J2548"/>
    <mergeCell ref="K2548:L2548"/>
    <mergeCell ref="A2620:H2620"/>
    <mergeCell ref="I2620:J2620"/>
    <mergeCell ref="K2620:L2620"/>
    <mergeCell ref="A2692:H2692"/>
    <mergeCell ref="K3270:L3270"/>
    <mergeCell ref="I3252:J3252"/>
    <mergeCell ref="A3256:H3256"/>
    <mergeCell ref="K3256:L3256"/>
    <mergeCell ref="I3257:J3257"/>
    <mergeCell ref="A3252:H3252"/>
    <mergeCell ref="K3252:L3252"/>
    <mergeCell ref="I3258:J3258"/>
    <mergeCell ref="I3259:J3259"/>
    <mergeCell ref="I3260:J3260"/>
    <mergeCell ref="I3245:J3245"/>
    <mergeCell ref="K3245:L3245"/>
    <mergeCell ref="I3246:J3246"/>
    <mergeCell ref="K3246:L3246"/>
    <mergeCell ref="A3268:H3268"/>
    <mergeCell ref="I3268:J3268"/>
    <mergeCell ref="K3268:L3268"/>
    <mergeCell ref="I3261:J3261"/>
    <mergeCell ref="K3253:L3253"/>
    <mergeCell ref="I3254:J3254"/>
    <mergeCell ref="I3244:J3244"/>
    <mergeCell ref="K3244:L3244"/>
    <mergeCell ref="I3241:J3241"/>
    <mergeCell ref="K3241:L3241"/>
    <mergeCell ref="I3242:J3242"/>
    <mergeCell ref="I3243:J3243"/>
    <mergeCell ref="K3243:L3243"/>
    <mergeCell ref="K3249:L3249"/>
    <mergeCell ref="I3250:J3250"/>
    <mergeCell ref="K3250:L3250"/>
    <mergeCell ref="I3251:J3251"/>
    <mergeCell ref="A3247:H3247"/>
    <mergeCell ref="K3247:L3247"/>
    <mergeCell ref="K3211:L3211"/>
    <mergeCell ref="I3227:J3227"/>
    <mergeCell ref="K3227:L3227"/>
    <mergeCell ref="I3229:J3229"/>
    <mergeCell ref="I3230:J3230"/>
    <mergeCell ref="I3222:J3222"/>
    <mergeCell ref="I3223:J3223"/>
    <mergeCell ref="I3224:J3224"/>
    <mergeCell ref="I3225:J3225"/>
    <mergeCell ref="K3225:L3225"/>
    <mergeCell ref="K3214:L3214"/>
    <mergeCell ref="I3234:J3234"/>
    <mergeCell ref="K3234:L3234"/>
    <mergeCell ref="I3235:J3235"/>
    <mergeCell ref="K3235:L3235"/>
    <mergeCell ref="I3237:J3237"/>
    <mergeCell ref="I3220:J3220"/>
    <mergeCell ref="K3220:L3220"/>
    <mergeCell ref="K3231:L3231"/>
    <mergeCell ref="K3233:L3233"/>
    <mergeCell ref="A3239:H3239"/>
    <mergeCell ref="K3237:L3237"/>
    <mergeCell ref="I3226:J3226"/>
    <mergeCell ref="I3215:J3215"/>
    <mergeCell ref="I3216:J3216"/>
    <mergeCell ref="K3217:L3217"/>
    <mergeCell ref="K3218:L3218"/>
    <mergeCell ref="K3239:L3239"/>
    <mergeCell ref="K3205:L3205"/>
    <mergeCell ref="A3197:H3197"/>
    <mergeCell ref="K3197:L3197"/>
    <mergeCell ref="A3201:L3201"/>
    <mergeCell ref="I3194:J3194"/>
    <mergeCell ref="I3238:J3238"/>
    <mergeCell ref="K3238:L3238"/>
    <mergeCell ref="I3206:J3206"/>
    <mergeCell ref="K3206:L3206"/>
    <mergeCell ref="I3214:J3214"/>
    <mergeCell ref="I3212:J3212"/>
    <mergeCell ref="I3213:J3213"/>
    <mergeCell ref="I3186:J3186"/>
    <mergeCell ref="I3187:J3187"/>
    <mergeCell ref="I3188:J3188"/>
    <mergeCell ref="I3189:J3189"/>
    <mergeCell ref="I3211:J3211"/>
    <mergeCell ref="K3196:L3196"/>
    <mergeCell ref="K3177:L3177"/>
    <mergeCell ref="I3178:J3178"/>
    <mergeCell ref="K3178:L3178"/>
    <mergeCell ref="I3179:J3179"/>
    <mergeCell ref="K3179:L3179"/>
    <mergeCell ref="K3181:L3181"/>
    <mergeCell ref="I3182:J3182"/>
    <mergeCell ref="I3171:J3171"/>
    <mergeCell ref="K3171:L3171"/>
    <mergeCell ref="I3173:J3173"/>
    <mergeCell ref="K3173:L3173"/>
    <mergeCell ref="I3174:J3174"/>
    <mergeCell ref="K3174:L3174"/>
    <mergeCell ref="A3180:H3180"/>
    <mergeCell ref="K3180:L3180"/>
    <mergeCell ref="A3175:H3175"/>
    <mergeCell ref="K3175:L3175"/>
    <mergeCell ref="I3172:J3172"/>
    <mergeCell ref="K3172:L3172"/>
    <mergeCell ref="I3176:J3176"/>
    <mergeCell ref="K3176:L3176"/>
    <mergeCell ref="K3208:L3208"/>
    <mergeCell ref="A3202:L3202"/>
    <mergeCell ref="C3204:E3204"/>
    <mergeCell ref="I3204:J3204"/>
    <mergeCell ref="K3204:L3204"/>
    <mergeCell ref="A3184:H3184"/>
    <mergeCell ref="K3184:L3184"/>
    <mergeCell ref="I3185:J3185"/>
    <mergeCell ref="A3196:H3196"/>
    <mergeCell ref="I3196:J3196"/>
    <mergeCell ref="I3161:J3161"/>
    <mergeCell ref="K3161:L3161"/>
    <mergeCell ref="K3167:L3167"/>
    <mergeCell ref="K3168:L3168"/>
    <mergeCell ref="I3180:J3180"/>
    <mergeCell ref="I3207:J3207"/>
    <mergeCell ref="K3207:L3207"/>
    <mergeCell ref="I3169:J3169"/>
    <mergeCell ref="K3169:L3169"/>
    <mergeCell ref="I3170:J3170"/>
    <mergeCell ref="I3151:J3151"/>
    <mergeCell ref="I3152:J3152"/>
    <mergeCell ref="I3153:J3153"/>
    <mergeCell ref="K3153:L3153"/>
    <mergeCell ref="K3159:L3159"/>
    <mergeCell ref="A3160:H3160"/>
    <mergeCell ref="K3160:L3160"/>
    <mergeCell ref="I3165:J3165"/>
    <mergeCell ref="I3148:J3148"/>
    <mergeCell ref="K3148:L3148"/>
    <mergeCell ref="I3140:J3140"/>
    <mergeCell ref="I3141:J3141"/>
    <mergeCell ref="I3155:J3155"/>
    <mergeCell ref="K3155:L3155"/>
    <mergeCell ref="I3157:J3157"/>
    <mergeCell ref="I3158:J3158"/>
    <mergeCell ref="I3150:J3150"/>
    <mergeCell ref="I3142:J3142"/>
    <mergeCell ref="K3142:L3142"/>
    <mergeCell ref="I3166:J3166"/>
    <mergeCell ref="K3166:L3166"/>
    <mergeCell ref="A3167:H3167"/>
    <mergeCell ref="K3165:L3165"/>
    <mergeCell ref="I3162:J3162"/>
    <mergeCell ref="K3162:L3162"/>
    <mergeCell ref="I3163:J3163"/>
    <mergeCell ref="K3163:L3163"/>
    <mergeCell ref="I3113:J3113"/>
    <mergeCell ref="A3108:H3108"/>
    <mergeCell ref="K3108:L3108"/>
    <mergeCell ref="I3154:J3154"/>
    <mergeCell ref="I3143:J3143"/>
    <mergeCell ref="I3144:J3144"/>
    <mergeCell ref="K3145:L3145"/>
    <mergeCell ref="K3146:L3146"/>
    <mergeCell ref="I3134:J3134"/>
    <mergeCell ref="K3134:L3134"/>
    <mergeCell ref="I3108:J3108"/>
    <mergeCell ref="I3135:J3135"/>
    <mergeCell ref="K3135:L3135"/>
    <mergeCell ref="K3136:L3136"/>
    <mergeCell ref="A3130:L3130"/>
    <mergeCell ref="C3132:E3132"/>
    <mergeCell ref="I3132:J3132"/>
    <mergeCell ref="K3132:L3132"/>
    <mergeCell ref="A3112:H3112"/>
    <mergeCell ref="K3112:L3112"/>
    <mergeCell ref="K3109:L3109"/>
    <mergeCell ref="I3110:J3110"/>
    <mergeCell ref="K3133:L3133"/>
    <mergeCell ref="A3125:H3125"/>
    <mergeCell ref="K3125:L3125"/>
    <mergeCell ref="A3129:L3129"/>
    <mergeCell ref="I3122:J3122"/>
    <mergeCell ref="A3124:H3124"/>
    <mergeCell ref="I3124:J3124"/>
    <mergeCell ref="K3124:L3124"/>
    <mergeCell ref="I3139:J3139"/>
    <mergeCell ref="K3139:L3139"/>
    <mergeCell ref="I3114:J3114"/>
    <mergeCell ref="I3115:J3115"/>
    <mergeCell ref="I3116:J3116"/>
    <mergeCell ref="I3117:J3117"/>
    <mergeCell ref="K3131:M3131"/>
    <mergeCell ref="K3099:L3099"/>
    <mergeCell ref="I3101:J3101"/>
    <mergeCell ref="K3101:L3101"/>
    <mergeCell ref="I3102:J3102"/>
    <mergeCell ref="K3102:L3102"/>
    <mergeCell ref="I3104:J3104"/>
    <mergeCell ref="K3104:L3104"/>
    <mergeCell ref="K3105:L3105"/>
    <mergeCell ref="I3106:J3106"/>
    <mergeCell ref="K3106:L3106"/>
    <mergeCell ref="I3107:J3107"/>
    <mergeCell ref="K3107:L3107"/>
    <mergeCell ref="K3100:L3100"/>
    <mergeCell ref="A3088:H3088"/>
    <mergeCell ref="K3088:L3088"/>
    <mergeCell ref="I3089:J3089"/>
    <mergeCell ref="K3089:L3089"/>
    <mergeCell ref="K3095:L3095"/>
    <mergeCell ref="K3096:L3096"/>
    <mergeCell ref="K3093:L3093"/>
    <mergeCell ref="I3082:J3082"/>
    <mergeCell ref="I3071:J3071"/>
    <mergeCell ref="I3072:J3072"/>
    <mergeCell ref="K3073:L3073"/>
    <mergeCell ref="K3074:L3074"/>
    <mergeCell ref="A3103:H3103"/>
    <mergeCell ref="K3103:L3103"/>
    <mergeCell ref="I3100:J3100"/>
    <mergeCell ref="I3094:J3094"/>
    <mergeCell ref="K3094:L3094"/>
    <mergeCell ref="A3095:H3095"/>
    <mergeCell ref="I3097:J3097"/>
    <mergeCell ref="K3097:L3097"/>
    <mergeCell ref="I3098:J3098"/>
    <mergeCell ref="I3099:J3099"/>
    <mergeCell ref="I3093:J3093"/>
    <mergeCell ref="I3076:J3076"/>
    <mergeCell ref="K3076:L3076"/>
    <mergeCell ref="I3083:J3083"/>
    <mergeCell ref="K3083:L3083"/>
    <mergeCell ref="I3085:J3085"/>
    <mergeCell ref="I3086:J3086"/>
    <mergeCell ref="I3078:J3078"/>
    <mergeCell ref="I3079:J3079"/>
    <mergeCell ref="I3080:J3080"/>
    <mergeCell ref="K3067:L3067"/>
    <mergeCell ref="I3070:J3070"/>
    <mergeCell ref="K3070:L3070"/>
    <mergeCell ref="I3090:J3090"/>
    <mergeCell ref="K3090:L3090"/>
    <mergeCell ref="I3091:J3091"/>
    <mergeCell ref="K3091:L3091"/>
    <mergeCell ref="I3081:J3081"/>
    <mergeCell ref="K3081:L3081"/>
    <mergeCell ref="K3087:L3087"/>
    <mergeCell ref="K3061:L3061"/>
    <mergeCell ref="A3053:H3053"/>
    <mergeCell ref="K3053:L3053"/>
    <mergeCell ref="A3057:L3057"/>
    <mergeCell ref="I3050:J3050"/>
    <mergeCell ref="I3062:J3062"/>
    <mergeCell ref="K3062:L3062"/>
    <mergeCell ref="I3068:J3068"/>
    <mergeCell ref="I3069:J3069"/>
    <mergeCell ref="I3042:J3042"/>
    <mergeCell ref="I3043:J3043"/>
    <mergeCell ref="I3044:J3044"/>
    <mergeCell ref="I3045:J3045"/>
    <mergeCell ref="I3067:J3067"/>
    <mergeCell ref="K3052:L3052"/>
    <mergeCell ref="K3033:L3033"/>
    <mergeCell ref="I3034:J3034"/>
    <mergeCell ref="K3034:L3034"/>
    <mergeCell ref="I3035:J3035"/>
    <mergeCell ref="K3035:L3035"/>
    <mergeCell ref="K3037:L3037"/>
    <mergeCell ref="I3038:J3038"/>
    <mergeCell ref="I3027:J3027"/>
    <mergeCell ref="K3027:L3027"/>
    <mergeCell ref="I3029:J3029"/>
    <mergeCell ref="K3029:L3029"/>
    <mergeCell ref="I3030:J3030"/>
    <mergeCell ref="K3030:L3030"/>
    <mergeCell ref="A3036:H3036"/>
    <mergeCell ref="K3036:L3036"/>
    <mergeCell ref="A3031:H3031"/>
    <mergeCell ref="K3031:L3031"/>
    <mergeCell ref="I3028:J3028"/>
    <mergeCell ref="K3028:L3028"/>
    <mergeCell ref="I3032:J3032"/>
    <mergeCell ref="K3032:L3032"/>
    <mergeCell ref="K3064:L3064"/>
    <mergeCell ref="A3058:L3058"/>
    <mergeCell ref="C3060:E3060"/>
    <mergeCell ref="I3060:J3060"/>
    <mergeCell ref="K3060:L3060"/>
    <mergeCell ref="A3040:H3040"/>
    <mergeCell ref="K3040:L3040"/>
    <mergeCell ref="I3041:J3041"/>
    <mergeCell ref="A3052:H3052"/>
    <mergeCell ref="I3052:J3052"/>
    <mergeCell ref="I3017:J3017"/>
    <mergeCell ref="K3017:L3017"/>
    <mergeCell ref="K3023:L3023"/>
    <mergeCell ref="K3024:L3024"/>
    <mergeCell ref="I3036:J3036"/>
    <mergeCell ref="I3063:J3063"/>
    <mergeCell ref="K3063:L3063"/>
    <mergeCell ref="I3025:J3025"/>
    <mergeCell ref="K3025:L3025"/>
    <mergeCell ref="I3026:J3026"/>
    <mergeCell ref="I3008:J3008"/>
    <mergeCell ref="I3009:J3009"/>
    <mergeCell ref="K3009:L3009"/>
    <mergeCell ref="K3015:L3015"/>
    <mergeCell ref="A3016:H3016"/>
    <mergeCell ref="K3016:L3016"/>
    <mergeCell ref="I3019:J3019"/>
    <mergeCell ref="K3019:L3019"/>
    <mergeCell ref="I3021:J3021"/>
    <mergeCell ref="I3004:J3004"/>
    <mergeCell ref="K3004:L3004"/>
    <mergeCell ref="I2996:J2996"/>
    <mergeCell ref="I2997:J2997"/>
    <mergeCell ref="I3011:J3011"/>
    <mergeCell ref="K3011:L3011"/>
    <mergeCell ref="I3013:J3013"/>
    <mergeCell ref="K3002:L3002"/>
    <mergeCell ref="I2990:J2990"/>
    <mergeCell ref="K2990:L2990"/>
    <mergeCell ref="I2998:J2998"/>
    <mergeCell ref="K2998:L2998"/>
    <mergeCell ref="I3018:J3018"/>
    <mergeCell ref="K3018:L3018"/>
    <mergeCell ref="I3014:J3014"/>
    <mergeCell ref="I3006:J3006"/>
    <mergeCell ref="I3007:J3007"/>
    <mergeCell ref="A2985:L2985"/>
    <mergeCell ref="I2978:J2978"/>
    <mergeCell ref="I3022:J3022"/>
    <mergeCell ref="K3022:L3022"/>
    <mergeCell ref="A3023:H3023"/>
    <mergeCell ref="K3021:L3021"/>
    <mergeCell ref="I3010:J3010"/>
    <mergeCell ref="I2999:J2999"/>
    <mergeCell ref="I3000:J3000"/>
    <mergeCell ref="K3001:L3001"/>
    <mergeCell ref="A2968:H2968"/>
    <mergeCell ref="K2968:L2968"/>
    <mergeCell ref="I2969:J2969"/>
    <mergeCell ref="A2964:H2964"/>
    <mergeCell ref="K2964:L2964"/>
    <mergeCell ref="I2995:J2995"/>
    <mergeCell ref="K2995:L2995"/>
    <mergeCell ref="K2989:L2989"/>
    <mergeCell ref="A2981:H2981"/>
    <mergeCell ref="K2981:L2981"/>
    <mergeCell ref="A2980:H2980"/>
    <mergeCell ref="I2980:J2980"/>
    <mergeCell ref="K2980:L2980"/>
    <mergeCell ref="I2991:J2991"/>
    <mergeCell ref="K2991:L2991"/>
    <mergeCell ref="K2992:L2992"/>
    <mergeCell ref="A2986:L2986"/>
    <mergeCell ref="C2988:E2988"/>
    <mergeCell ref="I2988:J2988"/>
    <mergeCell ref="K2988:L2988"/>
    <mergeCell ref="A2959:H2959"/>
    <mergeCell ref="K2959:L2959"/>
    <mergeCell ref="I2956:J2956"/>
    <mergeCell ref="K2956:L2956"/>
    <mergeCell ref="I2953:J2953"/>
    <mergeCell ref="K2953:L2953"/>
    <mergeCell ref="I2954:J2954"/>
    <mergeCell ref="I2955:J2955"/>
    <mergeCell ref="K2955:L2955"/>
    <mergeCell ref="I2971:J2971"/>
    <mergeCell ref="I2972:J2972"/>
    <mergeCell ref="I2973:J2973"/>
    <mergeCell ref="K2965:L2965"/>
    <mergeCell ref="I2966:J2966"/>
    <mergeCell ref="K2958:L2958"/>
    <mergeCell ref="I2964:J2964"/>
    <mergeCell ref="K2961:L2961"/>
    <mergeCell ref="I2962:J2962"/>
    <mergeCell ref="K2962:L2962"/>
    <mergeCell ref="I2963:J2963"/>
    <mergeCell ref="K2963:L2963"/>
    <mergeCell ref="I2970:J2970"/>
    <mergeCell ref="A2951:H2951"/>
    <mergeCell ref="K2951:L2951"/>
    <mergeCell ref="K2952:L2952"/>
    <mergeCell ref="I2946:J2946"/>
    <mergeCell ref="K2946:L2946"/>
    <mergeCell ref="I2947:J2947"/>
    <mergeCell ref="K2947:L2947"/>
    <mergeCell ref="I2949:J2949"/>
    <mergeCell ref="A2944:H2944"/>
    <mergeCell ref="K2944:L2944"/>
    <mergeCell ref="I2945:J2945"/>
    <mergeCell ref="K2945:L2945"/>
    <mergeCell ref="I2950:J2950"/>
    <mergeCell ref="K2950:L2950"/>
    <mergeCell ref="I2942:J2942"/>
    <mergeCell ref="I2960:J2960"/>
    <mergeCell ref="K2960:L2960"/>
    <mergeCell ref="I2957:J2957"/>
    <mergeCell ref="K2957:L2957"/>
    <mergeCell ref="I2958:J2958"/>
    <mergeCell ref="K2949:L2949"/>
    <mergeCell ref="K2943:L2943"/>
    <mergeCell ref="K2930:L2930"/>
    <mergeCell ref="I2932:J2932"/>
    <mergeCell ref="I2938:J2938"/>
    <mergeCell ref="I2939:J2939"/>
    <mergeCell ref="K2939:L2939"/>
    <mergeCell ref="I2941:J2941"/>
    <mergeCell ref="I2926:J2926"/>
    <mergeCell ref="K2926:L2926"/>
    <mergeCell ref="I2934:J2934"/>
    <mergeCell ref="I2935:J2935"/>
    <mergeCell ref="I2936:J2936"/>
    <mergeCell ref="I2937:J2937"/>
    <mergeCell ref="K2937:L2937"/>
    <mergeCell ref="I2927:J2927"/>
    <mergeCell ref="I2928:J2928"/>
    <mergeCell ref="K2929:L2929"/>
    <mergeCell ref="K2907:L2907"/>
    <mergeCell ref="A2910:H2910"/>
    <mergeCell ref="K2910:L2910"/>
    <mergeCell ref="A2911:H2911"/>
    <mergeCell ref="K2911:L2911"/>
    <mergeCell ref="K2932:L2932"/>
    <mergeCell ref="I2923:J2923"/>
    <mergeCell ref="K2923:L2923"/>
    <mergeCell ref="I2924:J2924"/>
    <mergeCell ref="I2925:J2925"/>
    <mergeCell ref="I2918:J2918"/>
    <mergeCell ref="K2918:L2918"/>
    <mergeCell ref="I2919:J2919"/>
    <mergeCell ref="K2919:L2919"/>
    <mergeCell ref="K2920:L2920"/>
    <mergeCell ref="A2914:L2914"/>
    <mergeCell ref="C2916:E2916"/>
    <mergeCell ref="I2916:J2916"/>
    <mergeCell ref="K2916:L2916"/>
    <mergeCell ref="K2917:L2917"/>
    <mergeCell ref="A2909:H2909"/>
    <mergeCell ref="K2909:L2909"/>
    <mergeCell ref="A2913:L2913"/>
    <mergeCell ref="I2904:J2904"/>
    <mergeCell ref="A2906:H2906"/>
    <mergeCell ref="I2906:J2906"/>
    <mergeCell ref="K2906:L2906"/>
    <mergeCell ref="K2908:L2908"/>
    <mergeCell ref="A2907:H2907"/>
    <mergeCell ref="I2907:J2907"/>
    <mergeCell ref="A2890:H2890"/>
    <mergeCell ref="K2890:L2890"/>
    <mergeCell ref="K2887:L2887"/>
    <mergeCell ref="I2882:J2882"/>
    <mergeCell ref="K2882:L2882"/>
    <mergeCell ref="K2878:L2878"/>
    <mergeCell ref="I2879:J2879"/>
    <mergeCell ref="K2879:L2879"/>
    <mergeCell ref="I2880:J2880"/>
    <mergeCell ref="I2881:J2881"/>
    <mergeCell ref="I2875:J2875"/>
    <mergeCell ref="K2875:L2875"/>
    <mergeCell ref="I2876:J2876"/>
    <mergeCell ref="K2876:L2876"/>
    <mergeCell ref="A2877:H2877"/>
    <mergeCell ref="K2877:L2877"/>
    <mergeCell ref="I2897:J2897"/>
    <mergeCell ref="I2898:J2898"/>
    <mergeCell ref="I2899:J2899"/>
    <mergeCell ref="K2891:L2891"/>
    <mergeCell ref="I2892:J2892"/>
    <mergeCell ref="A2894:H2894"/>
    <mergeCell ref="K2894:L2894"/>
    <mergeCell ref="I2895:J2895"/>
    <mergeCell ref="I2896:J2896"/>
    <mergeCell ref="I2888:J2888"/>
    <mergeCell ref="K2888:L2888"/>
    <mergeCell ref="I2889:J2889"/>
    <mergeCell ref="K2889:L2889"/>
    <mergeCell ref="I2890:J2890"/>
    <mergeCell ref="I2886:J2886"/>
    <mergeCell ref="K2886:L2886"/>
    <mergeCell ref="I2867:J2867"/>
    <mergeCell ref="I2868:J2868"/>
    <mergeCell ref="K2869:L2869"/>
    <mergeCell ref="A2870:H2870"/>
    <mergeCell ref="K2870:L2870"/>
    <mergeCell ref="I2845:J2845"/>
    <mergeCell ref="K2845:L2845"/>
    <mergeCell ref="I2863:J2863"/>
    <mergeCell ref="K2863:L2863"/>
    <mergeCell ref="I2842:J2842"/>
    <mergeCell ref="K2842:L2842"/>
    <mergeCell ref="I2862:J2862"/>
    <mergeCell ref="I2852:J2852"/>
    <mergeCell ref="K2852:L2852"/>
    <mergeCell ref="I2853:J2853"/>
    <mergeCell ref="I2865:J2865"/>
    <mergeCell ref="K2865:L2865"/>
    <mergeCell ref="K2856:L2856"/>
    <mergeCell ref="I2858:J2858"/>
    <mergeCell ref="K2858:L2858"/>
    <mergeCell ref="I2860:J2860"/>
    <mergeCell ref="I2861:J2861"/>
    <mergeCell ref="K2881:L2881"/>
    <mergeCell ref="I2883:J2883"/>
    <mergeCell ref="K2883:L2883"/>
    <mergeCell ref="I2884:J2884"/>
    <mergeCell ref="K2884:L2884"/>
    <mergeCell ref="A2885:H2885"/>
    <mergeCell ref="K2885:L2885"/>
    <mergeCell ref="I2844:J2844"/>
    <mergeCell ref="K2844:L2844"/>
    <mergeCell ref="I2818:J2818"/>
    <mergeCell ref="A2835:H2835"/>
    <mergeCell ref="K2835:L2835"/>
    <mergeCell ref="I2832:J2832"/>
    <mergeCell ref="I2825:J2825"/>
    <mergeCell ref="A2839:L2839"/>
    <mergeCell ref="A2840:L2840"/>
    <mergeCell ref="C2842:E2842"/>
    <mergeCell ref="A2822:H2822"/>
    <mergeCell ref="K2822:L2822"/>
    <mergeCell ref="I2823:J2823"/>
    <mergeCell ref="A2818:H2818"/>
    <mergeCell ref="K2818:L2818"/>
    <mergeCell ref="K2813:L2813"/>
    <mergeCell ref="A2814:H2814"/>
    <mergeCell ref="K2814:L2814"/>
    <mergeCell ref="I2872:J2872"/>
    <mergeCell ref="K2872:L2872"/>
    <mergeCell ref="I2873:J2873"/>
    <mergeCell ref="K2873:L2873"/>
    <mergeCell ref="K2819:L2819"/>
    <mergeCell ref="I2820:J2820"/>
    <mergeCell ref="I2854:J2854"/>
    <mergeCell ref="K2855:L2855"/>
    <mergeCell ref="K2846:L2846"/>
    <mergeCell ref="I2849:J2849"/>
    <mergeCell ref="I2796:J2796"/>
    <mergeCell ref="I2797:J2797"/>
    <mergeCell ref="K2798:L2798"/>
    <mergeCell ref="I2864:J2864"/>
    <mergeCell ref="I2871:J2871"/>
    <mergeCell ref="K2871:L2871"/>
    <mergeCell ref="K2849:L2849"/>
    <mergeCell ref="I2850:J2850"/>
    <mergeCell ref="I2851:J2851"/>
    <mergeCell ref="K2843:L2843"/>
    <mergeCell ref="I2782:J2782"/>
    <mergeCell ref="I2783:J2783"/>
    <mergeCell ref="K2784:L2784"/>
    <mergeCell ref="I2791:J2791"/>
    <mergeCell ref="I2792:J2792"/>
    <mergeCell ref="K2792:L2792"/>
    <mergeCell ref="K2785:L2785"/>
    <mergeCell ref="I2787:J2787"/>
    <mergeCell ref="K2787:L2787"/>
    <mergeCell ref="I2754:J2754"/>
    <mergeCell ref="I2755:J2755"/>
    <mergeCell ref="I2756:J2756"/>
    <mergeCell ref="I2810:J2810"/>
    <mergeCell ref="K2810:L2810"/>
    <mergeCell ref="I2800:J2800"/>
    <mergeCell ref="I2789:J2789"/>
    <mergeCell ref="I2790:J2790"/>
    <mergeCell ref="I2781:J2781"/>
    <mergeCell ref="K2781:L2781"/>
    <mergeCell ref="K2751:L2751"/>
    <mergeCell ref="I2752:J2752"/>
    <mergeCell ref="A2747:H2747"/>
    <mergeCell ref="K2747:L2747"/>
    <mergeCell ref="I2753:J2753"/>
    <mergeCell ref="I2747:J2747"/>
    <mergeCell ref="I2780:J2780"/>
    <mergeCell ref="K2745:L2745"/>
    <mergeCell ref="I2746:J2746"/>
    <mergeCell ref="K2746:L2746"/>
    <mergeCell ref="K2772:L2772"/>
    <mergeCell ref="I2773:J2773"/>
    <mergeCell ref="K2773:L2773"/>
    <mergeCell ref="A2768:L2768"/>
    <mergeCell ref="A2769:L2769"/>
    <mergeCell ref="C2771:E2771"/>
    <mergeCell ref="A2799:H2799"/>
    <mergeCell ref="K2799:L2799"/>
    <mergeCell ref="I2774:J2774"/>
    <mergeCell ref="K2774:L2774"/>
    <mergeCell ref="I2793:J2793"/>
    <mergeCell ref="I2794:J2794"/>
    <mergeCell ref="K2794:L2794"/>
    <mergeCell ref="I2778:J2778"/>
    <mergeCell ref="K2778:L2778"/>
    <mergeCell ref="I2779:J2779"/>
    <mergeCell ref="I2734:J2734"/>
    <mergeCell ref="K2734:L2734"/>
    <mergeCell ref="A2735:H2735"/>
    <mergeCell ref="K2735:L2735"/>
    <mergeCell ref="I2729:J2729"/>
    <mergeCell ref="K2729:L2729"/>
    <mergeCell ref="I2730:J2730"/>
    <mergeCell ref="K2730:L2730"/>
    <mergeCell ref="I2731:J2731"/>
    <mergeCell ref="A2728:H2728"/>
    <mergeCell ref="K2728:L2728"/>
    <mergeCell ref="I2744:J2744"/>
    <mergeCell ref="K2744:L2744"/>
    <mergeCell ref="I2741:J2741"/>
    <mergeCell ref="K2741:L2741"/>
    <mergeCell ref="I2742:J2742"/>
    <mergeCell ref="K2742:L2742"/>
    <mergeCell ref="A2743:H2743"/>
    <mergeCell ref="K2743:L2743"/>
    <mergeCell ref="K2736:L2736"/>
    <mergeCell ref="I2737:J2737"/>
    <mergeCell ref="K2737:L2737"/>
    <mergeCell ref="I2738:J2738"/>
    <mergeCell ref="I2739:J2739"/>
    <mergeCell ref="K2739:L2739"/>
    <mergeCell ref="K2748:L2748"/>
    <mergeCell ref="K2771:L2771"/>
    <mergeCell ref="A2764:H2764"/>
    <mergeCell ref="K2764:L2764"/>
    <mergeCell ref="I2761:J2761"/>
    <mergeCell ref="I2740:J2740"/>
    <mergeCell ref="K2740:L2740"/>
    <mergeCell ref="I2771:J2771"/>
    <mergeCell ref="I2749:J2749"/>
    <mergeCell ref="A2751:H2751"/>
    <mergeCell ref="I2720:J2720"/>
    <mergeCell ref="I2721:J2721"/>
    <mergeCell ref="K2721:L2721"/>
    <mergeCell ref="I2722:J2722"/>
    <mergeCell ref="I2723:J2723"/>
    <mergeCell ref="K2723:L2723"/>
    <mergeCell ref="I2719:J2719"/>
    <mergeCell ref="I2710:J2710"/>
    <mergeCell ref="K2710:L2710"/>
    <mergeCell ref="I2711:J2711"/>
    <mergeCell ref="I2712:J2712"/>
    <mergeCell ref="K2713:L2713"/>
    <mergeCell ref="I2709:J2709"/>
    <mergeCell ref="I2733:J2733"/>
    <mergeCell ref="K2733:L2733"/>
    <mergeCell ref="I2725:J2725"/>
    <mergeCell ref="I2726:J2726"/>
    <mergeCell ref="K2727:L2727"/>
    <mergeCell ref="K2714:L2714"/>
    <mergeCell ref="I2716:J2716"/>
    <mergeCell ref="K2716:L2716"/>
    <mergeCell ref="I2718:J2718"/>
    <mergeCell ref="A2680:H2680"/>
    <mergeCell ref="K2680:L2680"/>
    <mergeCell ref="I2681:J2681"/>
    <mergeCell ref="I2682:J2682"/>
    <mergeCell ref="I2676:J2676"/>
    <mergeCell ref="K2731:L2731"/>
    <mergeCell ref="K2704:L2704"/>
    <mergeCell ref="I2707:J2707"/>
    <mergeCell ref="K2707:L2707"/>
    <mergeCell ref="I2708:J2708"/>
    <mergeCell ref="K2675:L2675"/>
    <mergeCell ref="K2701:L2701"/>
    <mergeCell ref="I2683:J2683"/>
    <mergeCell ref="I2684:J2684"/>
    <mergeCell ref="I2685:J2685"/>
    <mergeCell ref="K2677:L2677"/>
    <mergeCell ref="I2678:J2678"/>
    <mergeCell ref="I2692:J2692"/>
    <mergeCell ref="K2692:L2692"/>
    <mergeCell ref="K2702:L2702"/>
    <mergeCell ref="I2673:J2673"/>
    <mergeCell ref="K2673:L2673"/>
    <mergeCell ref="A2693:H2693"/>
    <mergeCell ref="K2693:L2693"/>
    <mergeCell ref="I2690:J2690"/>
    <mergeCell ref="A2676:H2676"/>
    <mergeCell ref="K2676:L2676"/>
    <mergeCell ref="K2674:L2674"/>
    <mergeCell ref="I2675:J2675"/>
    <mergeCell ref="A2664:H2664"/>
    <mergeCell ref="K2664:L2664"/>
    <mergeCell ref="I2703:J2703"/>
    <mergeCell ref="K2703:L2703"/>
    <mergeCell ref="A2697:L2697"/>
    <mergeCell ref="A2698:L2698"/>
    <mergeCell ref="C2700:E2700"/>
    <mergeCell ref="I2700:J2700"/>
    <mergeCell ref="K2700:L2700"/>
    <mergeCell ref="I2702:J2702"/>
    <mergeCell ref="I2670:J2670"/>
    <mergeCell ref="K2670:L2670"/>
    <mergeCell ref="I2671:J2671"/>
    <mergeCell ref="K2671:L2671"/>
    <mergeCell ref="I2660:J2660"/>
    <mergeCell ref="K2660:L2660"/>
    <mergeCell ref="A2672:H2672"/>
    <mergeCell ref="K2672:L2672"/>
    <mergeCell ref="I2669:J2669"/>
    <mergeCell ref="K2669:L2669"/>
    <mergeCell ref="K2665:L2665"/>
    <mergeCell ref="I2666:J2666"/>
    <mergeCell ref="K2666:L2666"/>
    <mergeCell ref="I2667:J2667"/>
    <mergeCell ref="I2668:J2668"/>
    <mergeCell ref="K2668:L2668"/>
    <mergeCell ref="I2659:J2659"/>
    <mergeCell ref="K2659:L2659"/>
    <mergeCell ref="I2662:J2662"/>
    <mergeCell ref="K2662:L2662"/>
    <mergeCell ref="I2663:J2663"/>
    <mergeCell ref="K2663:L2663"/>
    <mergeCell ref="A2657:H2657"/>
    <mergeCell ref="K2657:L2657"/>
    <mergeCell ref="I2651:J2651"/>
    <mergeCell ref="I2652:J2652"/>
    <mergeCell ref="K2652:L2652"/>
    <mergeCell ref="I2658:J2658"/>
    <mergeCell ref="K2658:L2658"/>
    <mergeCell ref="I2647:J2647"/>
    <mergeCell ref="I2648:J2648"/>
    <mergeCell ref="I2649:J2649"/>
    <mergeCell ref="I2654:J2654"/>
    <mergeCell ref="I2655:J2655"/>
    <mergeCell ref="K2656:L2656"/>
    <mergeCell ref="I2650:J2650"/>
    <mergeCell ref="K2650:L2650"/>
    <mergeCell ref="I2611:J2611"/>
    <mergeCell ref="I2612:J2612"/>
    <mergeCell ref="I2609:J2609"/>
    <mergeCell ref="K2643:L2643"/>
    <mergeCell ref="I2645:J2645"/>
    <mergeCell ref="K2645:L2645"/>
    <mergeCell ref="I2608:J2608"/>
    <mergeCell ref="I2639:J2639"/>
    <mergeCell ref="K2639:L2639"/>
    <mergeCell ref="I2640:J2640"/>
    <mergeCell ref="I2632:J2632"/>
    <mergeCell ref="K2632:L2632"/>
    <mergeCell ref="A2626:L2626"/>
    <mergeCell ref="A2627:L2627"/>
    <mergeCell ref="K2621:L2621"/>
    <mergeCell ref="I2610:J2610"/>
    <mergeCell ref="K2630:L2630"/>
    <mergeCell ref="I2631:J2631"/>
    <mergeCell ref="K2631:L2631"/>
    <mergeCell ref="I2641:J2641"/>
    <mergeCell ref="K2642:L2642"/>
    <mergeCell ref="K2633:L2633"/>
    <mergeCell ref="I2636:J2636"/>
    <mergeCell ref="K2636:L2636"/>
    <mergeCell ref="I2637:J2637"/>
    <mergeCell ref="I2638:J2638"/>
    <mergeCell ref="K2600:L2600"/>
    <mergeCell ref="K2592:L2592"/>
    <mergeCell ref="I2593:J2593"/>
    <mergeCell ref="K2593:L2593"/>
    <mergeCell ref="I2594:J2594"/>
    <mergeCell ref="C2629:E2629"/>
    <mergeCell ref="I2629:J2629"/>
    <mergeCell ref="K2629:L2629"/>
    <mergeCell ref="A2607:H2607"/>
    <mergeCell ref="K2607:L2607"/>
    <mergeCell ref="I2596:J2596"/>
    <mergeCell ref="K2596:L2596"/>
    <mergeCell ref="A2622:H2622"/>
    <mergeCell ref="K2622:L2622"/>
    <mergeCell ref="I2617:J2617"/>
    <mergeCell ref="A2619:H2619"/>
    <mergeCell ref="I2619:J2619"/>
    <mergeCell ref="K2619:L2619"/>
    <mergeCell ref="A2603:H2603"/>
    <mergeCell ref="K2603:L2603"/>
    <mergeCell ref="I2598:J2598"/>
    <mergeCell ref="K2598:L2598"/>
    <mergeCell ref="K2604:L2604"/>
    <mergeCell ref="I2605:J2605"/>
    <mergeCell ref="A2599:H2599"/>
    <mergeCell ref="K2599:L2599"/>
    <mergeCell ref="K2601:L2601"/>
    <mergeCell ref="I2602:J2602"/>
    <mergeCell ref="K2602:L2602"/>
    <mergeCell ref="I2600:J2600"/>
    <mergeCell ref="A2584:H2584"/>
    <mergeCell ref="K2584:L2584"/>
    <mergeCell ref="I2559:J2559"/>
    <mergeCell ref="I2603:J2603"/>
    <mergeCell ref="I2589:J2589"/>
    <mergeCell ref="K2589:L2589"/>
    <mergeCell ref="I2590:J2590"/>
    <mergeCell ref="K2590:L2590"/>
    <mergeCell ref="I2597:J2597"/>
    <mergeCell ref="K2597:L2597"/>
    <mergeCell ref="K2587:L2587"/>
    <mergeCell ref="I2576:J2576"/>
    <mergeCell ref="I2577:J2577"/>
    <mergeCell ref="K2577:L2577"/>
    <mergeCell ref="K2570:L2570"/>
    <mergeCell ref="I2572:J2572"/>
    <mergeCell ref="K2572:L2572"/>
    <mergeCell ref="I2581:J2581"/>
    <mergeCell ref="I2582:J2582"/>
    <mergeCell ref="K2583:L2583"/>
    <mergeCell ref="K2556:L2556"/>
    <mergeCell ref="A2549:H2549"/>
    <mergeCell ref="K2549:L2549"/>
    <mergeCell ref="A2591:H2591"/>
    <mergeCell ref="K2591:L2591"/>
    <mergeCell ref="I2585:J2585"/>
    <mergeCell ref="K2585:L2585"/>
    <mergeCell ref="I2586:J2586"/>
    <mergeCell ref="K2586:L2586"/>
    <mergeCell ref="I2587:J2587"/>
    <mergeCell ref="I2546:J2546"/>
    <mergeCell ref="I2595:J2595"/>
    <mergeCell ref="K2595:L2595"/>
    <mergeCell ref="I2574:J2574"/>
    <mergeCell ref="I2575:J2575"/>
    <mergeCell ref="I2566:J2566"/>
    <mergeCell ref="K2566:L2566"/>
    <mergeCell ref="I2567:J2567"/>
    <mergeCell ref="I2568:J2568"/>
    <mergeCell ref="K2569:L2569"/>
    <mergeCell ref="I2538:J2538"/>
    <mergeCell ref="I2532:J2532"/>
    <mergeCell ref="I2539:J2539"/>
    <mergeCell ref="I2540:J2540"/>
    <mergeCell ref="I2541:J2541"/>
    <mergeCell ref="K2533:L2533"/>
    <mergeCell ref="I2534:J2534"/>
    <mergeCell ref="A2536:H2536"/>
    <mergeCell ref="K2536:L2536"/>
    <mergeCell ref="I2537:J2537"/>
    <mergeCell ref="A2532:H2532"/>
    <mergeCell ref="K2532:L2532"/>
    <mergeCell ref="K2530:L2530"/>
    <mergeCell ref="I2531:J2531"/>
    <mergeCell ref="K2531:L2531"/>
    <mergeCell ref="K2557:L2557"/>
    <mergeCell ref="I2558:J2558"/>
    <mergeCell ref="K2558:L2558"/>
    <mergeCell ref="A2553:L2553"/>
    <mergeCell ref="A2554:L2554"/>
    <mergeCell ref="C2556:E2556"/>
    <mergeCell ref="I2556:J2556"/>
    <mergeCell ref="K2559:L2559"/>
    <mergeCell ref="I2578:J2578"/>
    <mergeCell ref="I2579:J2579"/>
    <mergeCell ref="K2579:L2579"/>
    <mergeCell ref="I2563:J2563"/>
    <mergeCell ref="K2563:L2563"/>
    <mergeCell ref="I2564:J2564"/>
    <mergeCell ref="I2565:J2565"/>
    <mergeCell ref="K2560:L2560"/>
    <mergeCell ref="I2519:J2519"/>
    <mergeCell ref="K2519:L2519"/>
    <mergeCell ref="A2520:H2520"/>
    <mergeCell ref="K2520:L2520"/>
    <mergeCell ref="I2514:J2514"/>
    <mergeCell ref="K2514:L2514"/>
    <mergeCell ref="I2515:J2515"/>
    <mergeCell ref="K2515:L2515"/>
    <mergeCell ref="I2516:J2516"/>
    <mergeCell ref="K2516:L2516"/>
    <mergeCell ref="A2513:H2513"/>
    <mergeCell ref="K2513:L2513"/>
    <mergeCell ref="I2529:J2529"/>
    <mergeCell ref="K2529:L2529"/>
    <mergeCell ref="I2526:J2526"/>
    <mergeCell ref="K2526:L2526"/>
    <mergeCell ref="I2527:J2527"/>
    <mergeCell ref="K2527:L2527"/>
    <mergeCell ref="A2528:H2528"/>
    <mergeCell ref="K2528:L2528"/>
    <mergeCell ref="I2525:J2525"/>
    <mergeCell ref="K2525:L2525"/>
    <mergeCell ref="K2521:L2521"/>
    <mergeCell ref="I2522:J2522"/>
    <mergeCell ref="K2522:L2522"/>
    <mergeCell ref="I2523:J2523"/>
    <mergeCell ref="I2524:J2524"/>
    <mergeCell ref="K2524:L2524"/>
    <mergeCell ref="I2505:J2505"/>
    <mergeCell ref="I2506:J2506"/>
    <mergeCell ref="K2506:L2506"/>
    <mergeCell ref="I2507:J2507"/>
    <mergeCell ref="I2508:J2508"/>
    <mergeCell ref="K2508:L2508"/>
    <mergeCell ref="I2503:J2503"/>
    <mergeCell ref="I2504:J2504"/>
    <mergeCell ref="I2495:J2495"/>
    <mergeCell ref="K2495:L2495"/>
    <mergeCell ref="I2496:J2496"/>
    <mergeCell ref="I2497:J2497"/>
    <mergeCell ref="K2498:L2498"/>
    <mergeCell ref="I2493:J2493"/>
    <mergeCell ref="I2494:J2494"/>
    <mergeCell ref="I2518:J2518"/>
    <mergeCell ref="K2518:L2518"/>
    <mergeCell ref="I2510:J2510"/>
    <mergeCell ref="I2511:J2511"/>
    <mergeCell ref="K2512:L2512"/>
    <mergeCell ref="K2499:L2499"/>
    <mergeCell ref="I2501:J2501"/>
    <mergeCell ref="K2501:L2501"/>
    <mergeCell ref="I2469:J2469"/>
    <mergeCell ref="I2470:J2470"/>
    <mergeCell ref="K2462:L2462"/>
    <mergeCell ref="K2489:L2489"/>
    <mergeCell ref="I2492:J2492"/>
    <mergeCell ref="K2492:L2492"/>
    <mergeCell ref="K2461:L2461"/>
    <mergeCell ref="K2459:L2459"/>
    <mergeCell ref="I2460:J2460"/>
    <mergeCell ref="K2460:L2460"/>
    <mergeCell ref="I2467:J2467"/>
    <mergeCell ref="I2468:J2468"/>
    <mergeCell ref="I2461:J2461"/>
    <mergeCell ref="A2449:H2449"/>
    <mergeCell ref="K2449:L2449"/>
    <mergeCell ref="K2450:L2450"/>
    <mergeCell ref="A2478:H2478"/>
    <mergeCell ref="K2478:L2478"/>
    <mergeCell ref="I2475:J2475"/>
    <mergeCell ref="A2465:H2465"/>
    <mergeCell ref="K2465:L2465"/>
    <mergeCell ref="I2466:J2466"/>
    <mergeCell ref="A2461:H2461"/>
    <mergeCell ref="I2487:J2487"/>
    <mergeCell ref="K2487:L2487"/>
    <mergeCell ref="I2488:J2488"/>
    <mergeCell ref="K2488:L2488"/>
    <mergeCell ref="A2482:L2482"/>
    <mergeCell ref="A2483:L2483"/>
    <mergeCell ref="C2485:E2485"/>
    <mergeCell ref="I2485:J2485"/>
    <mergeCell ref="K2485:L2485"/>
    <mergeCell ref="K2486:L2486"/>
    <mergeCell ref="I2458:J2458"/>
    <mergeCell ref="K2458:L2458"/>
    <mergeCell ref="I2455:J2455"/>
    <mergeCell ref="K2455:L2455"/>
    <mergeCell ref="I2456:J2456"/>
    <mergeCell ref="I2444:J2444"/>
    <mergeCell ref="K2444:L2444"/>
    <mergeCell ref="I2445:J2445"/>
    <mergeCell ref="K2445:L2445"/>
    <mergeCell ref="I2447:J2447"/>
    <mergeCell ref="I2453:J2453"/>
    <mergeCell ref="K2453:L2453"/>
    <mergeCell ref="K2441:L2441"/>
    <mergeCell ref="A2442:H2442"/>
    <mergeCell ref="K2442:L2442"/>
    <mergeCell ref="I2443:J2443"/>
    <mergeCell ref="K2443:L2443"/>
    <mergeCell ref="K2447:L2447"/>
    <mergeCell ref="I2448:J2448"/>
    <mergeCell ref="K2448:L2448"/>
    <mergeCell ref="I2436:J2436"/>
    <mergeCell ref="I2437:J2437"/>
    <mergeCell ref="K2437:L2437"/>
    <mergeCell ref="I2439:J2439"/>
    <mergeCell ref="I2440:J2440"/>
    <mergeCell ref="I2432:J2432"/>
    <mergeCell ref="I2433:J2433"/>
    <mergeCell ref="I2434:J2434"/>
    <mergeCell ref="I2435:J2435"/>
    <mergeCell ref="K2435:L2435"/>
    <mergeCell ref="I2425:J2425"/>
    <mergeCell ref="I2426:J2426"/>
    <mergeCell ref="K2427:L2427"/>
    <mergeCell ref="K2428:L2428"/>
    <mergeCell ref="I2430:J2430"/>
    <mergeCell ref="K2430:L2430"/>
    <mergeCell ref="K2405:L2405"/>
    <mergeCell ref="I2421:J2421"/>
    <mergeCell ref="K2421:L2421"/>
    <mergeCell ref="I2422:J2422"/>
    <mergeCell ref="I2423:J2423"/>
    <mergeCell ref="I2424:J2424"/>
    <mergeCell ref="K2424:L2424"/>
    <mergeCell ref="I2416:J2416"/>
    <mergeCell ref="K2416:L2416"/>
    <mergeCell ref="I2417:J2417"/>
    <mergeCell ref="K2417:L2417"/>
    <mergeCell ref="K2418:L2418"/>
    <mergeCell ref="A2412:L2412"/>
    <mergeCell ref="C2414:E2414"/>
    <mergeCell ref="I2414:J2414"/>
    <mergeCell ref="K2414:L2414"/>
    <mergeCell ref="K2415:L2415"/>
    <mergeCell ref="A2407:H2407"/>
    <mergeCell ref="K2407:L2407"/>
    <mergeCell ref="A2411:L2411"/>
    <mergeCell ref="I2402:J2402"/>
    <mergeCell ref="A2404:H2404"/>
    <mergeCell ref="I2404:J2404"/>
    <mergeCell ref="K2404:L2404"/>
    <mergeCell ref="K2406:L2406"/>
    <mergeCell ref="A2405:H2405"/>
    <mergeCell ref="I2405:J2405"/>
    <mergeCell ref="I2394:J2394"/>
    <mergeCell ref="I2395:J2395"/>
    <mergeCell ref="I2388:J2388"/>
    <mergeCell ref="I2396:J2396"/>
    <mergeCell ref="I2397:J2397"/>
    <mergeCell ref="K2389:L2389"/>
    <mergeCell ref="I2390:J2390"/>
    <mergeCell ref="A2392:H2392"/>
    <mergeCell ref="K2392:L2392"/>
    <mergeCell ref="I2393:J2393"/>
    <mergeCell ref="A2388:H2388"/>
    <mergeCell ref="K2388:L2388"/>
    <mergeCell ref="K2385:L2385"/>
    <mergeCell ref="I2386:J2386"/>
    <mergeCell ref="K2386:L2386"/>
    <mergeCell ref="I2387:J2387"/>
    <mergeCell ref="K2387:L2387"/>
    <mergeCell ref="I2374:J2374"/>
    <mergeCell ref="K2374:L2374"/>
    <mergeCell ref="A2375:H2375"/>
    <mergeCell ref="K2375:L2375"/>
    <mergeCell ref="K2376:L2376"/>
    <mergeCell ref="I2370:J2370"/>
    <mergeCell ref="K2370:L2370"/>
    <mergeCell ref="I2371:J2371"/>
    <mergeCell ref="K2371:L2371"/>
    <mergeCell ref="I2373:J2373"/>
    <mergeCell ref="K2373:L2373"/>
    <mergeCell ref="K2367:L2367"/>
    <mergeCell ref="A2368:H2368"/>
    <mergeCell ref="K2368:L2368"/>
    <mergeCell ref="I2369:J2369"/>
    <mergeCell ref="K2369:L2369"/>
    <mergeCell ref="I2384:J2384"/>
    <mergeCell ref="K2384:L2384"/>
    <mergeCell ref="I2381:J2381"/>
    <mergeCell ref="K2381:L2381"/>
    <mergeCell ref="I2382:J2382"/>
    <mergeCell ref="K2382:L2382"/>
    <mergeCell ref="A2383:H2383"/>
    <mergeCell ref="K2383:L2383"/>
    <mergeCell ref="I2380:J2380"/>
    <mergeCell ref="K2380:L2380"/>
    <mergeCell ref="I2377:J2377"/>
    <mergeCell ref="K2377:L2377"/>
    <mergeCell ref="I2378:J2378"/>
    <mergeCell ref="I2379:J2379"/>
    <mergeCell ref="K2379:L2379"/>
    <mergeCell ref="I2362:J2362"/>
    <mergeCell ref="I2363:J2363"/>
    <mergeCell ref="K2363:L2363"/>
    <mergeCell ref="I2365:J2365"/>
    <mergeCell ref="I2366:J2366"/>
    <mergeCell ref="I2358:J2358"/>
    <mergeCell ref="I2359:J2359"/>
    <mergeCell ref="I2360:J2360"/>
    <mergeCell ref="I2361:J2361"/>
    <mergeCell ref="K2361:L2361"/>
    <mergeCell ref="I2351:J2351"/>
    <mergeCell ref="I2352:J2352"/>
    <mergeCell ref="K2353:L2353"/>
    <mergeCell ref="K2354:L2354"/>
    <mergeCell ref="I2356:J2356"/>
    <mergeCell ref="K2356:L2356"/>
    <mergeCell ref="K2331:L2331"/>
    <mergeCell ref="I2347:J2347"/>
    <mergeCell ref="K2347:L2347"/>
    <mergeCell ref="I2348:J2348"/>
    <mergeCell ref="I2349:J2349"/>
    <mergeCell ref="I2350:J2350"/>
    <mergeCell ref="K2350:L2350"/>
    <mergeCell ref="I2342:J2342"/>
    <mergeCell ref="K2342:L2342"/>
    <mergeCell ref="I2343:J2343"/>
    <mergeCell ref="K2343:L2343"/>
    <mergeCell ref="K2344:L2344"/>
    <mergeCell ref="A2338:L2338"/>
    <mergeCell ref="C2340:E2340"/>
    <mergeCell ref="I2340:J2340"/>
    <mergeCell ref="K2340:L2340"/>
    <mergeCell ref="K2341:L2341"/>
    <mergeCell ref="A2333:H2333"/>
    <mergeCell ref="K2333:L2333"/>
    <mergeCell ref="A2337:L2337"/>
    <mergeCell ref="I2328:J2328"/>
    <mergeCell ref="A2330:H2330"/>
    <mergeCell ref="I2330:J2330"/>
    <mergeCell ref="K2330:L2330"/>
    <mergeCell ref="K2332:L2332"/>
    <mergeCell ref="A2331:H2331"/>
    <mergeCell ref="I2331:J2331"/>
    <mergeCell ref="I2320:J2320"/>
    <mergeCell ref="I2321:J2321"/>
    <mergeCell ref="I2314:J2314"/>
    <mergeCell ref="I2322:J2322"/>
    <mergeCell ref="I2323:J2323"/>
    <mergeCell ref="K2315:L2315"/>
    <mergeCell ref="I2316:J2316"/>
    <mergeCell ref="A2318:H2318"/>
    <mergeCell ref="K2318:L2318"/>
    <mergeCell ref="I2319:J2319"/>
    <mergeCell ref="A2314:H2314"/>
    <mergeCell ref="K2314:L2314"/>
    <mergeCell ref="K2311:L2311"/>
    <mergeCell ref="I2312:J2312"/>
    <mergeCell ref="K2312:L2312"/>
    <mergeCell ref="I2313:J2313"/>
    <mergeCell ref="K2313:L2313"/>
    <mergeCell ref="I2300:J2300"/>
    <mergeCell ref="K2300:L2300"/>
    <mergeCell ref="A2301:H2301"/>
    <mergeCell ref="K2301:L2301"/>
    <mergeCell ref="K2302:L2302"/>
    <mergeCell ref="I2296:J2296"/>
    <mergeCell ref="K2296:L2296"/>
    <mergeCell ref="I2297:J2297"/>
    <mergeCell ref="K2297:L2297"/>
    <mergeCell ref="I2299:J2299"/>
    <mergeCell ref="K2299:L2299"/>
    <mergeCell ref="K2293:L2293"/>
    <mergeCell ref="A2294:H2294"/>
    <mergeCell ref="K2294:L2294"/>
    <mergeCell ref="I2295:J2295"/>
    <mergeCell ref="K2295:L2295"/>
    <mergeCell ref="I2310:J2310"/>
    <mergeCell ref="K2310:L2310"/>
    <mergeCell ref="I2307:J2307"/>
    <mergeCell ref="K2307:L2307"/>
    <mergeCell ref="I2308:J2308"/>
    <mergeCell ref="K2308:L2308"/>
    <mergeCell ref="A2309:H2309"/>
    <mergeCell ref="K2309:L2309"/>
    <mergeCell ref="I2306:J2306"/>
    <mergeCell ref="K2306:L2306"/>
    <mergeCell ref="I2303:J2303"/>
    <mergeCell ref="K2303:L2303"/>
    <mergeCell ref="I2304:J2304"/>
    <mergeCell ref="I2305:J2305"/>
    <mergeCell ref="K2305:L2305"/>
    <mergeCell ref="I2288:J2288"/>
    <mergeCell ref="I2289:J2289"/>
    <mergeCell ref="K2289:L2289"/>
    <mergeCell ref="I2291:J2291"/>
    <mergeCell ref="I2292:J2292"/>
    <mergeCell ref="I2284:J2284"/>
    <mergeCell ref="I2285:J2285"/>
    <mergeCell ref="I2286:J2286"/>
    <mergeCell ref="I2287:J2287"/>
    <mergeCell ref="K2287:L2287"/>
    <mergeCell ref="I2277:J2277"/>
    <mergeCell ref="I2278:J2278"/>
    <mergeCell ref="K2279:L2279"/>
    <mergeCell ref="K2280:L2280"/>
    <mergeCell ref="I2282:J2282"/>
    <mergeCell ref="K2282:L2282"/>
    <mergeCell ref="K2257:L2257"/>
    <mergeCell ref="I2273:J2273"/>
    <mergeCell ref="K2273:L2273"/>
    <mergeCell ref="I2274:J2274"/>
    <mergeCell ref="I2275:J2275"/>
    <mergeCell ref="I2276:J2276"/>
    <mergeCell ref="K2276:L2276"/>
    <mergeCell ref="I2268:J2268"/>
    <mergeCell ref="K2268:L2268"/>
    <mergeCell ref="I2269:J2269"/>
    <mergeCell ref="K2269:L2269"/>
    <mergeCell ref="K2270:L2270"/>
    <mergeCell ref="A2264:L2264"/>
    <mergeCell ref="C2266:E2266"/>
    <mergeCell ref="I2266:J2266"/>
    <mergeCell ref="K2266:L2266"/>
    <mergeCell ref="K2267:L2267"/>
    <mergeCell ref="A2259:H2259"/>
    <mergeCell ref="K2259:L2259"/>
    <mergeCell ref="A2263:L2263"/>
    <mergeCell ref="I2254:J2254"/>
    <mergeCell ref="A2256:H2256"/>
    <mergeCell ref="I2256:J2256"/>
    <mergeCell ref="K2256:L2256"/>
    <mergeCell ref="K2258:L2258"/>
    <mergeCell ref="A2257:H2257"/>
    <mergeCell ref="I2257:J2257"/>
    <mergeCell ref="I2246:J2246"/>
    <mergeCell ref="I2247:J2247"/>
    <mergeCell ref="I2240:J2240"/>
    <mergeCell ref="I2248:J2248"/>
    <mergeCell ref="I2249:J2249"/>
    <mergeCell ref="K2241:L2241"/>
    <mergeCell ref="I2242:J2242"/>
    <mergeCell ref="A2244:H2244"/>
    <mergeCell ref="K2244:L2244"/>
    <mergeCell ref="I2245:J2245"/>
    <mergeCell ref="A2240:H2240"/>
    <mergeCell ref="K2240:L2240"/>
    <mergeCell ref="K2237:L2237"/>
    <mergeCell ref="I2238:J2238"/>
    <mergeCell ref="K2238:L2238"/>
    <mergeCell ref="I2239:J2239"/>
    <mergeCell ref="K2239:L2239"/>
    <mergeCell ref="I2226:J2226"/>
    <mergeCell ref="K2226:L2226"/>
    <mergeCell ref="A2227:H2227"/>
    <mergeCell ref="K2227:L2227"/>
    <mergeCell ref="K2228:L2228"/>
    <mergeCell ref="I2222:J2222"/>
    <mergeCell ref="K2222:L2222"/>
    <mergeCell ref="I2223:J2223"/>
    <mergeCell ref="K2223:L2223"/>
    <mergeCell ref="I2225:J2225"/>
    <mergeCell ref="K2225:L2225"/>
    <mergeCell ref="K2219:L2219"/>
    <mergeCell ref="A2220:H2220"/>
    <mergeCell ref="K2220:L2220"/>
    <mergeCell ref="I2221:J2221"/>
    <mergeCell ref="K2221:L2221"/>
    <mergeCell ref="I2236:J2236"/>
    <mergeCell ref="K2236:L2236"/>
    <mergeCell ref="I2233:J2233"/>
    <mergeCell ref="K2233:L2233"/>
    <mergeCell ref="I2234:J2234"/>
    <mergeCell ref="K2234:L2234"/>
    <mergeCell ref="A2235:H2235"/>
    <mergeCell ref="K2235:L2235"/>
    <mergeCell ref="I2232:J2232"/>
    <mergeCell ref="K2232:L2232"/>
    <mergeCell ref="I2229:J2229"/>
    <mergeCell ref="K2229:L2229"/>
    <mergeCell ref="I2230:J2230"/>
    <mergeCell ref="I2231:J2231"/>
    <mergeCell ref="K2231:L2231"/>
    <mergeCell ref="I2214:J2214"/>
    <mergeCell ref="I2215:J2215"/>
    <mergeCell ref="K2215:L2215"/>
    <mergeCell ref="I2217:J2217"/>
    <mergeCell ref="I2218:J2218"/>
    <mergeCell ref="I2210:J2210"/>
    <mergeCell ref="I2211:J2211"/>
    <mergeCell ref="I2212:J2212"/>
    <mergeCell ref="I2213:J2213"/>
    <mergeCell ref="K2213:L2213"/>
    <mergeCell ref="I2203:J2203"/>
    <mergeCell ref="I2204:J2204"/>
    <mergeCell ref="K2205:L2205"/>
    <mergeCell ref="K2206:L2206"/>
    <mergeCell ref="I2208:J2208"/>
    <mergeCell ref="K2208:L2208"/>
    <mergeCell ref="K2183:L2183"/>
    <mergeCell ref="I2199:J2199"/>
    <mergeCell ref="K2199:L2199"/>
    <mergeCell ref="I2200:J2200"/>
    <mergeCell ref="I2201:J2201"/>
    <mergeCell ref="I2202:J2202"/>
    <mergeCell ref="K2202:L2202"/>
    <mergeCell ref="I2194:J2194"/>
    <mergeCell ref="K2194:L2194"/>
    <mergeCell ref="I2195:J2195"/>
    <mergeCell ref="K2195:L2195"/>
    <mergeCell ref="K2196:L2196"/>
    <mergeCell ref="A2190:L2190"/>
    <mergeCell ref="C2192:E2192"/>
    <mergeCell ref="I2192:J2192"/>
    <mergeCell ref="K2192:L2192"/>
    <mergeCell ref="K2193:L2193"/>
    <mergeCell ref="A2185:H2185"/>
    <mergeCell ref="K2185:L2185"/>
    <mergeCell ref="A2189:L2189"/>
    <mergeCell ref="I2180:J2180"/>
    <mergeCell ref="A2182:H2182"/>
    <mergeCell ref="I2182:J2182"/>
    <mergeCell ref="K2182:L2182"/>
    <mergeCell ref="K2184:L2184"/>
    <mergeCell ref="A2183:H2183"/>
    <mergeCell ref="I2183:J2183"/>
    <mergeCell ref="I2174:J2174"/>
    <mergeCell ref="I2175:J2175"/>
    <mergeCell ref="K2167:L2167"/>
    <mergeCell ref="I2168:J2168"/>
    <mergeCell ref="K2160:L2160"/>
    <mergeCell ref="A2161:H2161"/>
    <mergeCell ref="K2161:L2161"/>
    <mergeCell ref="I2165:J2165"/>
    <mergeCell ref="K2165:L2165"/>
    <mergeCell ref="K2157:L2157"/>
    <mergeCell ref="I2172:J2172"/>
    <mergeCell ref="I2166:J2166"/>
    <mergeCell ref="I2173:J2173"/>
    <mergeCell ref="I2158:J2158"/>
    <mergeCell ref="K2158:L2158"/>
    <mergeCell ref="A2153:H2153"/>
    <mergeCell ref="K2153:L2153"/>
    <mergeCell ref="A2170:H2170"/>
    <mergeCell ref="K2170:L2170"/>
    <mergeCell ref="I2171:J2171"/>
    <mergeCell ref="A2166:H2166"/>
    <mergeCell ref="K2166:L2166"/>
    <mergeCell ref="K2163:L2163"/>
    <mergeCell ref="I2164:J2164"/>
    <mergeCell ref="K2164:L2164"/>
    <mergeCell ref="A2146:H2146"/>
    <mergeCell ref="K2146:L2146"/>
    <mergeCell ref="I2162:J2162"/>
    <mergeCell ref="K2162:L2162"/>
    <mergeCell ref="I2159:J2159"/>
    <mergeCell ref="K2159:L2159"/>
    <mergeCell ref="I2160:J2160"/>
    <mergeCell ref="I2147:J2147"/>
    <mergeCell ref="K2147:L2147"/>
    <mergeCell ref="I2148:J2148"/>
    <mergeCell ref="I2155:J2155"/>
    <mergeCell ref="K2155:L2155"/>
    <mergeCell ref="I2156:J2156"/>
    <mergeCell ref="I2157:J2157"/>
    <mergeCell ref="I2143:J2143"/>
    <mergeCell ref="I2144:J2144"/>
    <mergeCell ref="K2145:L2145"/>
    <mergeCell ref="K2148:L2148"/>
    <mergeCell ref="I2149:J2149"/>
    <mergeCell ref="K2149:L2149"/>
    <mergeCell ref="I2140:J2140"/>
    <mergeCell ref="I2128:J2128"/>
    <mergeCell ref="K2128:L2128"/>
    <mergeCell ref="I2129:J2129"/>
    <mergeCell ref="I2130:J2130"/>
    <mergeCell ref="K2154:L2154"/>
    <mergeCell ref="I2151:J2151"/>
    <mergeCell ref="K2151:L2151"/>
    <mergeCell ref="I2152:J2152"/>
    <mergeCell ref="K2152:L2152"/>
    <mergeCell ref="I2141:J2141"/>
    <mergeCell ref="K2141:L2141"/>
    <mergeCell ref="K2132:L2132"/>
    <mergeCell ref="I2134:J2134"/>
    <mergeCell ref="K2134:L2134"/>
    <mergeCell ref="I2136:J2136"/>
    <mergeCell ref="I2137:J2137"/>
    <mergeCell ref="I2138:J2138"/>
    <mergeCell ref="I2139:J2139"/>
    <mergeCell ref="K2139:L2139"/>
    <mergeCell ref="K2131:L2131"/>
    <mergeCell ref="K2122:L2122"/>
    <mergeCell ref="I2125:J2125"/>
    <mergeCell ref="K2125:L2125"/>
    <mergeCell ref="I2126:J2126"/>
    <mergeCell ref="I2127:J2127"/>
    <mergeCell ref="A2109:H2109"/>
    <mergeCell ref="I2109:J2109"/>
    <mergeCell ref="K2109:L2109"/>
    <mergeCell ref="A2111:H2111"/>
    <mergeCell ref="K2111:L2111"/>
    <mergeCell ref="A2112:H2112"/>
    <mergeCell ref="K2112:L2112"/>
    <mergeCell ref="A2093:H2093"/>
    <mergeCell ref="K2093:L2093"/>
    <mergeCell ref="I2093:J2093"/>
    <mergeCell ref="I2107:J2107"/>
    <mergeCell ref="I2099:J2099"/>
    <mergeCell ref="I2100:J2100"/>
    <mergeCell ref="I2101:J2101"/>
    <mergeCell ref="I2102:J2102"/>
    <mergeCell ref="K2094:L2094"/>
    <mergeCell ref="I2095:J2095"/>
    <mergeCell ref="K2119:L2119"/>
    <mergeCell ref="I2120:J2120"/>
    <mergeCell ref="K2120:L2120"/>
    <mergeCell ref="I2121:J2121"/>
    <mergeCell ref="K2121:L2121"/>
    <mergeCell ref="A2115:L2115"/>
    <mergeCell ref="A2116:L2116"/>
    <mergeCell ref="C2118:E2118"/>
    <mergeCell ref="I2118:J2118"/>
    <mergeCell ref="K2118:L2118"/>
    <mergeCell ref="I2083:J2083"/>
    <mergeCell ref="K2083:L2083"/>
    <mergeCell ref="I2084:J2084"/>
    <mergeCell ref="I2085:J2085"/>
    <mergeCell ref="K2085:L2085"/>
    <mergeCell ref="A2110:H2110"/>
    <mergeCell ref="K2110:L2110"/>
    <mergeCell ref="A2097:H2097"/>
    <mergeCell ref="K2097:L2097"/>
    <mergeCell ref="I2098:J2098"/>
    <mergeCell ref="K2081:L2081"/>
    <mergeCell ref="K2082:L2082"/>
    <mergeCell ref="I2076:J2076"/>
    <mergeCell ref="K2076:L2076"/>
    <mergeCell ref="I2077:J2077"/>
    <mergeCell ref="K2077:L2077"/>
    <mergeCell ref="I2079:J2079"/>
    <mergeCell ref="K2079:L2079"/>
    <mergeCell ref="K2073:L2073"/>
    <mergeCell ref="A2074:H2074"/>
    <mergeCell ref="K2074:L2074"/>
    <mergeCell ref="I2075:J2075"/>
    <mergeCell ref="K2075:L2075"/>
    <mergeCell ref="K2091:L2091"/>
    <mergeCell ref="A2089:H2089"/>
    <mergeCell ref="I2086:J2086"/>
    <mergeCell ref="K2086:L2086"/>
    <mergeCell ref="A2081:H2081"/>
    <mergeCell ref="I2092:J2092"/>
    <mergeCell ref="K2092:L2092"/>
    <mergeCell ref="I2090:J2090"/>
    <mergeCell ref="K2090:L2090"/>
    <mergeCell ref="I2087:J2087"/>
    <mergeCell ref="K2087:L2087"/>
    <mergeCell ref="I2088:J2088"/>
    <mergeCell ref="K2088:L2088"/>
    <mergeCell ref="K2089:L2089"/>
    <mergeCell ref="I2068:J2068"/>
    <mergeCell ref="I2069:J2069"/>
    <mergeCell ref="K2069:L2069"/>
    <mergeCell ref="I2071:J2071"/>
    <mergeCell ref="I2072:J2072"/>
    <mergeCell ref="I2064:J2064"/>
    <mergeCell ref="I2065:J2065"/>
    <mergeCell ref="I2066:J2066"/>
    <mergeCell ref="I2067:J2067"/>
    <mergeCell ref="K2067:L2067"/>
    <mergeCell ref="I2057:J2057"/>
    <mergeCell ref="I2058:J2058"/>
    <mergeCell ref="K2059:L2059"/>
    <mergeCell ref="K2060:L2060"/>
    <mergeCell ref="I2062:J2062"/>
    <mergeCell ref="K2062:L2062"/>
    <mergeCell ref="A2040:H2040"/>
    <mergeCell ref="K2040:L2040"/>
    <mergeCell ref="I2080:J2080"/>
    <mergeCell ref="K2080:L2080"/>
    <mergeCell ref="I2053:J2053"/>
    <mergeCell ref="K2053:L2053"/>
    <mergeCell ref="I2054:J2054"/>
    <mergeCell ref="I2055:J2055"/>
    <mergeCell ref="I2056:J2056"/>
    <mergeCell ref="K2056:L2056"/>
    <mergeCell ref="A2025:H2025"/>
    <mergeCell ref="K2025:L2025"/>
    <mergeCell ref="I2026:J2026"/>
    <mergeCell ref="A2037:H2037"/>
    <mergeCell ref="I2037:J2037"/>
    <mergeCell ref="K2037:L2037"/>
    <mergeCell ref="A2038:H2038"/>
    <mergeCell ref="K2038:L2038"/>
    <mergeCell ref="I2035:J2035"/>
    <mergeCell ref="I2048:J2048"/>
    <mergeCell ref="K2048:L2048"/>
    <mergeCell ref="I2049:J2049"/>
    <mergeCell ref="K2049:L2049"/>
    <mergeCell ref="A2043:L2043"/>
    <mergeCell ref="A2039:H2039"/>
    <mergeCell ref="K2039:L2039"/>
    <mergeCell ref="A2016:H2016"/>
    <mergeCell ref="K2016:L2016"/>
    <mergeCell ref="I2013:J2013"/>
    <mergeCell ref="K2013:L2013"/>
    <mergeCell ref="K2050:L2050"/>
    <mergeCell ref="A2044:L2044"/>
    <mergeCell ref="C2046:E2046"/>
    <mergeCell ref="I2046:J2046"/>
    <mergeCell ref="K2046:L2046"/>
    <mergeCell ref="K2047:L2047"/>
    <mergeCell ref="I2027:J2027"/>
    <mergeCell ref="I2028:J2028"/>
    <mergeCell ref="I2021:J2021"/>
    <mergeCell ref="I2029:J2029"/>
    <mergeCell ref="I2030:J2030"/>
    <mergeCell ref="K2022:L2022"/>
    <mergeCell ref="I2023:J2023"/>
    <mergeCell ref="A2021:H2021"/>
    <mergeCell ref="K2021:L2021"/>
    <mergeCell ref="K2018:L2018"/>
    <mergeCell ref="I2019:J2019"/>
    <mergeCell ref="K2019:L2019"/>
    <mergeCell ref="I2020:J2020"/>
    <mergeCell ref="K2020:L2020"/>
    <mergeCell ref="K2009:L2009"/>
    <mergeCell ref="I2003:J2003"/>
    <mergeCell ref="K2003:L2003"/>
    <mergeCell ref="I2004:J2004"/>
    <mergeCell ref="K2004:L2004"/>
    <mergeCell ref="I2006:J2006"/>
    <mergeCell ref="I2002:J2002"/>
    <mergeCell ref="K2002:L2002"/>
    <mergeCell ref="I2007:J2007"/>
    <mergeCell ref="K2007:L2007"/>
    <mergeCell ref="A2008:H2008"/>
    <mergeCell ref="K2008:L2008"/>
    <mergeCell ref="I2012:J2012"/>
    <mergeCell ref="K2012:L2012"/>
    <mergeCell ref="I2017:J2017"/>
    <mergeCell ref="K2017:L2017"/>
    <mergeCell ref="I2014:J2014"/>
    <mergeCell ref="K2014:L2014"/>
    <mergeCell ref="I2015:J2015"/>
    <mergeCell ref="K2015:L2015"/>
    <mergeCell ref="A1966:H1966"/>
    <mergeCell ref="K1966:L1966"/>
    <mergeCell ref="A1970:L1970"/>
    <mergeCell ref="I2010:J2010"/>
    <mergeCell ref="K2010:L2010"/>
    <mergeCell ref="I2011:J2011"/>
    <mergeCell ref="K2006:L2006"/>
    <mergeCell ref="K2000:L2000"/>
    <mergeCell ref="A2001:H2001"/>
    <mergeCell ref="K2001:L2001"/>
    <mergeCell ref="I1998:J1998"/>
    <mergeCell ref="I1999:J1999"/>
    <mergeCell ref="I1991:J1991"/>
    <mergeCell ref="I1992:J1992"/>
    <mergeCell ref="I1993:J1993"/>
    <mergeCell ref="I1994:J1994"/>
    <mergeCell ref="K1986:L1986"/>
    <mergeCell ref="K1987:L1987"/>
    <mergeCell ref="I1989:J1989"/>
    <mergeCell ref="K1989:L1989"/>
    <mergeCell ref="I1980:J1980"/>
    <mergeCell ref="K1980:L1980"/>
    <mergeCell ref="I1981:J1981"/>
    <mergeCell ref="I1982:J1982"/>
    <mergeCell ref="I1983:J1983"/>
    <mergeCell ref="K1983:L1983"/>
    <mergeCell ref="I1975:J1975"/>
    <mergeCell ref="K1975:L1975"/>
    <mergeCell ref="I1976:J1976"/>
    <mergeCell ref="K1976:L1976"/>
    <mergeCell ref="K1977:L1977"/>
    <mergeCell ref="A1971:L1971"/>
    <mergeCell ref="C1973:E1973"/>
    <mergeCell ref="I1973:J1973"/>
    <mergeCell ref="K1973:L1973"/>
    <mergeCell ref="K1974:L1974"/>
    <mergeCell ref="I1924:J1924"/>
    <mergeCell ref="K1924:L1924"/>
    <mergeCell ref="I1926:J1926"/>
    <mergeCell ref="I1927:J1927"/>
    <mergeCell ref="I1995:J1995"/>
    <mergeCell ref="I1996:J1996"/>
    <mergeCell ref="K1996:L1996"/>
    <mergeCell ref="K1994:L1994"/>
    <mergeCell ref="I1984:J1984"/>
    <mergeCell ref="I1985:J1985"/>
    <mergeCell ref="I1922:J1922"/>
    <mergeCell ref="I1919:J1919"/>
    <mergeCell ref="I1920:J1920"/>
    <mergeCell ref="I1921:J1921"/>
    <mergeCell ref="K1922:L1922"/>
    <mergeCell ref="I1923:J1923"/>
    <mergeCell ref="K1936:L1936"/>
    <mergeCell ref="K1937:L1937"/>
    <mergeCell ref="I1931:J1931"/>
    <mergeCell ref="K1931:L1931"/>
    <mergeCell ref="I1932:J1932"/>
    <mergeCell ref="K1932:L1932"/>
    <mergeCell ref="I1934:J1934"/>
    <mergeCell ref="A1929:H1929"/>
    <mergeCell ref="K1929:L1929"/>
    <mergeCell ref="I1930:J1930"/>
    <mergeCell ref="K1943:L1943"/>
    <mergeCell ref="K1934:L1934"/>
    <mergeCell ref="K1928:L1928"/>
    <mergeCell ref="K1930:L1930"/>
    <mergeCell ref="I1935:J1935"/>
    <mergeCell ref="K1935:L1935"/>
    <mergeCell ref="A1936:H1936"/>
    <mergeCell ref="K1901:L1901"/>
    <mergeCell ref="K1902:L1902"/>
    <mergeCell ref="K1914:L1914"/>
    <mergeCell ref="K1915:L1915"/>
    <mergeCell ref="I1917:J1917"/>
    <mergeCell ref="K1917:L1917"/>
    <mergeCell ref="I1908:J1908"/>
    <mergeCell ref="K1908:L1908"/>
    <mergeCell ref="I1909:J1909"/>
    <mergeCell ref="I1891:J1891"/>
    <mergeCell ref="I1912:J1912"/>
    <mergeCell ref="I1913:J1913"/>
    <mergeCell ref="I1903:J1903"/>
    <mergeCell ref="K1903:L1903"/>
    <mergeCell ref="I1904:J1904"/>
    <mergeCell ref="K1904:L1904"/>
    <mergeCell ref="K1905:L1905"/>
    <mergeCell ref="A1899:L1899"/>
    <mergeCell ref="C1901:E1901"/>
    <mergeCell ref="A1944:H1944"/>
    <mergeCell ref="K1944:L1944"/>
    <mergeCell ref="I1941:J1941"/>
    <mergeCell ref="K1941:L1941"/>
    <mergeCell ref="I1938:J1938"/>
    <mergeCell ref="K1938:L1938"/>
    <mergeCell ref="I1939:J1939"/>
    <mergeCell ref="I1940:J1940"/>
    <mergeCell ref="K1940:L1940"/>
    <mergeCell ref="I1942:J1942"/>
    <mergeCell ref="I1883:J1883"/>
    <mergeCell ref="I1884:J1884"/>
    <mergeCell ref="I1877:J1877"/>
    <mergeCell ref="I1885:J1885"/>
    <mergeCell ref="I1886:J1886"/>
    <mergeCell ref="K1878:L1878"/>
    <mergeCell ref="I1879:J1879"/>
    <mergeCell ref="A1881:H1881"/>
    <mergeCell ref="K1881:L1881"/>
    <mergeCell ref="I1882:J1882"/>
    <mergeCell ref="A1877:H1877"/>
    <mergeCell ref="K1877:L1877"/>
    <mergeCell ref="K1874:L1874"/>
    <mergeCell ref="I1875:J1875"/>
    <mergeCell ref="K1875:L1875"/>
    <mergeCell ref="I1876:J1876"/>
    <mergeCell ref="K1876:L1876"/>
    <mergeCell ref="I1910:J1910"/>
    <mergeCell ref="I1911:J1911"/>
    <mergeCell ref="K1911:L1911"/>
    <mergeCell ref="A1893:H1893"/>
    <mergeCell ref="I1893:J1893"/>
    <mergeCell ref="K1893:L1893"/>
    <mergeCell ref="A1894:H1894"/>
    <mergeCell ref="K1894:L1894"/>
    <mergeCell ref="A1898:L1898"/>
    <mergeCell ref="I1901:J1901"/>
    <mergeCell ref="I1863:J1863"/>
    <mergeCell ref="K1863:L1863"/>
    <mergeCell ref="A1864:H1864"/>
    <mergeCell ref="K1864:L1864"/>
    <mergeCell ref="K1865:L1865"/>
    <mergeCell ref="I1859:J1859"/>
    <mergeCell ref="K1859:L1859"/>
    <mergeCell ref="I1860:J1860"/>
    <mergeCell ref="K1860:L1860"/>
    <mergeCell ref="I1862:J1862"/>
    <mergeCell ref="K1862:L1862"/>
    <mergeCell ref="K1856:L1856"/>
    <mergeCell ref="A1857:H1857"/>
    <mergeCell ref="K1857:L1857"/>
    <mergeCell ref="I1858:J1858"/>
    <mergeCell ref="K1858:L1858"/>
    <mergeCell ref="I1873:J1873"/>
    <mergeCell ref="K1873:L1873"/>
    <mergeCell ref="I1870:J1870"/>
    <mergeCell ref="K1870:L1870"/>
    <mergeCell ref="I1871:J1871"/>
    <mergeCell ref="K1871:L1871"/>
    <mergeCell ref="A1872:H1872"/>
    <mergeCell ref="K1872:L1872"/>
    <mergeCell ref="I1869:J1869"/>
    <mergeCell ref="K1869:L1869"/>
    <mergeCell ref="I1866:J1866"/>
    <mergeCell ref="K1866:L1866"/>
    <mergeCell ref="I1867:J1867"/>
    <mergeCell ref="I1868:J1868"/>
    <mergeCell ref="K1868:L1868"/>
    <mergeCell ref="I1851:J1851"/>
    <mergeCell ref="I1852:J1852"/>
    <mergeCell ref="K1852:L1852"/>
    <mergeCell ref="I1854:J1854"/>
    <mergeCell ref="I1855:J1855"/>
    <mergeCell ref="I1847:J1847"/>
    <mergeCell ref="I1848:J1848"/>
    <mergeCell ref="I1849:J1849"/>
    <mergeCell ref="I1850:J1850"/>
    <mergeCell ref="K1850:L1850"/>
    <mergeCell ref="I1840:J1840"/>
    <mergeCell ref="I1841:J1841"/>
    <mergeCell ref="K1842:L1842"/>
    <mergeCell ref="K1843:L1843"/>
    <mergeCell ref="I1845:J1845"/>
    <mergeCell ref="K1845:L1845"/>
    <mergeCell ref="K1820:L1820"/>
    <mergeCell ref="I1836:J1836"/>
    <mergeCell ref="K1836:L1836"/>
    <mergeCell ref="I1837:J1837"/>
    <mergeCell ref="I1838:J1838"/>
    <mergeCell ref="I1839:J1839"/>
    <mergeCell ref="K1839:L1839"/>
    <mergeCell ref="I1831:J1831"/>
    <mergeCell ref="K1831:L1831"/>
    <mergeCell ref="I1832:J1832"/>
    <mergeCell ref="K1832:L1832"/>
    <mergeCell ref="K1833:L1833"/>
    <mergeCell ref="A1827:L1827"/>
    <mergeCell ref="C1829:E1829"/>
    <mergeCell ref="I1829:J1829"/>
    <mergeCell ref="K1829:L1829"/>
    <mergeCell ref="K1830:L1830"/>
    <mergeCell ref="A1822:H1822"/>
    <mergeCell ref="K1822:L1822"/>
    <mergeCell ref="A1826:L1826"/>
    <mergeCell ref="I1817:J1817"/>
    <mergeCell ref="A1819:H1819"/>
    <mergeCell ref="I1819:J1819"/>
    <mergeCell ref="K1819:L1819"/>
    <mergeCell ref="K1821:L1821"/>
    <mergeCell ref="A1820:H1820"/>
    <mergeCell ref="I1820:J1820"/>
    <mergeCell ref="I1809:J1809"/>
    <mergeCell ref="I1810:J1810"/>
    <mergeCell ref="I1803:J1803"/>
    <mergeCell ref="I1811:J1811"/>
    <mergeCell ref="I1812:J1812"/>
    <mergeCell ref="K1804:L1804"/>
    <mergeCell ref="I1805:J1805"/>
    <mergeCell ref="A1807:H1807"/>
    <mergeCell ref="K1807:L1807"/>
    <mergeCell ref="I1808:J1808"/>
    <mergeCell ref="A1803:H1803"/>
    <mergeCell ref="K1803:L1803"/>
    <mergeCell ref="K1800:L1800"/>
    <mergeCell ref="I1801:J1801"/>
    <mergeCell ref="K1801:L1801"/>
    <mergeCell ref="I1802:J1802"/>
    <mergeCell ref="K1802:L1802"/>
    <mergeCell ref="I1789:J1789"/>
    <mergeCell ref="K1789:L1789"/>
    <mergeCell ref="A1790:H1790"/>
    <mergeCell ref="K1790:L1790"/>
    <mergeCell ref="K1791:L1791"/>
    <mergeCell ref="I1785:J1785"/>
    <mergeCell ref="K1785:L1785"/>
    <mergeCell ref="I1786:J1786"/>
    <mergeCell ref="K1786:L1786"/>
    <mergeCell ref="I1788:J1788"/>
    <mergeCell ref="K1788:L1788"/>
    <mergeCell ref="K1782:L1782"/>
    <mergeCell ref="A1783:H1783"/>
    <mergeCell ref="K1783:L1783"/>
    <mergeCell ref="I1784:J1784"/>
    <mergeCell ref="K1784:L1784"/>
    <mergeCell ref="K1794:L1794"/>
    <mergeCell ref="I1799:J1799"/>
    <mergeCell ref="K1799:L1799"/>
    <mergeCell ref="I1796:J1796"/>
    <mergeCell ref="K1796:L1796"/>
    <mergeCell ref="I1797:J1797"/>
    <mergeCell ref="K1797:L1797"/>
    <mergeCell ref="K1748:L1748"/>
    <mergeCell ref="A1752:L1752"/>
    <mergeCell ref="A1798:H1798"/>
    <mergeCell ref="K1798:L1798"/>
    <mergeCell ref="I1795:J1795"/>
    <mergeCell ref="K1795:L1795"/>
    <mergeCell ref="I1792:J1792"/>
    <mergeCell ref="K1792:L1792"/>
    <mergeCell ref="I1793:J1793"/>
    <mergeCell ref="I1794:J1794"/>
    <mergeCell ref="A1747:H1747"/>
    <mergeCell ref="I1747:J1747"/>
    <mergeCell ref="K1747:L1747"/>
    <mergeCell ref="I1780:J1780"/>
    <mergeCell ref="I1781:J1781"/>
    <mergeCell ref="I1773:J1773"/>
    <mergeCell ref="I1774:J1774"/>
    <mergeCell ref="I1775:J1775"/>
    <mergeCell ref="I1776:J1776"/>
    <mergeCell ref="A1748:H1748"/>
    <mergeCell ref="K1768:L1768"/>
    <mergeCell ref="K1769:L1769"/>
    <mergeCell ref="I1771:J1771"/>
    <mergeCell ref="K1771:L1771"/>
    <mergeCell ref="I1762:J1762"/>
    <mergeCell ref="K1762:L1762"/>
    <mergeCell ref="I1763:J1763"/>
    <mergeCell ref="I1764:J1764"/>
    <mergeCell ref="I1765:J1765"/>
    <mergeCell ref="K1765:L1765"/>
    <mergeCell ref="K1758:L1758"/>
    <mergeCell ref="K1759:L1759"/>
    <mergeCell ref="A1753:L1753"/>
    <mergeCell ref="C1755:E1755"/>
    <mergeCell ref="I1755:J1755"/>
    <mergeCell ref="K1755:L1755"/>
    <mergeCell ref="K1756:L1756"/>
    <mergeCell ref="K1754:M1754"/>
    <mergeCell ref="I1745:J1745"/>
    <mergeCell ref="I1777:J1777"/>
    <mergeCell ref="I1778:J1778"/>
    <mergeCell ref="K1778:L1778"/>
    <mergeCell ref="K1776:L1776"/>
    <mergeCell ref="I1766:J1766"/>
    <mergeCell ref="I1767:J1767"/>
    <mergeCell ref="I1757:J1757"/>
    <mergeCell ref="K1757:L1757"/>
    <mergeCell ref="I1758:J1758"/>
    <mergeCell ref="I1737:J1737"/>
    <mergeCell ref="I1738:J1738"/>
    <mergeCell ref="I1731:J1731"/>
    <mergeCell ref="I1739:J1739"/>
    <mergeCell ref="I1740:J1740"/>
    <mergeCell ref="K1732:L1732"/>
    <mergeCell ref="I1733:J1733"/>
    <mergeCell ref="A1735:H1735"/>
    <mergeCell ref="K1735:L1735"/>
    <mergeCell ref="I1736:J1736"/>
    <mergeCell ref="A1731:H1731"/>
    <mergeCell ref="K1731:L1731"/>
    <mergeCell ref="K1728:L1728"/>
    <mergeCell ref="I1729:J1729"/>
    <mergeCell ref="K1729:L1729"/>
    <mergeCell ref="I1730:J1730"/>
    <mergeCell ref="K1730:L1730"/>
    <mergeCell ref="I1717:J1717"/>
    <mergeCell ref="K1717:L1717"/>
    <mergeCell ref="A1718:H1718"/>
    <mergeCell ref="K1718:L1718"/>
    <mergeCell ref="K1719:L1719"/>
    <mergeCell ref="I1713:J1713"/>
    <mergeCell ref="K1713:L1713"/>
    <mergeCell ref="I1714:J1714"/>
    <mergeCell ref="K1714:L1714"/>
    <mergeCell ref="I1716:J1716"/>
    <mergeCell ref="K1716:L1716"/>
    <mergeCell ref="K1710:L1710"/>
    <mergeCell ref="A1711:H1711"/>
    <mergeCell ref="K1711:L1711"/>
    <mergeCell ref="I1712:J1712"/>
    <mergeCell ref="K1712:L1712"/>
    <mergeCell ref="I1727:J1727"/>
    <mergeCell ref="K1727:L1727"/>
    <mergeCell ref="I1724:J1724"/>
    <mergeCell ref="K1724:L1724"/>
    <mergeCell ref="I1725:J1725"/>
    <mergeCell ref="K1725:L1725"/>
    <mergeCell ref="A1726:H1726"/>
    <mergeCell ref="K1726:L1726"/>
    <mergeCell ref="I1723:J1723"/>
    <mergeCell ref="K1723:L1723"/>
    <mergeCell ref="I1720:J1720"/>
    <mergeCell ref="K1720:L1720"/>
    <mergeCell ref="I1721:J1721"/>
    <mergeCell ref="I1722:J1722"/>
    <mergeCell ref="K1722:L1722"/>
    <mergeCell ref="I1708:J1708"/>
    <mergeCell ref="I1709:J1709"/>
    <mergeCell ref="I1701:J1701"/>
    <mergeCell ref="I1702:J1702"/>
    <mergeCell ref="I1703:J1703"/>
    <mergeCell ref="I1704:J1704"/>
    <mergeCell ref="K1696:L1696"/>
    <mergeCell ref="K1697:L1697"/>
    <mergeCell ref="I1699:J1699"/>
    <mergeCell ref="K1699:L1699"/>
    <mergeCell ref="I1705:J1705"/>
    <mergeCell ref="I1706:J1706"/>
    <mergeCell ref="K1706:L1706"/>
    <mergeCell ref="K1704:L1704"/>
    <mergeCell ref="I1691:J1691"/>
    <mergeCell ref="I1692:J1692"/>
    <mergeCell ref="I1693:J1693"/>
    <mergeCell ref="K1693:L1693"/>
    <mergeCell ref="I1694:J1694"/>
    <mergeCell ref="I1695:J1695"/>
    <mergeCell ref="K1674:L1674"/>
    <mergeCell ref="A1677:H1677"/>
    <mergeCell ref="K1677:L1677"/>
    <mergeCell ref="A1678:H1678"/>
    <mergeCell ref="K1678:L1678"/>
    <mergeCell ref="I1690:J1690"/>
    <mergeCell ref="K1690:L1690"/>
    <mergeCell ref="K1682:M1682"/>
    <mergeCell ref="I1685:J1685"/>
    <mergeCell ref="K1685:L1685"/>
    <mergeCell ref="I1686:J1686"/>
    <mergeCell ref="K1686:L1686"/>
    <mergeCell ref="K1687:L1687"/>
    <mergeCell ref="A1681:L1681"/>
    <mergeCell ref="C1683:E1683"/>
    <mergeCell ref="I1683:J1683"/>
    <mergeCell ref="K1683:L1683"/>
    <mergeCell ref="K1684:L1684"/>
    <mergeCell ref="A1676:H1676"/>
    <mergeCell ref="K1676:L1676"/>
    <mergeCell ref="A1680:L1680"/>
    <mergeCell ref="I1671:J1671"/>
    <mergeCell ref="A1673:H1673"/>
    <mergeCell ref="I1673:J1673"/>
    <mergeCell ref="K1673:L1673"/>
    <mergeCell ref="K1675:L1675"/>
    <mergeCell ref="A1674:H1674"/>
    <mergeCell ref="I1674:J1674"/>
    <mergeCell ref="I1663:J1663"/>
    <mergeCell ref="I1664:J1664"/>
    <mergeCell ref="I1657:J1657"/>
    <mergeCell ref="I1665:J1665"/>
    <mergeCell ref="I1666:J1666"/>
    <mergeCell ref="K1658:L1658"/>
    <mergeCell ref="I1659:J1659"/>
    <mergeCell ref="A1661:H1661"/>
    <mergeCell ref="K1661:L1661"/>
    <mergeCell ref="I1662:J1662"/>
    <mergeCell ref="A1657:H1657"/>
    <mergeCell ref="K1657:L1657"/>
    <mergeCell ref="K1654:L1654"/>
    <mergeCell ref="I1655:J1655"/>
    <mergeCell ref="K1655:L1655"/>
    <mergeCell ref="I1656:J1656"/>
    <mergeCell ref="K1656:L1656"/>
    <mergeCell ref="I1643:J1643"/>
    <mergeCell ref="K1643:L1643"/>
    <mergeCell ref="A1644:H1644"/>
    <mergeCell ref="K1644:L1644"/>
    <mergeCell ref="K1645:L1645"/>
    <mergeCell ref="I1639:J1639"/>
    <mergeCell ref="K1639:L1639"/>
    <mergeCell ref="I1640:J1640"/>
    <mergeCell ref="K1640:L1640"/>
    <mergeCell ref="I1642:J1642"/>
    <mergeCell ref="K1642:L1642"/>
    <mergeCell ref="K1636:L1636"/>
    <mergeCell ref="A1637:H1637"/>
    <mergeCell ref="K1637:L1637"/>
    <mergeCell ref="I1638:J1638"/>
    <mergeCell ref="K1638:L1638"/>
    <mergeCell ref="I1653:J1653"/>
    <mergeCell ref="K1653:L1653"/>
    <mergeCell ref="I1650:J1650"/>
    <mergeCell ref="K1650:L1650"/>
    <mergeCell ref="I1651:J1651"/>
    <mergeCell ref="K1651:L1651"/>
    <mergeCell ref="A1652:H1652"/>
    <mergeCell ref="K1652:L1652"/>
    <mergeCell ref="I1649:J1649"/>
    <mergeCell ref="K1649:L1649"/>
    <mergeCell ref="I1646:J1646"/>
    <mergeCell ref="K1646:L1646"/>
    <mergeCell ref="I1647:J1647"/>
    <mergeCell ref="I1648:J1648"/>
    <mergeCell ref="K1648:L1648"/>
    <mergeCell ref="I1634:J1634"/>
    <mergeCell ref="I1635:J1635"/>
    <mergeCell ref="I1627:J1627"/>
    <mergeCell ref="I1628:J1628"/>
    <mergeCell ref="I1629:J1629"/>
    <mergeCell ref="I1630:J1630"/>
    <mergeCell ref="K1622:L1622"/>
    <mergeCell ref="K1623:L1623"/>
    <mergeCell ref="I1625:J1625"/>
    <mergeCell ref="K1625:L1625"/>
    <mergeCell ref="I1631:J1631"/>
    <mergeCell ref="I1632:J1632"/>
    <mergeCell ref="K1632:L1632"/>
    <mergeCell ref="K1630:L1630"/>
    <mergeCell ref="I1617:J1617"/>
    <mergeCell ref="I1618:J1618"/>
    <mergeCell ref="I1619:J1619"/>
    <mergeCell ref="K1619:L1619"/>
    <mergeCell ref="I1620:J1620"/>
    <mergeCell ref="I1621:J1621"/>
    <mergeCell ref="K1601:L1601"/>
    <mergeCell ref="A1603:H1603"/>
    <mergeCell ref="K1603:L1603"/>
    <mergeCell ref="A1604:H1604"/>
    <mergeCell ref="K1604:L1604"/>
    <mergeCell ref="I1616:J1616"/>
    <mergeCell ref="K1616:L1616"/>
    <mergeCell ref="I1611:J1611"/>
    <mergeCell ref="K1611:L1611"/>
    <mergeCell ref="I1612:J1612"/>
    <mergeCell ref="K1612:L1612"/>
    <mergeCell ref="K1613:L1613"/>
    <mergeCell ref="A1607:L1607"/>
    <mergeCell ref="C1609:E1609"/>
    <mergeCell ref="I1609:J1609"/>
    <mergeCell ref="K1609:L1609"/>
    <mergeCell ref="K1610:L1610"/>
    <mergeCell ref="A1602:H1602"/>
    <mergeCell ref="K1602:L1602"/>
    <mergeCell ref="A1606:L1606"/>
    <mergeCell ref="I1597:J1597"/>
    <mergeCell ref="A1599:H1599"/>
    <mergeCell ref="I1599:J1599"/>
    <mergeCell ref="K1599:L1599"/>
    <mergeCell ref="K1600:L1600"/>
    <mergeCell ref="A1600:H1600"/>
    <mergeCell ref="I1600:J1600"/>
    <mergeCell ref="I1589:J1589"/>
    <mergeCell ref="I1590:J1590"/>
    <mergeCell ref="I1583:J1583"/>
    <mergeCell ref="I1591:J1591"/>
    <mergeCell ref="I1592:J1592"/>
    <mergeCell ref="K1584:L1584"/>
    <mergeCell ref="I1585:J1585"/>
    <mergeCell ref="A1587:H1587"/>
    <mergeCell ref="K1587:L1587"/>
    <mergeCell ref="I1588:J1588"/>
    <mergeCell ref="A1583:H1583"/>
    <mergeCell ref="K1583:L1583"/>
    <mergeCell ref="K1580:L1580"/>
    <mergeCell ref="I1581:J1581"/>
    <mergeCell ref="K1581:L1581"/>
    <mergeCell ref="I1582:J1582"/>
    <mergeCell ref="K1582:L1582"/>
    <mergeCell ref="I1569:J1569"/>
    <mergeCell ref="K1569:L1569"/>
    <mergeCell ref="A1570:H1570"/>
    <mergeCell ref="K1570:L1570"/>
    <mergeCell ref="K1571:L1571"/>
    <mergeCell ref="I1565:J1565"/>
    <mergeCell ref="K1565:L1565"/>
    <mergeCell ref="I1566:J1566"/>
    <mergeCell ref="K1566:L1566"/>
    <mergeCell ref="I1568:J1568"/>
    <mergeCell ref="K1568:L1568"/>
    <mergeCell ref="K1562:L1562"/>
    <mergeCell ref="A1563:H1563"/>
    <mergeCell ref="K1563:L1563"/>
    <mergeCell ref="I1564:J1564"/>
    <mergeCell ref="K1564:L1564"/>
    <mergeCell ref="I1579:J1579"/>
    <mergeCell ref="K1579:L1579"/>
    <mergeCell ref="I1576:J1576"/>
    <mergeCell ref="K1576:L1576"/>
    <mergeCell ref="I1577:J1577"/>
    <mergeCell ref="K1577:L1577"/>
    <mergeCell ref="A1578:H1578"/>
    <mergeCell ref="K1578:L1578"/>
    <mergeCell ref="I1575:J1575"/>
    <mergeCell ref="K1575:L1575"/>
    <mergeCell ref="I1572:J1572"/>
    <mergeCell ref="K1572:L1572"/>
    <mergeCell ref="I1573:J1573"/>
    <mergeCell ref="I1574:J1574"/>
    <mergeCell ref="K1574:L1574"/>
    <mergeCell ref="I1561:J1561"/>
    <mergeCell ref="I1553:J1553"/>
    <mergeCell ref="I1554:J1554"/>
    <mergeCell ref="I1555:J1555"/>
    <mergeCell ref="I1556:J1556"/>
    <mergeCell ref="K1556:L1556"/>
    <mergeCell ref="I1551:J1551"/>
    <mergeCell ref="K1551:L1551"/>
    <mergeCell ref="I1557:J1557"/>
    <mergeCell ref="I1558:J1558"/>
    <mergeCell ref="K1558:L1558"/>
    <mergeCell ref="I1560:J1560"/>
    <mergeCell ref="I1545:J1545"/>
    <mergeCell ref="K1545:L1545"/>
    <mergeCell ref="I1546:J1546"/>
    <mergeCell ref="I1547:J1547"/>
    <mergeCell ref="K1548:L1548"/>
    <mergeCell ref="K1549:L1549"/>
    <mergeCell ref="A1529:H1529"/>
    <mergeCell ref="K1529:L1529"/>
    <mergeCell ref="I1542:J1542"/>
    <mergeCell ref="K1542:L1542"/>
    <mergeCell ref="I1543:J1543"/>
    <mergeCell ref="I1544:J1544"/>
    <mergeCell ref="A1514:H1514"/>
    <mergeCell ref="K1514:L1514"/>
    <mergeCell ref="I1515:J1515"/>
    <mergeCell ref="A1526:H1526"/>
    <mergeCell ref="I1526:J1526"/>
    <mergeCell ref="K1526:L1526"/>
    <mergeCell ref="A1527:H1527"/>
    <mergeCell ref="K1527:L1527"/>
    <mergeCell ref="I1524:J1524"/>
    <mergeCell ref="I1537:J1537"/>
    <mergeCell ref="K1537:L1537"/>
    <mergeCell ref="I1538:J1538"/>
    <mergeCell ref="K1538:L1538"/>
    <mergeCell ref="A1532:L1532"/>
    <mergeCell ref="A1528:H1528"/>
    <mergeCell ref="K1528:L1528"/>
    <mergeCell ref="A1505:H1505"/>
    <mergeCell ref="K1505:L1505"/>
    <mergeCell ref="I1502:J1502"/>
    <mergeCell ref="K1502:L1502"/>
    <mergeCell ref="K1539:L1539"/>
    <mergeCell ref="A1533:L1533"/>
    <mergeCell ref="C1535:E1535"/>
    <mergeCell ref="I1535:J1535"/>
    <mergeCell ref="K1535:L1535"/>
    <mergeCell ref="K1536:L1536"/>
    <mergeCell ref="I1516:J1516"/>
    <mergeCell ref="I1517:J1517"/>
    <mergeCell ref="I1510:J1510"/>
    <mergeCell ref="I1518:J1518"/>
    <mergeCell ref="I1519:J1519"/>
    <mergeCell ref="K1511:L1511"/>
    <mergeCell ref="I1512:J1512"/>
    <mergeCell ref="A1510:H1510"/>
    <mergeCell ref="K1510:L1510"/>
    <mergeCell ref="K1507:L1507"/>
    <mergeCell ref="I1508:J1508"/>
    <mergeCell ref="K1508:L1508"/>
    <mergeCell ref="I1509:J1509"/>
    <mergeCell ref="K1509:L1509"/>
    <mergeCell ref="K1497:L1497"/>
    <mergeCell ref="K1498:L1498"/>
    <mergeCell ref="I1492:J1492"/>
    <mergeCell ref="K1492:L1492"/>
    <mergeCell ref="I1493:J1493"/>
    <mergeCell ref="K1493:L1493"/>
    <mergeCell ref="I1495:J1495"/>
    <mergeCell ref="K1504:L1504"/>
    <mergeCell ref="K1495:L1495"/>
    <mergeCell ref="K1489:L1489"/>
    <mergeCell ref="A1490:H1490"/>
    <mergeCell ref="K1490:L1490"/>
    <mergeCell ref="I1491:J1491"/>
    <mergeCell ref="K1491:L1491"/>
    <mergeCell ref="I1496:J1496"/>
    <mergeCell ref="K1496:L1496"/>
    <mergeCell ref="A1497:H1497"/>
    <mergeCell ref="I1499:J1499"/>
    <mergeCell ref="K1499:L1499"/>
    <mergeCell ref="I1500:J1500"/>
    <mergeCell ref="I1501:J1501"/>
    <mergeCell ref="K1501:L1501"/>
    <mergeCell ref="I1506:J1506"/>
    <mergeCell ref="K1506:L1506"/>
    <mergeCell ref="I1503:J1503"/>
    <mergeCell ref="K1503:L1503"/>
    <mergeCell ref="I1504:J1504"/>
    <mergeCell ref="I1487:J1487"/>
    <mergeCell ref="I1488:J1488"/>
    <mergeCell ref="I1480:J1480"/>
    <mergeCell ref="I1481:J1481"/>
    <mergeCell ref="I1482:J1482"/>
    <mergeCell ref="I1483:J1483"/>
    <mergeCell ref="K1475:L1475"/>
    <mergeCell ref="K1476:L1476"/>
    <mergeCell ref="I1478:J1478"/>
    <mergeCell ref="K1478:L1478"/>
    <mergeCell ref="I1484:J1484"/>
    <mergeCell ref="I1485:J1485"/>
    <mergeCell ref="K1485:L1485"/>
    <mergeCell ref="K1483:L1483"/>
    <mergeCell ref="I1470:J1470"/>
    <mergeCell ref="I1471:J1471"/>
    <mergeCell ref="I1472:J1472"/>
    <mergeCell ref="K1472:L1472"/>
    <mergeCell ref="I1473:J1473"/>
    <mergeCell ref="I1474:J1474"/>
    <mergeCell ref="K1453:L1453"/>
    <mergeCell ref="A1456:H1456"/>
    <mergeCell ref="K1456:L1456"/>
    <mergeCell ref="A1457:H1457"/>
    <mergeCell ref="K1457:L1457"/>
    <mergeCell ref="I1469:J1469"/>
    <mergeCell ref="K1469:L1469"/>
    <mergeCell ref="I1464:J1464"/>
    <mergeCell ref="K1464:L1464"/>
    <mergeCell ref="I1465:J1465"/>
    <mergeCell ref="K1465:L1465"/>
    <mergeCell ref="K1466:L1466"/>
    <mergeCell ref="A1460:L1460"/>
    <mergeCell ref="C1462:E1462"/>
    <mergeCell ref="I1462:J1462"/>
    <mergeCell ref="K1462:L1462"/>
    <mergeCell ref="K1463:L1463"/>
    <mergeCell ref="A1455:H1455"/>
    <mergeCell ref="K1455:L1455"/>
    <mergeCell ref="A1459:L1459"/>
    <mergeCell ref="I1450:J1450"/>
    <mergeCell ref="A1452:H1452"/>
    <mergeCell ref="I1452:J1452"/>
    <mergeCell ref="K1452:L1452"/>
    <mergeCell ref="K1454:L1454"/>
    <mergeCell ref="A1453:H1453"/>
    <mergeCell ref="I1453:J1453"/>
    <mergeCell ref="I1442:J1442"/>
    <mergeCell ref="I1443:J1443"/>
    <mergeCell ref="I1436:J1436"/>
    <mergeCell ref="I1444:J1444"/>
    <mergeCell ref="I1445:J1445"/>
    <mergeCell ref="K1437:L1437"/>
    <mergeCell ref="I1438:J1438"/>
    <mergeCell ref="A1440:H1440"/>
    <mergeCell ref="K1440:L1440"/>
    <mergeCell ref="I1441:J1441"/>
    <mergeCell ref="A1436:H1436"/>
    <mergeCell ref="K1436:L1436"/>
    <mergeCell ref="K1433:L1433"/>
    <mergeCell ref="I1434:J1434"/>
    <mergeCell ref="K1434:L1434"/>
    <mergeCell ref="I1435:J1435"/>
    <mergeCell ref="K1435:L1435"/>
    <mergeCell ref="I1422:J1422"/>
    <mergeCell ref="K1422:L1422"/>
    <mergeCell ref="A1423:H1423"/>
    <mergeCell ref="K1423:L1423"/>
    <mergeCell ref="K1424:L1424"/>
    <mergeCell ref="I1418:J1418"/>
    <mergeCell ref="K1418:L1418"/>
    <mergeCell ref="I1419:J1419"/>
    <mergeCell ref="K1419:L1419"/>
    <mergeCell ref="I1421:J1421"/>
    <mergeCell ref="K1421:L1421"/>
    <mergeCell ref="K1415:L1415"/>
    <mergeCell ref="A1416:H1416"/>
    <mergeCell ref="K1416:L1416"/>
    <mergeCell ref="I1417:J1417"/>
    <mergeCell ref="K1417:L1417"/>
    <mergeCell ref="I1432:J1432"/>
    <mergeCell ref="K1432:L1432"/>
    <mergeCell ref="I1429:J1429"/>
    <mergeCell ref="K1429:L1429"/>
    <mergeCell ref="I1430:J1430"/>
    <mergeCell ref="K1430:L1430"/>
    <mergeCell ref="A1431:H1431"/>
    <mergeCell ref="K1431:L1431"/>
    <mergeCell ref="I1428:J1428"/>
    <mergeCell ref="K1428:L1428"/>
    <mergeCell ref="I1425:J1425"/>
    <mergeCell ref="K1425:L1425"/>
    <mergeCell ref="I1426:J1426"/>
    <mergeCell ref="I1427:J1427"/>
    <mergeCell ref="K1427:L1427"/>
    <mergeCell ref="I1413:J1413"/>
    <mergeCell ref="I1414:J1414"/>
    <mergeCell ref="I1406:J1406"/>
    <mergeCell ref="I1407:J1407"/>
    <mergeCell ref="I1408:J1408"/>
    <mergeCell ref="I1409:J1409"/>
    <mergeCell ref="K1401:L1401"/>
    <mergeCell ref="K1402:L1402"/>
    <mergeCell ref="I1404:J1404"/>
    <mergeCell ref="K1404:L1404"/>
    <mergeCell ref="I1410:J1410"/>
    <mergeCell ref="I1411:J1411"/>
    <mergeCell ref="K1411:L1411"/>
    <mergeCell ref="K1409:L1409"/>
    <mergeCell ref="I1396:J1396"/>
    <mergeCell ref="I1397:J1397"/>
    <mergeCell ref="I1398:J1398"/>
    <mergeCell ref="K1398:L1398"/>
    <mergeCell ref="I1399:J1399"/>
    <mergeCell ref="I1400:J1400"/>
    <mergeCell ref="K1379:L1379"/>
    <mergeCell ref="A1382:H1382"/>
    <mergeCell ref="K1382:L1382"/>
    <mergeCell ref="A1383:H1383"/>
    <mergeCell ref="K1383:L1383"/>
    <mergeCell ref="I1395:J1395"/>
    <mergeCell ref="K1395:L1395"/>
    <mergeCell ref="I1390:J1390"/>
    <mergeCell ref="K1390:L1390"/>
    <mergeCell ref="I1391:J1391"/>
    <mergeCell ref="K1391:L1391"/>
    <mergeCell ref="K1392:L1392"/>
    <mergeCell ref="A1386:L1386"/>
    <mergeCell ref="C1388:E1388"/>
    <mergeCell ref="I1388:J1388"/>
    <mergeCell ref="K1388:L1388"/>
    <mergeCell ref="K1389:L1389"/>
    <mergeCell ref="A1381:H1381"/>
    <mergeCell ref="K1381:L1381"/>
    <mergeCell ref="A1385:L1385"/>
    <mergeCell ref="I1376:J1376"/>
    <mergeCell ref="A1378:H1378"/>
    <mergeCell ref="I1378:J1378"/>
    <mergeCell ref="K1378:L1378"/>
    <mergeCell ref="K1380:L1380"/>
    <mergeCell ref="A1379:H1379"/>
    <mergeCell ref="I1379:J1379"/>
    <mergeCell ref="I1368:J1368"/>
    <mergeCell ref="I1369:J1369"/>
    <mergeCell ref="I1362:J1362"/>
    <mergeCell ref="I1370:J1370"/>
    <mergeCell ref="I1371:J1371"/>
    <mergeCell ref="K1363:L1363"/>
    <mergeCell ref="I1364:J1364"/>
    <mergeCell ref="A1366:H1366"/>
    <mergeCell ref="K1366:L1366"/>
    <mergeCell ref="I1367:J1367"/>
    <mergeCell ref="A1362:H1362"/>
    <mergeCell ref="K1362:L1362"/>
    <mergeCell ref="K1359:L1359"/>
    <mergeCell ref="I1360:J1360"/>
    <mergeCell ref="K1360:L1360"/>
    <mergeCell ref="I1361:J1361"/>
    <mergeCell ref="K1361:L1361"/>
    <mergeCell ref="I1348:J1348"/>
    <mergeCell ref="K1348:L1348"/>
    <mergeCell ref="A1349:H1349"/>
    <mergeCell ref="K1349:L1349"/>
    <mergeCell ref="K1350:L1350"/>
    <mergeCell ref="I1344:J1344"/>
    <mergeCell ref="K1344:L1344"/>
    <mergeCell ref="I1345:J1345"/>
    <mergeCell ref="K1345:L1345"/>
    <mergeCell ref="I1347:J1347"/>
    <mergeCell ref="K1347:L1347"/>
    <mergeCell ref="K1341:L1341"/>
    <mergeCell ref="A1342:H1342"/>
    <mergeCell ref="K1342:L1342"/>
    <mergeCell ref="I1343:J1343"/>
    <mergeCell ref="K1343:L1343"/>
    <mergeCell ref="I1358:J1358"/>
    <mergeCell ref="K1358:L1358"/>
    <mergeCell ref="I1355:J1355"/>
    <mergeCell ref="K1355:L1355"/>
    <mergeCell ref="I1356:J1356"/>
    <mergeCell ref="K1356:L1356"/>
    <mergeCell ref="A1357:H1357"/>
    <mergeCell ref="K1357:L1357"/>
    <mergeCell ref="I1354:J1354"/>
    <mergeCell ref="K1354:L1354"/>
    <mergeCell ref="I1351:J1351"/>
    <mergeCell ref="K1351:L1351"/>
    <mergeCell ref="I1352:J1352"/>
    <mergeCell ref="I1353:J1353"/>
    <mergeCell ref="K1353:L1353"/>
    <mergeCell ref="I1339:J1339"/>
    <mergeCell ref="I1340:J1340"/>
    <mergeCell ref="I1332:J1332"/>
    <mergeCell ref="I1333:J1333"/>
    <mergeCell ref="I1334:J1334"/>
    <mergeCell ref="I1335:J1335"/>
    <mergeCell ref="K1327:L1327"/>
    <mergeCell ref="K1328:L1328"/>
    <mergeCell ref="I1330:J1330"/>
    <mergeCell ref="K1330:L1330"/>
    <mergeCell ref="I1336:J1336"/>
    <mergeCell ref="I1337:J1337"/>
    <mergeCell ref="K1337:L1337"/>
    <mergeCell ref="K1335:L1335"/>
    <mergeCell ref="I1322:J1322"/>
    <mergeCell ref="I1323:J1323"/>
    <mergeCell ref="I1324:J1324"/>
    <mergeCell ref="K1324:L1324"/>
    <mergeCell ref="I1325:J1325"/>
    <mergeCell ref="I1326:J1326"/>
    <mergeCell ref="K1305:L1305"/>
    <mergeCell ref="A1308:H1308"/>
    <mergeCell ref="K1308:L1308"/>
    <mergeCell ref="A1309:H1309"/>
    <mergeCell ref="K1309:L1309"/>
    <mergeCell ref="I1321:J1321"/>
    <mergeCell ref="K1321:L1321"/>
    <mergeCell ref="I1316:J1316"/>
    <mergeCell ref="K1316:L1316"/>
    <mergeCell ref="I1317:J1317"/>
    <mergeCell ref="K1317:L1317"/>
    <mergeCell ref="K1318:L1318"/>
    <mergeCell ref="A1312:L1312"/>
    <mergeCell ref="C1314:E1314"/>
    <mergeCell ref="I1314:J1314"/>
    <mergeCell ref="K1314:L1314"/>
    <mergeCell ref="K1315:L1315"/>
    <mergeCell ref="A1307:H1307"/>
    <mergeCell ref="K1307:L1307"/>
    <mergeCell ref="A1311:L1311"/>
    <mergeCell ref="I1302:J1302"/>
    <mergeCell ref="A1304:H1304"/>
    <mergeCell ref="I1304:J1304"/>
    <mergeCell ref="K1304:L1304"/>
    <mergeCell ref="K1306:L1306"/>
    <mergeCell ref="A1305:H1305"/>
    <mergeCell ref="I1305:J1305"/>
    <mergeCell ref="I1294:J1294"/>
    <mergeCell ref="I1295:J1295"/>
    <mergeCell ref="I1288:J1288"/>
    <mergeCell ref="I1296:J1296"/>
    <mergeCell ref="I1297:J1297"/>
    <mergeCell ref="K1289:L1289"/>
    <mergeCell ref="I1290:J1290"/>
    <mergeCell ref="A1292:H1292"/>
    <mergeCell ref="K1292:L1292"/>
    <mergeCell ref="I1293:J1293"/>
    <mergeCell ref="A1288:H1288"/>
    <mergeCell ref="K1288:L1288"/>
    <mergeCell ref="K1285:L1285"/>
    <mergeCell ref="I1286:J1286"/>
    <mergeCell ref="K1286:L1286"/>
    <mergeCell ref="I1287:J1287"/>
    <mergeCell ref="K1287:L1287"/>
    <mergeCell ref="K1275:L1275"/>
    <mergeCell ref="K1276:L1276"/>
    <mergeCell ref="I1270:J1270"/>
    <mergeCell ref="K1270:L1270"/>
    <mergeCell ref="I1271:J1271"/>
    <mergeCell ref="K1271:L1271"/>
    <mergeCell ref="I1273:J1273"/>
    <mergeCell ref="K1282:L1282"/>
    <mergeCell ref="K1273:L1273"/>
    <mergeCell ref="K1267:L1267"/>
    <mergeCell ref="A1268:H1268"/>
    <mergeCell ref="K1268:L1268"/>
    <mergeCell ref="I1269:J1269"/>
    <mergeCell ref="K1269:L1269"/>
    <mergeCell ref="I1274:J1274"/>
    <mergeCell ref="K1274:L1274"/>
    <mergeCell ref="A1275:H1275"/>
    <mergeCell ref="K1279:L1279"/>
    <mergeCell ref="A1234:H1234"/>
    <mergeCell ref="K1234:L1234"/>
    <mergeCell ref="A1235:H1235"/>
    <mergeCell ref="K1235:L1235"/>
    <mergeCell ref="I1284:J1284"/>
    <mergeCell ref="K1284:L1284"/>
    <mergeCell ref="I1281:J1281"/>
    <mergeCell ref="K1281:L1281"/>
    <mergeCell ref="I1282:J1282"/>
    <mergeCell ref="K1233:L1233"/>
    <mergeCell ref="A1237:L1237"/>
    <mergeCell ref="A1283:H1283"/>
    <mergeCell ref="K1283:L1283"/>
    <mergeCell ref="I1280:J1280"/>
    <mergeCell ref="K1280:L1280"/>
    <mergeCell ref="I1277:J1277"/>
    <mergeCell ref="K1277:L1277"/>
    <mergeCell ref="I1278:J1278"/>
    <mergeCell ref="I1279:J1279"/>
    <mergeCell ref="A1232:H1232"/>
    <mergeCell ref="I1232:J1232"/>
    <mergeCell ref="K1232:L1232"/>
    <mergeCell ref="I1265:J1265"/>
    <mergeCell ref="I1266:J1266"/>
    <mergeCell ref="I1258:J1258"/>
    <mergeCell ref="I1259:J1259"/>
    <mergeCell ref="I1260:J1260"/>
    <mergeCell ref="I1261:J1261"/>
    <mergeCell ref="A1233:H1233"/>
    <mergeCell ref="K1253:L1253"/>
    <mergeCell ref="K1254:L1254"/>
    <mergeCell ref="I1256:J1256"/>
    <mergeCell ref="K1256:L1256"/>
    <mergeCell ref="I1247:J1247"/>
    <mergeCell ref="K1247:L1247"/>
    <mergeCell ref="I1248:J1248"/>
    <mergeCell ref="I1249:J1249"/>
    <mergeCell ref="I1250:J1250"/>
    <mergeCell ref="K1250:L1250"/>
    <mergeCell ref="K1243:L1243"/>
    <mergeCell ref="K1244:L1244"/>
    <mergeCell ref="A1238:L1238"/>
    <mergeCell ref="C1240:E1240"/>
    <mergeCell ref="I1240:J1240"/>
    <mergeCell ref="K1240:L1240"/>
    <mergeCell ref="K1241:L1241"/>
    <mergeCell ref="I1230:J1230"/>
    <mergeCell ref="I1262:J1262"/>
    <mergeCell ref="I1263:J1263"/>
    <mergeCell ref="K1263:L1263"/>
    <mergeCell ref="K1261:L1261"/>
    <mergeCell ref="I1251:J1251"/>
    <mergeCell ref="I1252:J1252"/>
    <mergeCell ref="I1242:J1242"/>
    <mergeCell ref="K1242:L1242"/>
    <mergeCell ref="I1243:J1243"/>
    <mergeCell ref="I1222:J1222"/>
    <mergeCell ref="I1223:J1223"/>
    <mergeCell ref="I1216:J1216"/>
    <mergeCell ref="I1224:J1224"/>
    <mergeCell ref="I1225:J1225"/>
    <mergeCell ref="K1217:L1217"/>
    <mergeCell ref="I1218:J1218"/>
    <mergeCell ref="A1220:H1220"/>
    <mergeCell ref="K1220:L1220"/>
    <mergeCell ref="I1221:J1221"/>
    <mergeCell ref="A1216:H1216"/>
    <mergeCell ref="K1216:L1216"/>
    <mergeCell ref="K1213:L1213"/>
    <mergeCell ref="I1214:J1214"/>
    <mergeCell ref="K1214:L1214"/>
    <mergeCell ref="I1215:J1215"/>
    <mergeCell ref="K1215:L1215"/>
    <mergeCell ref="K1203:L1203"/>
    <mergeCell ref="K1204:L1204"/>
    <mergeCell ref="I1198:J1198"/>
    <mergeCell ref="K1198:L1198"/>
    <mergeCell ref="I1199:J1199"/>
    <mergeCell ref="K1199:L1199"/>
    <mergeCell ref="I1201:J1201"/>
    <mergeCell ref="K1210:L1210"/>
    <mergeCell ref="K1201:L1201"/>
    <mergeCell ref="K1195:L1195"/>
    <mergeCell ref="A1196:H1196"/>
    <mergeCell ref="K1196:L1196"/>
    <mergeCell ref="I1197:J1197"/>
    <mergeCell ref="K1197:L1197"/>
    <mergeCell ref="I1202:J1202"/>
    <mergeCell ref="K1202:L1202"/>
    <mergeCell ref="A1203:H1203"/>
    <mergeCell ref="K1207:L1207"/>
    <mergeCell ref="A1162:H1162"/>
    <mergeCell ref="K1162:L1162"/>
    <mergeCell ref="A1163:H1163"/>
    <mergeCell ref="K1163:L1163"/>
    <mergeCell ref="I1212:J1212"/>
    <mergeCell ref="K1212:L1212"/>
    <mergeCell ref="I1209:J1209"/>
    <mergeCell ref="K1209:L1209"/>
    <mergeCell ref="I1210:J1210"/>
    <mergeCell ref="K1161:L1161"/>
    <mergeCell ref="A1165:L1165"/>
    <mergeCell ref="A1211:H1211"/>
    <mergeCell ref="K1211:L1211"/>
    <mergeCell ref="I1208:J1208"/>
    <mergeCell ref="K1208:L1208"/>
    <mergeCell ref="I1205:J1205"/>
    <mergeCell ref="K1205:L1205"/>
    <mergeCell ref="I1206:J1206"/>
    <mergeCell ref="I1207:J1207"/>
    <mergeCell ref="A1160:H1160"/>
    <mergeCell ref="I1160:J1160"/>
    <mergeCell ref="K1160:L1160"/>
    <mergeCell ref="I1193:J1193"/>
    <mergeCell ref="I1194:J1194"/>
    <mergeCell ref="I1186:J1186"/>
    <mergeCell ref="I1187:J1187"/>
    <mergeCell ref="I1188:J1188"/>
    <mergeCell ref="I1189:J1189"/>
    <mergeCell ref="A1161:H1161"/>
    <mergeCell ref="K1181:L1181"/>
    <mergeCell ref="K1182:L1182"/>
    <mergeCell ref="I1184:J1184"/>
    <mergeCell ref="K1184:L1184"/>
    <mergeCell ref="I1175:J1175"/>
    <mergeCell ref="K1175:L1175"/>
    <mergeCell ref="I1176:J1176"/>
    <mergeCell ref="I1177:J1177"/>
    <mergeCell ref="I1178:J1178"/>
    <mergeCell ref="K1178:L1178"/>
    <mergeCell ref="K1171:L1171"/>
    <mergeCell ref="K1172:L1172"/>
    <mergeCell ref="A1166:L1166"/>
    <mergeCell ref="C1168:E1168"/>
    <mergeCell ref="I1168:J1168"/>
    <mergeCell ref="K1168:L1168"/>
    <mergeCell ref="K1169:L1169"/>
    <mergeCell ref="K1167:M1167"/>
    <mergeCell ref="I1158:J1158"/>
    <mergeCell ref="I1190:J1190"/>
    <mergeCell ref="I1191:J1191"/>
    <mergeCell ref="K1191:L1191"/>
    <mergeCell ref="K1189:L1189"/>
    <mergeCell ref="I1179:J1179"/>
    <mergeCell ref="I1180:J1180"/>
    <mergeCell ref="I1170:J1170"/>
    <mergeCell ref="K1170:L1170"/>
    <mergeCell ref="I1171:J1171"/>
    <mergeCell ref="I1150:J1150"/>
    <mergeCell ref="I1151:J1151"/>
    <mergeCell ref="I1144:J1144"/>
    <mergeCell ref="I1152:J1152"/>
    <mergeCell ref="I1153:J1153"/>
    <mergeCell ref="K1145:L1145"/>
    <mergeCell ref="I1146:J1146"/>
    <mergeCell ref="A1148:H1148"/>
    <mergeCell ref="K1148:L1148"/>
    <mergeCell ref="I1149:J1149"/>
    <mergeCell ref="A1144:H1144"/>
    <mergeCell ref="K1144:L1144"/>
    <mergeCell ref="K1141:L1141"/>
    <mergeCell ref="I1142:J1142"/>
    <mergeCell ref="K1142:L1142"/>
    <mergeCell ref="I1143:J1143"/>
    <mergeCell ref="K1143:L1143"/>
    <mergeCell ref="I1130:J1130"/>
    <mergeCell ref="K1130:L1130"/>
    <mergeCell ref="A1131:H1131"/>
    <mergeCell ref="K1131:L1131"/>
    <mergeCell ref="K1132:L1132"/>
    <mergeCell ref="I1126:J1126"/>
    <mergeCell ref="K1126:L1126"/>
    <mergeCell ref="I1127:J1127"/>
    <mergeCell ref="K1127:L1127"/>
    <mergeCell ref="I1129:J1129"/>
    <mergeCell ref="K1129:L1129"/>
    <mergeCell ref="K1123:L1123"/>
    <mergeCell ref="A1124:H1124"/>
    <mergeCell ref="K1124:L1124"/>
    <mergeCell ref="I1125:J1125"/>
    <mergeCell ref="K1125:L1125"/>
    <mergeCell ref="I1140:J1140"/>
    <mergeCell ref="K1140:L1140"/>
    <mergeCell ref="I1137:J1137"/>
    <mergeCell ref="K1137:L1137"/>
    <mergeCell ref="I1138:J1138"/>
    <mergeCell ref="K1138:L1138"/>
    <mergeCell ref="A1139:H1139"/>
    <mergeCell ref="K1139:L1139"/>
    <mergeCell ref="I1136:J1136"/>
    <mergeCell ref="K1136:L1136"/>
    <mergeCell ref="I1133:J1133"/>
    <mergeCell ref="K1133:L1133"/>
    <mergeCell ref="I1134:J1134"/>
    <mergeCell ref="I1135:J1135"/>
    <mergeCell ref="K1135:L1135"/>
    <mergeCell ref="I1121:J1121"/>
    <mergeCell ref="I1122:J1122"/>
    <mergeCell ref="I1114:J1114"/>
    <mergeCell ref="I1115:J1115"/>
    <mergeCell ref="I1116:J1116"/>
    <mergeCell ref="I1117:J1117"/>
    <mergeCell ref="K1109:L1109"/>
    <mergeCell ref="K1110:L1110"/>
    <mergeCell ref="I1112:J1112"/>
    <mergeCell ref="K1112:L1112"/>
    <mergeCell ref="I1118:J1118"/>
    <mergeCell ref="I1119:J1119"/>
    <mergeCell ref="K1119:L1119"/>
    <mergeCell ref="K1117:L1117"/>
    <mergeCell ref="I1104:J1104"/>
    <mergeCell ref="I1105:J1105"/>
    <mergeCell ref="I1106:J1106"/>
    <mergeCell ref="K1106:L1106"/>
    <mergeCell ref="I1107:J1107"/>
    <mergeCell ref="I1108:J1108"/>
    <mergeCell ref="K1087:L1087"/>
    <mergeCell ref="A1090:H1090"/>
    <mergeCell ref="K1090:L1090"/>
    <mergeCell ref="A1091:H1091"/>
    <mergeCell ref="K1091:L1091"/>
    <mergeCell ref="I1103:J1103"/>
    <mergeCell ref="K1103:L1103"/>
    <mergeCell ref="K1095:M1095"/>
    <mergeCell ref="I1098:J1098"/>
    <mergeCell ref="K1098:L1098"/>
    <mergeCell ref="I1099:J1099"/>
    <mergeCell ref="K1099:L1099"/>
    <mergeCell ref="K1100:L1100"/>
    <mergeCell ref="A1094:L1094"/>
    <mergeCell ref="C1096:E1096"/>
    <mergeCell ref="I1096:J1096"/>
    <mergeCell ref="K1096:L1096"/>
    <mergeCell ref="K1097:L1097"/>
    <mergeCell ref="A1089:H1089"/>
    <mergeCell ref="K1089:L1089"/>
    <mergeCell ref="A1093:L1093"/>
    <mergeCell ref="I1084:J1084"/>
    <mergeCell ref="A1086:H1086"/>
    <mergeCell ref="I1086:J1086"/>
    <mergeCell ref="K1086:L1086"/>
    <mergeCell ref="K1088:L1088"/>
    <mergeCell ref="A1087:H1087"/>
    <mergeCell ref="I1087:J1087"/>
    <mergeCell ref="I1076:J1076"/>
    <mergeCell ref="I1077:J1077"/>
    <mergeCell ref="I1070:J1070"/>
    <mergeCell ref="I1078:J1078"/>
    <mergeCell ref="I1079:J1079"/>
    <mergeCell ref="K1071:L1071"/>
    <mergeCell ref="I1072:J1072"/>
    <mergeCell ref="A1074:H1074"/>
    <mergeCell ref="K1074:L1074"/>
    <mergeCell ref="I1075:J1075"/>
    <mergeCell ref="A1070:H1070"/>
    <mergeCell ref="K1070:L1070"/>
    <mergeCell ref="K1067:L1067"/>
    <mergeCell ref="I1068:J1068"/>
    <mergeCell ref="K1068:L1068"/>
    <mergeCell ref="I1069:J1069"/>
    <mergeCell ref="K1069:L1069"/>
    <mergeCell ref="K1057:L1057"/>
    <mergeCell ref="K1058:L1058"/>
    <mergeCell ref="I1052:J1052"/>
    <mergeCell ref="K1052:L1052"/>
    <mergeCell ref="I1053:J1053"/>
    <mergeCell ref="K1053:L1053"/>
    <mergeCell ref="I1055:J1055"/>
    <mergeCell ref="K1064:L1064"/>
    <mergeCell ref="K1055:L1055"/>
    <mergeCell ref="K1049:L1049"/>
    <mergeCell ref="A1050:H1050"/>
    <mergeCell ref="K1050:L1050"/>
    <mergeCell ref="I1051:J1051"/>
    <mergeCell ref="K1051:L1051"/>
    <mergeCell ref="I1056:J1056"/>
    <mergeCell ref="K1056:L1056"/>
    <mergeCell ref="A1057:H1057"/>
    <mergeCell ref="K1061:L1061"/>
    <mergeCell ref="A1016:H1016"/>
    <mergeCell ref="K1016:L1016"/>
    <mergeCell ref="A1017:H1017"/>
    <mergeCell ref="K1017:L1017"/>
    <mergeCell ref="I1066:J1066"/>
    <mergeCell ref="K1066:L1066"/>
    <mergeCell ref="I1063:J1063"/>
    <mergeCell ref="K1063:L1063"/>
    <mergeCell ref="I1064:J1064"/>
    <mergeCell ref="K1015:L1015"/>
    <mergeCell ref="A1019:L1019"/>
    <mergeCell ref="A1065:H1065"/>
    <mergeCell ref="K1065:L1065"/>
    <mergeCell ref="I1062:J1062"/>
    <mergeCell ref="K1062:L1062"/>
    <mergeCell ref="I1059:J1059"/>
    <mergeCell ref="K1059:L1059"/>
    <mergeCell ref="I1060:J1060"/>
    <mergeCell ref="I1061:J1061"/>
    <mergeCell ref="A1014:H1014"/>
    <mergeCell ref="I1014:J1014"/>
    <mergeCell ref="K1014:L1014"/>
    <mergeCell ref="I1047:J1047"/>
    <mergeCell ref="I1048:J1048"/>
    <mergeCell ref="I1040:J1040"/>
    <mergeCell ref="I1041:J1041"/>
    <mergeCell ref="I1042:J1042"/>
    <mergeCell ref="I1043:J1043"/>
    <mergeCell ref="A1015:H1015"/>
    <mergeCell ref="K1035:L1035"/>
    <mergeCell ref="K1036:L1036"/>
    <mergeCell ref="I1038:J1038"/>
    <mergeCell ref="K1038:L1038"/>
    <mergeCell ref="I1029:J1029"/>
    <mergeCell ref="K1029:L1029"/>
    <mergeCell ref="I1030:J1030"/>
    <mergeCell ref="I1031:J1031"/>
    <mergeCell ref="I1032:J1032"/>
    <mergeCell ref="K1032:L1032"/>
    <mergeCell ref="K1025:L1025"/>
    <mergeCell ref="K1026:L1026"/>
    <mergeCell ref="A1020:L1020"/>
    <mergeCell ref="C1022:E1022"/>
    <mergeCell ref="I1022:J1022"/>
    <mergeCell ref="K1022:L1022"/>
    <mergeCell ref="K1023:L1023"/>
    <mergeCell ref="K1021:M1021"/>
    <mergeCell ref="I1012:J1012"/>
    <mergeCell ref="I1044:J1044"/>
    <mergeCell ref="I1045:J1045"/>
    <mergeCell ref="K1045:L1045"/>
    <mergeCell ref="K1043:L1043"/>
    <mergeCell ref="I1033:J1033"/>
    <mergeCell ref="I1034:J1034"/>
    <mergeCell ref="I1024:J1024"/>
    <mergeCell ref="K1024:L1024"/>
    <mergeCell ref="I1025:J1025"/>
    <mergeCell ref="I1004:J1004"/>
    <mergeCell ref="I1005:J1005"/>
    <mergeCell ref="I998:J998"/>
    <mergeCell ref="I1006:J1006"/>
    <mergeCell ref="I1007:J1007"/>
    <mergeCell ref="K999:L999"/>
    <mergeCell ref="I1000:J1000"/>
    <mergeCell ref="A1002:H1002"/>
    <mergeCell ref="K1002:L1002"/>
    <mergeCell ref="I1003:J1003"/>
    <mergeCell ref="A998:H998"/>
    <mergeCell ref="K998:L998"/>
    <mergeCell ref="K995:L995"/>
    <mergeCell ref="I996:J996"/>
    <mergeCell ref="K996:L996"/>
    <mergeCell ref="I997:J997"/>
    <mergeCell ref="K997:L997"/>
    <mergeCell ref="I984:J984"/>
    <mergeCell ref="K984:L984"/>
    <mergeCell ref="A985:H985"/>
    <mergeCell ref="K985:L985"/>
    <mergeCell ref="K986:L986"/>
    <mergeCell ref="I980:J980"/>
    <mergeCell ref="K980:L980"/>
    <mergeCell ref="I981:J981"/>
    <mergeCell ref="K981:L981"/>
    <mergeCell ref="I983:J983"/>
    <mergeCell ref="K983:L983"/>
    <mergeCell ref="K977:L977"/>
    <mergeCell ref="A978:H978"/>
    <mergeCell ref="K978:L978"/>
    <mergeCell ref="I979:J979"/>
    <mergeCell ref="K979:L979"/>
    <mergeCell ref="I994:J994"/>
    <mergeCell ref="K994:L994"/>
    <mergeCell ref="I991:J991"/>
    <mergeCell ref="K991:L991"/>
    <mergeCell ref="I992:J992"/>
    <mergeCell ref="K992:L992"/>
    <mergeCell ref="A993:H993"/>
    <mergeCell ref="K993:L993"/>
    <mergeCell ref="I990:J990"/>
    <mergeCell ref="K990:L990"/>
    <mergeCell ref="I987:J987"/>
    <mergeCell ref="K987:L987"/>
    <mergeCell ref="I988:J988"/>
    <mergeCell ref="I989:J989"/>
    <mergeCell ref="K989:L989"/>
    <mergeCell ref="I976:J976"/>
    <mergeCell ref="I968:J968"/>
    <mergeCell ref="I969:J969"/>
    <mergeCell ref="I970:J970"/>
    <mergeCell ref="I971:J971"/>
    <mergeCell ref="A943:H943"/>
    <mergeCell ref="A947:L947"/>
    <mergeCell ref="I956:J956"/>
    <mergeCell ref="A944:H944"/>
    <mergeCell ref="K944:L944"/>
    <mergeCell ref="A942:H942"/>
    <mergeCell ref="I942:J942"/>
    <mergeCell ref="K942:L942"/>
    <mergeCell ref="I954:J954"/>
    <mergeCell ref="I955:J955"/>
    <mergeCell ref="I975:J975"/>
    <mergeCell ref="K943:L943"/>
    <mergeCell ref="A945:H945"/>
    <mergeCell ref="K945:L945"/>
    <mergeCell ref="K949:M949"/>
    <mergeCell ref="K963:L963"/>
    <mergeCell ref="K964:L964"/>
    <mergeCell ref="I966:J966"/>
    <mergeCell ref="K966:L966"/>
    <mergeCell ref="I957:J957"/>
    <mergeCell ref="K957:L957"/>
    <mergeCell ref="I958:J958"/>
    <mergeCell ref="I959:J959"/>
    <mergeCell ref="I960:J960"/>
    <mergeCell ref="K960:L960"/>
    <mergeCell ref="K953:L953"/>
    <mergeCell ref="K954:L954"/>
    <mergeCell ref="A948:L948"/>
    <mergeCell ref="C950:E950"/>
    <mergeCell ref="I950:J950"/>
    <mergeCell ref="K950:L950"/>
    <mergeCell ref="K951:L951"/>
    <mergeCell ref="I940:J940"/>
    <mergeCell ref="I972:J972"/>
    <mergeCell ref="I973:J973"/>
    <mergeCell ref="K973:L973"/>
    <mergeCell ref="K971:L971"/>
    <mergeCell ref="I961:J961"/>
    <mergeCell ref="I962:J962"/>
    <mergeCell ref="I952:J952"/>
    <mergeCell ref="K952:L952"/>
    <mergeCell ref="I953:J953"/>
    <mergeCell ref="I932:J932"/>
    <mergeCell ref="I933:J933"/>
    <mergeCell ref="I926:J926"/>
    <mergeCell ref="I934:J934"/>
    <mergeCell ref="I935:J935"/>
    <mergeCell ref="K927:L927"/>
    <mergeCell ref="I928:J928"/>
    <mergeCell ref="A930:H930"/>
    <mergeCell ref="K930:L930"/>
    <mergeCell ref="I931:J931"/>
    <mergeCell ref="A926:H926"/>
    <mergeCell ref="K926:L926"/>
    <mergeCell ref="K923:L923"/>
    <mergeCell ref="I924:J924"/>
    <mergeCell ref="K924:L924"/>
    <mergeCell ref="I925:J925"/>
    <mergeCell ref="K925:L925"/>
    <mergeCell ref="I912:J912"/>
    <mergeCell ref="K912:L912"/>
    <mergeCell ref="A913:H913"/>
    <mergeCell ref="K913:L913"/>
    <mergeCell ref="K914:L914"/>
    <mergeCell ref="I908:J908"/>
    <mergeCell ref="K908:L908"/>
    <mergeCell ref="I909:J909"/>
    <mergeCell ref="K909:L909"/>
    <mergeCell ref="I911:J911"/>
    <mergeCell ref="K911:L911"/>
    <mergeCell ref="K905:L905"/>
    <mergeCell ref="A906:H906"/>
    <mergeCell ref="K906:L906"/>
    <mergeCell ref="I907:J907"/>
    <mergeCell ref="K907:L907"/>
    <mergeCell ref="I922:J922"/>
    <mergeCell ref="K922:L922"/>
    <mergeCell ref="I919:J919"/>
    <mergeCell ref="K919:L919"/>
    <mergeCell ref="I920:J920"/>
    <mergeCell ref="K920:L920"/>
    <mergeCell ref="A921:H921"/>
    <mergeCell ref="K921:L921"/>
    <mergeCell ref="I918:J918"/>
    <mergeCell ref="K918:L918"/>
    <mergeCell ref="I915:J915"/>
    <mergeCell ref="K915:L915"/>
    <mergeCell ref="I916:J916"/>
    <mergeCell ref="I917:J917"/>
    <mergeCell ref="K917:L917"/>
    <mergeCell ref="I903:J903"/>
    <mergeCell ref="I904:J904"/>
    <mergeCell ref="I896:J896"/>
    <mergeCell ref="I897:J897"/>
    <mergeCell ref="I898:J898"/>
    <mergeCell ref="I899:J899"/>
    <mergeCell ref="K891:L891"/>
    <mergeCell ref="K892:L892"/>
    <mergeCell ref="I894:J894"/>
    <mergeCell ref="K894:L894"/>
    <mergeCell ref="I900:J900"/>
    <mergeCell ref="I901:J901"/>
    <mergeCell ref="K901:L901"/>
    <mergeCell ref="K899:L899"/>
    <mergeCell ref="I886:J886"/>
    <mergeCell ref="I887:J887"/>
    <mergeCell ref="I888:J888"/>
    <mergeCell ref="K888:L888"/>
    <mergeCell ref="I889:J889"/>
    <mergeCell ref="I890:J890"/>
    <mergeCell ref="K869:L869"/>
    <mergeCell ref="A872:H872"/>
    <mergeCell ref="K872:L872"/>
    <mergeCell ref="A873:H873"/>
    <mergeCell ref="K873:L873"/>
    <mergeCell ref="I885:J885"/>
    <mergeCell ref="K885:L885"/>
    <mergeCell ref="K877:M877"/>
    <mergeCell ref="I880:J880"/>
    <mergeCell ref="K880:L880"/>
    <mergeCell ref="I881:J881"/>
    <mergeCell ref="K881:L881"/>
    <mergeCell ref="K882:L882"/>
    <mergeCell ref="A876:L876"/>
    <mergeCell ref="C878:E878"/>
    <mergeCell ref="I878:J878"/>
    <mergeCell ref="K878:L878"/>
    <mergeCell ref="K879:L879"/>
    <mergeCell ref="A871:H871"/>
    <mergeCell ref="K871:L871"/>
    <mergeCell ref="A875:L875"/>
    <mergeCell ref="I866:J866"/>
    <mergeCell ref="A868:H868"/>
    <mergeCell ref="I868:J868"/>
    <mergeCell ref="K868:L868"/>
    <mergeCell ref="K870:L870"/>
    <mergeCell ref="A869:H869"/>
    <mergeCell ref="I869:J869"/>
    <mergeCell ref="I858:J858"/>
    <mergeCell ref="I859:J859"/>
    <mergeCell ref="I852:J852"/>
    <mergeCell ref="I860:J860"/>
    <mergeCell ref="I861:J861"/>
    <mergeCell ref="K853:L853"/>
    <mergeCell ref="I854:J854"/>
    <mergeCell ref="A856:H856"/>
    <mergeCell ref="K856:L856"/>
    <mergeCell ref="I857:J857"/>
    <mergeCell ref="A852:H852"/>
    <mergeCell ref="K852:L852"/>
    <mergeCell ref="K849:L849"/>
    <mergeCell ref="I850:J850"/>
    <mergeCell ref="K850:L850"/>
    <mergeCell ref="I851:J851"/>
    <mergeCell ref="K851:L851"/>
    <mergeCell ref="I838:J838"/>
    <mergeCell ref="K838:L838"/>
    <mergeCell ref="A839:H839"/>
    <mergeCell ref="K839:L839"/>
    <mergeCell ref="K840:L840"/>
    <mergeCell ref="I834:J834"/>
    <mergeCell ref="K834:L834"/>
    <mergeCell ref="I835:J835"/>
    <mergeCell ref="K835:L835"/>
    <mergeCell ref="I837:J837"/>
    <mergeCell ref="K837:L837"/>
    <mergeCell ref="K831:L831"/>
    <mergeCell ref="A832:H832"/>
    <mergeCell ref="K832:L832"/>
    <mergeCell ref="I833:J833"/>
    <mergeCell ref="K833:L833"/>
    <mergeCell ref="I848:J848"/>
    <mergeCell ref="K848:L848"/>
    <mergeCell ref="I845:J845"/>
    <mergeCell ref="K845:L845"/>
    <mergeCell ref="I846:J846"/>
    <mergeCell ref="K846:L846"/>
    <mergeCell ref="A847:H847"/>
    <mergeCell ref="K847:L847"/>
    <mergeCell ref="I844:J844"/>
    <mergeCell ref="K844:L844"/>
    <mergeCell ref="I841:J841"/>
    <mergeCell ref="K841:L841"/>
    <mergeCell ref="I842:J842"/>
    <mergeCell ref="I843:J843"/>
    <mergeCell ref="K843:L843"/>
    <mergeCell ref="I829:J829"/>
    <mergeCell ref="I830:J830"/>
    <mergeCell ref="I822:J822"/>
    <mergeCell ref="I823:J823"/>
    <mergeCell ref="I824:J824"/>
    <mergeCell ref="I825:J825"/>
    <mergeCell ref="K817:L817"/>
    <mergeCell ref="K818:L818"/>
    <mergeCell ref="I820:J820"/>
    <mergeCell ref="K820:L820"/>
    <mergeCell ref="I826:J826"/>
    <mergeCell ref="I827:J827"/>
    <mergeCell ref="K827:L827"/>
    <mergeCell ref="K825:L825"/>
    <mergeCell ref="I812:J812"/>
    <mergeCell ref="I813:J813"/>
    <mergeCell ref="I814:J814"/>
    <mergeCell ref="K814:L814"/>
    <mergeCell ref="I815:J815"/>
    <mergeCell ref="I816:J816"/>
    <mergeCell ref="K795:L795"/>
    <mergeCell ref="A798:H798"/>
    <mergeCell ref="K798:L798"/>
    <mergeCell ref="A799:H799"/>
    <mergeCell ref="K799:L799"/>
    <mergeCell ref="I811:J811"/>
    <mergeCell ref="K811:L811"/>
    <mergeCell ref="K803:M803"/>
    <mergeCell ref="I806:J806"/>
    <mergeCell ref="K806:L806"/>
    <mergeCell ref="I807:J807"/>
    <mergeCell ref="K807:L807"/>
    <mergeCell ref="K808:L808"/>
    <mergeCell ref="A802:L802"/>
    <mergeCell ref="C804:E804"/>
    <mergeCell ref="I804:J804"/>
    <mergeCell ref="K804:L804"/>
    <mergeCell ref="K805:L805"/>
    <mergeCell ref="A797:H797"/>
    <mergeCell ref="K797:L797"/>
    <mergeCell ref="A801:L801"/>
    <mergeCell ref="I792:J792"/>
    <mergeCell ref="A794:H794"/>
    <mergeCell ref="I794:J794"/>
    <mergeCell ref="K794:L794"/>
    <mergeCell ref="K796:L796"/>
    <mergeCell ref="A795:H795"/>
    <mergeCell ref="I795:J795"/>
    <mergeCell ref="I784:J784"/>
    <mergeCell ref="I785:J785"/>
    <mergeCell ref="I779:J779"/>
    <mergeCell ref="I786:J786"/>
    <mergeCell ref="I787:J787"/>
    <mergeCell ref="K780:L780"/>
    <mergeCell ref="I781:J781"/>
    <mergeCell ref="A782:H782"/>
    <mergeCell ref="K782:L782"/>
    <mergeCell ref="I783:J783"/>
    <mergeCell ref="A779:H779"/>
    <mergeCell ref="K779:L779"/>
    <mergeCell ref="K776:L776"/>
    <mergeCell ref="I777:J777"/>
    <mergeCell ref="K777:L777"/>
    <mergeCell ref="I778:J778"/>
    <mergeCell ref="K778:L778"/>
    <mergeCell ref="I765:J765"/>
    <mergeCell ref="K765:L765"/>
    <mergeCell ref="A766:H766"/>
    <mergeCell ref="K766:L766"/>
    <mergeCell ref="K767:L767"/>
    <mergeCell ref="I761:J761"/>
    <mergeCell ref="K761:L761"/>
    <mergeCell ref="I762:J762"/>
    <mergeCell ref="K762:L762"/>
    <mergeCell ref="I764:J764"/>
    <mergeCell ref="K764:L764"/>
    <mergeCell ref="K758:L758"/>
    <mergeCell ref="A759:H759"/>
    <mergeCell ref="K759:L759"/>
    <mergeCell ref="I760:J760"/>
    <mergeCell ref="K760:L760"/>
    <mergeCell ref="I775:J775"/>
    <mergeCell ref="K775:L775"/>
    <mergeCell ref="I772:J772"/>
    <mergeCell ref="K772:L772"/>
    <mergeCell ref="I773:J773"/>
    <mergeCell ref="K773:L773"/>
    <mergeCell ref="A774:H774"/>
    <mergeCell ref="K774:L774"/>
    <mergeCell ref="I771:J771"/>
    <mergeCell ref="K771:L771"/>
    <mergeCell ref="I768:J768"/>
    <mergeCell ref="K768:L768"/>
    <mergeCell ref="I769:J769"/>
    <mergeCell ref="I770:J770"/>
    <mergeCell ref="K770:L770"/>
    <mergeCell ref="K733:L733"/>
    <mergeCell ref="I734:J734"/>
    <mergeCell ref="K734:L734"/>
    <mergeCell ref="K735:L735"/>
    <mergeCell ref="A729:L729"/>
    <mergeCell ref="C731:E731"/>
    <mergeCell ref="I731:J731"/>
    <mergeCell ref="K730:M730"/>
    <mergeCell ref="K731:L731"/>
    <mergeCell ref="K752:L752"/>
    <mergeCell ref="K732:L732"/>
    <mergeCell ref="A728:L728"/>
    <mergeCell ref="I753:J753"/>
    <mergeCell ref="I754:J754"/>
    <mergeCell ref="K754:L754"/>
    <mergeCell ref="I742:J742"/>
    <mergeCell ref="I743:J743"/>
    <mergeCell ref="K744:L744"/>
    <mergeCell ref="K745:L745"/>
    <mergeCell ref="A724:H724"/>
    <mergeCell ref="I710:J710"/>
    <mergeCell ref="I757:J757"/>
    <mergeCell ref="I749:J749"/>
    <mergeCell ref="I750:J750"/>
    <mergeCell ref="I751:J751"/>
    <mergeCell ref="I752:J752"/>
    <mergeCell ref="I756:J756"/>
    <mergeCell ref="I733:J733"/>
    <mergeCell ref="I747:J747"/>
    <mergeCell ref="K747:L747"/>
    <mergeCell ref="I738:J738"/>
    <mergeCell ref="K738:L738"/>
    <mergeCell ref="I739:J739"/>
    <mergeCell ref="I740:J740"/>
    <mergeCell ref="I741:J741"/>
    <mergeCell ref="K741:L741"/>
    <mergeCell ref="K706:L706"/>
    <mergeCell ref="I707:J707"/>
    <mergeCell ref="A708:H708"/>
    <mergeCell ref="K708:L708"/>
    <mergeCell ref="I709:J709"/>
    <mergeCell ref="A721:H721"/>
    <mergeCell ref="I721:J721"/>
    <mergeCell ref="K721:L721"/>
    <mergeCell ref="K690:L690"/>
    <mergeCell ref="K696:L696"/>
    <mergeCell ref="I704:J704"/>
    <mergeCell ref="K704:L704"/>
    <mergeCell ref="I705:J705"/>
    <mergeCell ref="A723:H723"/>
    <mergeCell ref="K723:L723"/>
    <mergeCell ref="I718:J718"/>
    <mergeCell ref="A720:H720"/>
    <mergeCell ref="I720:J720"/>
    <mergeCell ref="I679:J679"/>
    <mergeCell ref="I680:J680"/>
    <mergeCell ref="K680:L680"/>
    <mergeCell ref="I682:J682"/>
    <mergeCell ref="I683:J683"/>
    <mergeCell ref="I687:J687"/>
    <mergeCell ref="K687:L687"/>
    <mergeCell ref="I699:J699"/>
    <mergeCell ref="K699:L699"/>
    <mergeCell ref="K684:L684"/>
    <mergeCell ref="A685:H685"/>
    <mergeCell ref="K685:L685"/>
    <mergeCell ref="I686:J686"/>
    <mergeCell ref="K686:L686"/>
    <mergeCell ref="I688:J688"/>
    <mergeCell ref="K688:L688"/>
    <mergeCell ref="I690:J690"/>
    <mergeCell ref="A705:H705"/>
    <mergeCell ref="K705:L705"/>
    <mergeCell ref="I703:J703"/>
    <mergeCell ref="K724:L724"/>
    <mergeCell ref="A725:H725"/>
    <mergeCell ref="K725:L725"/>
    <mergeCell ref="K720:L720"/>
    <mergeCell ref="I711:J711"/>
    <mergeCell ref="I712:J712"/>
    <mergeCell ref="I713:J713"/>
    <mergeCell ref="I675:J675"/>
    <mergeCell ref="I676:J676"/>
    <mergeCell ref="I677:J677"/>
    <mergeCell ref="I678:J678"/>
    <mergeCell ref="K678:L678"/>
    <mergeCell ref="I668:J668"/>
    <mergeCell ref="I669:J669"/>
    <mergeCell ref="K670:L670"/>
    <mergeCell ref="K671:L671"/>
    <mergeCell ref="I673:J673"/>
    <mergeCell ref="I664:J664"/>
    <mergeCell ref="K664:L664"/>
    <mergeCell ref="I665:J665"/>
    <mergeCell ref="I666:J666"/>
    <mergeCell ref="I667:J667"/>
    <mergeCell ref="K667:L667"/>
    <mergeCell ref="I634:J634"/>
    <mergeCell ref="A635:H635"/>
    <mergeCell ref="K635:L635"/>
    <mergeCell ref="I636:J636"/>
    <mergeCell ref="A648:H648"/>
    <mergeCell ref="I648:J648"/>
    <mergeCell ref="K648:L648"/>
    <mergeCell ref="K630:L630"/>
    <mergeCell ref="I631:J631"/>
    <mergeCell ref="K631:L631"/>
    <mergeCell ref="I632:J632"/>
    <mergeCell ref="I659:J659"/>
    <mergeCell ref="K659:L659"/>
    <mergeCell ref="I638:J638"/>
    <mergeCell ref="I639:J639"/>
    <mergeCell ref="I640:J640"/>
    <mergeCell ref="K633:L633"/>
    <mergeCell ref="K661:L661"/>
    <mergeCell ref="A655:L655"/>
    <mergeCell ref="C657:E657"/>
    <mergeCell ref="I657:J657"/>
    <mergeCell ref="K657:L657"/>
    <mergeCell ref="K658:L658"/>
    <mergeCell ref="K656:M656"/>
    <mergeCell ref="I645:J645"/>
    <mergeCell ref="A647:H647"/>
    <mergeCell ref="I647:J647"/>
    <mergeCell ref="K647:L647"/>
    <mergeCell ref="K649:L649"/>
    <mergeCell ref="I660:J660"/>
    <mergeCell ref="K660:L660"/>
    <mergeCell ref="A650:H650"/>
    <mergeCell ref="K650:L650"/>
    <mergeCell ref="A654:L654"/>
    <mergeCell ref="I628:J628"/>
    <mergeCell ref="K628:L628"/>
    <mergeCell ref="I625:J625"/>
    <mergeCell ref="K625:L625"/>
    <mergeCell ref="I626:J626"/>
    <mergeCell ref="K626:L626"/>
    <mergeCell ref="A627:H627"/>
    <mergeCell ref="K627:L627"/>
    <mergeCell ref="I624:J624"/>
    <mergeCell ref="K624:L624"/>
    <mergeCell ref="I621:J621"/>
    <mergeCell ref="K621:L621"/>
    <mergeCell ref="I622:J622"/>
    <mergeCell ref="I623:J623"/>
    <mergeCell ref="K623:L623"/>
    <mergeCell ref="I618:J618"/>
    <mergeCell ref="K618:L618"/>
    <mergeCell ref="A619:H619"/>
    <mergeCell ref="K619:L619"/>
    <mergeCell ref="K620:L620"/>
    <mergeCell ref="I637:J637"/>
    <mergeCell ref="A632:H632"/>
    <mergeCell ref="K632:L632"/>
    <mergeCell ref="K629:L629"/>
    <mergeCell ref="I630:J630"/>
    <mergeCell ref="I602:J602"/>
    <mergeCell ref="I603:J603"/>
    <mergeCell ref="I604:J604"/>
    <mergeCell ref="I605:J605"/>
    <mergeCell ref="K605:L605"/>
    <mergeCell ref="I595:J595"/>
    <mergeCell ref="I596:J596"/>
    <mergeCell ref="K597:L597"/>
    <mergeCell ref="K598:L598"/>
    <mergeCell ref="I600:J600"/>
    <mergeCell ref="K600:L600"/>
    <mergeCell ref="I591:J591"/>
    <mergeCell ref="K591:L591"/>
    <mergeCell ref="I592:J592"/>
    <mergeCell ref="I593:J593"/>
    <mergeCell ref="I594:J594"/>
    <mergeCell ref="K594:L594"/>
    <mergeCell ref="I614:J614"/>
    <mergeCell ref="K614:L614"/>
    <mergeCell ref="I615:J615"/>
    <mergeCell ref="K615:L615"/>
    <mergeCell ref="I617:J617"/>
    <mergeCell ref="K617:L617"/>
    <mergeCell ref="A612:H612"/>
    <mergeCell ref="K612:L612"/>
    <mergeCell ref="I613:J613"/>
    <mergeCell ref="K613:L613"/>
    <mergeCell ref="I606:J606"/>
    <mergeCell ref="I607:J607"/>
    <mergeCell ref="K607:L607"/>
    <mergeCell ref="I609:J609"/>
    <mergeCell ref="I610:J610"/>
    <mergeCell ref="I561:J561"/>
    <mergeCell ref="A562:H562"/>
    <mergeCell ref="K562:L562"/>
    <mergeCell ref="I563:J563"/>
    <mergeCell ref="A575:H575"/>
    <mergeCell ref="I575:J575"/>
    <mergeCell ref="K557:L557"/>
    <mergeCell ref="I558:J558"/>
    <mergeCell ref="K558:L558"/>
    <mergeCell ref="I559:J559"/>
    <mergeCell ref="I586:J586"/>
    <mergeCell ref="K586:L586"/>
    <mergeCell ref="I565:J565"/>
    <mergeCell ref="I566:J566"/>
    <mergeCell ref="I567:J567"/>
    <mergeCell ref="K560:L560"/>
    <mergeCell ref="I587:J587"/>
    <mergeCell ref="K587:L587"/>
    <mergeCell ref="K588:L588"/>
    <mergeCell ref="A582:L582"/>
    <mergeCell ref="C584:E584"/>
    <mergeCell ref="I584:J584"/>
    <mergeCell ref="K584:L584"/>
    <mergeCell ref="K585:L585"/>
    <mergeCell ref="K583:M583"/>
    <mergeCell ref="A577:H577"/>
    <mergeCell ref="K577:L577"/>
    <mergeCell ref="A581:L581"/>
    <mergeCell ref="I572:J572"/>
    <mergeCell ref="A574:H574"/>
    <mergeCell ref="I574:J574"/>
    <mergeCell ref="K574:L574"/>
    <mergeCell ref="K576:L576"/>
    <mergeCell ref="I555:J555"/>
    <mergeCell ref="K555:L555"/>
    <mergeCell ref="I552:J552"/>
    <mergeCell ref="K552:L552"/>
    <mergeCell ref="I553:J553"/>
    <mergeCell ref="K553:L553"/>
    <mergeCell ref="A554:H554"/>
    <mergeCell ref="K554:L554"/>
    <mergeCell ref="I551:J551"/>
    <mergeCell ref="K551:L551"/>
    <mergeCell ref="I548:J548"/>
    <mergeCell ref="K548:L548"/>
    <mergeCell ref="I549:J549"/>
    <mergeCell ref="I550:J550"/>
    <mergeCell ref="K550:L550"/>
    <mergeCell ref="I545:J545"/>
    <mergeCell ref="K545:L545"/>
    <mergeCell ref="A546:H546"/>
    <mergeCell ref="K546:L546"/>
    <mergeCell ref="K547:L547"/>
    <mergeCell ref="I564:J564"/>
    <mergeCell ref="A559:H559"/>
    <mergeCell ref="K559:L559"/>
    <mergeCell ref="K556:L556"/>
    <mergeCell ref="I557:J557"/>
    <mergeCell ref="I529:J529"/>
    <mergeCell ref="I530:J530"/>
    <mergeCell ref="I531:J531"/>
    <mergeCell ref="I532:J532"/>
    <mergeCell ref="K532:L532"/>
    <mergeCell ref="I522:J522"/>
    <mergeCell ref="I523:J523"/>
    <mergeCell ref="K524:L524"/>
    <mergeCell ref="K525:L525"/>
    <mergeCell ref="I527:J527"/>
    <mergeCell ref="K527:L527"/>
    <mergeCell ref="I518:J518"/>
    <mergeCell ref="K518:L518"/>
    <mergeCell ref="I519:J519"/>
    <mergeCell ref="I520:J520"/>
    <mergeCell ref="I521:J521"/>
    <mergeCell ref="K521:L521"/>
    <mergeCell ref="I541:J541"/>
    <mergeCell ref="K541:L541"/>
    <mergeCell ref="I542:J542"/>
    <mergeCell ref="K542:L542"/>
    <mergeCell ref="I544:J544"/>
    <mergeCell ref="K544:L544"/>
    <mergeCell ref="A539:H539"/>
    <mergeCell ref="K539:L539"/>
    <mergeCell ref="I540:J540"/>
    <mergeCell ref="K540:L540"/>
    <mergeCell ref="I533:J533"/>
    <mergeCell ref="I534:J534"/>
    <mergeCell ref="K534:L534"/>
    <mergeCell ref="I536:J536"/>
    <mergeCell ref="I537:J537"/>
    <mergeCell ref="I488:J488"/>
    <mergeCell ref="A489:H489"/>
    <mergeCell ref="K489:L489"/>
    <mergeCell ref="I490:J490"/>
    <mergeCell ref="A502:H502"/>
    <mergeCell ref="I502:J502"/>
    <mergeCell ref="K484:L484"/>
    <mergeCell ref="I485:J485"/>
    <mergeCell ref="K485:L485"/>
    <mergeCell ref="I486:J486"/>
    <mergeCell ref="I513:J513"/>
    <mergeCell ref="K513:L513"/>
    <mergeCell ref="I492:J492"/>
    <mergeCell ref="I493:J493"/>
    <mergeCell ref="I494:J494"/>
    <mergeCell ref="K487:L487"/>
    <mergeCell ref="I514:J514"/>
    <mergeCell ref="K514:L514"/>
    <mergeCell ref="K515:L515"/>
    <mergeCell ref="A509:L509"/>
    <mergeCell ref="C511:E511"/>
    <mergeCell ref="I511:J511"/>
    <mergeCell ref="K511:L511"/>
    <mergeCell ref="K512:L512"/>
    <mergeCell ref="K510:M510"/>
    <mergeCell ref="A504:H504"/>
    <mergeCell ref="K504:L504"/>
    <mergeCell ref="A508:L508"/>
    <mergeCell ref="I499:J499"/>
    <mergeCell ref="A501:H501"/>
    <mergeCell ref="I501:J501"/>
    <mergeCell ref="K501:L501"/>
    <mergeCell ref="K503:L503"/>
    <mergeCell ref="A505:H505"/>
    <mergeCell ref="K505:L505"/>
    <mergeCell ref="I482:J482"/>
    <mergeCell ref="K482:L482"/>
    <mergeCell ref="I479:J479"/>
    <mergeCell ref="K479:L479"/>
    <mergeCell ref="I480:J480"/>
    <mergeCell ref="K480:L480"/>
    <mergeCell ref="A481:H481"/>
    <mergeCell ref="K481:L481"/>
    <mergeCell ref="I478:J478"/>
    <mergeCell ref="K478:L478"/>
    <mergeCell ref="I475:J475"/>
    <mergeCell ref="K475:L475"/>
    <mergeCell ref="I476:J476"/>
    <mergeCell ref="I477:J477"/>
    <mergeCell ref="K477:L477"/>
    <mergeCell ref="I472:J472"/>
    <mergeCell ref="K472:L472"/>
    <mergeCell ref="A473:H473"/>
    <mergeCell ref="K473:L473"/>
    <mergeCell ref="K474:L474"/>
    <mergeCell ref="I491:J491"/>
    <mergeCell ref="A486:H486"/>
    <mergeCell ref="K486:L486"/>
    <mergeCell ref="K483:L483"/>
    <mergeCell ref="I484:J484"/>
    <mergeCell ref="I456:J456"/>
    <mergeCell ref="I457:J457"/>
    <mergeCell ref="I458:J458"/>
    <mergeCell ref="I459:J459"/>
    <mergeCell ref="K459:L459"/>
    <mergeCell ref="I449:J449"/>
    <mergeCell ref="I450:J450"/>
    <mergeCell ref="K451:L451"/>
    <mergeCell ref="K452:L452"/>
    <mergeCell ref="I454:J454"/>
    <mergeCell ref="K454:L454"/>
    <mergeCell ref="I445:J445"/>
    <mergeCell ref="K445:L445"/>
    <mergeCell ref="I446:J446"/>
    <mergeCell ref="I447:J447"/>
    <mergeCell ref="I448:J448"/>
    <mergeCell ref="K448:L448"/>
    <mergeCell ref="I468:J468"/>
    <mergeCell ref="K468:L468"/>
    <mergeCell ref="I469:J469"/>
    <mergeCell ref="K469:L469"/>
    <mergeCell ref="I471:J471"/>
    <mergeCell ref="K471:L471"/>
    <mergeCell ref="A466:H466"/>
    <mergeCell ref="K466:L466"/>
    <mergeCell ref="I467:J467"/>
    <mergeCell ref="K467:L467"/>
    <mergeCell ref="I460:J460"/>
    <mergeCell ref="I461:J461"/>
    <mergeCell ref="K461:L461"/>
    <mergeCell ref="I463:J463"/>
    <mergeCell ref="I464:J464"/>
    <mergeCell ref="I415:J415"/>
    <mergeCell ref="A416:H416"/>
    <mergeCell ref="K416:L416"/>
    <mergeCell ref="I417:J417"/>
    <mergeCell ref="A429:H429"/>
    <mergeCell ref="I429:J429"/>
    <mergeCell ref="K429:L429"/>
    <mergeCell ref="K411:L411"/>
    <mergeCell ref="I412:J412"/>
    <mergeCell ref="K412:L412"/>
    <mergeCell ref="I413:J413"/>
    <mergeCell ref="I440:J440"/>
    <mergeCell ref="K440:L440"/>
    <mergeCell ref="I419:J419"/>
    <mergeCell ref="I420:J420"/>
    <mergeCell ref="I421:J421"/>
    <mergeCell ref="K414:L414"/>
    <mergeCell ref="I441:J441"/>
    <mergeCell ref="K441:L441"/>
    <mergeCell ref="K442:L442"/>
    <mergeCell ref="A436:L436"/>
    <mergeCell ref="C438:E438"/>
    <mergeCell ref="I438:J438"/>
    <mergeCell ref="K438:L438"/>
    <mergeCell ref="K439:L439"/>
    <mergeCell ref="A431:H431"/>
    <mergeCell ref="K431:L431"/>
    <mergeCell ref="A435:L435"/>
    <mergeCell ref="I426:J426"/>
    <mergeCell ref="A428:H428"/>
    <mergeCell ref="I428:J428"/>
    <mergeCell ref="K428:L428"/>
    <mergeCell ref="K430:L430"/>
    <mergeCell ref="I409:J409"/>
    <mergeCell ref="K409:L409"/>
    <mergeCell ref="I406:J406"/>
    <mergeCell ref="K406:L406"/>
    <mergeCell ref="I407:J407"/>
    <mergeCell ref="K407:L407"/>
    <mergeCell ref="A408:H408"/>
    <mergeCell ref="K408:L408"/>
    <mergeCell ref="I405:J405"/>
    <mergeCell ref="K405:L405"/>
    <mergeCell ref="I402:J402"/>
    <mergeCell ref="K402:L402"/>
    <mergeCell ref="I403:J403"/>
    <mergeCell ref="I404:J404"/>
    <mergeCell ref="K404:L404"/>
    <mergeCell ref="I399:J399"/>
    <mergeCell ref="K399:L399"/>
    <mergeCell ref="A400:H400"/>
    <mergeCell ref="K400:L400"/>
    <mergeCell ref="K401:L401"/>
    <mergeCell ref="I418:J418"/>
    <mergeCell ref="A413:H413"/>
    <mergeCell ref="K413:L413"/>
    <mergeCell ref="K410:L410"/>
    <mergeCell ref="I411:J411"/>
    <mergeCell ref="I383:J383"/>
    <mergeCell ref="I384:J384"/>
    <mergeCell ref="I385:J385"/>
    <mergeCell ref="I386:J386"/>
    <mergeCell ref="K386:L386"/>
    <mergeCell ref="I376:J376"/>
    <mergeCell ref="I377:J377"/>
    <mergeCell ref="K378:L378"/>
    <mergeCell ref="K379:L379"/>
    <mergeCell ref="I381:J381"/>
    <mergeCell ref="K381:L381"/>
    <mergeCell ref="I372:J372"/>
    <mergeCell ref="K372:L372"/>
    <mergeCell ref="I373:J373"/>
    <mergeCell ref="I374:J374"/>
    <mergeCell ref="I375:J375"/>
    <mergeCell ref="K375:L375"/>
    <mergeCell ref="I395:J395"/>
    <mergeCell ref="K395:L395"/>
    <mergeCell ref="I396:J396"/>
    <mergeCell ref="K396:L396"/>
    <mergeCell ref="I398:J398"/>
    <mergeCell ref="K398:L398"/>
    <mergeCell ref="A393:H393"/>
    <mergeCell ref="K393:L393"/>
    <mergeCell ref="I394:J394"/>
    <mergeCell ref="K394:L394"/>
    <mergeCell ref="I387:J387"/>
    <mergeCell ref="I388:J388"/>
    <mergeCell ref="K388:L388"/>
    <mergeCell ref="I390:J390"/>
    <mergeCell ref="I391:J391"/>
    <mergeCell ref="K392:L392"/>
    <mergeCell ref="K357:L357"/>
    <mergeCell ref="I368:J368"/>
    <mergeCell ref="K368:L368"/>
    <mergeCell ref="K369:L369"/>
    <mergeCell ref="A363:L363"/>
    <mergeCell ref="C365:E365"/>
    <mergeCell ref="I365:J365"/>
    <mergeCell ref="K365:L365"/>
    <mergeCell ref="K366:L366"/>
    <mergeCell ref="A358:H358"/>
    <mergeCell ref="K358:L358"/>
    <mergeCell ref="A362:L362"/>
    <mergeCell ref="A359:H359"/>
    <mergeCell ref="K359:L359"/>
    <mergeCell ref="A360:H360"/>
    <mergeCell ref="K360:L360"/>
    <mergeCell ref="A335:H335"/>
    <mergeCell ref="K335:L335"/>
    <mergeCell ref="I332:J332"/>
    <mergeCell ref="K332:L332"/>
    <mergeCell ref="I329:J329"/>
    <mergeCell ref="K329:L329"/>
    <mergeCell ref="I326:J326"/>
    <mergeCell ref="K326:L326"/>
    <mergeCell ref="A327:H327"/>
    <mergeCell ref="K327:L327"/>
    <mergeCell ref="K328:L328"/>
    <mergeCell ref="I345:J345"/>
    <mergeCell ref="A340:H340"/>
    <mergeCell ref="K340:L340"/>
    <mergeCell ref="K337:L337"/>
    <mergeCell ref="I338:J338"/>
    <mergeCell ref="A343:H343"/>
    <mergeCell ref="K343:L343"/>
    <mergeCell ref="I344:J344"/>
    <mergeCell ref="A356:H356"/>
    <mergeCell ref="I356:J356"/>
    <mergeCell ref="K356:L356"/>
    <mergeCell ref="I353:J353"/>
    <mergeCell ref="A355:H355"/>
    <mergeCell ref="I355:J355"/>
    <mergeCell ref="K355:L355"/>
    <mergeCell ref="I339:J339"/>
    <mergeCell ref="K339:L339"/>
    <mergeCell ref="I340:J340"/>
    <mergeCell ref="I367:J367"/>
    <mergeCell ref="K367:L367"/>
    <mergeCell ref="I346:J346"/>
    <mergeCell ref="I347:J347"/>
    <mergeCell ref="I348:J348"/>
    <mergeCell ref="K341:L341"/>
    <mergeCell ref="I342:J342"/>
    <mergeCell ref="I322:J322"/>
    <mergeCell ref="K322:L322"/>
    <mergeCell ref="I323:J323"/>
    <mergeCell ref="K323:L323"/>
    <mergeCell ref="I325:J325"/>
    <mergeCell ref="K325:L325"/>
    <mergeCell ref="I321:J321"/>
    <mergeCell ref="K321:L321"/>
    <mergeCell ref="I314:J314"/>
    <mergeCell ref="I315:J315"/>
    <mergeCell ref="K315:L315"/>
    <mergeCell ref="I317:J317"/>
    <mergeCell ref="I318:J318"/>
    <mergeCell ref="I336:J336"/>
    <mergeCell ref="K336:L336"/>
    <mergeCell ref="I333:J333"/>
    <mergeCell ref="K333:L333"/>
    <mergeCell ref="I334:J334"/>
    <mergeCell ref="K334:L334"/>
    <mergeCell ref="A286:H286"/>
    <mergeCell ref="K286:L286"/>
    <mergeCell ref="A287:H287"/>
    <mergeCell ref="K287:L287"/>
    <mergeCell ref="I330:J330"/>
    <mergeCell ref="I331:J331"/>
    <mergeCell ref="K331:L331"/>
    <mergeCell ref="K319:L319"/>
    <mergeCell ref="A320:H320"/>
    <mergeCell ref="K320:L320"/>
    <mergeCell ref="I310:J310"/>
    <mergeCell ref="I311:J311"/>
    <mergeCell ref="I312:J312"/>
    <mergeCell ref="I313:J313"/>
    <mergeCell ref="K313:L313"/>
    <mergeCell ref="I303:J303"/>
    <mergeCell ref="I304:J304"/>
    <mergeCell ref="K305:L305"/>
    <mergeCell ref="K306:L306"/>
    <mergeCell ref="I308:J308"/>
    <mergeCell ref="I299:J299"/>
    <mergeCell ref="K299:L299"/>
    <mergeCell ref="I300:J300"/>
    <mergeCell ref="I301:J301"/>
    <mergeCell ref="I302:J302"/>
    <mergeCell ref="K302:L302"/>
    <mergeCell ref="I269:J269"/>
    <mergeCell ref="A270:H270"/>
    <mergeCell ref="K270:L270"/>
    <mergeCell ref="I271:J271"/>
    <mergeCell ref="A283:H283"/>
    <mergeCell ref="I283:J283"/>
    <mergeCell ref="K283:L283"/>
    <mergeCell ref="K265:L265"/>
    <mergeCell ref="I266:J266"/>
    <mergeCell ref="K266:L266"/>
    <mergeCell ref="I267:J267"/>
    <mergeCell ref="I294:J294"/>
    <mergeCell ref="K294:L294"/>
    <mergeCell ref="I273:J273"/>
    <mergeCell ref="I274:J274"/>
    <mergeCell ref="I275:J275"/>
    <mergeCell ref="K268:L268"/>
    <mergeCell ref="K296:L296"/>
    <mergeCell ref="A290:L290"/>
    <mergeCell ref="C292:E292"/>
    <mergeCell ref="I292:J292"/>
    <mergeCell ref="K292:L292"/>
    <mergeCell ref="K293:L293"/>
    <mergeCell ref="I280:J280"/>
    <mergeCell ref="A282:H282"/>
    <mergeCell ref="I282:J282"/>
    <mergeCell ref="K282:L282"/>
    <mergeCell ref="K284:L284"/>
    <mergeCell ref="I295:J295"/>
    <mergeCell ref="K295:L295"/>
    <mergeCell ref="A285:H285"/>
    <mergeCell ref="K285:L285"/>
    <mergeCell ref="A289:L289"/>
    <mergeCell ref="I263:J263"/>
    <mergeCell ref="K263:L263"/>
    <mergeCell ref="I260:J260"/>
    <mergeCell ref="K260:L260"/>
    <mergeCell ref="I261:J261"/>
    <mergeCell ref="K261:L261"/>
    <mergeCell ref="A262:H262"/>
    <mergeCell ref="K262:L262"/>
    <mergeCell ref="I259:J259"/>
    <mergeCell ref="K259:L259"/>
    <mergeCell ref="I256:J256"/>
    <mergeCell ref="K256:L256"/>
    <mergeCell ref="I257:J257"/>
    <mergeCell ref="I258:J258"/>
    <mergeCell ref="K258:L258"/>
    <mergeCell ref="I253:J253"/>
    <mergeCell ref="K253:L253"/>
    <mergeCell ref="A254:H254"/>
    <mergeCell ref="K254:L254"/>
    <mergeCell ref="K255:L255"/>
    <mergeCell ref="I272:J272"/>
    <mergeCell ref="A267:H267"/>
    <mergeCell ref="K267:L267"/>
    <mergeCell ref="K264:L264"/>
    <mergeCell ref="I265:J265"/>
    <mergeCell ref="I237:J237"/>
    <mergeCell ref="I238:J238"/>
    <mergeCell ref="I239:J239"/>
    <mergeCell ref="I240:J240"/>
    <mergeCell ref="K240:L240"/>
    <mergeCell ref="I230:J230"/>
    <mergeCell ref="I231:J231"/>
    <mergeCell ref="K232:L232"/>
    <mergeCell ref="K233:L233"/>
    <mergeCell ref="I235:J235"/>
    <mergeCell ref="K235:L235"/>
    <mergeCell ref="I226:J226"/>
    <mergeCell ref="K226:L226"/>
    <mergeCell ref="I227:J227"/>
    <mergeCell ref="I228:J228"/>
    <mergeCell ref="I229:J229"/>
    <mergeCell ref="K229:L229"/>
    <mergeCell ref="I249:J249"/>
    <mergeCell ref="K249:L249"/>
    <mergeCell ref="I250:J250"/>
    <mergeCell ref="K250:L250"/>
    <mergeCell ref="I252:J252"/>
    <mergeCell ref="K252:L252"/>
    <mergeCell ref="A247:H247"/>
    <mergeCell ref="K247:L247"/>
    <mergeCell ref="I248:J248"/>
    <mergeCell ref="K248:L248"/>
    <mergeCell ref="I241:J241"/>
    <mergeCell ref="I242:J242"/>
    <mergeCell ref="K242:L242"/>
    <mergeCell ref="I244:J244"/>
    <mergeCell ref="I245:J245"/>
    <mergeCell ref="I222:J222"/>
    <mergeCell ref="K222:L222"/>
    <mergeCell ref="K223:L223"/>
    <mergeCell ref="A217:L217"/>
    <mergeCell ref="C219:E219"/>
    <mergeCell ref="I219:J219"/>
    <mergeCell ref="K219:L219"/>
    <mergeCell ref="K220:L220"/>
    <mergeCell ref="A212:H212"/>
    <mergeCell ref="K212:L212"/>
    <mergeCell ref="A216:L216"/>
    <mergeCell ref="A213:H213"/>
    <mergeCell ref="K213:L213"/>
    <mergeCell ref="A214:H214"/>
    <mergeCell ref="K214:L214"/>
    <mergeCell ref="A189:H189"/>
    <mergeCell ref="K189:L189"/>
    <mergeCell ref="I186:J186"/>
    <mergeCell ref="K186:L186"/>
    <mergeCell ref="I183:J183"/>
    <mergeCell ref="K183:L183"/>
    <mergeCell ref="I184:J184"/>
    <mergeCell ref="I185:J185"/>
    <mergeCell ref="A181:H181"/>
    <mergeCell ref="K181:L181"/>
    <mergeCell ref="K182:L182"/>
    <mergeCell ref="I199:J199"/>
    <mergeCell ref="I200:J200"/>
    <mergeCell ref="I201:J201"/>
    <mergeCell ref="A194:H194"/>
    <mergeCell ref="K194:L194"/>
    <mergeCell ref="K191:L191"/>
    <mergeCell ref="I192:J192"/>
    <mergeCell ref="A197:H197"/>
    <mergeCell ref="K197:L197"/>
    <mergeCell ref="I198:J198"/>
    <mergeCell ref="A210:H210"/>
    <mergeCell ref="I210:J210"/>
    <mergeCell ref="K210:L210"/>
    <mergeCell ref="I207:J207"/>
    <mergeCell ref="A209:H209"/>
    <mergeCell ref="I209:J209"/>
    <mergeCell ref="K209:L209"/>
    <mergeCell ref="I193:J193"/>
    <mergeCell ref="K193:L193"/>
    <mergeCell ref="I194:J194"/>
    <mergeCell ref="I221:J221"/>
    <mergeCell ref="K221:L221"/>
    <mergeCell ref="I202:J202"/>
    <mergeCell ref="K195:L195"/>
    <mergeCell ref="I196:J196"/>
    <mergeCell ref="K211:L211"/>
    <mergeCell ref="I166:J166"/>
    <mergeCell ref="I167:J167"/>
    <mergeCell ref="K167:L167"/>
    <mergeCell ref="I157:J157"/>
    <mergeCell ref="I158:J158"/>
    <mergeCell ref="K159:L159"/>
    <mergeCell ref="I156:J156"/>
    <mergeCell ref="K156:L156"/>
    <mergeCell ref="I176:J176"/>
    <mergeCell ref="K176:L176"/>
    <mergeCell ref="I177:J177"/>
    <mergeCell ref="K177:L177"/>
    <mergeCell ref="I168:J168"/>
    <mergeCell ref="I169:J169"/>
    <mergeCell ref="K169:L169"/>
    <mergeCell ref="I171:J171"/>
    <mergeCell ref="K179:L179"/>
    <mergeCell ref="K173:L173"/>
    <mergeCell ref="A174:H174"/>
    <mergeCell ref="K174:L174"/>
    <mergeCell ref="I175:J175"/>
    <mergeCell ref="K175:L175"/>
    <mergeCell ref="I172:J172"/>
    <mergeCell ref="I190:J190"/>
    <mergeCell ref="K190:L190"/>
    <mergeCell ref="I187:J187"/>
    <mergeCell ref="K187:L187"/>
    <mergeCell ref="I188:J188"/>
    <mergeCell ref="K188:L188"/>
    <mergeCell ref="I180:J180"/>
    <mergeCell ref="K180:L180"/>
    <mergeCell ref="I179:J179"/>
    <mergeCell ref="K147:L147"/>
    <mergeCell ref="I148:J148"/>
    <mergeCell ref="K148:L148"/>
    <mergeCell ref="A138:H138"/>
    <mergeCell ref="I138:J138"/>
    <mergeCell ref="K138:L138"/>
    <mergeCell ref="A140:H140"/>
    <mergeCell ref="K140:L140"/>
    <mergeCell ref="A141:H141"/>
    <mergeCell ref="K141:L141"/>
    <mergeCell ref="I136:J136"/>
    <mergeCell ref="I164:J164"/>
    <mergeCell ref="I165:J165"/>
    <mergeCell ref="I153:J153"/>
    <mergeCell ref="K153:L153"/>
    <mergeCell ref="I154:J154"/>
    <mergeCell ref="I155:J155"/>
    <mergeCell ref="I149:J149"/>
    <mergeCell ref="K149:L149"/>
    <mergeCell ref="K150:L150"/>
    <mergeCell ref="K160:L160"/>
    <mergeCell ref="I162:J162"/>
    <mergeCell ref="K162:L162"/>
    <mergeCell ref="A139:H139"/>
    <mergeCell ref="K139:L139"/>
    <mergeCell ref="A143:L143"/>
    <mergeCell ref="A144:L144"/>
    <mergeCell ref="C146:E146"/>
    <mergeCell ref="I146:J146"/>
    <mergeCell ref="K146:L146"/>
    <mergeCell ref="A118:H118"/>
    <mergeCell ref="K118:L118"/>
    <mergeCell ref="I115:J115"/>
    <mergeCell ref="K115:L115"/>
    <mergeCell ref="K111:L111"/>
    <mergeCell ref="I112:J112"/>
    <mergeCell ref="K112:L112"/>
    <mergeCell ref="I113:J113"/>
    <mergeCell ref="I114:J114"/>
    <mergeCell ref="K114:L114"/>
    <mergeCell ref="A126:H126"/>
    <mergeCell ref="K126:L126"/>
    <mergeCell ref="I127:J127"/>
    <mergeCell ref="K109:L109"/>
    <mergeCell ref="A110:H110"/>
    <mergeCell ref="K110:L110"/>
    <mergeCell ref="A123:H123"/>
    <mergeCell ref="K123:L123"/>
    <mergeCell ref="K120:L120"/>
    <mergeCell ref="I121:J121"/>
    <mergeCell ref="I122:J122"/>
    <mergeCell ref="K122:L122"/>
    <mergeCell ref="I123:J123"/>
    <mergeCell ref="I131:J131"/>
    <mergeCell ref="K124:L124"/>
    <mergeCell ref="I125:J125"/>
    <mergeCell ref="I128:J128"/>
    <mergeCell ref="I129:J129"/>
    <mergeCell ref="I130:J130"/>
    <mergeCell ref="K67:L67"/>
    <mergeCell ref="A69:H69"/>
    <mergeCell ref="K69:L69"/>
    <mergeCell ref="A70:H70"/>
    <mergeCell ref="K70:L70"/>
    <mergeCell ref="I75:J75"/>
    <mergeCell ref="K75:L75"/>
    <mergeCell ref="I106:J106"/>
    <mergeCell ref="K106:L106"/>
    <mergeCell ref="K121:L121"/>
    <mergeCell ref="I100:J100"/>
    <mergeCell ref="I101:J101"/>
    <mergeCell ref="K102:L102"/>
    <mergeCell ref="I41:J41"/>
    <mergeCell ref="I42:J42"/>
    <mergeCell ref="I38:J38"/>
    <mergeCell ref="K43:L43"/>
    <mergeCell ref="A68:H68"/>
    <mergeCell ref="K68:L68"/>
    <mergeCell ref="I48:J48"/>
    <mergeCell ref="I50:J50"/>
    <mergeCell ref="A67:H67"/>
    <mergeCell ref="I67:J67"/>
    <mergeCell ref="K89:L89"/>
    <mergeCell ref="I91:J91"/>
    <mergeCell ref="K91:L91"/>
    <mergeCell ref="I93:J93"/>
    <mergeCell ref="K79:L79"/>
    <mergeCell ref="I82:J82"/>
    <mergeCell ref="K82:L82"/>
    <mergeCell ref="I83:J83"/>
    <mergeCell ref="K85:L85"/>
    <mergeCell ref="I86:J86"/>
    <mergeCell ref="I87:J87"/>
    <mergeCell ref="K88:L88"/>
    <mergeCell ref="A47:H47"/>
    <mergeCell ref="I15:J15"/>
    <mergeCell ref="I59:J59"/>
    <mergeCell ref="I65:J65"/>
    <mergeCell ref="K17:L17"/>
    <mergeCell ref="A39:H39"/>
    <mergeCell ref="K7:L7"/>
    <mergeCell ref="K8:L8"/>
    <mergeCell ref="K11:L11"/>
    <mergeCell ref="I33:J33"/>
    <mergeCell ref="I34:J34"/>
    <mergeCell ref="I11:J11"/>
    <mergeCell ref="I30:J30"/>
    <mergeCell ref="I14:J14"/>
    <mergeCell ref="K32:L32"/>
    <mergeCell ref="K31:L31"/>
    <mergeCell ref="A2:L2"/>
    <mergeCell ref="A1:L1"/>
    <mergeCell ref="I6:J6"/>
    <mergeCell ref="C4:E4"/>
    <mergeCell ref="A32:H32"/>
    <mergeCell ref="I12:J12"/>
    <mergeCell ref="K4:L4"/>
    <mergeCell ref="K5:L5"/>
    <mergeCell ref="I13:J13"/>
    <mergeCell ref="I7:J7"/>
    <mergeCell ref="K18:L18"/>
    <mergeCell ref="I26:J26"/>
    <mergeCell ref="I27:J27"/>
    <mergeCell ref="I29:J29"/>
    <mergeCell ref="I84:J84"/>
    <mergeCell ref="K76:L76"/>
    <mergeCell ref="I77:J77"/>
    <mergeCell ref="K77:L77"/>
    <mergeCell ref="I78:J78"/>
    <mergeCell ref="K78:L78"/>
    <mergeCell ref="I51:J51"/>
    <mergeCell ref="I35:J35"/>
    <mergeCell ref="I37:J37"/>
    <mergeCell ref="I46:J46"/>
    <mergeCell ref="I22:J22"/>
    <mergeCell ref="I23:J23"/>
    <mergeCell ref="I24:J24"/>
    <mergeCell ref="I45:J45"/>
    <mergeCell ref="I44:J44"/>
    <mergeCell ref="I43:J43"/>
    <mergeCell ref="I25:J25"/>
    <mergeCell ref="I4:J4"/>
    <mergeCell ref="K44:L44"/>
    <mergeCell ref="K45:L45"/>
    <mergeCell ref="K46:L46"/>
    <mergeCell ref="K47:L47"/>
    <mergeCell ref="K6:L6"/>
    <mergeCell ref="I16:J16"/>
    <mergeCell ref="I20:J20"/>
    <mergeCell ref="K14:L14"/>
    <mergeCell ref="K20:L20"/>
    <mergeCell ref="K25:L25"/>
    <mergeCell ref="K27:L27"/>
    <mergeCell ref="K48:L48"/>
    <mergeCell ref="K49:L49"/>
    <mergeCell ref="K50:L50"/>
    <mergeCell ref="K38:L38"/>
    <mergeCell ref="K39:L39"/>
    <mergeCell ref="K40:L40"/>
    <mergeCell ref="K41:L41"/>
    <mergeCell ref="I104:J104"/>
    <mergeCell ref="K104:L104"/>
    <mergeCell ref="I105:J105"/>
    <mergeCell ref="K105:L105"/>
    <mergeCell ref="K33:L33"/>
    <mergeCell ref="K34:L34"/>
    <mergeCell ref="K35:L35"/>
    <mergeCell ref="K37:L37"/>
    <mergeCell ref="I54:J54"/>
    <mergeCell ref="K51:L51"/>
    <mergeCell ref="I108:J108"/>
    <mergeCell ref="K108:L108"/>
    <mergeCell ref="I109:J109"/>
    <mergeCell ref="A103:H103"/>
    <mergeCell ref="K103:L103"/>
    <mergeCell ref="I95:J95"/>
    <mergeCell ref="I96:J96"/>
    <mergeCell ref="K96:L96"/>
    <mergeCell ref="I97:J97"/>
    <mergeCell ref="I98:J98"/>
    <mergeCell ref="I119:J119"/>
    <mergeCell ref="K119:L119"/>
    <mergeCell ref="I116:J116"/>
    <mergeCell ref="K116:L116"/>
    <mergeCell ref="I117:J117"/>
    <mergeCell ref="K117:L117"/>
    <mergeCell ref="A73:L73"/>
    <mergeCell ref="C75:E75"/>
    <mergeCell ref="A72:L72"/>
    <mergeCell ref="I60:J60"/>
    <mergeCell ref="A52:H52"/>
    <mergeCell ref="K98:L98"/>
    <mergeCell ref="I52:J52"/>
    <mergeCell ref="A55:H55"/>
    <mergeCell ref="I94:J94"/>
    <mergeCell ref="I85:J85"/>
    <mergeCell ref="K52:L52"/>
    <mergeCell ref="K53:L53"/>
    <mergeCell ref="K55:L55"/>
    <mergeCell ref="I56:J56"/>
    <mergeCell ref="I57:J57"/>
    <mergeCell ref="I58:J58"/>
  </mergeCells>
  <pageMargins left="0.23622047244094491" right="0.23622047244094491" top="0.35433070866141736" bottom="0.35433070866141736" header="0.31496062992125984" footer="0.31496062992125984"/>
  <pageSetup paperSize="9" scale="70" orientation="portrait" r:id="rId1"/>
  <rowBreaks count="45" manualBreakCount="45">
    <brk id="71" max="12" man="1"/>
    <brk id="142" max="12" man="1"/>
    <brk id="215" max="12" man="1"/>
    <brk id="288" max="12" man="1"/>
    <brk id="361" max="12" man="1"/>
    <brk id="434" max="12" man="1"/>
    <brk id="507" max="12" man="1"/>
    <brk id="580" max="12" man="1"/>
    <brk id="653" max="12" man="1"/>
    <brk id="727" max="12" man="1"/>
    <brk id="800" max="12" man="1"/>
    <brk id="874" max="12" man="1"/>
    <brk id="946" max="12" man="1"/>
    <brk id="1018" max="12" man="1"/>
    <brk id="1092" max="12" man="1"/>
    <brk id="1164" max="12" man="1"/>
    <brk id="1236" max="12" man="1"/>
    <brk id="1310" max="12" man="1"/>
    <brk id="1384" max="12" man="1"/>
    <brk id="1458" max="12" man="1"/>
    <brk id="1531" max="12" man="1"/>
    <brk id="1605" max="12" man="1"/>
    <brk id="1679" max="12" man="1"/>
    <brk id="1751" max="12" man="1"/>
    <brk id="1825" max="12" man="1"/>
    <brk id="1897" max="12" man="1"/>
    <brk id="1969" max="12" man="1"/>
    <brk id="2042" max="12" man="1"/>
    <brk id="2114" max="12" man="1"/>
    <brk id="2188" max="12" man="1"/>
    <brk id="2262" max="12" man="1"/>
    <brk id="2336" max="12" man="1"/>
    <brk id="2410" max="12" man="1"/>
    <brk id="2481" max="12" man="1"/>
    <brk id="2552" max="12" man="1"/>
    <brk id="2625" max="12" man="1"/>
    <brk id="2696" max="12" man="1"/>
    <brk id="2767" max="12" man="1"/>
    <brk id="2838" max="12" man="1"/>
    <brk id="2912" max="12" man="1"/>
    <brk id="2984" max="12" man="1"/>
    <brk id="3056" max="12" man="1"/>
    <brk id="3128" max="12" man="1"/>
    <brk id="3200" max="12" man="1"/>
    <brk id="3275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240"/>
  <sheetViews>
    <sheetView tabSelected="1" view="pageBreakPreview" topLeftCell="A128" zoomScale="80" zoomScaleNormal="100" zoomScaleSheetLayoutView="80" workbookViewId="0">
      <selection activeCell="E70" sqref="E70"/>
    </sheetView>
  </sheetViews>
  <sheetFormatPr defaultRowHeight="15"/>
  <cols>
    <col min="1" max="6" width="9.140625" style="1412"/>
    <col min="7" max="7" width="9.140625" style="1412" customWidth="1"/>
    <col min="8" max="8" width="4.7109375" style="1412" customWidth="1"/>
    <col min="9" max="9" width="9.140625" style="1412"/>
    <col min="10" max="10" width="12.5703125" style="1412" customWidth="1"/>
    <col min="11" max="11" width="9.140625" style="1412"/>
    <col min="12" max="12" width="9.140625" style="1412" customWidth="1"/>
    <col min="13" max="13" width="14.5703125" style="1412" customWidth="1"/>
    <col min="14" max="16384" width="9.140625" style="1412"/>
  </cols>
  <sheetData>
    <row r="2" spans="1:13" ht="15.75">
      <c r="A2" s="1587" t="s">
        <v>104</v>
      </c>
      <c r="B2" s="1587"/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08"/>
    </row>
    <row r="3" spans="1:13" ht="15.75">
      <c r="A3" s="1586" t="s">
        <v>0</v>
      </c>
      <c r="B3" s="1586"/>
      <c r="C3" s="1586"/>
      <c r="D3" s="1586"/>
      <c r="E3" s="1586"/>
      <c r="F3" s="1586"/>
      <c r="G3" s="1586"/>
      <c r="H3" s="1586"/>
      <c r="I3" s="1586"/>
      <c r="J3" s="1586"/>
      <c r="K3" s="1586"/>
      <c r="L3" s="1586"/>
      <c r="M3" s="1508"/>
    </row>
    <row r="4" spans="1:13" ht="15.75">
      <c r="A4" s="1559"/>
      <c r="B4" s="1559"/>
      <c r="C4" s="1559"/>
      <c r="D4" s="1559"/>
      <c r="E4" s="1559"/>
      <c r="F4" s="1559" t="s">
        <v>243</v>
      </c>
      <c r="G4" s="1559"/>
      <c r="H4" s="1559"/>
      <c r="I4" s="1559"/>
      <c r="J4" s="1559"/>
      <c r="K4" s="1559" t="s">
        <v>240</v>
      </c>
      <c r="L4" s="1559"/>
      <c r="M4" s="1508"/>
    </row>
    <row r="5" spans="1:13">
      <c r="A5" s="1512"/>
      <c r="B5" s="1511"/>
      <c r="C5" s="1583" t="s">
        <v>2</v>
      </c>
      <c r="D5" s="1583"/>
      <c r="E5" s="1583"/>
      <c r="F5" s="1511"/>
      <c r="G5" s="1511"/>
      <c r="H5" s="1557"/>
      <c r="I5" s="1526" t="s">
        <v>3</v>
      </c>
      <c r="J5" s="1525"/>
      <c r="K5" s="1582" t="s">
        <v>4</v>
      </c>
      <c r="L5" s="1581"/>
      <c r="M5" s="1580"/>
    </row>
    <row r="6" spans="1:13">
      <c r="A6" s="1577"/>
      <c r="B6" s="1541"/>
      <c r="C6" s="1541"/>
      <c r="D6" s="1541"/>
      <c r="E6" s="1541"/>
      <c r="F6" s="1541"/>
      <c r="G6" s="1541"/>
      <c r="H6" s="1542"/>
      <c r="I6" s="1452"/>
      <c r="J6" s="1451"/>
      <c r="K6" s="1579" t="s">
        <v>5</v>
      </c>
      <c r="L6" s="1578"/>
      <c r="M6" s="1574" t="s">
        <v>6</v>
      </c>
    </row>
    <row r="7" spans="1:13">
      <c r="A7" s="1577"/>
      <c r="B7" s="1541"/>
      <c r="C7" s="1541"/>
      <c r="D7" s="1541"/>
      <c r="E7" s="1541"/>
      <c r="F7" s="1541"/>
      <c r="G7" s="1541"/>
      <c r="H7" s="1542"/>
      <c r="I7" s="1459" t="s">
        <v>7</v>
      </c>
      <c r="J7" s="1458"/>
      <c r="K7" s="1576" t="s">
        <v>8</v>
      </c>
      <c r="L7" s="1575"/>
      <c r="M7" s="1574" t="s">
        <v>9</v>
      </c>
    </row>
    <row r="8" spans="1:13" ht="16.5" thickBot="1">
      <c r="A8" s="1573"/>
      <c r="B8" s="1538"/>
      <c r="C8" s="1538"/>
      <c r="D8" s="1538"/>
      <c r="E8" s="1538"/>
      <c r="F8" s="1538"/>
      <c r="G8" s="1538"/>
      <c r="H8" s="1537"/>
      <c r="I8" s="1572">
        <v>1411.5</v>
      </c>
      <c r="J8" s="1571"/>
      <c r="K8" s="1570"/>
      <c r="L8" s="1569"/>
      <c r="M8" s="1568"/>
    </row>
    <row r="9" spans="1:13">
      <c r="A9" s="1555" t="s">
        <v>10</v>
      </c>
      <c r="B9" s="1534"/>
      <c r="C9" s="1534"/>
      <c r="D9" s="1534"/>
      <c r="E9" s="1534"/>
      <c r="F9" s="1534"/>
      <c r="G9" s="1534"/>
      <c r="H9" s="1567"/>
      <c r="I9" s="1531"/>
      <c r="J9" s="1530"/>
      <c r="K9" s="1566">
        <f>K12+K15</f>
        <v>8.77</v>
      </c>
      <c r="L9" s="1528"/>
      <c r="M9" s="1444">
        <f>K9*12*I8</f>
        <v>148546.25999999998</v>
      </c>
    </row>
    <row r="10" spans="1:13">
      <c r="A10" s="1565" t="s">
        <v>11</v>
      </c>
      <c r="B10" s="1564"/>
      <c r="C10" s="1564"/>
      <c r="D10" s="1564"/>
      <c r="E10" s="1564"/>
      <c r="F10" s="1564"/>
      <c r="G10" s="1564"/>
      <c r="H10" s="1563"/>
      <c r="I10" s="1452"/>
      <c r="J10" s="1451"/>
      <c r="K10" s="1521"/>
      <c r="L10" s="1507"/>
      <c r="M10" s="1562"/>
    </row>
    <row r="11" spans="1:13" ht="15.75" thickBot="1">
      <c r="A11" s="1550" t="s">
        <v>12</v>
      </c>
      <c r="B11" s="1561"/>
      <c r="C11" s="1561"/>
      <c r="D11" s="1561"/>
      <c r="E11" s="1561"/>
      <c r="F11" s="1561"/>
      <c r="G11" s="1561"/>
      <c r="H11" s="1560"/>
      <c r="I11" s="1547"/>
      <c r="J11" s="1440"/>
      <c r="K11" s="1439"/>
      <c r="L11" s="1438"/>
      <c r="M11" s="1437"/>
    </row>
    <row r="12" spans="1:13">
      <c r="A12" s="1496" t="s">
        <v>13</v>
      </c>
      <c r="B12" s="1516"/>
      <c r="C12" s="1516"/>
      <c r="D12" s="1516"/>
      <c r="E12" s="1516"/>
      <c r="F12" s="1516"/>
      <c r="G12" s="1516"/>
      <c r="H12" s="1543"/>
      <c r="I12" s="1510" t="s">
        <v>14</v>
      </c>
      <c r="J12" s="1509"/>
      <c r="K12" s="1514">
        <v>5.24</v>
      </c>
      <c r="L12" s="1513"/>
      <c r="M12" s="1432">
        <f>K12*12*I8</f>
        <v>88755.12000000001</v>
      </c>
    </row>
    <row r="13" spans="1:13">
      <c r="A13" s="1456" t="s">
        <v>15</v>
      </c>
      <c r="B13" s="1541"/>
      <c r="C13" s="1541"/>
      <c r="D13" s="1541"/>
      <c r="E13" s="1541"/>
      <c r="F13" s="1541"/>
      <c r="G13" s="1541"/>
      <c r="H13" s="1542"/>
      <c r="I13" s="1459" t="s">
        <v>16</v>
      </c>
      <c r="J13" s="1458"/>
      <c r="K13" s="1508"/>
      <c r="L13" s="1507"/>
      <c r="M13" s="1432"/>
    </row>
    <row r="14" spans="1:13">
      <c r="A14" s="1496" t="s">
        <v>17</v>
      </c>
      <c r="B14" s="1516"/>
      <c r="C14" s="1516"/>
      <c r="D14" s="1516"/>
      <c r="E14" s="1516"/>
      <c r="F14" s="1516"/>
      <c r="G14" s="1516"/>
      <c r="H14" s="1543"/>
      <c r="I14" s="1510"/>
      <c r="J14" s="1509"/>
      <c r="K14" s="1508"/>
      <c r="L14" s="1507"/>
      <c r="M14" s="1432"/>
    </row>
    <row r="15" spans="1:13">
      <c r="A15" s="1496" t="s">
        <v>18</v>
      </c>
      <c r="B15" s="1516"/>
      <c r="C15" s="1516"/>
      <c r="D15" s="1516"/>
      <c r="E15" s="1516"/>
      <c r="F15" s="1516"/>
      <c r="G15" s="1516"/>
      <c r="H15" s="1543"/>
      <c r="I15" s="1504" t="s">
        <v>19</v>
      </c>
      <c r="J15" s="1503"/>
      <c r="K15" s="1506">
        <v>3.53</v>
      </c>
      <c r="L15" s="1505"/>
      <c r="M15" s="1432">
        <f>K15*12*I8</f>
        <v>59791.14</v>
      </c>
    </row>
    <row r="16" spans="1:13" ht="15.75">
      <c r="A16" s="1489" t="s">
        <v>20</v>
      </c>
      <c r="B16" s="1540"/>
      <c r="C16" s="1540"/>
      <c r="D16" s="1540"/>
      <c r="E16" s="1540"/>
      <c r="F16" s="1540"/>
      <c r="G16" s="1540"/>
      <c r="H16" s="1539"/>
      <c r="I16" s="1459" t="s">
        <v>16</v>
      </c>
      <c r="J16" s="1458"/>
      <c r="K16" s="1559"/>
      <c r="L16" s="1558"/>
      <c r="M16" s="1432"/>
    </row>
    <row r="17" spans="1:13">
      <c r="A17" s="1482" t="s">
        <v>21</v>
      </c>
      <c r="B17" s="1511"/>
      <c r="C17" s="1511"/>
      <c r="D17" s="1511"/>
      <c r="E17" s="1511"/>
      <c r="F17" s="1511"/>
      <c r="G17" s="1511"/>
      <c r="H17" s="1557"/>
      <c r="I17" s="1459"/>
      <c r="J17" s="1458"/>
      <c r="K17" s="1556"/>
      <c r="L17" s="1507"/>
      <c r="M17" s="1432"/>
    </row>
    <row r="18" spans="1:13" ht="15.75" thickBot="1">
      <c r="A18" s="1496" t="s">
        <v>22</v>
      </c>
      <c r="B18" s="1495"/>
      <c r="C18" s="1495"/>
      <c r="D18" s="1495"/>
      <c r="E18" s="1495"/>
      <c r="F18" s="1495"/>
      <c r="G18" s="1495"/>
      <c r="H18" s="1494"/>
      <c r="I18" s="1523"/>
      <c r="J18" s="1522"/>
      <c r="K18" s="1484"/>
      <c r="L18" s="1483"/>
      <c r="M18" s="1432"/>
    </row>
    <row r="19" spans="1:13">
      <c r="A19" s="1555" t="s">
        <v>23</v>
      </c>
      <c r="B19" s="1554"/>
      <c r="C19" s="1554"/>
      <c r="D19" s="1554"/>
      <c r="E19" s="1554"/>
      <c r="F19" s="1554"/>
      <c r="G19" s="1554"/>
      <c r="H19" s="1553"/>
      <c r="I19" s="1531"/>
      <c r="J19" s="1552"/>
      <c r="K19" s="1551">
        <f>K21+K26+K29</f>
        <v>7.17</v>
      </c>
      <c r="L19" s="1528"/>
      <c r="M19" s="1444">
        <f>K19*12*I8</f>
        <v>121445.45999999999</v>
      </c>
    </row>
    <row r="20" spans="1:13" ht="15.75" thickBot="1">
      <c r="A20" s="1550" t="s">
        <v>24</v>
      </c>
      <c r="B20" s="1549"/>
      <c r="C20" s="1549"/>
      <c r="D20" s="1549"/>
      <c r="E20" s="1549"/>
      <c r="F20" s="1549"/>
      <c r="G20" s="1549"/>
      <c r="H20" s="1548"/>
      <c r="I20" s="1547"/>
      <c r="J20" s="1546"/>
      <c r="K20" s="1439"/>
      <c r="L20" s="1438"/>
      <c r="M20" s="1437"/>
    </row>
    <row r="21" spans="1:13">
      <c r="A21" s="1456" t="s">
        <v>25</v>
      </c>
      <c r="B21" s="1455"/>
      <c r="C21" s="1455"/>
      <c r="D21" s="1455"/>
      <c r="E21" s="1455"/>
      <c r="F21" s="1455"/>
      <c r="G21" s="1455"/>
      <c r="H21" s="1453"/>
      <c r="I21" s="1459" t="s">
        <v>14</v>
      </c>
      <c r="J21" s="1458"/>
      <c r="K21" s="1514">
        <v>3.59</v>
      </c>
      <c r="L21" s="1513"/>
      <c r="M21" s="1432">
        <f>K21*12*I8</f>
        <v>60807.42</v>
      </c>
    </row>
    <row r="22" spans="1:13">
      <c r="A22" s="1496" t="s">
        <v>26</v>
      </c>
      <c r="B22" s="1495"/>
      <c r="C22" s="1495"/>
      <c r="D22" s="1495"/>
      <c r="E22" s="1495"/>
      <c r="F22" s="1495"/>
      <c r="G22" s="1495"/>
      <c r="H22" s="1494"/>
      <c r="I22" s="1545"/>
      <c r="J22" s="1544"/>
      <c r="K22" s="1508"/>
      <c r="L22" s="1507"/>
      <c r="M22" s="1432"/>
    </row>
    <row r="23" spans="1:13">
      <c r="A23" s="1456" t="s">
        <v>15</v>
      </c>
      <c r="B23" s="1541"/>
      <c r="C23" s="1541"/>
      <c r="D23" s="1541"/>
      <c r="E23" s="1541"/>
      <c r="F23" s="1541"/>
      <c r="G23" s="1541"/>
      <c r="H23" s="1542"/>
      <c r="I23" s="1459" t="s">
        <v>16</v>
      </c>
      <c r="J23" s="1458"/>
      <c r="K23" s="1508"/>
      <c r="L23" s="1507"/>
      <c r="M23" s="1432"/>
    </row>
    <row r="24" spans="1:13">
      <c r="A24" s="1496" t="s">
        <v>17</v>
      </c>
      <c r="B24" s="1516"/>
      <c r="C24" s="1516"/>
      <c r="D24" s="1516"/>
      <c r="E24" s="1516"/>
      <c r="F24" s="1516"/>
      <c r="G24" s="1516"/>
      <c r="H24" s="1543"/>
      <c r="I24" s="1510"/>
      <c r="J24" s="1509"/>
      <c r="K24" s="1508"/>
      <c r="L24" s="1507"/>
      <c r="M24" s="1432"/>
    </row>
    <row r="25" spans="1:13">
      <c r="A25" s="1489" t="s">
        <v>27</v>
      </c>
      <c r="B25" s="1540"/>
      <c r="C25" s="1539"/>
      <c r="D25" s="1541"/>
      <c r="E25" s="1541"/>
      <c r="F25" s="1541"/>
      <c r="G25" s="1541"/>
      <c r="H25" s="1542"/>
      <c r="I25" s="1459" t="s">
        <v>16</v>
      </c>
      <c r="J25" s="1458"/>
      <c r="K25" s="1508"/>
      <c r="L25" s="1507"/>
      <c r="M25" s="1432"/>
    </row>
    <row r="26" spans="1:13">
      <c r="A26" s="1456" t="s">
        <v>28</v>
      </c>
      <c r="B26" s="1541"/>
      <c r="C26" s="1541"/>
      <c r="D26" s="1540"/>
      <c r="E26" s="1540"/>
      <c r="F26" s="1540"/>
      <c r="G26" s="1540"/>
      <c r="H26" s="1539"/>
      <c r="I26" s="1504" t="s">
        <v>19</v>
      </c>
      <c r="J26" s="1503"/>
      <c r="K26" s="1506">
        <v>1.58</v>
      </c>
      <c r="L26" s="1505"/>
      <c r="M26" s="1432">
        <f>K26*12*I8</f>
        <v>26762.04</v>
      </c>
    </row>
    <row r="27" spans="1:13">
      <c r="A27" s="1482" t="s">
        <v>29</v>
      </c>
      <c r="B27" s="1481"/>
      <c r="C27" s="1481"/>
      <c r="D27" s="1481"/>
      <c r="E27" s="1481"/>
      <c r="F27" s="1481"/>
      <c r="G27" s="1481"/>
      <c r="H27" s="1480"/>
      <c r="I27" s="1526" t="s">
        <v>30</v>
      </c>
      <c r="J27" s="1525"/>
      <c r="K27" s="1508"/>
      <c r="L27" s="1507"/>
      <c r="M27" s="1432"/>
    </row>
    <row r="28" spans="1:13">
      <c r="A28" s="1496"/>
      <c r="B28" s="1495"/>
      <c r="C28" s="1495"/>
      <c r="D28" s="1495"/>
      <c r="E28" s="1495"/>
      <c r="F28" s="1495"/>
      <c r="G28" s="1495"/>
      <c r="H28" s="1494"/>
      <c r="I28" s="1523" t="s">
        <v>31</v>
      </c>
      <c r="J28" s="1522"/>
      <c r="K28" s="1556"/>
      <c r="L28" s="1507"/>
      <c r="M28" s="1432"/>
    </row>
    <row r="29" spans="1:13">
      <c r="A29" s="1482" t="s">
        <v>32</v>
      </c>
      <c r="B29" s="1481"/>
      <c r="C29" s="1481"/>
      <c r="D29" s="1481"/>
      <c r="E29" s="1481"/>
      <c r="F29" s="1481"/>
      <c r="G29" s="1481"/>
      <c r="H29" s="1480"/>
      <c r="I29" s="1526" t="s">
        <v>19</v>
      </c>
      <c r="J29" s="1525"/>
      <c r="K29" s="1506">
        <v>2</v>
      </c>
      <c r="L29" s="1505"/>
      <c r="M29" s="1432">
        <f>K29*12*I8</f>
        <v>33876</v>
      </c>
    </row>
    <row r="30" spans="1:13">
      <c r="A30" s="1496" t="s">
        <v>33</v>
      </c>
      <c r="B30" s="1495"/>
      <c r="C30" s="1495"/>
      <c r="D30" s="1495"/>
      <c r="E30" s="1495"/>
      <c r="F30" s="1495"/>
      <c r="G30" s="1495"/>
      <c r="H30" s="1494"/>
      <c r="I30" s="1523"/>
      <c r="J30" s="1522"/>
      <c r="K30" s="1508"/>
      <c r="L30" s="1507"/>
      <c r="M30" s="1432"/>
    </row>
    <row r="31" spans="1:13">
      <c r="A31" s="1482" t="s">
        <v>34</v>
      </c>
      <c r="B31" s="1481"/>
      <c r="C31" s="1481"/>
      <c r="D31" s="1481"/>
      <c r="E31" s="1481"/>
      <c r="F31" s="1481"/>
      <c r="G31" s="1481"/>
      <c r="H31" s="1480"/>
      <c r="I31" s="1459" t="s">
        <v>16</v>
      </c>
      <c r="J31" s="1458"/>
      <c r="K31" s="1508"/>
      <c r="L31" s="1507"/>
      <c r="M31" s="1432"/>
    </row>
    <row r="32" spans="1:13">
      <c r="A32" s="1482" t="s">
        <v>35</v>
      </c>
      <c r="B32" s="1481"/>
      <c r="C32" s="1481"/>
      <c r="D32" s="1481"/>
      <c r="E32" s="1481"/>
      <c r="F32" s="1481"/>
      <c r="G32" s="1481"/>
      <c r="H32" s="1480"/>
      <c r="I32" s="1526" t="s">
        <v>36</v>
      </c>
      <c r="J32" s="1525"/>
      <c r="K32" s="1538"/>
      <c r="L32" s="1537"/>
      <c r="M32" s="1536"/>
    </row>
    <row r="33" spans="1:13" ht="15.75" thickBot="1">
      <c r="A33" s="1496"/>
      <c r="B33" s="1495"/>
      <c r="C33" s="1495"/>
      <c r="D33" s="1495"/>
      <c r="E33" s="1495"/>
      <c r="F33" s="1495"/>
      <c r="G33" s="1495"/>
      <c r="H33" s="1494"/>
      <c r="I33" s="1772" t="s">
        <v>37</v>
      </c>
      <c r="J33" s="1771"/>
      <c r="K33" s="1794"/>
      <c r="L33" s="1793"/>
      <c r="M33" s="1792"/>
    </row>
    <row r="34" spans="1:13">
      <c r="A34" s="1535" t="s">
        <v>38</v>
      </c>
      <c r="B34" s="1534"/>
      <c r="C34" s="1534"/>
      <c r="D34" s="1534"/>
      <c r="E34" s="1534"/>
      <c r="F34" s="1534"/>
      <c r="G34" s="1533"/>
      <c r="H34" s="1532"/>
      <c r="I34" s="1531"/>
      <c r="J34" s="1530"/>
      <c r="K34" s="1529">
        <f>K36+K43+K51+K55+K56+K60</f>
        <v>41.970000000000006</v>
      </c>
      <c r="L34" s="1528"/>
      <c r="M34" s="1444">
        <f>M36+M43+M51+M55+M56+M60</f>
        <v>710887.8600000001</v>
      </c>
    </row>
    <row r="35" spans="1:13" ht="15.75" thickBot="1">
      <c r="A35" s="1791"/>
      <c r="B35" s="1790"/>
      <c r="C35" s="1790"/>
      <c r="D35" s="1790"/>
      <c r="E35" s="1790"/>
      <c r="F35" s="1790"/>
      <c r="G35" s="1790"/>
      <c r="H35" s="1789"/>
      <c r="I35" s="1547"/>
      <c r="J35" s="1440"/>
      <c r="K35" s="1439"/>
      <c r="L35" s="1438"/>
      <c r="M35" s="1437"/>
    </row>
    <row r="36" spans="1:13" ht="15.75" thickBot="1">
      <c r="A36" s="1467" t="s">
        <v>39</v>
      </c>
      <c r="B36" s="1466"/>
      <c r="C36" s="1466"/>
      <c r="D36" s="1466"/>
      <c r="E36" s="1466"/>
      <c r="F36" s="1466"/>
      <c r="G36" s="1466"/>
      <c r="H36" s="1465"/>
      <c r="I36" s="1464"/>
      <c r="J36" s="1463"/>
      <c r="K36" s="1710">
        <f>K37+K38+K39+K41+K42</f>
        <v>11.44</v>
      </c>
      <c r="L36" s="1702"/>
      <c r="M36" s="1460">
        <f>K36*12*I8</f>
        <v>193770.72</v>
      </c>
    </row>
    <row r="37" spans="1:13">
      <c r="A37" s="1496" t="s">
        <v>40</v>
      </c>
      <c r="B37" s="1495"/>
      <c r="C37" s="1495"/>
      <c r="D37" s="1495"/>
      <c r="E37" s="1495"/>
      <c r="F37" s="1495"/>
      <c r="G37" s="1495"/>
      <c r="H37" s="1494"/>
      <c r="I37" s="1510" t="s">
        <v>41</v>
      </c>
      <c r="J37" s="1509"/>
      <c r="K37" s="1514">
        <v>2.58</v>
      </c>
      <c r="L37" s="1513"/>
      <c r="M37" s="1432">
        <f>K37*12*I8</f>
        <v>43700.04</v>
      </c>
    </row>
    <row r="38" spans="1:13">
      <c r="A38" s="1489" t="s">
        <v>42</v>
      </c>
      <c r="B38" s="1488"/>
      <c r="C38" s="1488"/>
      <c r="D38" s="1488"/>
      <c r="E38" s="1488"/>
      <c r="F38" s="1488"/>
      <c r="G38" s="1488"/>
      <c r="H38" s="1487"/>
      <c r="I38" s="1510" t="s">
        <v>43</v>
      </c>
      <c r="J38" s="1509"/>
      <c r="K38" s="1506">
        <v>6.1</v>
      </c>
      <c r="L38" s="1505"/>
      <c r="M38" s="1432">
        <f>K38*12*I8</f>
        <v>103321.79999999999</v>
      </c>
    </row>
    <row r="39" spans="1:13">
      <c r="A39" s="1482" t="s">
        <v>44</v>
      </c>
      <c r="B39" s="1481"/>
      <c r="C39" s="1481"/>
      <c r="D39" s="1481"/>
      <c r="E39" s="1481"/>
      <c r="F39" s="1481"/>
      <c r="G39" s="1481"/>
      <c r="H39" s="1480"/>
      <c r="I39" s="1510" t="s">
        <v>19</v>
      </c>
      <c r="J39" s="1509"/>
      <c r="K39" s="1506">
        <v>0.69</v>
      </c>
      <c r="L39" s="1505"/>
      <c r="M39" s="1432">
        <f>K39*12*I8</f>
        <v>11687.22</v>
      </c>
    </row>
    <row r="40" spans="1:13">
      <c r="A40" s="1524" t="s">
        <v>45</v>
      </c>
      <c r="B40" s="1516"/>
      <c r="C40" s="1516"/>
      <c r="D40" s="1516"/>
      <c r="E40" s="1495"/>
      <c r="F40" s="1495"/>
      <c r="G40" s="1495"/>
      <c r="H40" s="1494"/>
      <c r="I40" s="1523"/>
      <c r="J40" s="1522"/>
      <c r="K40" s="1521"/>
      <c r="L40" s="1507"/>
      <c r="M40" s="1432"/>
    </row>
    <row r="41" spans="1:13">
      <c r="A41" s="1489" t="s">
        <v>46</v>
      </c>
      <c r="B41" s="1488"/>
      <c r="C41" s="1488"/>
      <c r="D41" s="1488"/>
      <c r="E41" s="1488"/>
      <c r="F41" s="1488"/>
      <c r="G41" s="1488"/>
      <c r="H41" s="1487"/>
      <c r="I41" s="1504" t="s">
        <v>14</v>
      </c>
      <c r="J41" s="1503"/>
      <c r="K41" s="1506">
        <v>0.21</v>
      </c>
      <c r="L41" s="1505"/>
      <c r="M41" s="1432">
        <f>K41*12*I8</f>
        <v>3556.98</v>
      </c>
    </row>
    <row r="42" spans="1:13" ht="15.75" thickBot="1">
      <c r="A42" s="1482" t="s">
        <v>47</v>
      </c>
      <c r="B42" s="1481"/>
      <c r="C42" s="1481"/>
      <c r="D42" s="1481"/>
      <c r="E42" s="1481"/>
      <c r="F42" s="1481"/>
      <c r="G42" s="1481"/>
      <c r="H42" s="1480"/>
      <c r="I42" s="1479" t="s">
        <v>14</v>
      </c>
      <c r="J42" s="1478"/>
      <c r="K42" s="1520">
        <v>1.86</v>
      </c>
      <c r="L42" s="1519"/>
      <c r="M42" s="1432">
        <f>K42*12*I8</f>
        <v>31504.68</v>
      </c>
    </row>
    <row r="43" spans="1:13" ht="15.75" thickBot="1">
      <c r="A43" s="1501" t="s">
        <v>48</v>
      </c>
      <c r="B43" s="1500"/>
      <c r="C43" s="1500"/>
      <c r="D43" s="1500"/>
      <c r="E43" s="1500"/>
      <c r="F43" s="1500"/>
      <c r="G43" s="1500"/>
      <c r="H43" s="1499"/>
      <c r="I43" s="1464"/>
      <c r="J43" s="1463"/>
      <c r="K43" s="1462">
        <f>K44+K45+K47+K48+K49+K50</f>
        <v>2.9600000000000004</v>
      </c>
      <c r="L43" s="1518"/>
      <c r="M43" s="1460">
        <f>K43*12*I8</f>
        <v>50136.480000000003</v>
      </c>
    </row>
    <row r="44" spans="1:13">
      <c r="A44" s="1517" t="s">
        <v>49</v>
      </c>
      <c r="B44" s="1516"/>
      <c r="C44" s="1516"/>
      <c r="D44" s="1516"/>
      <c r="E44" s="1516"/>
      <c r="F44" s="1495"/>
      <c r="G44" s="1495"/>
      <c r="H44" s="1494"/>
      <c r="I44" s="1515"/>
      <c r="J44" s="1451"/>
      <c r="K44" s="1514">
        <v>0.16</v>
      </c>
      <c r="L44" s="1513"/>
      <c r="M44" s="1432">
        <f>K44*12*I8</f>
        <v>2710.08</v>
      </c>
    </row>
    <row r="45" spans="1:13">
      <c r="A45" s="1512" t="s">
        <v>50</v>
      </c>
      <c r="B45" s="1511"/>
      <c r="C45" s="1511"/>
      <c r="D45" s="1511"/>
      <c r="E45" s="1511"/>
      <c r="F45" s="1481"/>
      <c r="G45" s="1481"/>
      <c r="H45" s="1480"/>
      <c r="I45" s="1459" t="s">
        <v>51</v>
      </c>
      <c r="J45" s="1458"/>
      <c r="K45" s="1506">
        <v>1.41</v>
      </c>
      <c r="L45" s="1505"/>
      <c r="M45" s="1432">
        <f>K45*12*I8</f>
        <v>23882.579999999998</v>
      </c>
    </row>
    <row r="46" spans="1:13">
      <c r="A46" s="1496" t="s">
        <v>52</v>
      </c>
      <c r="B46" s="1495"/>
      <c r="C46" s="1495"/>
      <c r="D46" s="1495"/>
      <c r="E46" s="1495"/>
      <c r="F46" s="1495"/>
      <c r="G46" s="1495"/>
      <c r="H46" s="1494"/>
      <c r="I46" s="1510" t="s">
        <v>53</v>
      </c>
      <c r="J46" s="1509"/>
      <c r="K46" s="1508"/>
      <c r="L46" s="1507"/>
      <c r="M46" s="1432"/>
    </row>
    <row r="47" spans="1:13">
      <c r="A47" s="1489" t="s">
        <v>54</v>
      </c>
      <c r="B47" s="1488"/>
      <c r="C47" s="1488"/>
      <c r="D47" s="1488"/>
      <c r="E47" s="1488"/>
      <c r="F47" s="1488"/>
      <c r="G47" s="1488"/>
      <c r="H47" s="1487"/>
      <c r="I47" s="1504" t="s">
        <v>55</v>
      </c>
      <c r="J47" s="1503"/>
      <c r="K47" s="1506">
        <v>0.87</v>
      </c>
      <c r="L47" s="1505"/>
      <c r="M47" s="1432">
        <f>K47*12*I8</f>
        <v>14736.06</v>
      </c>
    </row>
    <row r="48" spans="1:13">
      <c r="A48" s="1489" t="s">
        <v>56</v>
      </c>
      <c r="B48" s="1488"/>
      <c r="C48" s="1488"/>
      <c r="D48" s="1488"/>
      <c r="E48" s="1488"/>
      <c r="F48" s="1488"/>
      <c r="G48" s="1488"/>
      <c r="H48" s="1487"/>
      <c r="I48" s="1504" t="s">
        <v>57</v>
      </c>
      <c r="J48" s="1503"/>
      <c r="K48" s="1506">
        <v>0.22</v>
      </c>
      <c r="L48" s="1505"/>
      <c r="M48" s="1432">
        <f>K48*12*I8</f>
        <v>3726.36</v>
      </c>
    </row>
    <row r="49" spans="1:13">
      <c r="A49" s="1482" t="s">
        <v>58</v>
      </c>
      <c r="B49" s="1481"/>
      <c r="C49" s="1481"/>
      <c r="D49" s="1481"/>
      <c r="E49" s="1481"/>
      <c r="F49" s="1481"/>
      <c r="G49" s="1481"/>
      <c r="H49" s="1480"/>
      <c r="I49" s="1504" t="s">
        <v>59</v>
      </c>
      <c r="J49" s="1503"/>
      <c r="K49" s="1484">
        <v>0.12</v>
      </c>
      <c r="L49" s="1483"/>
      <c r="M49" s="1432">
        <f>K49*12*I8</f>
        <v>2032.56</v>
      </c>
    </row>
    <row r="50" spans="1:13" ht="15.75" thickBot="1">
      <c r="A50" s="1482" t="s">
        <v>60</v>
      </c>
      <c r="B50" s="1481"/>
      <c r="C50" s="1481"/>
      <c r="D50" s="1481"/>
      <c r="E50" s="1481"/>
      <c r="F50" s="1481"/>
      <c r="G50" s="1481"/>
      <c r="H50" s="1480"/>
      <c r="I50" s="1479" t="s">
        <v>61</v>
      </c>
      <c r="J50" s="1478"/>
      <c r="K50" s="1477">
        <v>0.18</v>
      </c>
      <c r="L50" s="1476"/>
      <c r="M50" s="1502">
        <f>K50*12*I8</f>
        <v>3048.84</v>
      </c>
    </row>
    <row r="51" spans="1:13" ht="15.75" thickBot="1">
      <c r="A51" s="1501" t="s">
        <v>109</v>
      </c>
      <c r="B51" s="1500"/>
      <c r="C51" s="1500"/>
      <c r="D51" s="1500"/>
      <c r="E51" s="1500"/>
      <c r="F51" s="1500"/>
      <c r="G51" s="1500"/>
      <c r="H51" s="1499"/>
      <c r="I51" s="1498"/>
      <c r="J51" s="1497"/>
      <c r="K51" s="1424">
        <f>K52+K53+K54</f>
        <v>1.93</v>
      </c>
      <c r="L51" s="1461"/>
      <c r="M51" s="1460">
        <f>K51*12*I8</f>
        <v>32690.34</v>
      </c>
    </row>
    <row r="52" spans="1:13">
      <c r="A52" s="1496" t="s">
        <v>63</v>
      </c>
      <c r="B52" s="1495"/>
      <c r="C52" s="1495"/>
      <c r="D52" s="1495"/>
      <c r="E52" s="1495"/>
      <c r="F52" s="1495"/>
      <c r="G52" s="1495"/>
      <c r="H52" s="1494"/>
      <c r="I52" s="1493" t="s">
        <v>64</v>
      </c>
      <c r="J52" s="1492"/>
      <c r="K52" s="1491">
        <v>0.92</v>
      </c>
      <c r="L52" s="1490"/>
      <c r="M52" s="1432">
        <f>K52*12*I8</f>
        <v>15582.960000000001</v>
      </c>
    </row>
    <row r="53" spans="1:13">
      <c r="A53" s="1489" t="s">
        <v>65</v>
      </c>
      <c r="B53" s="1488"/>
      <c r="C53" s="1488"/>
      <c r="D53" s="1488"/>
      <c r="E53" s="1488"/>
      <c r="F53" s="1488"/>
      <c r="G53" s="1488"/>
      <c r="H53" s="1487"/>
      <c r="I53" s="1486" t="s">
        <v>66</v>
      </c>
      <c r="J53" s="1485"/>
      <c r="K53" s="1484">
        <v>0.81</v>
      </c>
      <c r="L53" s="1483"/>
      <c r="M53" s="1432">
        <f>K53*12*I8</f>
        <v>13719.78</v>
      </c>
    </row>
    <row r="54" spans="1:13" ht="15.75" thickBot="1">
      <c r="A54" s="1482" t="s">
        <v>58</v>
      </c>
      <c r="B54" s="1481"/>
      <c r="C54" s="1481"/>
      <c r="D54" s="1481"/>
      <c r="E54" s="1481"/>
      <c r="F54" s="1481"/>
      <c r="G54" s="1481"/>
      <c r="H54" s="1480"/>
      <c r="I54" s="1479" t="s">
        <v>59</v>
      </c>
      <c r="J54" s="1478"/>
      <c r="K54" s="1477">
        <v>0.2</v>
      </c>
      <c r="L54" s="1476"/>
      <c r="M54" s="1432">
        <f>K54*12*I8</f>
        <v>3387.6000000000004</v>
      </c>
    </row>
    <row r="55" spans="1:13" ht="15.75" thickBot="1">
      <c r="A55" s="1471" t="s">
        <v>108</v>
      </c>
      <c r="B55" s="1470"/>
      <c r="C55" s="1470"/>
      <c r="D55" s="1470"/>
      <c r="E55" s="1470"/>
      <c r="F55" s="1470"/>
      <c r="G55" s="1470"/>
      <c r="H55" s="1469"/>
      <c r="I55" s="1475" t="s">
        <v>68</v>
      </c>
      <c r="J55" s="1474"/>
      <c r="K55" s="1649">
        <v>20.56</v>
      </c>
      <c r="L55" s="1648"/>
      <c r="M55" s="1460">
        <f>K55*12*I8</f>
        <v>348245.27999999997</v>
      </c>
    </row>
    <row r="56" spans="1:13" ht="15.75" thickBot="1">
      <c r="A56" s="1467" t="s">
        <v>107</v>
      </c>
      <c r="B56" s="1466"/>
      <c r="C56" s="1466"/>
      <c r="D56" s="1466"/>
      <c r="E56" s="1466"/>
      <c r="F56" s="1466"/>
      <c r="G56" s="1466"/>
      <c r="H56" s="1465"/>
      <c r="I56" s="1464"/>
      <c r="J56" s="1463"/>
      <c r="K56" s="1462">
        <v>3.31</v>
      </c>
      <c r="L56" s="1461"/>
      <c r="M56" s="1460">
        <f>K56*12*I8</f>
        <v>56064.78</v>
      </c>
    </row>
    <row r="57" spans="1:13">
      <c r="A57" s="1456" t="s">
        <v>70</v>
      </c>
      <c r="B57" s="1455"/>
      <c r="C57" s="1455"/>
      <c r="D57" s="1455"/>
      <c r="E57" s="1455"/>
      <c r="F57" s="1455"/>
      <c r="G57" s="1455"/>
      <c r="H57" s="1453"/>
      <c r="I57" s="1435" t="s">
        <v>71</v>
      </c>
      <c r="J57" s="1434"/>
      <c r="K57" s="1450"/>
      <c r="L57" s="1449"/>
      <c r="M57" s="1432"/>
    </row>
    <row r="58" spans="1:13">
      <c r="A58" s="1456" t="s">
        <v>72</v>
      </c>
      <c r="B58" s="1455"/>
      <c r="C58" s="1455"/>
      <c r="D58" s="1455"/>
      <c r="E58" s="1455"/>
      <c r="F58" s="1455"/>
      <c r="G58" s="1455"/>
      <c r="H58" s="1453"/>
      <c r="I58" s="1452"/>
      <c r="J58" s="1451"/>
      <c r="K58" s="1450"/>
      <c r="L58" s="1449"/>
      <c r="M58" s="1432"/>
    </row>
    <row r="59" spans="1:13" ht="15.75" thickBot="1">
      <c r="A59" s="1456" t="s">
        <v>73</v>
      </c>
      <c r="B59" s="1455"/>
      <c r="C59" s="1455"/>
      <c r="D59" s="1455"/>
      <c r="E59" s="1455"/>
      <c r="F59" s="1455"/>
      <c r="G59" s="1455"/>
      <c r="H59" s="1453"/>
      <c r="I59" s="1786"/>
      <c r="J59" s="1451"/>
      <c r="K59" s="1450"/>
      <c r="L59" s="1449"/>
      <c r="M59" s="1432"/>
    </row>
    <row r="60" spans="1:13" ht="15.75" thickBot="1">
      <c r="A60" s="1471" t="s">
        <v>106</v>
      </c>
      <c r="B60" s="1470"/>
      <c r="C60" s="1470"/>
      <c r="D60" s="1470"/>
      <c r="E60" s="1470"/>
      <c r="F60" s="1470"/>
      <c r="G60" s="1470"/>
      <c r="H60" s="1469"/>
      <c r="I60" s="1464"/>
      <c r="J60" s="1463"/>
      <c r="K60" s="1462">
        <v>1.77</v>
      </c>
      <c r="L60" s="1461"/>
      <c r="M60" s="1460">
        <f>K60*12*I8</f>
        <v>29980.260000000002</v>
      </c>
    </row>
    <row r="61" spans="1:13">
      <c r="A61" s="1456" t="s">
        <v>75</v>
      </c>
      <c r="B61" s="1455"/>
      <c r="C61" s="1455"/>
      <c r="D61" s="1455"/>
      <c r="E61" s="1455"/>
      <c r="F61" s="1455"/>
      <c r="G61" s="1455"/>
      <c r="H61" s="1453"/>
      <c r="I61" s="1435" t="s">
        <v>14</v>
      </c>
      <c r="J61" s="1434"/>
      <c r="K61" s="1468"/>
      <c r="L61" s="1449"/>
      <c r="M61" s="1432"/>
    </row>
    <row r="62" spans="1:13" ht="15.75" thickBot="1">
      <c r="A62" s="1456" t="s">
        <v>76</v>
      </c>
      <c r="B62" s="1455"/>
      <c r="C62" s="1455"/>
      <c r="D62" s="1455"/>
      <c r="E62" s="1455"/>
      <c r="F62" s="1455"/>
      <c r="G62" s="1455"/>
      <c r="H62" s="1453"/>
      <c r="I62" s="1452"/>
      <c r="J62" s="1451"/>
      <c r="K62" s="1468"/>
      <c r="L62" s="1449"/>
      <c r="M62" s="1432"/>
    </row>
    <row r="63" spans="1:13" ht="15.75" thickBot="1">
      <c r="A63" s="1467" t="s">
        <v>105</v>
      </c>
      <c r="B63" s="1466"/>
      <c r="C63" s="1466"/>
      <c r="D63" s="1466"/>
      <c r="E63" s="1466"/>
      <c r="F63" s="1466"/>
      <c r="G63" s="1466"/>
      <c r="H63" s="1465"/>
      <c r="I63" s="1464"/>
      <c r="J63" s="1463"/>
      <c r="K63" s="1462">
        <v>14.27</v>
      </c>
      <c r="L63" s="1461"/>
      <c r="M63" s="1460">
        <f>K63*12*I8</f>
        <v>241705.26</v>
      </c>
    </row>
    <row r="64" spans="1:13">
      <c r="A64" s="1456" t="s">
        <v>78</v>
      </c>
      <c r="B64" s="1454"/>
      <c r="C64" s="1454"/>
      <c r="D64" s="1454"/>
      <c r="E64" s="1454"/>
      <c r="F64" s="1455"/>
      <c r="G64" s="1454"/>
      <c r="H64" s="1453"/>
      <c r="I64" s="1459" t="s">
        <v>79</v>
      </c>
      <c r="J64" s="1458"/>
      <c r="K64" s="1450"/>
      <c r="L64" s="1449"/>
      <c r="M64" s="1432"/>
    </row>
    <row r="65" spans="1:19">
      <c r="A65" s="1456" t="s">
        <v>80</v>
      </c>
      <c r="B65" s="1454"/>
      <c r="C65" s="1454"/>
      <c r="D65" s="1454"/>
      <c r="E65" s="1454"/>
      <c r="F65" s="1455"/>
      <c r="G65" s="1454"/>
      <c r="H65" s="1453"/>
      <c r="I65" s="1459" t="s">
        <v>81</v>
      </c>
      <c r="J65" s="1458"/>
      <c r="K65" s="1450"/>
      <c r="L65" s="1449"/>
      <c r="M65" s="1432"/>
    </row>
    <row r="66" spans="1:19">
      <c r="A66" s="1456" t="s">
        <v>82</v>
      </c>
      <c r="B66" s="1454"/>
      <c r="C66" s="1454"/>
      <c r="D66" s="1454"/>
      <c r="E66" s="1454"/>
      <c r="F66" s="1455"/>
      <c r="G66" s="1454"/>
      <c r="H66" s="1453"/>
      <c r="I66" s="1459" t="s">
        <v>83</v>
      </c>
      <c r="J66" s="1458"/>
      <c r="K66" s="1450"/>
      <c r="L66" s="1449"/>
      <c r="M66" s="1432"/>
    </row>
    <row r="67" spans="1:19">
      <c r="A67" s="1456" t="s">
        <v>84</v>
      </c>
      <c r="B67" s="1454"/>
      <c r="C67" s="1454"/>
      <c r="D67" s="1454"/>
      <c r="E67" s="1454"/>
      <c r="F67" s="1455"/>
      <c r="G67" s="1454"/>
      <c r="H67" s="1453"/>
      <c r="I67" s="1459" t="s">
        <v>85</v>
      </c>
      <c r="J67" s="1458"/>
      <c r="K67" s="1450"/>
      <c r="L67" s="1449"/>
      <c r="M67" s="1432"/>
    </row>
    <row r="68" spans="1:19">
      <c r="A68" s="1456" t="s">
        <v>86</v>
      </c>
      <c r="B68" s="1454"/>
      <c r="C68" s="1454"/>
      <c r="D68" s="1454"/>
      <c r="E68" s="1454"/>
      <c r="F68" s="1455"/>
      <c r="G68" s="1454"/>
      <c r="H68" s="1453"/>
      <c r="I68" s="1459" t="s">
        <v>87</v>
      </c>
      <c r="J68" s="1458"/>
      <c r="K68" s="1450"/>
      <c r="L68" s="1449"/>
      <c r="M68" s="1432"/>
    </row>
    <row r="69" spans="1:19">
      <c r="A69" s="1456" t="s">
        <v>88</v>
      </c>
      <c r="B69" s="1454"/>
      <c r="C69" s="1454"/>
      <c r="D69" s="1454"/>
      <c r="E69" s="1454"/>
      <c r="F69" s="1455"/>
      <c r="G69" s="1454"/>
      <c r="H69" s="1453"/>
      <c r="I69" s="1452"/>
      <c r="J69" s="1451"/>
      <c r="K69" s="1450"/>
      <c r="L69" s="1457"/>
      <c r="M69" s="1432"/>
    </row>
    <row r="70" spans="1:19">
      <c r="A70" s="1456" t="s">
        <v>89</v>
      </c>
      <c r="B70" s="1454"/>
      <c r="C70" s="1454"/>
      <c r="D70" s="1454"/>
      <c r="E70" s="1454"/>
      <c r="F70" s="1455"/>
      <c r="G70" s="1454"/>
      <c r="H70" s="1453"/>
      <c r="I70" s="1452"/>
      <c r="J70" s="1451"/>
      <c r="K70" s="1450"/>
      <c r="L70" s="1449"/>
      <c r="M70" s="1432"/>
    </row>
    <row r="71" spans="1:19">
      <c r="A71" s="1456" t="s">
        <v>90</v>
      </c>
      <c r="B71" s="1454"/>
      <c r="C71" s="1454"/>
      <c r="D71" s="1454"/>
      <c r="E71" s="1454"/>
      <c r="F71" s="1455"/>
      <c r="G71" s="1454"/>
      <c r="H71" s="1453"/>
      <c r="I71" s="1452"/>
      <c r="J71" s="1451"/>
      <c r="K71" s="1450"/>
      <c r="L71" s="1449"/>
      <c r="M71" s="1432"/>
    </row>
    <row r="72" spans="1:19">
      <c r="A72" s="1456" t="s">
        <v>91</v>
      </c>
      <c r="B72" s="1454"/>
      <c r="C72" s="1454"/>
      <c r="D72" s="1454"/>
      <c r="E72" s="1454"/>
      <c r="F72" s="1455"/>
      <c r="G72" s="1454"/>
      <c r="H72" s="1453"/>
      <c r="I72" s="1452"/>
      <c r="J72" s="1451"/>
      <c r="K72" s="1450"/>
      <c r="L72" s="1449"/>
      <c r="M72" s="1432"/>
    </row>
    <row r="73" spans="1:19">
      <c r="A73" s="1456" t="s">
        <v>92</v>
      </c>
      <c r="B73" s="1454"/>
      <c r="C73" s="1454"/>
      <c r="D73" s="1454"/>
      <c r="E73" s="1454"/>
      <c r="F73" s="1455"/>
      <c r="G73" s="1454"/>
      <c r="H73" s="1453"/>
      <c r="I73" s="1452"/>
      <c r="J73" s="1451"/>
      <c r="K73" s="1450"/>
      <c r="L73" s="1449"/>
      <c r="M73" s="1432"/>
    </row>
    <row r="74" spans="1:19" ht="15.75" thickBot="1">
      <c r="A74" s="1785" t="s">
        <v>93</v>
      </c>
      <c r="B74" s="1784"/>
      <c r="C74" s="1784"/>
      <c r="D74" s="1784"/>
      <c r="E74" s="1784"/>
      <c r="F74" s="1784"/>
      <c r="G74" s="1784"/>
      <c r="H74" s="1783"/>
      <c r="I74" s="1452"/>
      <c r="J74" s="1451"/>
      <c r="K74" s="1521"/>
      <c r="L74" s="1507"/>
      <c r="M74" s="1432"/>
    </row>
    <row r="75" spans="1:19">
      <c r="A75" s="1448" t="s">
        <v>94</v>
      </c>
      <c r="B75" s="1447"/>
      <c r="C75" s="1447"/>
      <c r="D75" s="1447"/>
      <c r="E75" s="1447"/>
      <c r="F75" s="1447"/>
      <c r="G75" s="1447"/>
      <c r="H75" s="1447"/>
      <c r="I75" s="1435" t="s">
        <v>95</v>
      </c>
      <c r="J75" s="1434"/>
      <c r="K75" s="1446"/>
      <c r="L75" s="1445"/>
      <c r="M75" s="1444"/>
    </row>
    <row r="76" spans="1:19" ht="15.75" thickBot="1">
      <c r="A76" s="1443" t="s">
        <v>96</v>
      </c>
      <c r="B76" s="1442"/>
      <c r="C76" s="1442"/>
      <c r="D76" s="1442"/>
      <c r="E76" s="1442"/>
      <c r="F76" s="1442"/>
      <c r="G76" s="1442"/>
      <c r="H76" s="1442"/>
      <c r="I76" s="1441"/>
      <c r="J76" s="1440"/>
      <c r="K76" s="1439"/>
      <c r="L76" s="1438"/>
      <c r="M76" s="1437"/>
    </row>
    <row r="77" spans="1:19" ht="15.75" thickBot="1">
      <c r="A77" s="1467" t="s">
        <v>97</v>
      </c>
      <c r="B77" s="1466"/>
      <c r="C77" s="1466"/>
      <c r="D77" s="1466"/>
      <c r="E77" s="1466"/>
      <c r="F77" s="1466"/>
      <c r="G77" s="1466"/>
      <c r="H77" s="1597"/>
      <c r="I77" s="1596" t="s">
        <v>98</v>
      </c>
      <c r="J77" s="1595"/>
      <c r="K77" s="1429">
        <v>1.85</v>
      </c>
      <c r="L77" s="1423"/>
      <c r="M77" s="1416">
        <f>K77*12*I8</f>
        <v>31335.300000000003</v>
      </c>
    </row>
    <row r="78" spans="1:19" ht="15.75" thickBot="1">
      <c r="A78" s="1436" t="s">
        <v>99</v>
      </c>
      <c r="B78" s="1436"/>
      <c r="C78" s="1436"/>
      <c r="D78" s="1436"/>
      <c r="E78" s="1436"/>
      <c r="F78" s="1436"/>
      <c r="G78" s="1436"/>
      <c r="H78" s="1436"/>
      <c r="I78" s="1592"/>
      <c r="J78" s="1782"/>
      <c r="K78" s="1610">
        <v>0.35</v>
      </c>
      <c r="L78" s="1609"/>
      <c r="M78" s="1416">
        <f>K78*12*I8</f>
        <v>5928.2999999999993</v>
      </c>
    </row>
    <row r="79" spans="1:19" ht="15.75" thickBot="1">
      <c r="A79" s="1594" t="s">
        <v>100</v>
      </c>
      <c r="B79" s="1593"/>
      <c r="C79" s="1593"/>
      <c r="D79" s="1593"/>
      <c r="E79" s="1593"/>
      <c r="F79" s="1593"/>
      <c r="G79" s="1593"/>
      <c r="H79" s="1593"/>
      <c r="I79" s="1592"/>
      <c r="J79" s="1591"/>
      <c r="K79" s="1610">
        <v>0.94</v>
      </c>
      <c r="L79" s="1609"/>
      <c r="M79" s="1416">
        <f>K79*12*I8</f>
        <v>15921.72</v>
      </c>
    </row>
    <row r="80" spans="1:19" s="1588" customFormat="1" ht="15.75" thickBot="1">
      <c r="A80" s="1431" t="s">
        <v>137</v>
      </c>
      <c r="B80" s="1430"/>
      <c r="C80" s="1430"/>
      <c r="D80" s="1430"/>
      <c r="E80" s="1430"/>
      <c r="F80" s="1430"/>
      <c r="G80" s="1430"/>
      <c r="H80" s="1430"/>
      <c r="I80" s="1426"/>
      <c r="J80" s="1425"/>
      <c r="K80" s="1429">
        <v>71.73</v>
      </c>
      <c r="L80" s="1423"/>
      <c r="M80" s="1416">
        <f>K80*12*I8</f>
        <v>1214962.74</v>
      </c>
      <c r="P80" s="1414"/>
      <c r="Q80" s="1414"/>
      <c r="R80" s="1414"/>
      <c r="S80" s="1589"/>
    </row>
    <row r="81" spans="1:19" s="1588" customFormat="1" ht="15.75" thickBot="1">
      <c r="A81" s="1428" t="s">
        <v>136</v>
      </c>
      <c r="B81" s="1427"/>
      <c r="C81" s="1427"/>
      <c r="D81" s="1427"/>
      <c r="E81" s="1427"/>
      <c r="F81" s="1427"/>
      <c r="G81" s="1427"/>
      <c r="H81" s="1427"/>
      <c r="I81" s="1426"/>
      <c r="J81" s="1425"/>
      <c r="K81" s="1424">
        <f>K82-K80</f>
        <v>3.5900000000000034</v>
      </c>
      <c r="L81" s="1423"/>
      <c r="M81" s="1416">
        <f>K81*12*I8</f>
        <v>60807.420000000056</v>
      </c>
      <c r="P81" s="1414"/>
      <c r="Q81" s="1414"/>
      <c r="R81" s="1414"/>
      <c r="S81" s="1589"/>
    </row>
    <row r="82" spans="1:19" s="1588" customFormat="1" ht="15.75" thickBot="1">
      <c r="A82" s="1422" t="s">
        <v>135</v>
      </c>
      <c r="B82" s="1421"/>
      <c r="C82" s="1421"/>
      <c r="D82" s="1421"/>
      <c r="E82" s="1421"/>
      <c r="F82" s="1421"/>
      <c r="G82" s="1421"/>
      <c r="H82" s="1421"/>
      <c r="I82" s="1420"/>
      <c r="J82" s="1419"/>
      <c r="K82" s="1418">
        <f>K79+K78+K77+K63+K34+K19+K9</f>
        <v>75.320000000000007</v>
      </c>
      <c r="L82" s="1417"/>
      <c r="M82" s="1416">
        <f>M79+M78+M77+M63+M34+M19+M9</f>
        <v>1275770.1600000001</v>
      </c>
      <c r="N82" s="1590"/>
      <c r="O82" s="1590"/>
      <c r="P82" s="1414"/>
      <c r="Q82" s="1414"/>
      <c r="R82" s="1414"/>
      <c r="S82" s="1589"/>
    </row>
    <row r="84" spans="1:19" ht="13.5" customHeight="1">
      <c r="A84" s="1587" t="s">
        <v>104</v>
      </c>
      <c r="B84" s="1587"/>
      <c r="C84" s="1587"/>
      <c r="D84" s="1587"/>
      <c r="E84" s="1587"/>
      <c r="F84" s="1587"/>
      <c r="G84" s="1587"/>
      <c r="H84" s="1587"/>
      <c r="I84" s="1587"/>
      <c r="J84" s="1587"/>
      <c r="K84" s="1587"/>
      <c r="L84" s="1587"/>
      <c r="M84" s="1508"/>
    </row>
    <row r="85" spans="1:19" ht="15.75">
      <c r="A85" s="1586" t="s">
        <v>242</v>
      </c>
      <c r="B85" s="1586"/>
      <c r="C85" s="1586"/>
      <c r="D85" s="1586"/>
      <c r="E85" s="1586"/>
      <c r="F85" s="1586"/>
      <c r="G85" s="1586"/>
      <c r="H85" s="1586"/>
      <c r="I85" s="1586"/>
      <c r="J85" s="1586"/>
      <c r="K85" s="1586"/>
      <c r="L85" s="1586"/>
      <c r="M85" s="1508"/>
    </row>
    <row r="86" spans="1:19" ht="15.75">
      <c r="A86" s="1559"/>
      <c r="B86" s="1559"/>
      <c r="C86" s="1559"/>
      <c r="D86" s="1559"/>
      <c r="E86" s="1559"/>
      <c r="F86" s="1559" t="s">
        <v>241</v>
      </c>
      <c r="G86" s="1559"/>
      <c r="H86" s="1559"/>
      <c r="I86" s="1559"/>
      <c r="J86" s="1559"/>
      <c r="K86" s="1559" t="s">
        <v>240</v>
      </c>
      <c r="L86" s="1559"/>
      <c r="M86" s="1508"/>
    </row>
    <row r="87" spans="1:19">
      <c r="A87" s="1512"/>
      <c r="B87" s="1511"/>
      <c r="C87" s="1583" t="s">
        <v>2</v>
      </c>
      <c r="D87" s="1583"/>
      <c r="E87" s="1583"/>
      <c r="F87" s="1511"/>
      <c r="G87" s="1511"/>
      <c r="H87" s="1557"/>
      <c r="I87" s="1526" t="s">
        <v>3</v>
      </c>
      <c r="J87" s="1525"/>
      <c r="K87" s="1582" t="s">
        <v>4</v>
      </c>
      <c r="L87" s="1581"/>
      <c r="M87" s="1580"/>
    </row>
    <row r="88" spans="1:19">
      <c r="A88" s="1577"/>
      <c r="B88" s="1541"/>
      <c r="C88" s="1541"/>
      <c r="D88" s="1541"/>
      <c r="E88" s="1541"/>
      <c r="F88" s="1541"/>
      <c r="G88" s="1541"/>
      <c r="H88" s="1542"/>
      <c r="I88" s="1452"/>
      <c r="J88" s="1451"/>
      <c r="K88" s="1579" t="s">
        <v>5</v>
      </c>
      <c r="L88" s="1578"/>
      <c r="M88" s="1574" t="s">
        <v>6</v>
      </c>
    </row>
    <row r="89" spans="1:19">
      <c r="A89" s="1577"/>
      <c r="B89" s="1541"/>
      <c r="C89" s="1541"/>
      <c r="D89" s="1541"/>
      <c r="E89" s="1541"/>
      <c r="F89" s="1541"/>
      <c r="G89" s="1541"/>
      <c r="H89" s="1542"/>
      <c r="I89" s="1459" t="s">
        <v>7</v>
      </c>
      <c r="J89" s="1458"/>
      <c r="K89" s="1576" t="s">
        <v>8</v>
      </c>
      <c r="L89" s="1575"/>
      <c r="M89" s="1574" t="s">
        <v>9</v>
      </c>
    </row>
    <row r="90" spans="1:19" ht="16.5" thickBot="1">
      <c r="A90" s="1573"/>
      <c r="B90" s="1538"/>
      <c r="C90" s="1538"/>
      <c r="D90" s="1538"/>
      <c r="E90" s="1538"/>
      <c r="F90" s="1538"/>
      <c r="G90" s="1538"/>
      <c r="H90" s="1537"/>
      <c r="I90" s="1572">
        <v>605.4</v>
      </c>
      <c r="J90" s="1571"/>
      <c r="K90" s="1570"/>
      <c r="L90" s="1569"/>
      <c r="M90" s="1568"/>
    </row>
    <row r="91" spans="1:19">
      <c r="A91" s="1555" t="s">
        <v>10</v>
      </c>
      <c r="B91" s="1534"/>
      <c r="C91" s="1534"/>
      <c r="D91" s="1534"/>
      <c r="E91" s="1534"/>
      <c r="F91" s="1534"/>
      <c r="G91" s="1534"/>
      <c r="H91" s="1567"/>
      <c r="I91" s="1531"/>
      <c r="J91" s="1530"/>
      <c r="K91" s="1566">
        <f>K94+K97</f>
        <v>8.77</v>
      </c>
      <c r="L91" s="1528"/>
      <c r="M91" s="1444">
        <f>K91*12*I90</f>
        <v>63712.295999999995</v>
      </c>
    </row>
    <row r="92" spans="1:19">
      <c r="A92" s="1565" t="s">
        <v>11</v>
      </c>
      <c r="B92" s="1564"/>
      <c r="C92" s="1564"/>
      <c r="D92" s="1564"/>
      <c r="E92" s="1564"/>
      <c r="F92" s="1564"/>
      <c r="G92" s="1564"/>
      <c r="H92" s="1563"/>
      <c r="I92" s="1452"/>
      <c r="J92" s="1451"/>
      <c r="K92" s="1521"/>
      <c r="L92" s="1507"/>
      <c r="M92" s="1562"/>
    </row>
    <row r="93" spans="1:19" ht="15.75" thickBot="1">
      <c r="A93" s="1550" t="s">
        <v>12</v>
      </c>
      <c r="B93" s="1561"/>
      <c r="C93" s="1561"/>
      <c r="D93" s="1561"/>
      <c r="E93" s="1561"/>
      <c r="F93" s="1561"/>
      <c r="G93" s="1561"/>
      <c r="H93" s="1560"/>
      <c r="I93" s="1547"/>
      <c r="J93" s="1440"/>
      <c r="K93" s="1439"/>
      <c r="L93" s="1438"/>
      <c r="M93" s="1437"/>
    </row>
    <row r="94" spans="1:19">
      <c r="A94" s="1496" t="s">
        <v>13</v>
      </c>
      <c r="B94" s="1516"/>
      <c r="C94" s="1516"/>
      <c r="D94" s="1516"/>
      <c r="E94" s="1516"/>
      <c r="F94" s="1516"/>
      <c r="G94" s="1516"/>
      <c r="H94" s="1543"/>
      <c r="I94" s="1510" t="s">
        <v>14</v>
      </c>
      <c r="J94" s="1509"/>
      <c r="K94" s="1514">
        <v>5.24</v>
      </c>
      <c r="L94" s="1513"/>
      <c r="M94" s="1432">
        <f>K94*12*I90</f>
        <v>38067.552000000003</v>
      </c>
    </row>
    <row r="95" spans="1:19">
      <c r="A95" s="1456" t="s">
        <v>15</v>
      </c>
      <c r="B95" s="1541"/>
      <c r="C95" s="1541"/>
      <c r="D95" s="1541"/>
      <c r="E95" s="1541"/>
      <c r="F95" s="1541"/>
      <c r="G95" s="1541"/>
      <c r="H95" s="1542"/>
      <c r="I95" s="1459" t="s">
        <v>16</v>
      </c>
      <c r="J95" s="1458"/>
      <c r="K95" s="1508"/>
      <c r="L95" s="1507"/>
      <c r="M95" s="1432"/>
    </row>
    <row r="96" spans="1:19">
      <c r="A96" s="1496" t="s">
        <v>17</v>
      </c>
      <c r="B96" s="1516"/>
      <c r="C96" s="1516"/>
      <c r="D96" s="1516"/>
      <c r="E96" s="1516"/>
      <c r="F96" s="1516"/>
      <c r="G96" s="1516"/>
      <c r="H96" s="1543"/>
      <c r="I96" s="1510"/>
      <c r="J96" s="1509"/>
      <c r="K96" s="1508"/>
      <c r="L96" s="1507"/>
      <c r="M96" s="1432"/>
    </row>
    <row r="97" spans="1:13">
      <c r="A97" s="1496" t="s">
        <v>18</v>
      </c>
      <c r="B97" s="1516"/>
      <c r="C97" s="1516"/>
      <c r="D97" s="1516"/>
      <c r="E97" s="1516"/>
      <c r="F97" s="1516"/>
      <c r="G97" s="1516"/>
      <c r="H97" s="1543"/>
      <c r="I97" s="1504" t="s">
        <v>19</v>
      </c>
      <c r="J97" s="1503"/>
      <c r="K97" s="1506">
        <v>3.53</v>
      </c>
      <c r="L97" s="1505"/>
      <c r="M97" s="1432">
        <f>K97*12*I90</f>
        <v>25644.743999999999</v>
      </c>
    </row>
    <row r="98" spans="1:13" ht="15.75">
      <c r="A98" s="1489" t="s">
        <v>20</v>
      </c>
      <c r="B98" s="1540"/>
      <c r="C98" s="1540"/>
      <c r="D98" s="1540"/>
      <c r="E98" s="1540"/>
      <c r="F98" s="1540"/>
      <c r="G98" s="1540"/>
      <c r="H98" s="1539"/>
      <c r="I98" s="1459" t="s">
        <v>16</v>
      </c>
      <c r="J98" s="1458"/>
      <c r="K98" s="1559"/>
      <c r="L98" s="1558"/>
      <c r="M98" s="1432"/>
    </row>
    <row r="99" spans="1:13">
      <c r="A99" s="1482" t="s">
        <v>21</v>
      </c>
      <c r="B99" s="1511"/>
      <c r="C99" s="1511"/>
      <c r="D99" s="1511"/>
      <c r="E99" s="1511"/>
      <c r="F99" s="1511"/>
      <c r="G99" s="1511"/>
      <c r="H99" s="1557"/>
      <c r="I99" s="1459"/>
      <c r="J99" s="1458"/>
      <c r="K99" s="1556"/>
      <c r="L99" s="1507"/>
      <c r="M99" s="1432"/>
    </row>
    <row r="100" spans="1:13" ht="15.75" thickBot="1">
      <c r="A100" s="1496" t="s">
        <v>22</v>
      </c>
      <c r="B100" s="1495"/>
      <c r="C100" s="1495"/>
      <c r="D100" s="1495"/>
      <c r="E100" s="1495"/>
      <c r="F100" s="1495"/>
      <c r="G100" s="1495"/>
      <c r="H100" s="1494"/>
      <c r="I100" s="1523"/>
      <c r="J100" s="1522"/>
      <c r="K100" s="1484"/>
      <c r="L100" s="1483"/>
      <c r="M100" s="1432"/>
    </row>
    <row r="101" spans="1:13">
      <c r="A101" s="1555" t="s">
        <v>23</v>
      </c>
      <c r="B101" s="1554"/>
      <c r="C101" s="1554"/>
      <c r="D101" s="1554"/>
      <c r="E101" s="1554"/>
      <c r="F101" s="1554"/>
      <c r="G101" s="1554"/>
      <c r="H101" s="1553"/>
      <c r="I101" s="1531"/>
      <c r="J101" s="1552"/>
      <c r="K101" s="1551">
        <f>K103+K108+K111</f>
        <v>7.17</v>
      </c>
      <c r="L101" s="1528"/>
      <c r="M101" s="1444">
        <f>K101*12*I90</f>
        <v>52088.615999999995</v>
      </c>
    </row>
    <row r="102" spans="1:13" ht="15.75" thickBot="1">
      <c r="A102" s="1550" t="s">
        <v>24</v>
      </c>
      <c r="B102" s="1549"/>
      <c r="C102" s="1549"/>
      <c r="D102" s="1549"/>
      <c r="E102" s="1549"/>
      <c r="F102" s="1549"/>
      <c r="G102" s="1549"/>
      <c r="H102" s="1548"/>
      <c r="I102" s="1547"/>
      <c r="J102" s="1546"/>
      <c r="K102" s="1439"/>
      <c r="L102" s="1438"/>
      <c r="M102" s="1437"/>
    </row>
    <row r="103" spans="1:13">
      <c r="A103" s="1456" t="s">
        <v>25</v>
      </c>
      <c r="B103" s="1455"/>
      <c r="C103" s="1455"/>
      <c r="D103" s="1455"/>
      <c r="E103" s="1455"/>
      <c r="F103" s="1455"/>
      <c r="G103" s="1455"/>
      <c r="H103" s="1453"/>
      <c r="I103" s="1459" t="s">
        <v>14</v>
      </c>
      <c r="J103" s="1458"/>
      <c r="K103" s="1514">
        <v>3.59</v>
      </c>
      <c r="L103" s="1513"/>
      <c r="M103" s="1432">
        <f>K103*12*I90</f>
        <v>26080.631999999998</v>
      </c>
    </row>
    <row r="104" spans="1:13">
      <c r="A104" s="1496" t="s">
        <v>26</v>
      </c>
      <c r="B104" s="1495"/>
      <c r="C104" s="1495"/>
      <c r="D104" s="1495"/>
      <c r="E104" s="1495"/>
      <c r="F104" s="1495"/>
      <c r="G104" s="1495"/>
      <c r="H104" s="1494"/>
      <c r="I104" s="1545"/>
      <c r="J104" s="1544"/>
      <c r="K104" s="1508"/>
      <c r="L104" s="1507"/>
      <c r="M104" s="1432"/>
    </row>
    <row r="105" spans="1:13">
      <c r="A105" s="1456" t="s">
        <v>15</v>
      </c>
      <c r="B105" s="1541"/>
      <c r="C105" s="1541"/>
      <c r="D105" s="1541"/>
      <c r="E105" s="1541"/>
      <c r="F105" s="1541"/>
      <c r="G105" s="1541"/>
      <c r="H105" s="1542"/>
      <c r="I105" s="1459" t="s">
        <v>16</v>
      </c>
      <c r="J105" s="1458"/>
      <c r="K105" s="1508"/>
      <c r="L105" s="1507"/>
      <c r="M105" s="1432"/>
    </row>
    <row r="106" spans="1:13">
      <c r="A106" s="1496" t="s">
        <v>17</v>
      </c>
      <c r="B106" s="1516"/>
      <c r="C106" s="1516"/>
      <c r="D106" s="1516"/>
      <c r="E106" s="1516"/>
      <c r="F106" s="1516"/>
      <c r="G106" s="1516"/>
      <c r="H106" s="1543"/>
      <c r="I106" s="1510"/>
      <c r="J106" s="1509"/>
      <c r="K106" s="1508"/>
      <c r="L106" s="1507"/>
      <c r="M106" s="1432"/>
    </row>
    <row r="107" spans="1:13">
      <c r="A107" s="1489" t="s">
        <v>27</v>
      </c>
      <c r="B107" s="1540"/>
      <c r="C107" s="1539"/>
      <c r="D107" s="1541"/>
      <c r="E107" s="1541"/>
      <c r="F107" s="1541"/>
      <c r="G107" s="1541"/>
      <c r="H107" s="1542"/>
      <c r="I107" s="1459" t="s">
        <v>16</v>
      </c>
      <c r="J107" s="1458"/>
      <c r="K107" s="1508"/>
      <c r="L107" s="1507"/>
      <c r="M107" s="1432"/>
    </row>
    <row r="108" spans="1:13">
      <c r="A108" s="1456" t="s">
        <v>28</v>
      </c>
      <c r="B108" s="1541"/>
      <c r="C108" s="1541"/>
      <c r="D108" s="1540"/>
      <c r="E108" s="1540"/>
      <c r="F108" s="1540"/>
      <c r="G108" s="1540"/>
      <c r="H108" s="1539"/>
      <c r="I108" s="1504" t="s">
        <v>19</v>
      </c>
      <c r="J108" s="1503"/>
      <c r="K108" s="1506">
        <v>1.58</v>
      </c>
      <c r="L108" s="1505"/>
      <c r="M108" s="1432">
        <f>K108*12*I90</f>
        <v>11478.384</v>
      </c>
    </row>
    <row r="109" spans="1:13">
      <c r="A109" s="1482" t="s">
        <v>29</v>
      </c>
      <c r="B109" s="1481"/>
      <c r="C109" s="1481"/>
      <c r="D109" s="1481"/>
      <c r="E109" s="1481"/>
      <c r="F109" s="1481"/>
      <c r="G109" s="1481"/>
      <c r="H109" s="1480"/>
      <c r="I109" s="1526" t="s">
        <v>30</v>
      </c>
      <c r="J109" s="1525"/>
      <c r="K109" s="1508"/>
      <c r="L109" s="1507"/>
      <c r="M109" s="1432"/>
    </row>
    <row r="110" spans="1:13">
      <c r="A110" s="1496"/>
      <c r="B110" s="1495"/>
      <c r="C110" s="1495"/>
      <c r="D110" s="1495"/>
      <c r="E110" s="1495"/>
      <c r="F110" s="1495"/>
      <c r="G110" s="1495"/>
      <c r="H110" s="1494"/>
      <c r="I110" s="1523" t="s">
        <v>31</v>
      </c>
      <c r="J110" s="1522"/>
      <c r="K110" s="1556"/>
      <c r="L110" s="1507"/>
      <c r="M110" s="1432"/>
    </row>
    <row r="111" spans="1:13">
      <c r="A111" s="1482" t="s">
        <v>32</v>
      </c>
      <c r="B111" s="1481"/>
      <c r="C111" s="1481"/>
      <c r="D111" s="1481"/>
      <c r="E111" s="1481"/>
      <c r="F111" s="1481"/>
      <c r="G111" s="1481"/>
      <c r="H111" s="1480"/>
      <c r="I111" s="1526" t="s">
        <v>19</v>
      </c>
      <c r="J111" s="1525"/>
      <c r="K111" s="1506">
        <v>2</v>
      </c>
      <c r="L111" s="1505"/>
      <c r="M111" s="1432">
        <f>K111*12*I90</f>
        <v>14529.599999999999</v>
      </c>
    </row>
    <row r="112" spans="1:13">
      <c r="A112" s="1496" t="s">
        <v>33</v>
      </c>
      <c r="B112" s="1495"/>
      <c r="C112" s="1495"/>
      <c r="D112" s="1495"/>
      <c r="E112" s="1495"/>
      <c r="F112" s="1495"/>
      <c r="G112" s="1495"/>
      <c r="H112" s="1494"/>
      <c r="I112" s="1523"/>
      <c r="J112" s="1522"/>
      <c r="K112" s="1508"/>
      <c r="L112" s="1507"/>
      <c r="M112" s="1432"/>
    </row>
    <row r="113" spans="1:13">
      <c r="A113" s="1482" t="s">
        <v>34</v>
      </c>
      <c r="B113" s="1481"/>
      <c r="C113" s="1481"/>
      <c r="D113" s="1481"/>
      <c r="E113" s="1481"/>
      <c r="F113" s="1481"/>
      <c r="G113" s="1481"/>
      <c r="H113" s="1480"/>
      <c r="I113" s="1459" t="s">
        <v>16</v>
      </c>
      <c r="J113" s="1458"/>
      <c r="K113" s="1508"/>
      <c r="L113" s="1507"/>
      <c r="M113" s="1432"/>
    </row>
    <row r="114" spans="1:13">
      <c r="A114" s="1482" t="s">
        <v>35</v>
      </c>
      <c r="B114" s="1481"/>
      <c r="C114" s="1481"/>
      <c r="D114" s="1481"/>
      <c r="E114" s="1481"/>
      <c r="F114" s="1481"/>
      <c r="G114" s="1481"/>
      <c r="H114" s="1480"/>
      <c r="I114" s="1526" t="s">
        <v>36</v>
      </c>
      <c r="J114" s="1525"/>
      <c r="K114" s="1538"/>
      <c r="L114" s="1537"/>
      <c r="M114" s="1536"/>
    </row>
    <row r="115" spans="1:13" ht="15.75" thickBot="1">
      <c r="A115" s="1496"/>
      <c r="B115" s="1495"/>
      <c r="C115" s="1495"/>
      <c r="D115" s="1495"/>
      <c r="E115" s="1495"/>
      <c r="F115" s="1495"/>
      <c r="G115" s="1495"/>
      <c r="H115" s="1494"/>
      <c r="I115" s="1772" t="s">
        <v>37</v>
      </c>
      <c r="J115" s="1771"/>
      <c r="K115" s="1794"/>
      <c r="L115" s="1793"/>
      <c r="M115" s="1792"/>
    </row>
    <row r="116" spans="1:13">
      <c r="A116" s="1535" t="s">
        <v>38</v>
      </c>
      <c r="B116" s="1534"/>
      <c r="C116" s="1534"/>
      <c r="D116" s="1534"/>
      <c r="E116" s="1534"/>
      <c r="F116" s="1534"/>
      <c r="G116" s="1533"/>
      <c r="H116" s="1532"/>
      <c r="I116" s="1531"/>
      <c r="J116" s="1530"/>
      <c r="K116" s="1529">
        <f>K118+K125+K135+K141+K142+K146</f>
        <v>66.03</v>
      </c>
      <c r="L116" s="1528"/>
      <c r="M116" s="1444">
        <f>M118+M125+M135+M141+M142+M146</f>
        <v>479694.74400000001</v>
      </c>
    </row>
    <row r="117" spans="1:13" ht="15.75" thickBot="1">
      <c r="A117" s="1791"/>
      <c r="B117" s="1790"/>
      <c r="C117" s="1790"/>
      <c r="D117" s="1790"/>
      <c r="E117" s="1790"/>
      <c r="F117" s="1790"/>
      <c r="G117" s="1790"/>
      <c r="H117" s="1789"/>
      <c r="I117" s="1547"/>
      <c r="J117" s="1440"/>
      <c r="K117" s="1439"/>
      <c r="L117" s="1438"/>
      <c r="M117" s="1437"/>
    </row>
    <row r="118" spans="1:13" ht="15.75" thickBot="1">
      <c r="A118" s="1467" t="s">
        <v>39</v>
      </c>
      <c r="B118" s="1466"/>
      <c r="C118" s="1466"/>
      <c r="D118" s="1466"/>
      <c r="E118" s="1466"/>
      <c r="F118" s="1466"/>
      <c r="G118" s="1466"/>
      <c r="H118" s="1465"/>
      <c r="I118" s="1464"/>
      <c r="J118" s="1463"/>
      <c r="K118" s="1710">
        <f>K119+K120+K121+K123+K124</f>
        <v>12.45</v>
      </c>
      <c r="L118" s="1702"/>
      <c r="M118" s="1460">
        <f>K118*12*I90</f>
        <v>90446.75999999998</v>
      </c>
    </row>
    <row r="119" spans="1:13">
      <c r="A119" s="1496" t="s">
        <v>40</v>
      </c>
      <c r="B119" s="1495"/>
      <c r="C119" s="1495"/>
      <c r="D119" s="1495"/>
      <c r="E119" s="1495"/>
      <c r="F119" s="1495"/>
      <c r="G119" s="1495"/>
      <c r="H119" s="1494"/>
      <c r="I119" s="1510" t="s">
        <v>41</v>
      </c>
      <c r="J119" s="1509"/>
      <c r="K119" s="1514">
        <v>2.58</v>
      </c>
      <c r="L119" s="1513"/>
      <c r="M119" s="1432">
        <f>K119*12*I90</f>
        <v>18743.184000000001</v>
      </c>
    </row>
    <row r="120" spans="1:13">
      <c r="A120" s="1489" t="s">
        <v>42</v>
      </c>
      <c r="B120" s="1488"/>
      <c r="C120" s="1488"/>
      <c r="D120" s="1488"/>
      <c r="E120" s="1488"/>
      <c r="F120" s="1488"/>
      <c r="G120" s="1488"/>
      <c r="H120" s="1487"/>
      <c r="I120" s="1510" t="s">
        <v>43</v>
      </c>
      <c r="J120" s="1509"/>
      <c r="K120" s="1506">
        <v>6.1</v>
      </c>
      <c r="L120" s="1505"/>
      <c r="M120" s="1432">
        <f>K120*12*I90</f>
        <v>44315.279999999992</v>
      </c>
    </row>
    <row r="121" spans="1:13">
      <c r="A121" s="1482" t="s">
        <v>44</v>
      </c>
      <c r="B121" s="1481"/>
      <c r="C121" s="1481"/>
      <c r="D121" s="1481"/>
      <c r="E121" s="1481"/>
      <c r="F121" s="1481"/>
      <c r="G121" s="1481"/>
      <c r="H121" s="1480"/>
      <c r="I121" s="1510" t="s">
        <v>19</v>
      </c>
      <c r="J121" s="1509"/>
      <c r="K121" s="1506">
        <v>0.69</v>
      </c>
      <c r="L121" s="1505"/>
      <c r="M121" s="1432">
        <f>K121*12*I90</f>
        <v>5012.7119999999995</v>
      </c>
    </row>
    <row r="122" spans="1:13">
      <c r="A122" s="1524" t="s">
        <v>45</v>
      </c>
      <c r="B122" s="1516"/>
      <c r="C122" s="1516"/>
      <c r="D122" s="1516"/>
      <c r="E122" s="1495"/>
      <c r="F122" s="1495"/>
      <c r="G122" s="1495"/>
      <c r="H122" s="1494"/>
      <c r="I122" s="1523"/>
      <c r="J122" s="1522"/>
      <c r="K122" s="1521"/>
      <c r="L122" s="1507"/>
      <c r="M122" s="1432"/>
    </row>
    <row r="123" spans="1:13">
      <c r="A123" s="1489" t="s">
        <v>46</v>
      </c>
      <c r="B123" s="1488"/>
      <c r="C123" s="1488"/>
      <c r="D123" s="1488"/>
      <c r="E123" s="1488"/>
      <c r="F123" s="1488"/>
      <c r="G123" s="1488"/>
      <c r="H123" s="1487"/>
      <c r="I123" s="1504" t="s">
        <v>14</v>
      </c>
      <c r="J123" s="1503"/>
      <c r="K123" s="1506">
        <v>0.21</v>
      </c>
      <c r="L123" s="1505"/>
      <c r="M123" s="1432">
        <f>K123*12*I90</f>
        <v>1525.6079999999999</v>
      </c>
    </row>
    <row r="124" spans="1:13" ht="15.75" thickBot="1">
      <c r="A124" s="1482" t="s">
        <v>47</v>
      </c>
      <c r="B124" s="1481"/>
      <c r="C124" s="1481"/>
      <c r="D124" s="1481"/>
      <c r="E124" s="1481"/>
      <c r="F124" s="1481"/>
      <c r="G124" s="1481"/>
      <c r="H124" s="1480"/>
      <c r="I124" s="1479" t="s">
        <v>14</v>
      </c>
      <c r="J124" s="1478"/>
      <c r="K124" s="1520">
        <v>2.87</v>
      </c>
      <c r="L124" s="1519"/>
      <c r="M124" s="1432">
        <f>K124*12*I90</f>
        <v>20849.975999999999</v>
      </c>
    </row>
    <row r="125" spans="1:13" ht="15.75" thickBot="1">
      <c r="A125" s="1501" t="s">
        <v>48</v>
      </c>
      <c r="B125" s="1500"/>
      <c r="C125" s="1500"/>
      <c r="D125" s="1500"/>
      <c r="E125" s="1500"/>
      <c r="F125" s="1500"/>
      <c r="G125" s="1500"/>
      <c r="H125" s="1499"/>
      <c r="I125" s="1464"/>
      <c r="J125" s="1463"/>
      <c r="K125" s="1462">
        <f>K126+K127+K129+K130+K133+K134</f>
        <v>2.9600000000000004</v>
      </c>
      <c r="L125" s="1518"/>
      <c r="M125" s="1460">
        <f>K125*12*I90</f>
        <v>21503.808000000001</v>
      </c>
    </row>
    <row r="126" spans="1:13">
      <c r="A126" s="1517" t="s">
        <v>49</v>
      </c>
      <c r="B126" s="1516"/>
      <c r="C126" s="1516"/>
      <c r="D126" s="1516"/>
      <c r="E126" s="1516"/>
      <c r="F126" s="1495"/>
      <c r="G126" s="1495"/>
      <c r="H126" s="1494"/>
      <c r="I126" s="1515"/>
      <c r="J126" s="1451"/>
      <c r="K126" s="1514">
        <v>0.16</v>
      </c>
      <c r="L126" s="1513"/>
      <c r="M126" s="1432">
        <f>K126*12*I90</f>
        <v>1162.3679999999999</v>
      </c>
    </row>
    <row r="127" spans="1:13">
      <c r="A127" s="1512" t="s">
        <v>50</v>
      </c>
      <c r="B127" s="1511"/>
      <c r="C127" s="1511"/>
      <c r="D127" s="1511"/>
      <c r="E127" s="1511"/>
      <c r="F127" s="1481"/>
      <c r="G127" s="1481"/>
      <c r="H127" s="1480"/>
      <c r="I127" s="1459" t="s">
        <v>51</v>
      </c>
      <c r="J127" s="1458"/>
      <c r="K127" s="1506">
        <v>1.41</v>
      </c>
      <c r="L127" s="1505"/>
      <c r="M127" s="1432">
        <f>K127*12*I90</f>
        <v>10243.367999999999</v>
      </c>
    </row>
    <row r="128" spans="1:13">
      <c r="A128" s="1496" t="s">
        <v>52</v>
      </c>
      <c r="B128" s="1495"/>
      <c r="C128" s="1495"/>
      <c r="D128" s="1495"/>
      <c r="E128" s="1495"/>
      <c r="F128" s="1495"/>
      <c r="G128" s="1495"/>
      <c r="H128" s="1494"/>
      <c r="I128" s="1510" t="s">
        <v>53</v>
      </c>
      <c r="J128" s="1509"/>
      <c r="K128" s="1508"/>
      <c r="L128" s="1507"/>
      <c r="M128" s="1432"/>
    </row>
    <row r="129" spans="1:13">
      <c r="A129" s="1489" t="s">
        <v>54</v>
      </c>
      <c r="B129" s="1488"/>
      <c r="C129" s="1488"/>
      <c r="D129" s="1488"/>
      <c r="E129" s="1488"/>
      <c r="F129" s="1488"/>
      <c r="G129" s="1488"/>
      <c r="H129" s="1487"/>
      <c r="I129" s="1504" t="s">
        <v>55</v>
      </c>
      <c r="J129" s="1503"/>
      <c r="K129" s="1506">
        <v>0.87</v>
      </c>
      <c r="L129" s="1505"/>
      <c r="M129" s="1432">
        <f>K129*12*I90</f>
        <v>6320.3759999999993</v>
      </c>
    </row>
    <row r="130" spans="1:13">
      <c r="A130" s="1489" t="s">
        <v>56</v>
      </c>
      <c r="B130" s="1488"/>
      <c r="C130" s="1488"/>
      <c r="D130" s="1488"/>
      <c r="E130" s="1488"/>
      <c r="F130" s="1488"/>
      <c r="G130" s="1488"/>
      <c r="H130" s="1487"/>
      <c r="I130" s="1504" t="s">
        <v>57</v>
      </c>
      <c r="J130" s="1503"/>
      <c r="K130" s="1506">
        <v>0.22</v>
      </c>
      <c r="L130" s="1505"/>
      <c r="M130" s="1432">
        <f>K130*12*I90</f>
        <v>1598.2560000000001</v>
      </c>
    </row>
    <row r="131" spans="1:13">
      <c r="A131" s="1482" t="s">
        <v>119</v>
      </c>
      <c r="B131" s="1481"/>
      <c r="C131" s="1481"/>
      <c r="D131" s="1481"/>
      <c r="E131" s="1481"/>
      <c r="F131" s="1481"/>
      <c r="G131" s="1481"/>
      <c r="H131" s="1480"/>
      <c r="I131" s="1788" t="s">
        <v>115</v>
      </c>
      <c r="J131" s="1787"/>
      <c r="K131" s="1508"/>
      <c r="L131" s="1507"/>
      <c r="M131" s="1432"/>
    </row>
    <row r="132" spans="1:13">
      <c r="A132" s="1496" t="s">
        <v>118</v>
      </c>
      <c r="B132" s="1495"/>
      <c r="C132" s="1495"/>
      <c r="D132" s="1495"/>
      <c r="E132" s="1495"/>
      <c r="F132" s="1495"/>
      <c r="G132" s="1495"/>
      <c r="H132" s="1494"/>
      <c r="I132" s="1510" t="s">
        <v>117</v>
      </c>
      <c r="J132" s="1509"/>
      <c r="K132" s="1484"/>
      <c r="L132" s="1483"/>
      <c r="M132" s="1432"/>
    </row>
    <row r="133" spans="1:13">
      <c r="A133" s="1482" t="s">
        <v>58</v>
      </c>
      <c r="B133" s="1481"/>
      <c r="C133" s="1481"/>
      <c r="D133" s="1481"/>
      <c r="E133" s="1481"/>
      <c r="F133" s="1481"/>
      <c r="G133" s="1481"/>
      <c r="H133" s="1480"/>
      <c r="I133" s="1504" t="s">
        <v>59</v>
      </c>
      <c r="J133" s="1503"/>
      <c r="K133" s="1484">
        <v>0.12</v>
      </c>
      <c r="L133" s="1483"/>
      <c r="M133" s="1432">
        <f>K133*12*I90</f>
        <v>871.77599999999995</v>
      </c>
    </row>
    <row r="134" spans="1:13" ht="15.75" thickBot="1">
      <c r="A134" s="1482" t="s">
        <v>60</v>
      </c>
      <c r="B134" s="1481"/>
      <c r="C134" s="1481"/>
      <c r="D134" s="1481"/>
      <c r="E134" s="1481"/>
      <c r="F134" s="1481"/>
      <c r="G134" s="1481"/>
      <c r="H134" s="1480"/>
      <c r="I134" s="1479" t="s">
        <v>61</v>
      </c>
      <c r="J134" s="1478"/>
      <c r="K134" s="1477">
        <v>0.18</v>
      </c>
      <c r="L134" s="1476"/>
      <c r="M134" s="1502">
        <f>K134*12*I90</f>
        <v>1307.664</v>
      </c>
    </row>
    <row r="135" spans="1:13" ht="15.75" thickBot="1">
      <c r="A135" s="1501" t="s">
        <v>109</v>
      </c>
      <c r="B135" s="1500"/>
      <c r="C135" s="1500"/>
      <c r="D135" s="1500"/>
      <c r="E135" s="1500"/>
      <c r="F135" s="1500"/>
      <c r="G135" s="1500"/>
      <c r="H135" s="1499"/>
      <c r="I135" s="1498"/>
      <c r="J135" s="1497"/>
      <c r="K135" s="1424">
        <f>K136+K137+K139+K140</f>
        <v>2.14</v>
      </c>
      <c r="L135" s="1461"/>
      <c r="M135" s="1460">
        <f>K135*12*I90</f>
        <v>15546.671999999999</v>
      </c>
    </row>
    <row r="136" spans="1:13">
      <c r="A136" s="1496" t="s">
        <v>63</v>
      </c>
      <c r="B136" s="1495"/>
      <c r="C136" s="1495"/>
      <c r="D136" s="1495"/>
      <c r="E136" s="1495"/>
      <c r="F136" s="1495"/>
      <c r="G136" s="1495"/>
      <c r="H136" s="1494"/>
      <c r="I136" s="1493" t="s">
        <v>64</v>
      </c>
      <c r="J136" s="1492"/>
      <c r="K136" s="1491">
        <v>0.92</v>
      </c>
      <c r="L136" s="1490"/>
      <c r="M136" s="1432">
        <f>K136*12*I90</f>
        <v>6683.616</v>
      </c>
    </row>
    <row r="137" spans="1:13">
      <c r="A137" s="1456" t="s">
        <v>116</v>
      </c>
      <c r="B137" s="1454"/>
      <c r="C137" s="1454"/>
      <c r="D137" s="1454"/>
      <c r="E137" s="1454"/>
      <c r="F137" s="1455"/>
      <c r="G137" s="1454"/>
      <c r="H137" s="1453"/>
      <c r="I137" s="1788" t="s">
        <v>115</v>
      </c>
      <c r="J137" s="1787"/>
      <c r="K137" s="1484">
        <v>0.21</v>
      </c>
      <c r="L137" s="1483"/>
      <c r="M137" s="1432">
        <f>K137*12*I90</f>
        <v>1525.6079999999999</v>
      </c>
    </row>
    <row r="138" spans="1:13">
      <c r="A138" s="1496" t="s">
        <v>114</v>
      </c>
      <c r="B138" s="1495"/>
      <c r="C138" s="1495"/>
      <c r="D138" s="1495"/>
      <c r="E138" s="1495"/>
      <c r="F138" s="1495"/>
      <c r="G138" s="1495"/>
      <c r="H138" s="1494"/>
      <c r="I138" s="1510" t="s">
        <v>113</v>
      </c>
      <c r="J138" s="1509"/>
      <c r="K138" s="1468"/>
      <c r="L138" s="1449"/>
      <c r="M138" s="1432"/>
    </row>
    <row r="139" spans="1:13">
      <c r="A139" s="1489" t="s">
        <v>65</v>
      </c>
      <c r="B139" s="1488"/>
      <c r="C139" s="1488"/>
      <c r="D139" s="1488"/>
      <c r="E139" s="1488"/>
      <c r="F139" s="1488"/>
      <c r="G139" s="1488"/>
      <c r="H139" s="1487"/>
      <c r="I139" s="1486" t="s">
        <v>66</v>
      </c>
      <c r="J139" s="1485"/>
      <c r="K139" s="1484">
        <v>0.81</v>
      </c>
      <c r="L139" s="1483"/>
      <c r="M139" s="1432">
        <f>K139*12*I90</f>
        <v>5884.4880000000003</v>
      </c>
    </row>
    <row r="140" spans="1:13" ht="15.75" thickBot="1">
      <c r="A140" s="1482" t="s">
        <v>58</v>
      </c>
      <c r="B140" s="1481"/>
      <c r="C140" s="1481"/>
      <c r="D140" s="1481"/>
      <c r="E140" s="1481"/>
      <c r="F140" s="1481"/>
      <c r="G140" s="1481"/>
      <c r="H140" s="1480"/>
      <c r="I140" s="1479" t="s">
        <v>59</v>
      </c>
      <c r="J140" s="1478"/>
      <c r="K140" s="1477">
        <v>0.2</v>
      </c>
      <c r="L140" s="1476"/>
      <c r="M140" s="1432">
        <f>K140*12*I90</f>
        <v>1452.9600000000003</v>
      </c>
    </row>
    <row r="141" spans="1:13" ht="15.75" thickBot="1">
      <c r="A141" s="1471" t="s">
        <v>108</v>
      </c>
      <c r="B141" s="1470"/>
      <c r="C141" s="1470"/>
      <c r="D141" s="1470"/>
      <c r="E141" s="1470"/>
      <c r="F141" s="1470"/>
      <c r="G141" s="1470"/>
      <c r="H141" s="1469"/>
      <c r="I141" s="1475" t="s">
        <v>68</v>
      </c>
      <c r="J141" s="1474"/>
      <c r="K141" s="1649">
        <v>46.08</v>
      </c>
      <c r="L141" s="1648"/>
      <c r="M141" s="1460">
        <f>K141*12*I90</f>
        <v>334761.984</v>
      </c>
    </row>
    <row r="142" spans="1:13" ht="15.75" thickBot="1">
      <c r="A142" s="1467" t="s">
        <v>107</v>
      </c>
      <c r="B142" s="1466"/>
      <c r="C142" s="1466"/>
      <c r="D142" s="1466"/>
      <c r="E142" s="1466"/>
      <c r="F142" s="1466"/>
      <c r="G142" s="1466"/>
      <c r="H142" s="1465"/>
      <c r="I142" s="1464"/>
      <c r="J142" s="1463"/>
      <c r="K142" s="1462">
        <v>2.29</v>
      </c>
      <c r="L142" s="1461"/>
      <c r="M142" s="1460">
        <f>K142*12*I90</f>
        <v>16636.392</v>
      </c>
    </row>
    <row r="143" spans="1:13">
      <c r="A143" s="1456" t="s">
        <v>70</v>
      </c>
      <c r="B143" s="1455"/>
      <c r="C143" s="1455"/>
      <c r="D143" s="1455"/>
      <c r="E143" s="1455"/>
      <c r="F143" s="1455"/>
      <c r="G143" s="1455"/>
      <c r="H143" s="1453"/>
      <c r="I143" s="1435" t="s">
        <v>71</v>
      </c>
      <c r="J143" s="1434"/>
      <c r="K143" s="1450"/>
      <c r="L143" s="1449"/>
      <c r="M143" s="1432"/>
    </row>
    <row r="144" spans="1:13">
      <c r="A144" s="1456" t="s">
        <v>72</v>
      </c>
      <c r="B144" s="1455"/>
      <c r="C144" s="1455"/>
      <c r="D144" s="1455"/>
      <c r="E144" s="1455"/>
      <c r="F144" s="1455"/>
      <c r="G144" s="1455"/>
      <c r="H144" s="1453"/>
      <c r="I144" s="1452"/>
      <c r="J144" s="1451"/>
      <c r="K144" s="1450"/>
      <c r="L144" s="1449"/>
      <c r="M144" s="1432"/>
    </row>
    <row r="145" spans="1:13" ht="15.75" thickBot="1">
      <c r="A145" s="1456" t="s">
        <v>73</v>
      </c>
      <c r="B145" s="1455"/>
      <c r="C145" s="1455"/>
      <c r="D145" s="1455"/>
      <c r="E145" s="1455"/>
      <c r="F145" s="1455"/>
      <c r="G145" s="1455"/>
      <c r="H145" s="1453"/>
      <c r="I145" s="1786"/>
      <c r="J145" s="1451"/>
      <c r="K145" s="1450"/>
      <c r="L145" s="1449"/>
      <c r="M145" s="1432"/>
    </row>
    <row r="146" spans="1:13" ht="15.75" thickBot="1">
      <c r="A146" s="1471" t="s">
        <v>106</v>
      </c>
      <c r="B146" s="1470"/>
      <c r="C146" s="1470"/>
      <c r="D146" s="1470"/>
      <c r="E146" s="1470"/>
      <c r="F146" s="1470"/>
      <c r="G146" s="1470"/>
      <c r="H146" s="1469"/>
      <c r="I146" s="1464"/>
      <c r="J146" s="1463"/>
      <c r="K146" s="1462">
        <v>0.11</v>
      </c>
      <c r="L146" s="1461"/>
      <c r="M146" s="1460">
        <f>K146*12*I90</f>
        <v>799.12800000000004</v>
      </c>
    </row>
    <row r="147" spans="1:13">
      <c r="A147" s="1456" t="s">
        <v>75</v>
      </c>
      <c r="B147" s="1455"/>
      <c r="C147" s="1455"/>
      <c r="D147" s="1455"/>
      <c r="E147" s="1455"/>
      <c r="F147" s="1455"/>
      <c r="G147" s="1455"/>
      <c r="H147" s="1453"/>
      <c r="I147" s="1435" t="s">
        <v>14</v>
      </c>
      <c r="J147" s="1434"/>
      <c r="K147" s="1468"/>
      <c r="L147" s="1449"/>
      <c r="M147" s="1432"/>
    </row>
    <row r="148" spans="1:13" ht="15.75" thickBot="1">
      <c r="A148" s="1456" t="s">
        <v>76</v>
      </c>
      <c r="B148" s="1455"/>
      <c r="C148" s="1455"/>
      <c r="D148" s="1455"/>
      <c r="E148" s="1455"/>
      <c r="F148" s="1455"/>
      <c r="G148" s="1455"/>
      <c r="H148" s="1453"/>
      <c r="I148" s="1452"/>
      <c r="J148" s="1451"/>
      <c r="K148" s="1468"/>
      <c r="L148" s="1449"/>
      <c r="M148" s="1432"/>
    </row>
    <row r="149" spans="1:13" ht="15.75" thickBot="1">
      <c r="A149" s="1467" t="s">
        <v>105</v>
      </c>
      <c r="B149" s="1466"/>
      <c r="C149" s="1466"/>
      <c r="D149" s="1466"/>
      <c r="E149" s="1466"/>
      <c r="F149" s="1466"/>
      <c r="G149" s="1466"/>
      <c r="H149" s="1465"/>
      <c r="I149" s="1464"/>
      <c r="J149" s="1463"/>
      <c r="K149" s="1462">
        <v>13.68</v>
      </c>
      <c r="L149" s="1461"/>
      <c r="M149" s="1460">
        <f>K149*12*I90</f>
        <v>99382.463999999993</v>
      </c>
    </row>
    <row r="150" spans="1:13">
      <c r="A150" s="1456" t="s">
        <v>78</v>
      </c>
      <c r="B150" s="1454"/>
      <c r="C150" s="1454"/>
      <c r="D150" s="1454"/>
      <c r="E150" s="1454"/>
      <c r="F150" s="1455"/>
      <c r="G150" s="1454"/>
      <c r="H150" s="1453"/>
      <c r="I150" s="1459" t="s">
        <v>79</v>
      </c>
      <c r="J150" s="1458"/>
      <c r="K150" s="1450"/>
      <c r="L150" s="1449"/>
      <c r="M150" s="1432"/>
    </row>
    <row r="151" spans="1:13">
      <c r="A151" s="1456" t="s">
        <v>80</v>
      </c>
      <c r="B151" s="1454"/>
      <c r="C151" s="1454"/>
      <c r="D151" s="1454"/>
      <c r="E151" s="1454"/>
      <c r="F151" s="1455"/>
      <c r="G151" s="1454"/>
      <c r="H151" s="1453"/>
      <c r="I151" s="1459" t="s">
        <v>81</v>
      </c>
      <c r="J151" s="1458"/>
      <c r="K151" s="1450"/>
      <c r="L151" s="1449"/>
      <c r="M151" s="1432"/>
    </row>
    <row r="152" spans="1:13">
      <c r="A152" s="1456" t="s">
        <v>82</v>
      </c>
      <c r="B152" s="1454"/>
      <c r="C152" s="1454"/>
      <c r="D152" s="1454"/>
      <c r="E152" s="1454"/>
      <c r="F152" s="1455"/>
      <c r="G152" s="1454"/>
      <c r="H152" s="1453"/>
      <c r="I152" s="1459" t="s">
        <v>83</v>
      </c>
      <c r="J152" s="1458"/>
      <c r="K152" s="1450"/>
      <c r="L152" s="1449"/>
      <c r="M152" s="1432"/>
    </row>
    <row r="153" spans="1:13">
      <c r="A153" s="1456" t="s">
        <v>84</v>
      </c>
      <c r="B153" s="1454"/>
      <c r="C153" s="1454"/>
      <c r="D153" s="1454"/>
      <c r="E153" s="1454"/>
      <c r="F153" s="1455"/>
      <c r="G153" s="1454"/>
      <c r="H153" s="1453"/>
      <c r="I153" s="1459" t="s">
        <v>85</v>
      </c>
      <c r="J153" s="1458"/>
      <c r="K153" s="1450"/>
      <c r="L153" s="1449"/>
      <c r="M153" s="1432"/>
    </row>
    <row r="154" spans="1:13">
      <c r="A154" s="1456" t="s">
        <v>86</v>
      </c>
      <c r="B154" s="1454"/>
      <c r="C154" s="1454"/>
      <c r="D154" s="1454"/>
      <c r="E154" s="1454"/>
      <c r="F154" s="1455"/>
      <c r="G154" s="1454"/>
      <c r="H154" s="1453"/>
      <c r="I154" s="1459" t="s">
        <v>87</v>
      </c>
      <c r="J154" s="1458"/>
      <c r="K154" s="1450"/>
      <c r="L154" s="1449"/>
      <c r="M154" s="1432"/>
    </row>
    <row r="155" spans="1:13">
      <c r="A155" s="1456" t="s">
        <v>88</v>
      </c>
      <c r="B155" s="1454"/>
      <c r="C155" s="1454"/>
      <c r="D155" s="1454"/>
      <c r="E155" s="1454"/>
      <c r="F155" s="1455"/>
      <c r="G155" s="1454"/>
      <c r="H155" s="1453"/>
      <c r="I155" s="1452"/>
      <c r="J155" s="1451"/>
      <c r="K155" s="1450"/>
      <c r="L155" s="1457"/>
      <c r="M155" s="1432"/>
    </row>
    <row r="156" spans="1:13">
      <c r="A156" s="1456" t="s">
        <v>89</v>
      </c>
      <c r="B156" s="1454"/>
      <c r="C156" s="1454"/>
      <c r="D156" s="1454"/>
      <c r="E156" s="1454"/>
      <c r="F156" s="1455"/>
      <c r="G156" s="1454"/>
      <c r="H156" s="1453"/>
      <c r="I156" s="1452"/>
      <c r="J156" s="1451"/>
      <c r="K156" s="1450"/>
      <c r="L156" s="1449"/>
      <c r="M156" s="1432"/>
    </row>
    <row r="157" spans="1:13">
      <c r="A157" s="1456" t="s">
        <v>90</v>
      </c>
      <c r="B157" s="1454"/>
      <c r="C157" s="1454"/>
      <c r="D157" s="1454"/>
      <c r="E157" s="1454"/>
      <c r="F157" s="1455"/>
      <c r="G157" s="1454"/>
      <c r="H157" s="1453"/>
      <c r="I157" s="1452"/>
      <c r="J157" s="1451"/>
      <c r="K157" s="1450"/>
      <c r="L157" s="1449"/>
      <c r="M157" s="1432"/>
    </row>
    <row r="158" spans="1:13">
      <c r="A158" s="1456" t="s">
        <v>91</v>
      </c>
      <c r="B158" s="1454"/>
      <c r="C158" s="1454"/>
      <c r="D158" s="1454"/>
      <c r="E158" s="1454"/>
      <c r="F158" s="1455"/>
      <c r="G158" s="1454"/>
      <c r="H158" s="1453"/>
      <c r="I158" s="1452"/>
      <c r="J158" s="1451"/>
      <c r="K158" s="1450"/>
      <c r="L158" s="1449"/>
      <c r="M158" s="1432"/>
    </row>
    <row r="159" spans="1:13">
      <c r="A159" s="1456" t="s">
        <v>92</v>
      </c>
      <c r="B159" s="1454"/>
      <c r="C159" s="1454"/>
      <c r="D159" s="1454"/>
      <c r="E159" s="1454"/>
      <c r="F159" s="1455"/>
      <c r="G159" s="1454"/>
      <c r="H159" s="1453"/>
      <c r="I159" s="1452"/>
      <c r="J159" s="1451"/>
      <c r="K159" s="1450"/>
      <c r="L159" s="1449"/>
      <c r="M159" s="1432"/>
    </row>
    <row r="160" spans="1:13" ht="15.75" thickBot="1">
      <c r="A160" s="1785" t="s">
        <v>93</v>
      </c>
      <c r="B160" s="1784"/>
      <c r="C160" s="1784"/>
      <c r="D160" s="1784"/>
      <c r="E160" s="1784"/>
      <c r="F160" s="1784"/>
      <c r="G160" s="1784"/>
      <c r="H160" s="1783"/>
      <c r="I160" s="1452"/>
      <c r="J160" s="1451"/>
      <c r="K160" s="1521"/>
      <c r="L160" s="1507"/>
      <c r="M160" s="1432"/>
    </row>
    <row r="161" spans="1:19">
      <c r="A161" s="1448" t="s">
        <v>94</v>
      </c>
      <c r="B161" s="1447"/>
      <c r="C161" s="1447"/>
      <c r="D161" s="1447"/>
      <c r="E161" s="1447"/>
      <c r="F161" s="1447"/>
      <c r="G161" s="1447"/>
      <c r="H161" s="1447"/>
      <c r="I161" s="1435" t="s">
        <v>95</v>
      </c>
      <c r="J161" s="1434"/>
      <c r="K161" s="1446"/>
      <c r="L161" s="1445"/>
      <c r="M161" s="1444"/>
    </row>
    <row r="162" spans="1:19" ht="15.75" thickBot="1">
      <c r="A162" s="1443" t="s">
        <v>96</v>
      </c>
      <c r="B162" s="1442"/>
      <c r="C162" s="1442"/>
      <c r="D162" s="1442"/>
      <c r="E162" s="1442"/>
      <c r="F162" s="1442"/>
      <c r="G162" s="1442"/>
      <c r="H162" s="1442"/>
      <c r="I162" s="1441"/>
      <c r="J162" s="1440"/>
      <c r="K162" s="1439"/>
      <c r="L162" s="1438"/>
      <c r="M162" s="1437"/>
    </row>
    <row r="163" spans="1:19" ht="15.75" thickBot="1">
      <c r="A163" s="1467" t="s">
        <v>97</v>
      </c>
      <c r="B163" s="1466"/>
      <c r="C163" s="1466"/>
      <c r="D163" s="1466"/>
      <c r="E163" s="1466"/>
      <c r="F163" s="1466"/>
      <c r="G163" s="1466"/>
      <c r="H163" s="1597"/>
      <c r="I163" s="1596" t="s">
        <v>98</v>
      </c>
      <c r="J163" s="1595"/>
      <c r="K163" s="1429">
        <v>1.85</v>
      </c>
      <c r="L163" s="1423"/>
      <c r="M163" s="1416">
        <f>K163*12*I90</f>
        <v>13439.880000000001</v>
      </c>
    </row>
    <row r="164" spans="1:19" ht="15.75" thickBot="1">
      <c r="A164" s="1436" t="s">
        <v>99</v>
      </c>
      <c r="B164" s="1436"/>
      <c r="C164" s="1436"/>
      <c r="D164" s="1436"/>
      <c r="E164" s="1436"/>
      <c r="F164" s="1436"/>
      <c r="G164" s="1436"/>
      <c r="H164" s="1436"/>
      <c r="I164" s="1592"/>
      <c r="J164" s="1782"/>
      <c r="K164" s="1610">
        <v>0.8</v>
      </c>
      <c r="L164" s="1609"/>
      <c r="M164" s="1416">
        <f>K164*12*I90</f>
        <v>5811.8400000000011</v>
      </c>
    </row>
    <row r="165" spans="1:19" ht="15.75" thickBot="1">
      <c r="A165" s="1594" t="s">
        <v>100</v>
      </c>
      <c r="B165" s="1593"/>
      <c r="C165" s="1593"/>
      <c r="D165" s="1593"/>
      <c r="E165" s="1593"/>
      <c r="F165" s="1593"/>
      <c r="G165" s="1593"/>
      <c r="H165" s="1593"/>
      <c r="I165" s="1592"/>
      <c r="J165" s="1591"/>
      <c r="K165" s="1610"/>
      <c r="L165" s="1609"/>
      <c r="M165" s="1416">
        <f>K165*I90*12</f>
        <v>0</v>
      </c>
    </row>
    <row r="166" spans="1:19" s="1588" customFormat="1" ht="15.75" thickBot="1">
      <c r="A166" s="1431" t="s">
        <v>137</v>
      </c>
      <c r="B166" s="1430"/>
      <c r="C166" s="1430"/>
      <c r="D166" s="1430"/>
      <c r="E166" s="1430"/>
      <c r="F166" s="1430"/>
      <c r="G166" s="1430"/>
      <c r="H166" s="1430"/>
      <c r="I166" s="1426"/>
      <c r="J166" s="1425"/>
      <c r="K166" s="1429">
        <v>93.62</v>
      </c>
      <c r="L166" s="1423"/>
      <c r="M166" s="1416">
        <f>K166*I90*12</f>
        <v>680130.576</v>
      </c>
      <c r="P166" s="1414"/>
      <c r="Q166" s="1414"/>
      <c r="R166" s="1414"/>
      <c r="S166" s="1589"/>
    </row>
    <row r="167" spans="1:19" s="1588" customFormat="1" ht="15.75" thickBot="1">
      <c r="A167" s="1428" t="s">
        <v>136</v>
      </c>
      <c r="B167" s="1427"/>
      <c r="C167" s="1427"/>
      <c r="D167" s="1427"/>
      <c r="E167" s="1427"/>
      <c r="F167" s="1427"/>
      <c r="G167" s="1427"/>
      <c r="H167" s="1427"/>
      <c r="I167" s="1426"/>
      <c r="J167" s="1425"/>
      <c r="K167" s="1424">
        <f>K168-K166</f>
        <v>4.6799999999999926</v>
      </c>
      <c r="L167" s="1423"/>
      <c r="M167" s="1416">
        <f>K167*12*I90</f>
        <v>33999.263999999945</v>
      </c>
      <c r="P167" s="1414"/>
      <c r="Q167" s="1414"/>
      <c r="R167" s="1414"/>
      <c r="S167" s="1589"/>
    </row>
    <row r="168" spans="1:19" s="1588" customFormat="1" ht="15.75" thickBot="1">
      <c r="A168" s="1422" t="s">
        <v>135</v>
      </c>
      <c r="B168" s="1421"/>
      <c r="C168" s="1421"/>
      <c r="D168" s="1421"/>
      <c r="E168" s="1421"/>
      <c r="F168" s="1421"/>
      <c r="G168" s="1421"/>
      <c r="H168" s="1421"/>
      <c r="I168" s="1420"/>
      <c r="J168" s="1419"/>
      <c r="K168" s="1418">
        <f>K165+K164+K163+K149+K116+K101+K91</f>
        <v>98.3</v>
      </c>
      <c r="L168" s="1417"/>
      <c r="M168" s="1416">
        <f>M165+M164+M163+M149+M116+M101+M91</f>
        <v>714129.84</v>
      </c>
      <c r="N168" s="1590"/>
      <c r="O168" s="1590"/>
      <c r="P168" s="1414"/>
      <c r="Q168" s="1414"/>
      <c r="R168" s="1414"/>
      <c r="S168" s="1589"/>
    </row>
    <row r="169" spans="1:19">
      <c r="A169" s="1781"/>
      <c r="B169" s="1781"/>
      <c r="C169" s="1781"/>
      <c r="D169" s="1781"/>
      <c r="E169" s="1781"/>
      <c r="F169" s="1781"/>
      <c r="G169" s="1781"/>
      <c r="H169" s="1781"/>
      <c r="I169" s="1452"/>
      <c r="J169" s="1780"/>
      <c r="K169" s="1779"/>
      <c r="L169" s="1779"/>
      <c r="M169" s="1778"/>
    </row>
    <row r="238" spans="1:6" s="1588" customFormat="1">
      <c r="C238" s="1414"/>
      <c r="D238" s="1414"/>
      <c r="E238" s="1414"/>
      <c r="F238" s="1589"/>
    </row>
    <row r="239" spans="1:6" s="1588" customFormat="1">
      <c r="C239" s="1414"/>
      <c r="D239" s="1414"/>
      <c r="E239" s="1414"/>
      <c r="F239" s="1589"/>
    </row>
    <row r="240" spans="1:6" s="1588" customFormat="1">
      <c r="A240" s="1590"/>
      <c r="B240" s="1590"/>
      <c r="C240" s="1414"/>
      <c r="D240" s="1414"/>
      <c r="E240" s="1414"/>
      <c r="F240" s="1589"/>
    </row>
  </sheetData>
  <mergeCells count="198">
    <mergeCell ref="A78:H78"/>
    <mergeCell ref="K78:L78"/>
    <mergeCell ref="I65:J65"/>
    <mergeCell ref="I66:J66"/>
    <mergeCell ref="I67:J67"/>
    <mergeCell ref="I68:J68"/>
    <mergeCell ref="A74:H74"/>
    <mergeCell ref="I75:J75"/>
    <mergeCell ref="I61:J61"/>
    <mergeCell ref="A77:H77"/>
    <mergeCell ref="I77:J77"/>
    <mergeCell ref="K77:L77"/>
    <mergeCell ref="K79:L79"/>
    <mergeCell ref="A80:H80"/>
    <mergeCell ref="K80:L80"/>
    <mergeCell ref="A63:H63"/>
    <mergeCell ref="K63:L63"/>
    <mergeCell ref="I64:J64"/>
    <mergeCell ref="I55:J55"/>
    <mergeCell ref="K55:L55"/>
    <mergeCell ref="A56:H56"/>
    <mergeCell ref="K56:L56"/>
    <mergeCell ref="I57:J57"/>
    <mergeCell ref="K60:L60"/>
    <mergeCell ref="A51:H51"/>
    <mergeCell ref="K51:L51"/>
    <mergeCell ref="I52:J52"/>
    <mergeCell ref="K52:L52"/>
    <mergeCell ref="K53:L53"/>
    <mergeCell ref="I54:J54"/>
    <mergeCell ref="K54:L54"/>
    <mergeCell ref="I48:J48"/>
    <mergeCell ref="K48:L48"/>
    <mergeCell ref="I49:J49"/>
    <mergeCell ref="K49:L49"/>
    <mergeCell ref="I50:J50"/>
    <mergeCell ref="K50:L50"/>
    <mergeCell ref="K44:L44"/>
    <mergeCell ref="I45:J45"/>
    <mergeCell ref="K45:L45"/>
    <mergeCell ref="I46:J46"/>
    <mergeCell ref="I47:J47"/>
    <mergeCell ref="K47:L47"/>
    <mergeCell ref="I41:J41"/>
    <mergeCell ref="K41:L41"/>
    <mergeCell ref="I42:J42"/>
    <mergeCell ref="K42:L42"/>
    <mergeCell ref="A43:H43"/>
    <mergeCell ref="K43:L43"/>
    <mergeCell ref="I37:J37"/>
    <mergeCell ref="K37:L37"/>
    <mergeCell ref="I38:J38"/>
    <mergeCell ref="K38:L38"/>
    <mergeCell ref="I39:J39"/>
    <mergeCell ref="K39:L39"/>
    <mergeCell ref="I31:J31"/>
    <mergeCell ref="I32:J32"/>
    <mergeCell ref="I33:J33"/>
    <mergeCell ref="K34:L34"/>
    <mergeCell ref="A36:H36"/>
    <mergeCell ref="K36:L36"/>
    <mergeCell ref="I25:J25"/>
    <mergeCell ref="I26:J26"/>
    <mergeCell ref="K26:L26"/>
    <mergeCell ref="I27:J27"/>
    <mergeCell ref="I29:J29"/>
    <mergeCell ref="K29:L29"/>
    <mergeCell ref="K18:L18"/>
    <mergeCell ref="K19:L19"/>
    <mergeCell ref="I21:J21"/>
    <mergeCell ref="K21:L21"/>
    <mergeCell ref="I23:J23"/>
    <mergeCell ref="I24:J24"/>
    <mergeCell ref="I13:J13"/>
    <mergeCell ref="I14:J14"/>
    <mergeCell ref="I15:J15"/>
    <mergeCell ref="K15:L15"/>
    <mergeCell ref="I16:J16"/>
    <mergeCell ref="I17:J17"/>
    <mergeCell ref="I7:J7"/>
    <mergeCell ref="K7:L7"/>
    <mergeCell ref="I8:J8"/>
    <mergeCell ref="K8:L8"/>
    <mergeCell ref="K9:L9"/>
    <mergeCell ref="I12:J12"/>
    <mergeCell ref="K12:L12"/>
    <mergeCell ref="I89:J89"/>
    <mergeCell ref="K89:L89"/>
    <mergeCell ref="I90:J90"/>
    <mergeCell ref="K90:L90"/>
    <mergeCell ref="A2:L2"/>
    <mergeCell ref="A3:L3"/>
    <mergeCell ref="C5:E5"/>
    <mergeCell ref="I5:J5"/>
    <mergeCell ref="K5:L5"/>
    <mergeCell ref="K6:L6"/>
    <mergeCell ref="A84:L84"/>
    <mergeCell ref="A85:L85"/>
    <mergeCell ref="C87:E87"/>
    <mergeCell ref="I87:J87"/>
    <mergeCell ref="K87:L87"/>
    <mergeCell ref="K88:L88"/>
    <mergeCell ref="K108:L108"/>
    <mergeCell ref="K91:L91"/>
    <mergeCell ref="I94:J94"/>
    <mergeCell ref="K94:L94"/>
    <mergeCell ref="I95:J95"/>
    <mergeCell ref="I96:J96"/>
    <mergeCell ref="I97:J97"/>
    <mergeCell ref="K97:L97"/>
    <mergeCell ref="I98:J98"/>
    <mergeCell ref="I99:J99"/>
    <mergeCell ref="A118:H118"/>
    <mergeCell ref="K118:L118"/>
    <mergeCell ref="K100:L100"/>
    <mergeCell ref="K101:L101"/>
    <mergeCell ref="I103:J103"/>
    <mergeCell ref="K103:L103"/>
    <mergeCell ref="I105:J105"/>
    <mergeCell ref="I106:J106"/>
    <mergeCell ref="I107:J107"/>
    <mergeCell ref="I108:J108"/>
    <mergeCell ref="I124:J124"/>
    <mergeCell ref="K124:L124"/>
    <mergeCell ref="I109:J109"/>
    <mergeCell ref="I111:J111"/>
    <mergeCell ref="K111:L111"/>
    <mergeCell ref="I113:J113"/>
    <mergeCell ref="I114:J114"/>
    <mergeCell ref="I115:J115"/>
    <mergeCell ref="K116:L116"/>
    <mergeCell ref="I130:J130"/>
    <mergeCell ref="K130:L130"/>
    <mergeCell ref="I119:J119"/>
    <mergeCell ref="K119:L119"/>
    <mergeCell ref="I120:J120"/>
    <mergeCell ref="K120:L120"/>
    <mergeCell ref="I121:J121"/>
    <mergeCell ref="K121:L121"/>
    <mergeCell ref="I123:J123"/>
    <mergeCell ref="K123:L123"/>
    <mergeCell ref="A135:H135"/>
    <mergeCell ref="K135:L135"/>
    <mergeCell ref="A125:H125"/>
    <mergeCell ref="K125:L125"/>
    <mergeCell ref="K126:L126"/>
    <mergeCell ref="I127:J127"/>
    <mergeCell ref="K127:L127"/>
    <mergeCell ref="I128:J128"/>
    <mergeCell ref="I129:J129"/>
    <mergeCell ref="K129:L129"/>
    <mergeCell ref="K140:L140"/>
    <mergeCell ref="I141:J141"/>
    <mergeCell ref="K141:L141"/>
    <mergeCell ref="I131:J131"/>
    <mergeCell ref="I132:J132"/>
    <mergeCell ref="K132:L132"/>
    <mergeCell ref="I133:J133"/>
    <mergeCell ref="K133:L133"/>
    <mergeCell ref="I134:J134"/>
    <mergeCell ref="K134:L134"/>
    <mergeCell ref="K149:L149"/>
    <mergeCell ref="I150:J150"/>
    <mergeCell ref="I151:J151"/>
    <mergeCell ref="I136:J136"/>
    <mergeCell ref="K136:L136"/>
    <mergeCell ref="I137:J137"/>
    <mergeCell ref="K137:L137"/>
    <mergeCell ref="I138:J138"/>
    <mergeCell ref="K139:L139"/>
    <mergeCell ref="I140:J140"/>
    <mergeCell ref="K163:L163"/>
    <mergeCell ref="K165:L165"/>
    <mergeCell ref="A164:H164"/>
    <mergeCell ref="K164:L164"/>
    <mergeCell ref="A142:H142"/>
    <mergeCell ref="K142:L142"/>
    <mergeCell ref="I143:J143"/>
    <mergeCell ref="K146:L146"/>
    <mergeCell ref="I147:J147"/>
    <mergeCell ref="A149:H149"/>
    <mergeCell ref="I152:J152"/>
    <mergeCell ref="I153:J153"/>
    <mergeCell ref="I154:J154"/>
    <mergeCell ref="A160:H160"/>
    <mergeCell ref="I161:J161"/>
    <mergeCell ref="A163:H163"/>
    <mergeCell ref="I163:J163"/>
    <mergeCell ref="A167:H167"/>
    <mergeCell ref="K167:L167"/>
    <mergeCell ref="A168:H168"/>
    <mergeCell ref="K168:L168"/>
    <mergeCell ref="A81:H81"/>
    <mergeCell ref="K81:L81"/>
    <mergeCell ref="A82:H82"/>
    <mergeCell ref="K82:L82"/>
    <mergeCell ref="A166:H166"/>
    <mergeCell ref="K166:L166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2" manualBreakCount="2">
    <brk id="83" max="16383" man="1"/>
    <brk id="1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c 01.01.2025</vt:lpstr>
      <vt:lpstr>с 01.03.2025</vt:lpstr>
      <vt:lpstr>пер. Дзержинского 48 с 01.03.25</vt:lpstr>
      <vt:lpstr>с 18.03.2025</vt:lpstr>
      <vt:lpstr>с 01.04.2025</vt:lpstr>
      <vt:lpstr>с 14.05.2025</vt:lpstr>
      <vt:lpstr>с 01.06.2025</vt:lpstr>
      <vt:lpstr>с10 .06.2025</vt:lpstr>
      <vt:lpstr>с 27.06.2025</vt:lpstr>
      <vt:lpstr>с 23.07.2025г.</vt:lpstr>
      <vt:lpstr>'с 01.03.2025'!Область_печати</vt:lpstr>
      <vt:lpstr>'с 01.04.2025'!Область_печати</vt:lpstr>
      <vt:lpstr>'с 01.06.2025'!Область_печати</vt:lpstr>
      <vt:lpstr>'с 14.05.2025'!Область_печати</vt:lpstr>
      <vt:lpstr>'с 18.03.2025'!Область_печати</vt:lpstr>
      <vt:lpstr>'с 23.07.2025г.'!Область_печати</vt:lpstr>
      <vt:lpstr>'с 27.06.2025'!Область_печати</vt:lpstr>
      <vt:lpstr>'с10 .06.2025'!Область_печати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2025-06-30T07:07:23Z</dcterms:modified>
</cp:coreProperties>
</file>