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c 01.01.2024" sheetId="4" r:id="rId1"/>
    <sheet name="с 01.03.2024" sheetId="5" r:id="rId2"/>
    <sheet name="с14.05.2024" sheetId="7" r:id="rId3"/>
    <sheet name="c 01.06.2024" sheetId="9" r:id="rId4"/>
    <sheet name="с 27.06.2024" sheetId="8" r:id="rId5"/>
    <sheet name="с 23.07.2024" sheetId="13" r:id="rId6"/>
    <sheet name="c 01.10.2024" sheetId="10" r:id="rId7"/>
    <sheet name="c 01.11.2024" sheetId="11" r:id="rId8"/>
    <sheet name="c 01.12.2024" sheetId="12" r:id="rId9"/>
  </sheets>
  <definedNames>
    <definedName name="_xlnm.Print_Area" localSheetId="0">'c 01.01.2024'!$A$1:$M$744</definedName>
    <definedName name="_xlnm.Print_Area" localSheetId="7">'c 01.11.2024'!$A$1:$M$5237</definedName>
    <definedName name="_xlnm.Print_Area" localSheetId="8">'c 01.12.2024'!$A$1:$M$158</definedName>
    <definedName name="_xlnm.Print_Area" localSheetId="1">'с 01.03.2024'!$A$1:$M$482</definedName>
    <definedName name="_xlnm.Print_Area" localSheetId="5">'с 23.07.2024'!$A$1:$M$172</definedName>
  </definedNames>
  <calcPr calcId="125725"/>
</workbook>
</file>

<file path=xl/calcChain.xml><?xml version="1.0" encoding="utf-8"?>
<calcChain xmlns="http://schemas.openxmlformats.org/spreadsheetml/2006/main">
  <c r="K9" i="13"/>
  <c r="K80" s="1"/>
  <c r="M12"/>
  <c r="M15"/>
  <c r="K19"/>
  <c r="M19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K92"/>
  <c r="M92" s="1"/>
  <c r="M167" s="1"/>
  <c r="M95"/>
  <c r="M98"/>
  <c r="K102"/>
  <c r="M102" s="1"/>
  <c r="M104"/>
  <c r="M109"/>
  <c r="M112"/>
  <c r="K119"/>
  <c r="M119" s="1"/>
  <c r="M117" s="1"/>
  <c r="M120"/>
  <c r="M121"/>
  <c r="M122"/>
  <c r="M124"/>
  <c r="M125"/>
  <c r="K126"/>
  <c r="M126" s="1"/>
  <c r="M127"/>
  <c r="M128"/>
  <c r="M130"/>
  <c r="M131"/>
  <c r="M134"/>
  <c r="M135"/>
  <c r="K136"/>
  <c r="M136" s="1"/>
  <c r="M137"/>
  <c r="M138"/>
  <c r="M140"/>
  <c r="M141"/>
  <c r="M142"/>
  <c r="M143"/>
  <c r="M147"/>
  <c r="M150"/>
  <c r="M164"/>
  <c r="M165"/>
  <c r="M166"/>
  <c r="K5166" i="11"/>
  <c r="K5237" s="1"/>
  <c r="M5166"/>
  <c r="M5237" s="1"/>
  <c r="M5169"/>
  <c r="M5172"/>
  <c r="K5176"/>
  <c r="M5176" s="1"/>
  <c r="M5178"/>
  <c r="M5183"/>
  <c r="M5186"/>
  <c r="K5191"/>
  <c r="K5193"/>
  <c r="M5193" s="1"/>
  <c r="M5191" s="1"/>
  <c r="M5194"/>
  <c r="M5195"/>
  <c r="M5196"/>
  <c r="M5198"/>
  <c r="M5199"/>
  <c r="K5200"/>
  <c r="M5200" s="1"/>
  <c r="M5201"/>
  <c r="M5202"/>
  <c r="M5204"/>
  <c r="M5205"/>
  <c r="M5206"/>
  <c r="M5207"/>
  <c r="K5208"/>
  <c r="M5208" s="1"/>
  <c r="M5209"/>
  <c r="M5210"/>
  <c r="M5211"/>
  <c r="M5212"/>
  <c r="M5213"/>
  <c r="M5217"/>
  <c r="M5220"/>
  <c r="M5234"/>
  <c r="M5235"/>
  <c r="M5236"/>
  <c r="M9" i="13" l="1"/>
  <c r="M80" s="1"/>
  <c r="K117"/>
  <c r="K167"/>
  <c r="K8" i="12"/>
  <c r="K79" s="1"/>
  <c r="M11"/>
  <c r="M14"/>
  <c r="K18"/>
  <c r="M18"/>
  <c r="M20"/>
  <c r="M25"/>
  <c r="M28"/>
  <c r="K35"/>
  <c r="K33" s="1"/>
  <c r="M35"/>
  <c r="M33" s="1"/>
  <c r="M36"/>
  <c r="M37"/>
  <c r="M38"/>
  <c r="M40"/>
  <c r="M41"/>
  <c r="K42"/>
  <c r="M42" s="1"/>
  <c r="M43"/>
  <c r="M44"/>
  <c r="M46"/>
  <c r="M47"/>
  <c r="M48"/>
  <c r="M49"/>
  <c r="K50"/>
  <c r="M50"/>
  <c r="M51"/>
  <c r="M52"/>
  <c r="M53"/>
  <c r="M54"/>
  <c r="M55"/>
  <c r="M59"/>
  <c r="M62"/>
  <c r="M76"/>
  <c r="M77"/>
  <c r="M78"/>
  <c r="K88"/>
  <c r="M91"/>
  <c r="M94"/>
  <c r="K98"/>
  <c r="M98" s="1"/>
  <c r="M100"/>
  <c r="M105"/>
  <c r="M108"/>
  <c r="K115"/>
  <c r="M115" s="1"/>
  <c r="M113" s="1"/>
  <c r="M116"/>
  <c r="M117"/>
  <c r="M118"/>
  <c r="M120"/>
  <c r="M121"/>
  <c r="K122"/>
  <c r="M122"/>
  <c r="M123"/>
  <c r="M124"/>
  <c r="M126"/>
  <c r="M127"/>
  <c r="M128"/>
  <c r="M129"/>
  <c r="K130"/>
  <c r="M130" s="1"/>
  <c r="M131"/>
  <c r="M132"/>
  <c r="M133"/>
  <c r="M134"/>
  <c r="M138"/>
  <c r="M141"/>
  <c r="M155"/>
  <c r="M156"/>
  <c r="M157"/>
  <c r="K8" i="11"/>
  <c r="M11"/>
  <c r="M14"/>
  <c r="K18"/>
  <c r="M18" s="1"/>
  <c r="M20"/>
  <c r="M28"/>
  <c r="K35"/>
  <c r="M35" s="1"/>
  <c r="M33" s="1"/>
  <c r="M36"/>
  <c r="M37"/>
  <c r="M38"/>
  <c r="M40"/>
  <c r="M41"/>
  <c r="K42"/>
  <c r="M42" s="1"/>
  <c r="M43"/>
  <c r="M44"/>
  <c r="M46"/>
  <c r="M47"/>
  <c r="M48"/>
  <c r="M49"/>
  <c r="K50"/>
  <c r="M50" s="1"/>
  <c r="M51"/>
  <c r="M52"/>
  <c r="M53"/>
  <c r="M54"/>
  <c r="M55"/>
  <c r="M59"/>
  <c r="M62"/>
  <c r="M76"/>
  <c r="M77"/>
  <c r="M78"/>
  <c r="K88"/>
  <c r="M91"/>
  <c r="M94"/>
  <c r="K98"/>
  <c r="M98" s="1"/>
  <c r="M100"/>
  <c r="M105"/>
  <c r="M108"/>
  <c r="K113"/>
  <c r="K115"/>
  <c r="M115" s="1"/>
  <c r="M113" s="1"/>
  <c r="M116"/>
  <c r="M117"/>
  <c r="M118"/>
  <c r="M120"/>
  <c r="K122"/>
  <c r="M122" s="1"/>
  <c r="M123"/>
  <c r="M124"/>
  <c r="M126"/>
  <c r="M127"/>
  <c r="M128"/>
  <c r="M129"/>
  <c r="K130"/>
  <c r="M130" s="1"/>
  <c r="M131"/>
  <c r="M132"/>
  <c r="M133"/>
  <c r="M134"/>
  <c r="M135"/>
  <c r="M139"/>
  <c r="M142"/>
  <c r="M156"/>
  <c r="M157"/>
  <c r="M158"/>
  <c r="K168"/>
  <c r="M168" s="1"/>
  <c r="M171"/>
  <c r="M174"/>
  <c r="K178"/>
  <c r="M178" s="1"/>
  <c r="M180"/>
  <c r="M185"/>
  <c r="M188"/>
  <c r="K195"/>
  <c r="M195" s="1"/>
  <c r="M196"/>
  <c r="M197"/>
  <c r="M198"/>
  <c r="M200"/>
  <c r="K202"/>
  <c r="M202" s="1"/>
  <c r="M203"/>
  <c r="M204"/>
  <c r="M206"/>
  <c r="M207"/>
  <c r="M208"/>
  <c r="M209"/>
  <c r="K210"/>
  <c r="M210" s="1"/>
  <c r="M211"/>
  <c r="M212"/>
  <c r="M213"/>
  <c r="M214"/>
  <c r="M215"/>
  <c r="M219"/>
  <c r="M222"/>
  <c r="M236"/>
  <c r="M237"/>
  <c r="M238"/>
  <c r="K248"/>
  <c r="M248" s="1"/>
  <c r="M251"/>
  <c r="M254"/>
  <c r="K258"/>
  <c r="K319" s="1"/>
  <c r="M260"/>
  <c r="M265"/>
  <c r="M268"/>
  <c r="K275"/>
  <c r="K273" s="1"/>
  <c r="M276"/>
  <c r="M277"/>
  <c r="M278"/>
  <c r="M280"/>
  <c r="M281"/>
  <c r="K282"/>
  <c r="M282" s="1"/>
  <c r="M283"/>
  <c r="M284"/>
  <c r="M286"/>
  <c r="M287"/>
  <c r="M288"/>
  <c r="M289"/>
  <c r="K290"/>
  <c r="M290" s="1"/>
  <c r="M291"/>
  <c r="M292"/>
  <c r="M293"/>
  <c r="M294"/>
  <c r="M295"/>
  <c r="M299"/>
  <c r="M302"/>
  <c r="M316"/>
  <c r="M317"/>
  <c r="M318"/>
  <c r="K328"/>
  <c r="M328" s="1"/>
  <c r="M331"/>
  <c r="M334"/>
  <c r="K338"/>
  <c r="M338" s="1"/>
  <c r="M340"/>
  <c r="M345"/>
  <c r="M348"/>
  <c r="K355"/>
  <c r="K353" s="1"/>
  <c r="M356"/>
  <c r="M357"/>
  <c r="M358"/>
  <c r="M360"/>
  <c r="M361"/>
  <c r="K362"/>
  <c r="M362" s="1"/>
  <c r="M363"/>
  <c r="M364"/>
  <c r="M366"/>
  <c r="M367"/>
  <c r="M368"/>
  <c r="M369"/>
  <c r="K370"/>
  <c r="M370" s="1"/>
  <c r="M371"/>
  <c r="M372"/>
  <c r="M373"/>
  <c r="M374"/>
  <c r="M375"/>
  <c r="M379"/>
  <c r="M382"/>
  <c r="M396"/>
  <c r="M397"/>
  <c r="M398"/>
  <c r="K410"/>
  <c r="M410" s="1"/>
  <c r="M413"/>
  <c r="M416"/>
  <c r="K420"/>
  <c r="M420" s="1"/>
  <c r="M422"/>
  <c r="M427"/>
  <c r="M430"/>
  <c r="K437"/>
  <c r="M437" s="1"/>
  <c r="M438"/>
  <c r="M439"/>
  <c r="M440"/>
  <c r="M442"/>
  <c r="K444"/>
  <c r="M444" s="1"/>
  <c r="M445"/>
  <c r="M446"/>
  <c r="M448"/>
  <c r="M449"/>
  <c r="M450"/>
  <c r="M451"/>
  <c r="K452"/>
  <c r="M452" s="1"/>
  <c r="M453"/>
  <c r="M454"/>
  <c r="M455"/>
  <c r="M456"/>
  <c r="M457"/>
  <c r="M461"/>
  <c r="M464"/>
  <c r="M478"/>
  <c r="M479"/>
  <c r="M480"/>
  <c r="K490"/>
  <c r="M493"/>
  <c r="M496"/>
  <c r="K500"/>
  <c r="M500" s="1"/>
  <c r="M502"/>
  <c r="M507"/>
  <c r="M510"/>
  <c r="K517"/>
  <c r="M517"/>
  <c r="M518"/>
  <c r="M519"/>
  <c r="M520"/>
  <c r="M522"/>
  <c r="K524"/>
  <c r="M524" s="1"/>
  <c r="M525"/>
  <c r="M526"/>
  <c r="M528"/>
  <c r="M529"/>
  <c r="M530"/>
  <c r="M531"/>
  <c r="K532"/>
  <c r="M532" s="1"/>
  <c r="M533"/>
  <c r="M534"/>
  <c r="M535"/>
  <c r="M536"/>
  <c r="M537"/>
  <c r="M541"/>
  <c r="M544"/>
  <c r="M558"/>
  <c r="M559"/>
  <c r="M560"/>
  <c r="K570"/>
  <c r="M573"/>
  <c r="M576"/>
  <c r="K580"/>
  <c r="M580"/>
  <c r="M582"/>
  <c r="M587"/>
  <c r="M590"/>
  <c r="K597"/>
  <c r="M597" s="1"/>
  <c r="M598"/>
  <c r="M599"/>
  <c r="M600"/>
  <c r="M602"/>
  <c r="K604"/>
  <c r="M605"/>
  <c r="M606"/>
  <c r="M608"/>
  <c r="M609"/>
  <c r="M610"/>
  <c r="M611"/>
  <c r="K612"/>
  <c r="M612" s="1"/>
  <c r="M613"/>
  <c r="M614"/>
  <c r="M615"/>
  <c r="M616"/>
  <c r="M617"/>
  <c r="M621"/>
  <c r="M624"/>
  <c r="M638"/>
  <c r="M639"/>
  <c r="M640"/>
  <c r="K651"/>
  <c r="M651" s="1"/>
  <c r="M722" s="1"/>
  <c r="M654"/>
  <c r="M657"/>
  <c r="K661"/>
  <c r="M661" s="1"/>
  <c r="M663"/>
  <c r="M668"/>
  <c r="M671"/>
  <c r="K678"/>
  <c r="M678" s="1"/>
  <c r="M676" s="1"/>
  <c r="M679"/>
  <c r="M680"/>
  <c r="M681"/>
  <c r="M683"/>
  <c r="M684"/>
  <c r="K685"/>
  <c r="M685" s="1"/>
  <c r="M686"/>
  <c r="M687"/>
  <c r="M689"/>
  <c r="M690"/>
  <c r="M691"/>
  <c r="M692"/>
  <c r="K693"/>
  <c r="M693" s="1"/>
  <c r="M694"/>
  <c r="M695"/>
  <c r="M696"/>
  <c r="M697"/>
  <c r="M698"/>
  <c r="M702"/>
  <c r="M705"/>
  <c r="M719"/>
  <c r="M720"/>
  <c r="M721"/>
  <c r="K733"/>
  <c r="M736"/>
  <c r="M739"/>
  <c r="K743"/>
  <c r="M743"/>
  <c r="M745"/>
  <c r="M750"/>
  <c r="M753"/>
  <c r="K760"/>
  <c r="M760" s="1"/>
  <c r="M758" s="1"/>
  <c r="M761"/>
  <c r="M762"/>
  <c r="M763"/>
  <c r="M765"/>
  <c r="M766"/>
  <c r="K767"/>
  <c r="M767" s="1"/>
  <c r="M768"/>
  <c r="M769"/>
  <c r="M771"/>
  <c r="M772"/>
  <c r="M773"/>
  <c r="M774"/>
  <c r="K775"/>
  <c r="M775" s="1"/>
  <c r="M776"/>
  <c r="M777"/>
  <c r="M778"/>
  <c r="M779"/>
  <c r="M780"/>
  <c r="M784"/>
  <c r="M787"/>
  <c r="M801"/>
  <c r="M802"/>
  <c r="M803"/>
  <c r="K813"/>
  <c r="M816"/>
  <c r="M819"/>
  <c r="K823"/>
  <c r="M823"/>
  <c r="M825"/>
  <c r="M830"/>
  <c r="M833"/>
  <c r="K840"/>
  <c r="M840"/>
  <c r="M841"/>
  <c r="M842"/>
  <c r="M843"/>
  <c r="M845"/>
  <c r="M846"/>
  <c r="K847"/>
  <c r="M847" s="1"/>
  <c r="M848"/>
  <c r="M849"/>
  <c r="M851"/>
  <c r="M852"/>
  <c r="M853"/>
  <c r="M854"/>
  <c r="K855"/>
  <c r="M855" s="1"/>
  <c r="M856"/>
  <c r="M857"/>
  <c r="M858"/>
  <c r="M859"/>
  <c r="M860"/>
  <c r="M864"/>
  <c r="M867"/>
  <c r="M881"/>
  <c r="M882"/>
  <c r="M883"/>
  <c r="K893"/>
  <c r="M893" s="1"/>
  <c r="M896"/>
  <c r="M899"/>
  <c r="K903"/>
  <c r="M903" s="1"/>
  <c r="M905"/>
  <c r="M910"/>
  <c r="M913"/>
  <c r="K920"/>
  <c r="M920" s="1"/>
  <c r="M921"/>
  <c r="M922"/>
  <c r="M923"/>
  <c r="M925"/>
  <c r="M926"/>
  <c r="K927"/>
  <c r="M927" s="1"/>
  <c r="M928"/>
  <c r="M929"/>
  <c r="M931"/>
  <c r="M932"/>
  <c r="M933"/>
  <c r="M934"/>
  <c r="K935"/>
  <c r="M935" s="1"/>
  <c r="M936"/>
  <c r="M937"/>
  <c r="M938"/>
  <c r="M939"/>
  <c r="M940"/>
  <c r="M944"/>
  <c r="M947"/>
  <c r="M961"/>
  <c r="M962"/>
  <c r="M963"/>
  <c r="K973"/>
  <c r="M976"/>
  <c r="M979"/>
  <c r="K983"/>
  <c r="M983" s="1"/>
  <c r="M985"/>
  <c r="M990"/>
  <c r="M993"/>
  <c r="K1000"/>
  <c r="M1000" s="1"/>
  <c r="M1001"/>
  <c r="M1002"/>
  <c r="M1003"/>
  <c r="M1005"/>
  <c r="K1007"/>
  <c r="M1007"/>
  <c r="M1008"/>
  <c r="M1009"/>
  <c r="M1011"/>
  <c r="M1012"/>
  <c r="M1013"/>
  <c r="M1014"/>
  <c r="K1015"/>
  <c r="M1015" s="1"/>
  <c r="M1016"/>
  <c r="M1017"/>
  <c r="M1018"/>
  <c r="M1019"/>
  <c r="M1020"/>
  <c r="M1024"/>
  <c r="M1027"/>
  <c r="M1041"/>
  <c r="M1042"/>
  <c r="M1043"/>
  <c r="K1053"/>
  <c r="M1053" s="1"/>
  <c r="M1056"/>
  <c r="M1059"/>
  <c r="K1063"/>
  <c r="M1063" s="1"/>
  <c r="M1065"/>
  <c r="M1070"/>
  <c r="M1073"/>
  <c r="K1080"/>
  <c r="M1080" s="1"/>
  <c r="M1081"/>
  <c r="M1082"/>
  <c r="M1083"/>
  <c r="M1085"/>
  <c r="M1086"/>
  <c r="K1087"/>
  <c r="M1087" s="1"/>
  <c r="M1088"/>
  <c r="M1089"/>
  <c r="M1091"/>
  <c r="M1092"/>
  <c r="M1093"/>
  <c r="M1094"/>
  <c r="K1095"/>
  <c r="M1095" s="1"/>
  <c r="M1096"/>
  <c r="M1097"/>
  <c r="M1098"/>
  <c r="M1099"/>
  <c r="M1100"/>
  <c r="M1104"/>
  <c r="M1107"/>
  <c r="M1121"/>
  <c r="M1122"/>
  <c r="M1123"/>
  <c r="K1133"/>
  <c r="M1133"/>
  <c r="M1136"/>
  <c r="M1139"/>
  <c r="K1143"/>
  <c r="M1143" s="1"/>
  <c r="M1145"/>
  <c r="M1150"/>
  <c r="M1153"/>
  <c r="K1160"/>
  <c r="M1160" s="1"/>
  <c r="M1161"/>
  <c r="M1162"/>
  <c r="M1163"/>
  <c r="M1165"/>
  <c r="K1167"/>
  <c r="M1167" s="1"/>
  <c r="M1168"/>
  <c r="M1169"/>
  <c r="M1171"/>
  <c r="M1172"/>
  <c r="M1173"/>
  <c r="M1174"/>
  <c r="K1175"/>
  <c r="M1176"/>
  <c r="M1177"/>
  <c r="M1178"/>
  <c r="M1179"/>
  <c r="M1180"/>
  <c r="M1184"/>
  <c r="M1187"/>
  <c r="M1201"/>
  <c r="M1202"/>
  <c r="M1203"/>
  <c r="K1213"/>
  <c r="M1216"/>
  <c r="M1219"/>
  <c r="K1223"/>
  <c r="M1223" s="1"/>
  <c r="M1225"/>
  <c r="M1230"/>
  <c r="M1233"/>
  <c r="K1240"/>
  <c r="M1240" s="1"/>
  <c r="M1241"/>
  <c r="M1242"/>
  <c r="M1243"/>
  <c r="M1245"/>
  <c r="K1247"/>
  <c r="M1248"/>
  <c r="M1249"/>
  <c r="M1251"/>
  <c r="M1252"/>
  <c r="M1253"/>
  <c r="M1254"/>
  <c r="K1255"/>
  <c r="M1255" s="1"/>
  <c r="M1256"/>
  <c r="M1257"/>
  <c r="M1258"/>
  <c r="M1259"/>
  <c r="M1260"/>
  <c r="M1264"/>
  <c r="M1267"/>
  <c r="M1281"/>
  <c r="M1282"/>
  <c r="M1283"/>
  <c r="K1293"/>
  <c r="M1293" s="1"/>
  <c r="M1296"/>
  <c r="M1299"/>
  <c r="K1303"/>
  <c r="M1303"/>
  <c r="M1305"/>
  <c r="M1310"/>
  <c r="M1313"/>
  <c r="K1320"/>
  <c r="M1321"/>
  <c r="M1322"/>
  <c r="M1323"/>
  <c r="M1325"/>
  <c r="M1326"/>
  <c r="K1327"/>
  <c r="M1327" s="1"/>
  <c r="M1328"/>
  <c r="M1329"/>
  <c r="M1331"/>
  <c r="M1332"/>
  <c r="M1333"/>
  <c r="M1334"/>
  <c r="K1335"/>
  <c r="M1335" s="1"/>
  <c r="M1336"/>
  <c r="M1337"/>
  <c r="M1338"/>
  <c r="M1339"/>
  <c r="M1340"/>
  <c r="M1344"/>
  <c r="M1347"/>
  <c r="M1361"/>
  <c r="M1362"/>
  <c r="M1363"/>
  <c r="K1373"/>
  <c r="M1373" s="1"/>
  <c r="M1376"/>
  <c r="M1379"/>
  <c r="K1383"/>
  <c r="K1421" s="1"/>
  <c r="M1385"/>
  <c r="M1390"/>
  <c r="M1393"/>
  <c r="K1398"/>
  <c r="M1400"/>
  <c r="M1398" s="1"/>
  <c r="M1401"/>
  <c r="M1405"/>
  <c r="M1408"/>
  <c r="M1420"/>
  <c r="K1430"/>
  <c r="M1433"/>
  <c r="M1436"/>
  <c r="K1440"/>
  <c r="M1440" s="1"/>
  <c r="M1442"/>
  <c r="M1447"/>
  <c r="M1450"/>
  <c r="K1457"/>
  <c r="M1457" s="1"/>
  <c r="M1455" s="1"/>
  <c r="M1458"/>
  <c r="M1459"/>
  <c r="M1460"/>
  <c r="M1462"/>
  <c r="M1463"/>
  <c r="K1464"/>
  <c r="M1464" s="1"/>
  <c r="M1465"/>
  <c r="M1466"/>
  <c r="M1468"/>
  <c r="M1469"/>
  <c r="M1470"/>
  <c r="M1471"/>
  <c r="K1472"/>
  <c r="M1472"/>
  <c r="M1473"/>
  <c r="M1474"/>
  <c r="M1475"/>
  <c r="M1476"/>
  <c r="M1477"/>
  <c r="M1481"/>
  <c r="M1484"/>
  <c r="M1498"/>
  <c r="M1499"/>
  <c r="M1500"/>
  <c r="K1510"/>
  <c r="M1510" s="1"/>
  <c r="M1513"/>
  <c r="M1516"/>
  <c r="K1520"/>
  <c r="M1520" s="1"/>
  <c r="M1522"/>
  <c r="M1527"/>
  <c r="M1530"/>
  <c r="K1537"/>
  <c r="M1537" s="1"/>
  <c r="M1538"/>
  <c r="M1539"/>
  <c r="M1540"/>
  <c r="M1542"/>
  <c r="M1543"/>
  <c r="K1544"/>
  <c r="M1544" s="1"/>
  <c r="M1545"/>
  <c r="M1546"/>
  <c r="M1548"/>
  <c r="M1549"/>
  <c r="M1550"/>
  <c r="M1551"/>
  <c r="K1552"/>
  <c r="M1552" s="1"/>
  <c r="M1553"/>
  <c r="M1554"/>
  <c r="M1555"/>
  <c r="M1556"/>
  <c r="M1557"/>
  <c r="M1561"/>
  <c r="M1564"/>
  <c r="M1578"/>
  <c r="M1579"/>
  <c r="M1580"/>
  <c r="K1590"/>
  <c r="M1590" s="1"/>
  <c r="M1593"/>
  <c r="M1596"/>
  <c r="K1600"/>
  <c r="M1600" s="1"/>
  <c r="M1602"/>
  <c r="M1607"/>
  <c r="M1610"/>
  <c r="K1617"/>
  <c r="M1617" s="1"/>
  <c r="M1615" s="1"/>
  <c r="M1618"/>
  <c r="M1619"/>
  <c r="M1620"/>
  <c r="M1622"/>
  <c r="M1623"/>
  <c r="K1624"/>
  <c r="M1624" s="1"/>
  <c r="M1625"/>
  <c r="M1626"/>
  <c r="M1628"/>
  <c r="M1629"/>
  <c r="M1630"/>
  <c r="M1631"/>
  <c r="K1632"/>
  <c r="M1632"/>
  <c r="M1633"/>
  <c r="M1634"/>
  <c r="M1635"/>
  <c r="M1636"/>
  <c r="M1637"/>
  <c r="M1641"/>
  <c r="M1644"/>
  <c r="M1658"/>
  <c r="M1659"/>
  <c r="M1660"/>
  <c r="K1670"/>
  <c r="M1670" s="1"/>
  <c r="M1673"/>
  <c r="M1676"/>
  <c r="K1680"/>
  <c r="M1680" s="1"/>
  <c r="M1682"/>
  <c r="M1687"/>
  <c r="M1690"/>
  <c r="K1697"/>
  <c r="M1697" s="1"/>
  <c r="M1698"/>
  <c r="M1699"/>
  <c r="M1700"/>
  <c r="M1702"/>
  <c r="M1703"/>
  <c r="K1704"/>
  <c r="M1704" s="1"/>
  <c r="M1705"/>
  <c r="M1706"/>
  <c r="M1708"/>
  <c r="M1709"/>
  <c r="M1710"/>
  <c r="M1711"/>
  <c r="K1712"/>
  <c r="M1713"/>
  <c r="M1714"/>
  <c r="M1715"/>
  <c r="M1716"/>
  <c r="M1717"/>
  <c r="M1721"/>
  <c r="M1724"/>
  <c r="M1738"/>
  <c r="M1739"/>
  <c r="M1740"/>
  <c r="K1750"/>
  <c r="M1753"/>
  <c r="M1756"/>
  <c r="K1760"/>
  <c r="M1760" s="1"/>
  <c r="M1762"/>
  <c r="M1767"/>
  <c r="M1770"/>
  <c r="K1777"/>
  <c r="M1777" s="1"/>
  <c r="M1778"/>
  <c r="M1779"/>
  <c r="M1780"/>
  <c r="M1782"/>
  <c r="M1783"/>
  <c r="K1784"/>
  <c r="M1784" s="1"/>
  <c r="M1785"/>
  <c r="M1786"/>
  <c r="M1788"/>
  <c r="M1789"/>
  <c r="M1790"/>
  <c r="M1791"/>
  <c r="K1792"/>
  <c r="M1792" s="1"/>
  <c r="M1793"/>
  <c r="M1794"/>
  <c r="M1795"/>
  <c r="M1796"/>
  <c r="M1797"/>
  <c r="M1801"/>
  <c r="M1804"/>
  <c r="M1818"/>
  <c r="M1819"/>
  <c r="M1820"/>
  <c r="K1830"/>
  <c r="M1830"/>
  <c r="M1833"/>
  <c r="M1836"/>
  <c r="K1840"/>
  <c r="M1840" s="1"/>
  <c r="M1842"/>
  <c r="M1847"/>
  <c r="M1850"/>
  <c r="K1857"/>
  <c r="M1857" s="1"/>
  <c r="M1858"/>
  <c r="M1859"/>
  <c r="M1860"/>
  <c r="M1862"/>
  <c r="M1863"/>
  <c r="K1864"/>
  <c r="M1864" s="1"/>
  <c r="M1865"/>
  <c r="M1866"/>
  <c r="M1868"/>
  <c r="M1869"/>
  <c r="M1870"/>
  <c r="M1871"/>
  <c r="K1872"/>
  <c r="M1872" s="1"/>
  <c r="M1873"/>
  <c r="M1874"/>
  <c r="M1875"/>
  <c r="M1876"/>
  <c r="M1877"/>
  <c r="M1881"/>
  <c r="M1884"/>
  <c r="M1898"/>
  <c r="M1899"/>
  <c r="M1900"/>
  <c r="K1910"/>
  <c r="M1910"/>
  <c r="M1913"/>
  <c r="M1916"/>
  <c r="K1920"/>
  <c r="M1920" s="1"/>
  <c r="M1922"/>
  <c r="M1927"/>
  <c r="M1930"/>
  <c r="K1937"/>
  <c r="M1937" s="1"/>
  <c r="M1938"/>
  <c r="M1939"/>
  <c r="M1940"/>
  <c r="M1942"/>
  <c r="M1943"/>
  <c r="K1944"/>
  <c r="M1944" s="1"/>
  <c r="M1945"/>
  <c r="M1946"/>
  <c r="M1948"/>
  <c r="M1949"/>
  <c r="M1950"/>
  <c r="M1951"/>
  <c r="K1952"/>
  <c r="M1952" s="1"/>
  <c r="M1953"/>
  <c r="M1954"/>
  <c r="M1955"/>
  <c r="M1956"/>
  <c r="M1957"/>
  <c r="M1961"/>
  <c r="M1964"/>
  <c r="M1978"/>
  <c r="M1979"/>
  <c r="M1980"/>
  <c r="K1990"/>
  <c r="M1990" s="1"/>
  <c r="M1993"/>
  <c r="M1996"/>
  <c r="K2000"/>
  <c r="M2000" s="1"/>
  <c r="M2002"/>
  <c r="M2007"/>
  <c r="M2010"/>
  <c r="K2017"/>
  <c r="M2017" s="1"/>
  <c r="M2018"/>
  <c r="M2019"/>
  <c r="M2020"/>
  <c r="M2022"/>
  <c r="M2023"/>
  <c r="K2024"/>
  <c r="M2024" s="1"/>
  <c r="M2025"/>
  <c r="M2026"/>
  <c r="M2028"/>
  <c r="M2029"/>
  <c r="M2030"/>
  <c r="M2031"/>
  <c r="K2032"/>
  <c r="M2033"/>
  <c r="M2034"/>
  <c r="M2035"/>
  <c r="M2036"/>
  <c r="M2037"/>
  <c r="M2041"/>
  <c r="M2044"/>
  <c r="M2058"/>
  <c r="M2059"/>
  <c r="M2060"/>
  <c r="K2070"/>
  <c r="M2070" s="1"/>
  <c r="M2073"/>
  <c r="M2076"/>
  <c r="K2080"/>
  <c r="M2080"/>
  <c r="M2082"/>
  <c r="M2087"/>
  <c r="M2090"/>
  <c r="K2097"/>
  <c r="M2097" s="1"/>
  <c r="M2098"/>
  <c r="M2099"/>
  <c r="M2100"/>
  <c r="M2102"/>
  <c r="M2103"/>
  <c r="K2104"/>
  <c r="M2104" s="1"/>
  <c r="M2105"/>
  <c r="M2106"/>
  <c r="M2108"/>
  <c r="M2109"/>
  <c r="M2110"/>
  <c r="M2111"/>
  <c r="K2112"/>
  <c r="M2112" s="1"/>
  <c r="M2113"/>
  <c r="M2114"/>
  <c r="M2115"/>
  <c r="M2116"/>
  <c r="M2120"/>
  <c r="M2123"/>
  <c r="M2137"/>
  <c r="M2138"/>
  <c r="M2139"/>
  <c r="K2149"/>
  <c r="M2149" s="1"/>
  <c r="M2152"/>
  <c r="M2155"/>
  <c r="K2159"/>
  <c r="M2159" s="1"/>
  <c r="M2161"/>
  <c r="M2166"/>
  <c r="M2169"/>
  <c r="K2176"/>
  <c r="M2176" s="1"/>
  <c r="M2177"/>
  <c r="M2178"/>
  <c r="M2179"/>
  <c r="M2181"/>
  <c r="M2182"/>
  <c r="K2183"/>
  <c r="M2183"/>
  <c r="M2184"/>
  <c r="M2185"/>
  <c r="M2187"/>
  <c r="M2188"/>
  <c r="M2189"/>
  <c r="M2190"/>
  <c r="K2191"/>
  <c r="M2191" s="1"/>
  <c r="M2192"/>
  <c r="M2193"/>
  <c r="M2194"/>
  <c r="M2195"/>
  <c r="M2196"/>
  <c r="M2200"/>
  <c r="M2203"/>
  <c r="M2217"/>
  <c r="M2218"/>
  <c r="M2219"/>
  <c r="K2229"/>
  <c r="M2229"/>
  <c r="M2232"/>
  <c r="M2235"/>
  <c r="K2239"/>
  <c r="M2239" s="1"/>
  <c r="M2241"/>
  <c r="M2246"/>
  <c r="M2249"/>
  <c r="K2256"/>
  <c r="M2256" s="1"/>
  <c r="M2257"/>
  <c r="M2258"/>
  <c r="M2259"/>
  <c r="M2261"/>
  <c r="M2262"/>
  <c r="K2263"/>
  <c r="M2263" s="1"/>
  <c r="M2264"/>
  <c r="M2265"/>
  <c r="M2267"/>
  <c r="M2268"/>
  <c r="M2269"/>
  <c r="M2270"/>
  <c r="K2271"/>
  <c r="M2271" s="1"/>
  <c r="M2272"/>
  <c r="M2273"/>
  <c r="M2274"/>
  <c r="M2275"/>
  <c r="M2279"/>
  <c r="M2282"/>
  <c r="M2296"/>
  <c r="M2297"/>
  <c r="M2298"/>
  <c r="K2308"/>
  <c r="M2308" s="1"/>
  <c r="M2311"/>
  <c r="M2314"/>
  <c r="K2318"/>
  <c r="M2318" s="1"/>
  <c r="M2320"/>
  <c r="M2325"/>
  <c r="M2328"/>
  <c r="K2335"/>
  <c r="M2335" s="1"/>
  <c r="M2336"/>
  <c r="M2337"/>
  <c r="M2338"/>
  <c r="M2340"/>
  <c r="M2341"/>
  <c r="K2342"/>
  <c r="M2342" s="1"/>
  <c r="M2343"/>
  <c r="M2344"/>
  <c r="M2346"/>
  <c r="M2347"/>
  <c r="M2348"/>
  <c r="M2349"/>
  <c r="K2350"/>
  <c r="M2350" s="1"/>
  <c r="M2351"/>
  <c r="M2352"/>
  <c r="M2353"/>
  <c r="M2354"/>
  <c r="M2355"/>
  <c r="M2359"/>
  <c r="M2362"/>
  <c r="M2376"/>
  <c r="M2377"/>
  <c r="M2378"/>
  <c r="K2388"/>
  <c r="M2391"/>
  <c r="M2394"/>
  <c r="K2398"/>
  <c r="M2398" s="1"/>
  <c r="M2400"/>
  <c r="M2405"/>
  <c r="M2408"/>
  <c r="K2415"/>
  <c r="M2415"/>
  <c r="M2416"/>
  <c r="M2417"/>
  <c r="M2418"/>
  <c r="M2420"/>
  <c r="M2421"/>
  <c r="K2422"/>
  <c r="M2422" s="1"/>
  <c r="M2423"/>
  <c r="M2424"/>
  <c r="M2426"/>
  <c r="M2427"/>
  <c r="M2428"/>
  <c r="M2429"/>
  <c r="K2430"/>
  <c r="M2430" s="1"/>
  <c r="M2431"/>
  <c r="M2432"/>
  <c r="M2433"/>
  <c r="M2434"/>
  <c r="M2438"/>
  <c r="M2441"/>
  <c r="M2455"/>
  <c r="M2456"/>
  <c r="M2457"/>
  <c r="K2467"/>
  <c r="M2467"/>
  <c r="M2470"/>
  <c r="M2473"/>
  <c r="K2477"/>
  <c r="M2477" s="1"/>
  <c r="M2479"/>
  <c r="M2484"/>
  <c r="M2487"/>
  <c r="K2494"/>
  <c r="K2492" s="1"/>
  <c r="M2494"/>
  <c r="M2495"/>
  <c r="M2496"/>
  <c r="M2497"/>
  <c r="M2499"/>
  <c r="M2500"/>
  <c r="K2501"/>
  <c r="M2501" s="1"/>
  <c r="M2502"/>
  <c r="M2503"/>
  <c r="M2505"/>
  <c r="M2506"/>
  <c r="M2507"/>
  <c r="M2508"/>
  <c r="K2509"/>
  <c r="M2509" s="1"/>
  <c r="M2510"/>
  <c r="M2511"/>
  <c r="M2512"/>
  <c r="M2513"/>
  <c r="M2517"/>
  <c r="M2520"/>
  <c r="M2534"/>
  <c r="M2535"/>
  <c r="M2536"/>
  <c r="K2546"/>
  <c r="M2546" s="1"/>
  <c r="M2549"/>
  <c r="M2552"/>
  <c r="K2556"/>
  <c r="M2556"/>
  <c r="M2558"/>
  <c r="M2563"/>
  <c r="M2566"/>
  <c r="K2573"/>
  <c r="K2571" s="1"/>
  <c r="K2616" s="1"/>
  <c r="M2574"/>
  <c r="M2575"/>
  <c r="M2576"/>
  <c r="M2578"/>
  <c r="M2579"/>
  <c r="K2580"/>
  <c r="M2580" s="1"/>
  <c r="M2581"/>
  <c r="M2582"/>
  <c r="M2584"/>
  <c r="M2585"/>
  <c r="M2586"/>
  <c r="M2587"/>
  <c r="K2588"/>
  <c r="M2588" s="1"/>
  <c r="M2589"/>
  <c r="M2590"/>
  <c r="M2591"/>
  <c r="M2592"/>
  <c r="M2596"/>
  <c r="M2599"/>
  <c r="M2613"/>
  <c r="M2614"/>
  <c r="M2615"/>
  <c r="K2625"/>
  <c r="M2625" s="1"/>
  <c r="M2628"/>
  <c r="M2631"/>
  <c r="K2635"/>
  <c r="M2635"/>
  <c r="M2637"/>
  <c r="M2642"/>
  <c r="M2645"/>
  <c r="K2652"/>
  <c r="M2652" s="1"/>
  <c r="M2653"/>
  <c r="M2654"/>
  <c r="M2655"/>
  <c r="M2657"/>
  <c r="M2658"/>
  <c r="K2659"/>
  <c r="M2659" s="1"/>
  <c r="M2660"/>
  <c r="M2661"/>
  <c r="M2663"/>
  <c r="M2664"/>
  <c r="M2665"/>
  <c r="M2666"/>
  <c r="K2667"/>
  <c r="M2667" s="1"/>
  <c r="M2668"/>
  <c r="M2669"/>
  <c r="M2670"/>
  <c r="M2671"/>
  <c r="M2675"/>
  <c r="M2678"/>
  <c r="M2692"/>
  <c r="M2693"/>
  <c r="M2694"/>
  <c r="K2704"/>
  <c r="K2774" s="1"/>
  <c r="M2707"/>
  <c r="M2710"/>
  <c r="K2714"/>
  <c r="M2714" s="1"/>
  <c r="M2716"/>
  <c r="M2721"/>
  <c r="M2724"/>
  <c r="K2731"/>
  <c r="K2729" s="1"/>
  <c r="M2732"/>
  <c r="M2733"/>
  <c r="M2734"/>
  <c r="M2736"/>
  <c r="M2737"/>
  <c r="K2738"/>
  <c r="M2738" s="1"/>
  <c r="M2739"/>
  <c r="M2740"/>
  <c r="M2742"/>
  <c r="M2743"/>
  <c r="M2744"/>
  <c r="M2745"/>
  <c r="K2746"/>
  <c r="M2746" s="1"/>
  <c r="M2747"/>
  <c r="M2748"/>
  <c r="M2749"/>
  <c r="M2750"/>
  <c r="M2754"/>
  <c r="M2757"/>
  <c r="M2771"/>
  <c r="M2772"/>
  <c r="M2773"/>
  <c r="K2783"/>
  <c r="M2786"/>
  <c r="M2789"/>
  <c r="K2793"/>
  <c r="M2793" s="1"/>
  <c r="M2795"/>
  <c r="M2800"/>
  <c r="M2803"/>
  <c r="K2810"/>
  <c r="M2810" s="1"/>
  <c r="M2811"/>
  <c r="M2812"/>
  <c r="M2813"/>
  <c r="M2815"/>
  <c r="M2816"/>
  <c r="K2817"/>
  <c r="M2818"/>
  <c r="M2819"/>
  <c r="M2821"/>
  <c r="M2822"/>
  <c r="M2823"/>
  <c r="M2824"/>
  <c r="K2825"/>
  <c r="M2825" s="1"/>
  <c r="M2826"/>
  <c r="M2827"/>
  <c r="M2828"/>
  <c r="M2829"/>
  <c r="M2833"/>
  <c r="M2836"/>
  <c r="M2850"/>
  <c r="M2851"/>
  <c r="M2852"/>
  <c r="K2862"/>
  <c r="M2865"/>
  <c r="M2868"/>
  <c r="K2872"/>
  <c r="M2872" s="1"/>
  <c r="M2874"/>
  <c r="M2879"/>
  <c r="M2882"/>
  <c r="K2889"/>
  <c r="M2889" s="1"/>
  <c r="M2890"/>
  <c r="M2891"/>
  <c r="M2892"/>
  <c r="M2894"/>
  <c r="M2895"/>
  <c r="K2896"/>
  <c r="M2896" s="1"/>
  <c r="M2897"/>
  <c r="M2898"/>
  <c r="M2900"/>
  <c r="M2901"/>
  <c r="M2902"/>
  <c r="M2903"/>
  <c r="K2904"/>
  <c r="M2904" s="1"/>
  <c r="M2905"/>
  <c r="M2906"/>
  <c r="M2907"/>
  <c r="M2908"/>
  <c r="M2912"/>
  <c r="M2915"/>
  <c r="M2929"/>
  <c r="M2930"/>
  <c r="M2931"/>
  <c r="K2941"/>
  <c r="M2941" s="1"/>
  <c r="M2944"/>
  <c r="M2947"/>
  <c r="K2951"/>
  <c r="M2951" s="1"/>
  <c r="M2953"/>
  <c r="M2958"/>
  <c r="M2961"/>
  <c r="K2968"/>
  <c r="M2968" s="1"/>
  <c r="M2969"/>
  <c r="M2970"/>
  <c r="M2971"/>
  <c r="M2973"/>
  <c r="M2974"/>
  <c r="K2975"/>
  <c r="M2975" s="1"/>
  <c r="M2976"/>
  <c r="M2977"/>
  <c r="M2979"/>
  <c r="M2980"/>
  <c r="M2981"/>
  <c r="M2982"/>
  <c r="K2983"/>
  <c r="M2983" s="1"/>
  <c r="M2984"/>
  <c r="M2985"/>
  <c r="M2986"/>
  <c r="M2987"/>
  <c r="M2991"/>
  <c r="M2994"/>
  <c r="M3008"/>
  <c r="M3009"/>
  <c r="M3010"/>
  <c r="K3020"/>
  <c r="M3020"/>
  <c r="M3023"/>
  <c r="M3026"/>
  <c r="K3030"/>
  <c r="M3030" s="1"/>
  <c r="M3032"/>
  <c r="M3037"/>
  <c r="M3040"/>
  <c r="K3047"/>
  <c r="M3047" s="1"/>
  <c r="M3048"/>
  <c r="M3049"/>
  <c r="M3050"/>
  <c r="M3052"/>
  <c r="M3053"/>
  <c r="K3054"/>
  <c r="M3054" s="1"/>
  <c r="M3055"/>
  <c r="M3056"/>
  <c r="M3058"/>
  <c r="M3059"/>
  <c r="M3060"/>
  <c r="M3061"/>
  <c r="K3062"/>
  <c r="M3062" s="1"/>
  <c r="M3063"/>
  <c r="M3064"/>
  <c r="M3065"/>
  <c r="M3066"/>
  <c r="M3070"/>
  <c r="M3073"/>
  <c r="M3087"/>
  <c r="M3088"/>
  <c r="M3089"/>
  <c r="K3099"/>
  <c r="M3099"/>
  <c r="M3102"/>
  <c r="M3105"/>
  <c r="K3109"/>
  <c r="M3109" s="1"/>
  <c r="M3111"/>
  <c r="M3116"/>
  <c r="M3119"/>
  <c r="K3126"/>
  <c r="M3126" s="1"/>
  <c r="M3127"/>
  <c r="M3128"/>
  <c r="M3129"/>
  <c r="M3131"/>
  <c r="M3132"/>
  <c r="K3133"/>
  <c r="M3133" s="1"/>
  <c r="M3134"/>
  <c r="M3135"/>
  <c r="M3137"/>
  <c r="M3138"/>
  <c r="M3139"/>
  <c r="M3140"/>
  <c r="K3141"/>
  <c r="M3141"/>
  <c r="M3142"/>
  <c r="M3143"/>
  <c r="M3144"/>
  <c r="M3145"/>
  <c r="M3149"/>
  <c r="M3152"/>
  <c r="M3166"/>
  <c r="M3167"/>
  <c r="M3168"/>
  <c r="K3178"/>
  <c r="M3178" s="1"/>
  <c r="M3181"/>
  <c r="M3184"/>
  <c r="K3188"/>
  <c r="M3188" s="1"/>
  <c r="M3190"/>
  <c r="M3195"/>
  <c r="M3198"/>
  <c r="K3205"/>
  <c r="K3203" s="1"/>
  <c r="M3205"/>
  <c r="M3206"/>
  <c r="M3207"/>
  <c r="M3208"/>
  <c r="M3210"/>
  <c r="M3211"/>
  <c r="K3212"/>
  <c r="M3212"/>
  <c r="M3213"/>
  <c r="M3214"/>
  <c r="M3216"/>
  <c r="M3217"/>
  <c r="M3218"/>
  <c r="M3219"/>
  <c r="K3220"/>
  <c r="M3220" s="1"/>
  <c r="M3221"/>
  <c r="M3222"/>
  <c r="M3223"/>
  <c r="M3224"/>
  <c r="M3228"/>
  <c r="M3231"/>
  <c r="M3245"/>
  <c r="M3246"/>
  <c r="M3247"/>
  <c r="K3257"/>
  <c r="M3257" s="1"/>
  <c r="M3260"/>
  <c r="M3263"/>
  <c r="K3267"/>
  <c r="M3267"/>
  <c r="M3269"/>
  <c r="M3274"/>
  <c r="M3277"/>
  <c r="K3284"/>
  <c r="K3282" s="1"/>
  <c r="M3284"/>
  <c r="M3285"/>
  <c r="M3286"/>
  <c r="M3287"/>
  <c r="M3289"/>
  <c r="K3291"/>
  <c r="M3291"/>
  <c r="M3292"/>
  <c r="M3293"/>
  <c r="M3295"/>
  <c r="M3296"/>
  <c r="M3297"/>
  <c r="M3298"/>
  <c r="K3299"/>
  <c r="M3299"/>
  <c r="M3300"/>
  <c r="M3301"/>
  <c r="M3302"/>
  <c r="M3303"/>
  <c r="M3307"/>
  <c r="M3310"/>
  <c r="M3324"/>
  <c r="M3325"/>
  <c r="M3326"/>
  <c r="K3336"/>
  <c r="M3339"/>
  <c r="M3342"/>
  <c r="K3346"/>
  <c r="M3346" s="1"/>
  <c r="M3348"/>
  <c r="M3353"/>
  <c r="M3356"/>
  <c r="K3363"/>
  <c r="M3363" s="1"/>
  <c r="M3364"/>
  <c r="M3365"/>
  <c r="M3366"/>
  <c r="M3368"/>
  <c r="M3369"/>
  <c r="K3370"/>
  <c r="M3370" s="1"/>
  <c r="M3371"/>
  <c r="M3372"/>
  <c r="M3374"/>
  <c r="M3375"/>
  <c r="M3376"/>
  <c r="M3377"/>
  <c r="K3378"/>
  <c r="M3378" s="1"/>
  <c r="M3379"/>
  <c r="M3380"/>
  <c r="M3381"/>
  <c r="M3382"/>
  <c r="M3386"/>
  <c r="M3389"/>
  <c r="M3403"/>
  <c r="M3404"/>
  <c r="M3405"/>
  <c r="K3415"/>
  <c r="M3418"/>
  <c r="M3421"/>
  <c r="K3425"/>
  <c r="M3425"/>
  <c r="M3427"/>
  <c r="M3432"/>
  <c r="M3435"/>
  <c r="K3442"/>
  <c r="M3442" s="1"/>
  <c r="M3443"/>
  <c r="M3444"/>
  <c r="M3445"/>
  <c r="M3447"/>
  <c r="M3448"/>
  <c r="K3449"/>
  <c r="M3449" s="1"/>
  <c r="M3450"/>
  <c r="M3451"/>
  <c r="M3453"/>
  <c r="M3454"/>
  <c r="M3455"/>
  <c r="M3456"/>
  <c r="K3457"/>
  <c r="M3457" s="1"/>
  <c r="M3458"/>
  <c r="M3459"/>
  <c r="M3460"/>
  <c r="M3461"/>
  <c r="M3465"/>
  <c r="M3468"/>
  <c r="M3482"/>
  <c r="M3483"/>
  <c r="M3484"/>
  <c r="K3494"/>
  <c r="M3497"/>
  <c r="M3500"/>
  <c r="K3504"/>
  <c r="M3504" s="1"/>
  <c r="M3506"/>
  <c r="M3511"/>
  <c r="M3514"/>
  <c r="K3521"/>
  <c r="M3521" s="1"/>
  <c r="M3522"/>
  <c r="M3523"/>
  <c r="M3524"/>
  <c r="M3526"/>
  <c r="M3527"/>
  <c r="K3528"/>
  <c r="M3528" s="1"/>
  <c r="M3529"/>
  <c r="M3530"/>
  <c r="M3532"/>
  <c r="M3533"/>
  <c r="M3534"/>
  <c r="M3535"/>
  <c r="K3536"/>
  <c r="M3536"/>
  <c r="M3537"/>
  <c r="M3538"/>
  <c r="M3539"/>
  <c r="M3540"/>
  <c r="M3544"/>
  <c r="M3547"/>
  <c r="M3561"/>
  <c r="M3562"/>
  <c r="M3563"/>
  <c r="K3573"/>
  <c r="M3573" s="1"/>
  <c r="M3576"/>
  <c r="M3579"/>
  <c r="K3583"/>
  <c r="M3583" s="1"/>
  <c r="M3585"/>
  <c r="M3590"/>
  <c r="M3593"/>
  <c r="K3600"/>
  <c r="M3600" s="1"/>
  <c r="M3601"/>
  <c r="M3602"/>
  <c r="M3603"/>
  <c r="M3605"/>
  <c r="M3606"/>
  <c r="K3607"/>
  <c r="M3607" s="1"/>
  <c r="M3608"/>
  <c r="M3609"/>
  <c r="M3611"/>
  <c r="M3612"/>
  <c r="M3613"/>
  <c r="M3614"/>
  <c r="K3615"/>
  <c r="M3615"/>
  <c r="M3616"/>
  <c r="M3617"/>
  <c r="M3618"/>
  <c r="M3619"/>
  <c r="M3623"/>
  <c r="M3626"/>
  <c r="M3640"/>
  <c r="M3641"/>
  <c r="M3642"/>
  <c r="K3652"/>
  <c r="M3652" s="1"/>
  <c r="M3655"/>
  <c r="M3658"/>
  <c r="K3662"/>
  <c r="M3664"/>
  <c r="M3669"/>
  <c r="M3672"/>
  <c r="K3679"/>
  <c r="M3679" s="1"/>
  <c r="M3680"/>
  <c r="M3681"/>
  <c r="M3682"/>
  <c r="M3684"/>
  <c r="M3685"/>
  <c r="K3686"/>
  <c r="M3686" s="1"/>
  <c r="M3687"/>
  <c r="M3688"/>
  <c r="M3690"/>
  <c r="M3691"/>
  <c r="M3692"/>
  <c r="M3693"/>
  <c r="K3694"/>
  <c r="M3694"/>
  <c r="M3695"/>
  <c r="M3696"/>
  <c r="M3697"/>
  <c r="M3698"/>
  <c r="M3699"/>
  <c r="M3703"/>
  <c r="M3706"/>
  <c r="M3720"/>
  <c r="M3721"/>
  <c r="M3722"/>
  <c r="K3732"/>
  <c r="M3735"/>
  <c r="M3738"/>
  <c r="K3742"/>
  <c r="M3742" s="1"/>
  <c r="M3744"/>
  <c r="M3749"/>
  <c r="M3752"/>
  <c r="K3759"/>
  <c r="M3759" s="1"/>
  <c r="M3760"/>
  <c r="M3761"/>
  <c r="M3762"/>
  <c r="M3764"/>
  <c r="M3765"/>
  <c r="K3766"/>
  <c r="M3766" s="1"/>
  <c r="M3767"/>
  <c r="M3768"/>
  <c r="M3770"/>
  <c r="M3771"/>
  <c r="M3772"/>
  <c r="M3773"/>
  <c r="K3774"/>
  <c r="K3757" s="1"/>
  <c r="M3775"/>
  <c r="M3776"/>
  <c r="M3777"/>
  <c r="M3778"/>
  <c r="M3779"/>
  <c r="M3783"/>
  <c r="M3786"/>
  <c r="M3800"/>
  <c r="M3801"/>
  <c r="M3802"/>
  <c r="K3812"/>
  <c r="M3812"/>
  <c r="M3815"/>
  <c r="M3818"/>
  <c r="K3822"/>
  <c r="M3822" s="1"/>
  <c r="M3824"/>
  <c r="M3829"/>
  <c r="M3832"/>
  <c r="K3839"/>
  <c r="M3839" s="1"/>
  <c r="M3840"/>
  <c r="M3841"/>
  <c r="M3842"/>
  <c r="M3844"/>
  <c r="M3845"/>
  <c r="K3846"/>
  <c r="M3846" s="1"/>
  <c r="M3847"/>
  <c r="M3848"/>
  <c r="M3850"/>
  <c r="M3851"/>
  <c r="M3852"/>
  <c r="M3853"/>
  <c r="K3854"/>
  <c r="M3854" s="1"/>
  <c r="M3855"/>
  <c r="M3856"/>
  <c r="M3857"/>
  <c r="M3858"/>
  <c r="M3859"/>
  <c r="M3863"/>
  <c r="M3866"/>
  <c r="M3880"/>
  <c r="M3881"/>
  <c r="M3882"/>
  <c r="K3892"/>
  <c r="M3892" s="1"/>
  <c r="M3895"/>
  <c r="M3898"/>
  <c r="K3902"/>
  <c r="M3902"/>
  <c r="M3904"/>
  <c r="M3909"/>
  <c r="M3912"/>
  <c r="K3919"/>
  <c r="M3920"/>
  <c r="M3921"/>
  <c r="M3922"/>
  <c r="M3924"/>
  <c r="M3925"/>
  <c r="K3926"/>
  <c r="M3926" s="1"/>
  <c r="M3927"/>
  <c r="M3928"/>
  <c r="M3930"/>
  <c r="M3931"/>
  <c r="M3932"/>
  <c r="M3933"/>
  <c r="K3934"/>
  <c r="M3934" s="1"/>
  <c r="M3935"/>
  <c r="M3936"/>
  <c r="M3937"/>
  <c r="M3938"/>
  <c r="M3939"/>
  <c r="M3943"/>
  <c r="M3946"/>
  <c r="M3960"/>
  <c r="M3961"/>
  <c r="M3962"/>
  <c r="K3972"/>
  <c r="M3972" s="1"/>
  <c r="M3975"/>
  <c r="M3978"/>
  <c r="K3982"/>
  <c r="M3984"/>
  <c r="M3989"/>
  <c r="M3992"/>
  <c r="K3999"/>
  <c r="M3999" s="1"/>
  <c r="M4000"/>
  <c r="M4001"/>
  <c r="M4002"/>
  <c r="M4004"/>
  <c r="M4005"/>
  <c r="K4006"/>
  <c r="M4006" s="1"/>
  <c r="M4007"/>
  <c r="M4008"/>
  <c r="M4010"/>
  <c r="M4011"/>
  <c r="M4012"/>
  <c r="M4013"/>
  <c r="K4014"/>
  <c r="M4014"/>
  <c r="M4015"/>
  <c r="M4016"/>
  <c r="M4017"/>
  <c r="M4018"/>
  <c r="M4019"/>
  <c r="M4023"/>
  <c r="M4026"/>
  <c r="M4040"/>
  <c r="M4041"/>
  <c r="M4042"/>
  <c r="K4052"/>
  <c r="M4052" s="1"/>
  <c r="M4055"/>
  <c r="M4058"/>
  <c r="K4062"/>
  <c r="M4062" s="1"/>
  <c r="M4064"/>
  <c r="M4069"/>
  <c r="M4072"/>
  <c r="K4079"/>
  <c r="M4079"/>
  <c r="M4080"/>
  <c r="M4081"/>
  <c r="M4082"/>
  <c r="M4084"/>
  <c r="K4086"/>
  <c r="M4086" s="1"/>
  <c r="M4087"/>
  <c r="M4088"/>
  <c r="M4090"/>
  <c r="M4091"/>
  <c r="M4092"/>
  <c r="M4093"/>
  <c r="K4094"/>
  <c r="M4094"/>
  <c r="M4095"/>
  <c r="M4096"/>
  <c r="M4097"/>
  <c r="M4098"/>
  <c r="M4099"/>
  <c r="M4103"/>
  <c r="M4106"/>
  <c r="M4120"/>
  <c r="M4121"/>
  <c r="M4122"/>
  <c r="K4132"/>
  <c r="M4132" s="1"/>
  <c r="M4135"/>
  <c r="M4138"/>
  <c r="K4142"/>
  <c r="M4142" s="1"/>
  <c r="M4144"/>
  <c r="M4149"/>
  <c r="M4152"/>
  <c r="K4159"/>
  <c r="K4157" s="1"/>
  <c r="M4159"/>
  <c r="M4160"/>
  <c r="M4161"/>
  <c r="M4162"/>
  <c r="M4164"/>
  <c r="M4165"/>
  <c r="K4166"/>
  <c r="M4166" s="1"/>
  <c r="M4157" s="1"/>
  <c r="M4167"/>
  <c r="M4168"/>
  <c r="M4170"/>
  <c r="M4171"/>
  <c r="M4172"/>
  <c r="M4173"/>
  <c r="K4174"/>
  <c r="M4174"/>
  <c r="M4175"/>
  <c r="M4176"/>
  <c r="M4177"/>
  <c r="M4178"/>
  <c r="M4179"/>
  <c r="M4183"/>
  <c r="M4186"/>
  <c r="M4200"/>
  <c r="M4201"/>
  <c r="M4202"/>
  <c r="K4212"/>
  <c r="M4212" s="1"/>
  <c r="M4215"/>
  <c r="M4218"/>
  <c r="K4222"/>
  <c r="M4222" s="1"/>
  <c r="M4224"/>
  <c r="M4229"/>
  <c r="M4232"/>
  <c r="K4239"/>
  <c r="K4237" s="1"/>
  <c r="M4240"/>
  <c r="M4241"/>
  <c r="M4242"/>
  <c r="M4244"/>
  <c r="K4246"/>
  <c r="M4246" s="1"/>
  <c r="M4247"/>
  <c r="M4248"/>
  <c r="M4250"/>
  <c r="M4251"/>
  <c r="M4252"/>
  <c r="M4253"/>
  <c r="K4254"/>
  <c r="M4254"/>
  <c r="M4255"/>
  <c r="M4256"/>
  <c r="M4257"/>
  <c r="M4258"/>
  <c r="M4262"/>
  <c r="M4265"/>
  <c r="M4279"/>
  <c r="M4280"/>
  <c r="M4281"/>
  <c r="K4291"/>
  <c r="M4291" s="1"/>
  <c r="M4294"/>
  <c r="M4297"/>
  <c r="K4301"/>
  <c r="M4301"/>
  <c r="M4303"/>
  <c r="M4308"/>
  <c r="M4311"/>
  <c r="K4318"/>
  <c r="M4318" s="1"/>
  <c r="M4319"/>
  <c r="M4320"/>
  <c r="M4321"/>
  <c r="M4323"/>
  <c r="M4324"/>
  <c r="K4325"/>
  <c r="M4325" s="1"/>
  <c r="M4326"/>
  <c r="M4327"/>
  <c r="M4329"/>
  <c r="M4330"/>
  <c r="M4331"/>
  <c r="M4332"/>
  <c r="K4333"/>
  <c r="M4333" s="1"/>
  <c r="M4334"/>
  <c r="M4335"/>
  <c r="M4336"/>
  <c r="M4337"/>
  <c r="M4341"/>
  <c r="M4344"/>
  <c r="M4358"/>
  <c r="M4359"/>
  <c r="M4360"/>
  <c r="K4370"/>
  <c r="M4373"/>
  <c r="M4376"/>
  <c r="K4380"/>
  <c r="M4380" s="1"/>
  <c r="M4382"/>
  <c r="M4387"/>
  <c r="M4390"/>
  <c r="K4395"/>
  <c r="K4397"/>
  <c r="M4397"/>
  <c r="M4395" s="1"/>
  <c r="M4398"/>
  <c r="M4399"/>
  <c r="M4400"/>
  <c r="M4402"/>
  <c r="M4403"/>
  <c r="K4404"/>
  <c r="M4404"/>
  <c r="M4405"/>
  <c r="M4406"/>
  <c r="M4408"/>
  <c r="M4409"/>
  <c r="M4410"/>
  <c r="M4411"/>
  <c r="K4412"/>
  <c r="M4412" s="1"/>
  <c r="M4413"/>
  <c r="M4414"/>
  <c r="M4415"/>
  <c r="M4416"/>
  <c r="M4420"/>
  <c r="M4423"/>
  <c r="M4437"/>
  <c r="M4438"/>
  <c r="M4439"/>
  <c r="K4450"/>
  <c r="M4453"/>
  <c r="M4456"/>
  <c r="K4460"/>
  <c r="M4460"/>
  <c r="M4462"/>
  <c r="M4467"/>
  <c r="M4470"/>
  <c r="K4477"/>
  <c r="M4477" s="1"/>
  <c r="M4478"/>
  <c r="M4479"/>
  <c r="M4480"/>
  <c r="M4482"/>
  <c r="K4484"/>
  <c r="M4484" s="1"/>
  <c r="M4485"/>
  <c r="M4486"/>
  <c r="M4488"/>
  <c r="M4489"/>
  <c r="M4490"/>
  <c r="M4491"/>
  <c r="K4492"/>
  <c r="M4493"/>
  <c r="M4494"/>
  <c r="M4495"/>
  <c r="M4496"/>
  <c r="M4497"/>
  <c r="M4501"/>
  <c r="M4504"/>
  <c r="M4518"/>
  <c r="M4519"/>
  <c r="M4520"/>
  <c r="K4530"/>
  <c r="M4533"/>
  <c r="M4536"/>
  <c r="K4540"/>
  <c r="M4540" s="1"/>
  <c r="M4542"/>
  <c r="M4547"/>
  <c r="M4550"/>
  <c r="K4557"/>
  <c r="M4557" s="1"/>
  <c r="M4558"/>
  <c r="M4559"/>
  <c r="M4560"/>
  <c r="M4562"/>
  <c r="M4563"/>
  <c r="K4564"/>
  <c r="M4564" s="1"/>
  <c r="M4565"/>
  <c r="M4566"/>
  <c r="M4568"/>
  <c r="M4569"/>
  <c r="M4570"/>
  <c r="M4571"/>
  <c r="K4572"/>
  <c r="M4572" s="1"/>
  <c r="M4573"/>
  <c r="M4574"/>
  <c r="M4575"/>
  <c r="M4576"/>
  <c r="M4577"/>
  <c r="M4581"/>
  <c r="M4584"/>
  <c r="M4598"/>
  <c r="M4599"/>
  <c r="M4600"/>
  <c r="K4611"/>
  <c r="M4611" s="1"/>
  <c r="M4614"/>
  <c r="M4617"/>
  <c r="K4621"/>
  <c r="M4621" s="1"/>
  <c r="M4623"/>
  <c r="M4628"/>
  <c r="M4631"/>
  <c r="K4638"/>
  <c r="M4638" s="1"/>
  <c r="M4639"/>
  <c r="M4640"/>
  <c r="M4641"/>
  <c r="M4643"/>
  <c r="K4645"/>
  <c r="M4645" s="1"/>
  <c r="M4646"/>
  <c r="M4647"/>
  <c r="M4649"/>
  <c r="M4650"/>
  <c r="M4651"/>
  <c r="M4652"/>
  <c r="K4653"/>
  <c r="M4653" s="1"/>
  <c r="M4654"/>
  <c r="M4655"/>
  <c r="M4656"/>
  <c r="M4657"/>
  <c r="M4661"/>
  <c r="M4664"/>
  <c r="K4687"/>
  <c r="M4690"/>
  <c r="M4693"/>
  <c r="K4697"/>
  <c r="M4697" s="1"/>
  <c r="M4699"/>
  <c r="M4704"/>
  <c r="M4707"/>
  <c r="K4714"/>
  <c r="M4714" s="1"/>
  <c r="M4715"/>
  <c r="M4716"/>
  <c r="M4717"/>
  <c r="M4719"/>
  <c r="M4720"/>
  <c r="K4721"/>
  <c r="M4721" s="1"/>
  <c r="M4722"/>
  <c r="M4723"/>
  <c r="M4725"/>
  <c r="M4726"/>
  <c r="M4727"/>
  <c r="M4728"/>
  <c r="K4729"/>
  <c r="M4729" s="1"/>
  <c r="M4730"/>
  <c r="M4731"/>
  <c r="M4732"/>
  <c r="M4733"/>
  <c r="M4737"/>
  <c r="M4740"/>
  <c r="K4763"/>
  <c r="M4763"/>
  <c r="M4766"/>
  <c r="M4769"/>
  <c r="K4773"/>
  <c r="M4773" s="1"/>
  <c r="M4775"/>
  <c r="M4780"/>
  <c r="M4783"/>
  <c r="K4790"/>
  <c r="M4790" s="1"/>
  <c r="M4791"/>
  <c r="M4792"/>
  <c r="M4793"/>
  <c r="M4795"/>
  <c r="K4797"/>
  <c r="M4797" s="1"/>
  <c r="M4798"/>
  <c r="M4799"/>
  <c r="M4801"/>
  <c r="M4802"/>
  <c r="M4803"/>
  <c r="M4804"/>
  <c r="K4805"/>
  <c r="M4805"/>
  <c r="M4806"/>
  <c r="M4807"/>
  <c r="M4808"/>
  <c r="M4809"/>
  <c r="M4810"/>
  <c r="M4814"/>
  <c r="M4817"/>
  <c r="M4831"/>
  <c r="M4832"/>
  <c r="M4833"/>
  <c r="K4845"/>
  <c r="M4848"/>
  <c r="M4851"/>
  <c r="K4855"/>
  <c r="M4855" s="1"/>
  <c r="M4857"/>
  <c r="M4862"/>
  <c r="M4865"/>
  <c r="K4872"/>
  <c r="M4872" s="1"/>
  <c r="M4873"/>
  <c r="M4874"/>
  <c r="M4875"/>
  <c r="M4877"/>
  <c r="M4878"/>
  <c r="K4879"/>
  <c r="M4879" s="1"/>
  <c r="M4880"/>
  <c r="M4881"/>
  <c r="M4883"/>
  <c r="M4884"/>
  <c r="M4885"/>
  <c r="M4886"/>
  <c r="K4887"/>
  <c r="M4887" s="1"/>
  <c r="M4888"/>
  <c r="M4889"/>
  <c r="M4890"/>
  <c r="M4891"/>
  <c r="M4892"/>
  <c r="M4896"/>
  <c r="M4899"/>
  <c r="M4913"/>
  <c r="M4914"/>
  <c r="M4915"/>
  <c r="K4925"/>
  <c r="M4925" s="1"/>
  <c r="M4928"/>
  <c r="M4931"/>
  <c r="K4935"/>
  <c r="M4935" s="1"/>
  <c r="M4937"/>
  <c r="M4942"/>
  <c r="M4945"/>
  <c r="K4952"/>
  <c r="M4952" s="1"/>
  <c r="M4950" s="1"/>
  <c r="M4953"/>
  <c r="M4954"/>
  <c r="M4955"/>
  <c r="M4957"/>
  <c r="M4958"/>
  <c r="K4959"/>
  <c r="M4959"/>
  <c r="M4960"/>
  <c r="M4961"/>
  <c r="M4963"/>
  <c r="M4964"/>
  <c r="M4965"/>
  <c r="M4966"/>
  <c r="K4967"/>
  <c r="M4967" s="1"/>
  <c r="M4968"/>
  <c r="M4969"/>
  <c r="M4970"/>
  <c r="M4971"/>
  <c r="M4972"/>
  <c r="M4976"/>
  <c r="M4979"/>
  <c r="M4993"/>
  <c r="M4994"/>
  <c r="M4995"/>
  <c r="K5005"/>
  <c r="M5005" s="1"/>
  <c r="M5076" s="1"/>
  <c r="M5008"/>
  <c r="M5011"/>
  <c r="K5015"/>
  <c r="M5015"/>
  <c r="M5017"/>
  <c r="M5022"/>
  <c r="M5025"/>
  <c r="K5032"/>
  <c r="M5032" s="1"/>
  <c r="M5030" s="1"/>
  <c r="M5033"/>
  <c r="M5034"/>
  <c r="M5035"/>
  <c r="M5037"/>
  <c r="M5038"/>
  <c r="K5039"/>
  <c r="M5039" s="1"/>
  <c r="M5040"/>
  <c r="M5041"/>
  <c r="M5043"/>
  <c r="M5044"/>
  <c r="M5045"/>
  <c r="M5046"/>
  <c r="K5047"/>
  <c r="M5047" s="1"/>
  <c r="M5048"/>
  <c r="M5049"/>
  <c r="M5050"/>
  <c r="M5051"/>
  <c r="M5052"/>
  <c r="M5056"/>
  <c r="M5059"/>
  <c r="M5073"/>
  <c r="M5074"/>
  <c r="M5075"/>
  <c r="K8" i="10"/>
  <c r="K79" s="1"/>
  <c r="M11"/>
  <c r="M14"/>
  <c r="K18"/>
  <c r="M18"/>
  <c r="M20"/>
  <c r="M25"/>
  <c r="M28"/>
  <c r="K33"/>
  <c r="K35"/>
  <c r="M35"/>
  <c r="M36"/>
  <c r="M37"/>
  <c r="M38"/>
  <c r="M40"/>
  <c r="M41"/>
  <c r="K42"/>
  <c r="M42"/>
  <c r="M43"/>
  <c r="M44"/>
  <c r="M46"/>
  <c r="M47"/>
  <c r="M48"/>
  <c r="M49"/>
  <c r="K50"/>
  <c r="M50" s="1"/>
  <c r="M33" s="1"/>
  <c r="M51"/>
  <c r="M52"/>
  <c r="M53"/>
  <c r="M54"/>
  <c r="M55"/>
  <c r="M59"/>
  <c r="M62"/>
  <c r="M76"/>
  <c r="M77"/>
  <c r="M78"/>
  <c r="K9" i="9"/>
  <c r="K80" s="1"/>
  <c r="M12"/>
  <c r="M15"/>
  <c r="K19"/>
  <c r="M19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/>
  <c r="M52"/>
  <c r="M53"/>
  <c r="M54"/>
  <c r="M55"/>
  <c r="M56"/>
  <c r="M60"/>
  <c r="M63"/>
  <c r="M77"/>
  <c r="M78"/>
  <c r="M79"/>
  <c r="M4678" i="11" l="1"/>
  <c r="M3757"/>
  <c r="K804"/>
  <c r="M964"/>
  <c r="M4870"/>
  <c r="M239"/>
  <c r="M2140"/>
  <c r="M1535"/>
  <c r="M1581" s="1"/>
  <c r="M733"/>
  <c r="M804" s="1"/>
  <c r="K641"/>
  <c r="K4788"/>
  <c r="K2299"/>
  <c r="K1615"/>
  <c r="K1661" s="1"/>
  <c r="K561"/>
  <c r="M4316"/>
  <c r="M4361" s="1"/>
  <c r="K4282"/>
  <c r="K4870"/>
  <c r="M4712"/>
  <c r="M4239"/>
  <c r="M4237" s="1"/>
  <c r="M4282" s="1"/>
  <c r="M4077"/>
  <c r="M3774"/>
  <c r="K2458"/>
  <c r="M1775"/>
  <c r="M4555"/>
  <c r="K2932"/>
  <c r="M2695"/>
  <c r="M2616"/>
  <c r="M1855"/>
  <c r="M1901" s="1"/>
  <c r="K1204"/>
  <c r="M3169"/>
  <c r="M3090"/>
  <c r="M2379"/>
  <c r="M1935"/>
  <c r="M1981" s="1"/>
  <c r="K676"/>
  <c r="K722" s="1"/>
  <c r="K3406"/>
  <c r="M3011"/>
  <c r="M2174"/>
  <c r="M2220" s="1"/>
  <c r="M2095"/>
  <c r="K758"/>
  <c r="K515"/>
  <c r="M193"/>
  <c r="M4788"/>
  <c r="M4834" s="1"/>
  <c r="K2254"/>
  <c r="M515"/>
  <c r="K399"/>
  <c r="M275"/>
  <c r="M273" s="1"/>
  <c r="K3803"/>
  <c r="K2413"/>
  <c r="M2333"/>
  <c r="M2254"/>
  <c r="M2299" s="1"/>
  <c r="K838"/>
  <c r="K884" s="1"/>
  <c r="M435"/>
  <c r="M481" s="1"/>
  <c r="M355"/>
  <c r="M353" s="1"/>
  <c r="M399" s="1"/>
  <c r="M3327"/>
  <c r="M2413"/>
  <c r="K1078"/>
  <c r="K1124" s="1"/>
  <c r="K998"/>
  <c r="K1044" s="1"/>
  <c r="K5030"/>
  <c r="K5076" s="1"/>
  <c r="K4950"/>
  <c r="M4636"/>
  <c r="K2966"/>
  <c r="K3011" s="1"/>
  <c r="K2887"/>
  <c r="K2537"/>
  <c r="M1078"/>
  <c r="M1124" s="1"/>
  <c r="M998"/>
  <c r="M918"/>
  <c r="M3124"/>
  <c r="M3045"/>
  <c r="M2966"/>
  <c r="M2887"/>
  <c r="M2650"/>
  <c r="M2492"/>
  <c r="M2537" s="1"/>
  <c r="K595"/>
  <c r="M2731"/>
  <c r="M2729" s="1"/>
  <c r="M2573"/>
  <c r="M2571" s="1"/>
  <c r="K3361"/>
  <c r="K3327"/>
  <c r="M3203"/>
  <c r="M3248" s="1"/>
  <c r="K1318"/>
  <c r="K1364" s="1"/>
  <c r="M1320"/>
  <c r="M1318" s="1"/>
  <c r="M1364" s="1"/>
  <c r="M3598"/>
  <c r="M3643" s="1"/>
  <c r="K1695"/>
  <c r="K1741" s="1"/>
  <c r="M838"/>
  <c r="M3519"/>
  <c r="K1238"/>
  <c r="K1284" s="1"/>
  <c r="K2808"/>
  <c r="K2853" s="1"/>
  <c r="K2015"/>
  <c r="K2061" s="1"/>
  <c r="M3677"/>
  <c r="M3837"/>
  <c r="M3883" s="1"/>
  <c r="K4834"/>
  <c r="K3917"/>
  <c r="K3963" s="1"/>
  <c r="M4996"/>
  <c r="M3282"/>
  <c r="M3919"/>
  <c r="M3917" s="1"/>
  <c r="M3963" s="1"/>
  <c r="K1158"/>
  <c r="K3440"/>
  <c r="K3485" s="1"/>
  <c r="K4916"/>
  <c r="K4440"/>
  <c r="M1175"/>
  <c r="M1158" s="1"/>
  <c r="M1204" s="1"/>
  <c r="K4077"/>
  <c r="K4123" s="1"/>
  <c r="K4475"/>
  <c r="K4521" s="1"/>
  <c r="K159"/>
  <c r="M79" i="12"/>
  <c r="K158"/>
  <c r="M8"/>
  <c r="M88"/>
  <c r="M158" s="1"/>
  <c r="K113"/>
  <c r="M319" i="11"/>
  <c r="K2379"/>
  <c r="M1695"/>
  <c r="M1741" s="1"/>
  <c r="K3169"/>
  <c r="M2015"/>
  <c r="M2061" s="1"/>
  <c r="M595"/>
  <c r="M3723"/>
  <c r="K3564"/>
  <c r="K3883"/>
  <c r="M3361"/>
  <c r="M4203"/>
  <c r="K4043"/>
  <c r="K1501"/>
  <c r="M4123"/>
  <c r="M3440"/>
  <c r="K4203"/>
  <c r="M3997"/>
  <c r="M1661"/>
  <c r="K3598"/>
  <c r="K3643" s="1"/>
  <c r="M8"/>
  <c r="M79" s="1"/>
  <c r="K4636"/>
  <c r="K4678" s="1"/>
  <c r="K2174"/>
  <c r="K2220" s="1"/>
  <c r="K1855"/>
  <c r="K1901" s="1"/>
  <c r="K1535"/>
  <c r="K1581" s="1"/>
  <c r="M1247"/>
  <c r="M1238" s="1"/>
  <c r="M4492"/>
  <c r="M4475" s="1"/>
  <c r="M4370"/>
  <c r="M4440" s="1"/>
  <c r="M3982"/>
  <c r="M4043" s="1"/>
  <c r="M3662"/>
  <c r="M3336"/>
  <c r="M2032"/>
  <c r="M1712"/>
  <c r="M1383"/>
  <c r="M1421" s="1"/>
  <c r="K4712"/>
  <c r="K4754" s="1"/>
  <c r="K4316"/>
  <c r="K4361" s="1"/>
  <c r="M604"/>
  <c r="M2817"/>
  <c r="M2808" s="1"/>
  <c r="M4845"/>
  <c r="K3997"/>
  <c r="M3732"/>
  <c r="K3677"/>
  <c r="K3723" s="1"/>
  <c r="M88"/>
  <c r="M159" s="1"/>
  <c r="K33"/>
  <c r="K79" s="1"/>
  <c r="K1935"/>
  <c r="K1981" s="1"/>
  <c r="M4450"/>
  <c r="M3415"/>
  <c r="M813"/>
  <c r="M2704"/>
  <c r="M490"/>
  <c r="K2650"/>
  <c r="K2695" s="1"/>
  <c r="K435"/>
  <c r="K481" s="1"/>
  <c r="K3045"/>
  <c r="K3090" s="1"/>
  <c r="M2388"/>
  <c r="M2458" s="1"/>
  <c r="K2333"/>
  <c r="M1213"/>
  <c r="M4530"/>
  <c r="M4601" s="1"/>
  <c r="M3494"/>
  <c r="M3564" s="1"/>
  <c r="M1750"/>
  <c r="M1821" s="1"/>
  <c r="M1430"/>
  <c r="M1501" s="1"/>
  <c r="M2783"/>
  <c r="M570"/>
  <c r="K4996"/>
  <c r="K193"/>
  <c r="K239" s="1"/>
  <c r="K3837"/>
  <c r="K3124"/>
  <c r="K4555"/>
  <c r="K4601" s="1"/>
  <c r="K3519"/>
  <c r="K2095"/>
  <c r="K2140" s="1"/>
  <c r="K2141" s="1"/>
  <c r="K1775"/>
  <c r="K1821" s="1"/>
  <c r="K1455"/>
  <c r="M258"/>
  <c r="K3248"/>
  <c r="M2862"/>
  <c r="M2932" s="1"/>
  <c r="M973"/>
  <c r="K918"/>
  <c r="K964" s="1"/>
  <c r="M4687"/>
  <c r="M8" i="10"/>
  <c r="M79" s="1"/>
  <c r="M9" i="9"/>
  <c r="M80" s="1"/>
  <c r="K8" i="8"/>
  <c r="K67" s="1"/>
  <c r="M11"/>
  <c r="M14"/>
  <c r="K18"/>
  <c r="M18" s="1"/>
  <c r="M20"/>
  <c r="M25"/>
  <c r="M27"/>
  <c r="K31"/>
  <c r="K32"/>
  <c r="M32" s="1"/>
  <c r="M31" s="1"/>
  <c r="M33"/>
  <c r="M34"/>
  <c r="M35"/>
  <c r="M37"/>
  <c r="M38"/>
  <c r="K39"/>
  <c r="M39"/>
  <c r="M40"/>
  <c r="M41"/>
  <c r="M43"/>
  <c r="M44"/>
  <c r="M45"/>
  <c r="M46"/>
  <c r="K47"/>
  <c r="M47" s="1"/>
  <c r="M48"/>
  <c r="M49"/>
  <c r="M50"/>
  <c r="M51"/>
  <c r="M52"/>
  <c r="M53"/>
  <c r="M55"/>
  <c r="K76"/>
  <c r="M79"/>
  <c r="M82"/>
  <c r="K86"/>
  <c r="M86"/>
  <c r="M88"/>
  <c r="M93"/>
  <c r="M95"/>
  <c r="K100"/>
  <c r="K99" s="1"/>
  <c r="M100"/>
  <c r="M101"/>
  <c r="M102"/>
  <c r="M103"/>
  <c r="M105"/>
  <c r="M106"/>
  <c r="K107"/>
  <c r="M107"/>
  <c r="M108"/>
  <c r="M109"/>
  <c r="M111"/>
  <c r="M112"/>
  <c r="M113"/>
  <c r="M114"/>
  <c r="K115"/>
  <c r="M115"/>
  <c r="M99" s="1"/>
  <c r="M116"/>
  <c r="M117"/>
  <c r="M118"/>
  <c r="M119"/>
  <c r="M120"/>
  <c r="M121"/>
  <c r="M123"/>
  <c r="K144"/>
  <c r="M147"/>
  <c r="M150"/>
  <c r="K154"/>
  <c r="M154"/>
  <c r="M156"/>
  <c r="M161"/>
  <c r="M163"/>
  <c r="K168"/>
  <c r="M168" s="1"/>
  <c r="M167" s="1"/>
  <c r="M169"/>
  <c r="M170"/>
  <c r="M171"/>
  <c r="M173"/>
  <c r="K175"/>
  <c r="M175" s="1"/>
  <c r="M176"/>
  <c r="M177"/>
  <c r="M179"/>
  <c r="M180"/>
  <c r="M181"/>
  <c r="M182"/>
  <c r="K183"/>
  <c r="M183" s="1"/>
  <c r="M184"/>
  <c r="M185"/>
  <c r="M186"/>
  <c r="M187"/>
  <c r="M188"/>
  <c r="M189"/>
  <c r="M191"/>
  <c r="M203"/>
  <c r="M204"/>
  <c r="M205"/>
  <c r="K215"/>
  <c r="M218"/>
  <c r="M221"/>
  <c r="K225"/>
  <c r="M225" s="1"/>
  <c r="M227"/>
  <c r="M232"/>
  <c r="M234"/>
  <c r="K239"/>
  <c r="M239" s="1"/>
  <c r="M240"/>
  <c r="M241"/>
  <c r="M242"/>
  <c r="M244"/>
  <c r="M245"/>
  <c r="K246"/>
  <c r="K238" s="1"/>
  <c r="M247"/>
  <c r="M248"/>
  <c r="M250"/>
  <c r="M251"/>
  <c r="M252"/>
  <c r="M253"/>
  <c r="K254"/>
  <c r="M254" s="1"/>
  <c r="M255"/>
  <c r="M256"/>
  <c r="M257"/>
  <c r="M258"/>
  <c r="M259"/>
  <c r="M260"/>
  <c r="M262"/>
  <c r="M274"/>
  <c r="M275"/>
  <c r="M276"/>
  <c r="K286"/>
  <c r="M286"/>
  <c r="M289"/>
  <c r="M292"/>
  <c r="K296"/>
  <c r="M296" s="1"/>
  <c r="M348" s="1"/>
  <c r="M298"/>
  <c r="M303"/>
  <c r="M305"/>
  <c r="K310"/>
  <c r="K309" s="1"/>
  <c r="M310"/>
  <c r="M311"/>
  <c r="M312"/>
  <c r="M313"/>
  <c r="M315"/>
  <c r="M316"/>
  <c r="K317"/>
  <c r="M317" s="1"/>
  <c r="M309" s="1"/>
  <c r="M318"/>
  <c r="M319"/>
  <c r="M321"/>
  <c r="M322"/>
  <c r="M323"/>
  <c r="M324"/>
  <c r="K325"/>
  <c r="M325" s="1"/>
  <c r="M326"/>
  <c r="M327"/>
  <c r="M328"/>
  <c r="M329"/>
  <c r="M330"/>
  <c r="M331"/>
  <c r="M333"/>
  <c r="M345"/>
  <c r="M346"/>
  <c r="M347"/>
  <c r="K357"/>
  <c r="K419" s="1"/>
  <c r="M360"/>
  <c r="M363"/>
  <c r="K367"/>
  <c r="M367" s="1"/>
  <c r="M369"/>
  <c r="M374"/>
  <c r="M376"/>
  <c r="K380"/>
  <c r="K381"/>
  <c r="M381" s="1"/>
  <c r="M380" s="1"/>
  <c r="M382"/>
  <c r="M383"/>
  <c r="M384"/>
  <c r="M386"/>
  <c r="M387"/>
  <c r="K388"/>
  <c r="M388" s="1"/>
  <c r="M389"/>
  <c r="M390"/>
  <c r="M392"/>
  <c r="M393"/>
  <c r="M394"/>
  <c r="M395"/>
  <c r="K396"/>
  <c r="M396" s="1"/>
  <c r="M397"/>
  <c r="M398"/>
  <c r="M399"/>
  <c r="M400"/>
  <c r="M401"/>
  <c r="M402"/>
  <c r="M404"/>
  <c r="M416"/>
  <c r="M417"/>
  <c r="K428"/>
  <c r="M428"/>
  <c r="M431"/>
  <c r="M434"/>
  <c r="K438"/>
  <c r="M438" s="1"/>
  <c r="M440"/>
  <c r="M445"/>
  <c r="M447"/>
  <c r="K452"/>
  <c r="M452" s="1"/>
  <c r="M451" s="1"/>
  <c r="M453"/>
  <c r="M454"/>
  <c r="M455"/>
  <c r="M457"/>
  <c r="M458"/>
  <c r="K459"/>
  <c r="M459"/>
  <c r="M460"/>
  <c r="M461"/>
  <c r="M463"/>
  <c r="M464"/>
  <c r="M465"/>
  <c r="M466"/>
  <c r="K467"/>
  <c r="M467"/>
  <c r="M468"/>
  <c r="M469"/>
  <c r="M470"/>
  <c r="M471"/>
  <c r="M472"/>
  <c r="M473"/>
  <c r="M475"/>
  <c r="M487"/>
  <c r="M488"/>
  <c r="M489"/>
  <c r="K499"/>
  <c r="M499"/>
  <c r="M502"/>
  <c r="M505"/>
  <c r="K509"/>
  <c r="M509"/>
  <c r="M511"/>
  <c r="M516"/>
  <c r="M518"/>
  <c r="K523"/>
  <c r="M523" s="1"/>
  <c r="M524"/>
  <c r="M525"/>
  <c r="M526"/>
  <c r="M528"/>
  <c r="M529"/>
  <c r="K530"/>
  <c r="M530"/>
  <c r="M531"/>
  <c r="M532"/>
  <c r="M534"/>
  <c r="M535"/>
  <c r="M536"/>
  <c r="M537"/>
  <c r="K538"/>
  <c r="M538" s="1"/>
  <c r="M539"/>
  <c r="M540"/>
  <c r="M541"/>
  <c r="M542"/>
  <c r="M543"/>
  <c r="M544"/>
  <c r="M546"/>
  <c r="M558"/>
  <c r="M559"/>
  <c r="M560"/>
  <c r="K570"/>
  <c r="M570"/>
  <c r="M632" s="1"/>
  <c r="M573"/>
  <c r="M576"/>
  <c r="K580"/>
  <c r="M580"/>
  <c r="M582"/>
  <c r="M587"/>
  <c r="M589"/>
  <c r="K594"/>
  <c r="M594" s="1"/>
  <c r="M593" s="1"/>
  <c r="M595"/>
  <c r="M596"/>
  <c r="M597"/>
  <c r="M599"/>
  <c r="M600"/>
  <c r="K601"/>
  <c r="M601" s="1"/>
  <c r="M602"/>
  <c r="M603"/>
  <c r="M605"/>
  <c r="M606"/>
  <c r="M607"/>
  <c r="M608"/>
  <c r="K609"/>
  <c r="M609"/>
  <c r="M610"/>
  <c r="M611"/>
  <c r="M612"/>
  <c r="M613"/>
  <c r="M614"/>
  <c r="M615"/>
  <c r="M617"/>
  <c r="M629"/>
  <c r="M630"/>
  <c r="M631"/>
  <c r="K641"/>
  <c r="K703" s="1"/>
  <c r="M644"/>
  <c r="M647"/>
  <c r="K651"/>
  <c r="M651"/>
  <c r="M653"/>
  <c r="M658"/>
  <c r="M660"/>
  <c r="K664"/>
  <c r="K665"/>
  <c r="M665" s="1"/>
  <c r="M664" s="1"/>
  <c r="M666"/>
  <c r="M667"/>
  <c r="M668"/>
  <c r="M670"/>
  <c r="M671"/>
  <c r="K672"/>
  <c r="M672"/>
  <c r="M673"/>
  <c r="M674"/>
  <c r="M676"/>
  <c r="M677"/>
  <c r="M678"/>
  <c r="M679"/>
  <c r="K680"/>
  <c r="M680"/>
  <c r="M681"/>
  <c r="M682"/>
  <c r="M683"/>
  <c r="M684"/>
  <c r="M685"/>
  <c r="M686"/>
  <c r="M688"/>
  <c r="M700"/>
  <c r="M701"/>
  <c r="M702"/>
  <c r="K713"/>
  <c r="K775" s="1"/>
  <c r="M713"/>
  <c r="M716"/>
  <c r="M719"/>
  <c r="K723"/>
  <c r="M723" s="1"/>
  <c r="M725"/>
  <c r="M730"/>
  <c r="M732"/>
  <c r="K737"/>
  <c r="M737" s="1"/>
  <c r="M736" s="1"/>
  <c r="M738"/>
  <c r="M739"/>
  <c r="M740"/>
  <c r="M742"/>
  <c r="M743"/>
  <c r="K744"/>
  <c r="M744"/>
  <c r="M745"/>
  <c r="M746"/>
  <c r="M748"/>
  <c r="M749"/>
  <c r="M750"/>
  <c r="M751"/>
  <c r="K752"/>
  <c r="K736" s="1"/>
  <c r="M752"/>
  <c r="M753"/>
  <c r="M754"/>
  <c r="M755"/>
  <c r="M756"/>
  <c r="M757"/>
  <c r="M758"/>
  <c r="M760"/>
  <c r="M772"/>
  <c r="M773"/>
  <c r="M774"/>
  <c r="K784"/>
  <c r="M784"/>
  <c r="M847" s="1"/>
  <c r="M787"/>
  <c r="M790"/>
  <c r="K794"/>
  <c r="M794"/>
  <c r="M796"/>
  <c r="M801"/>
  <c r="M803"/>
  <c r="K808"/>
  <c r="M808" s="1"/>
  <c r="M807" s="1"/>
  <c r="M809"/>
  <c r="M810"/>
  <c r="M811"/>
  <c r="M813"/>
  <c r="M814"/>
  <c r="K815"/>
  <c r="K807" s="1"/>
  <c r="M815"/>
  <c r="M816"/>
  <c r="M817"/>
  <c r="M819"/>
  <c r="M820"/>
  <c r="M821"/>
  <c r="M822"/>
  <c r="K823"/>
  <c r="M823" s="1"/>
  <c r="M824"/>
  <c r="M825"/>
  <c r="M826"/>
  <c r="M827"/>
  <c r="M828"/>
  <c r="M829"/>
  <c r="M832"/>
  <c r="M844"/>
  <c r="M845"/>
  <c r="M846"/>
  <c r="K856"/>
  <c r="M856"/>
  <c r="M859"/>
  <c r="M862"/>
  <c r="K866"/>
  <c r="M866"/>
  <c r="M868"/>
  <c r="M873"/>
  <c r="M875"/>
  <c r="K880"/>
  <c r="M880" s="1"/>
  <c r="M881"/>
  <c r="M882"/>
  <c r="M883"/>
  <c r="M885"/>
  <c r="K887"/>
  <c r="M887" s="1"/>
  <c r="M888"/>
  <c r="M889"/>
  <c r="M891"/>
  <c r="M892"/>
  <c r="M893"/>
  <c r="M894"/>
  <c r="K895"/>
  <c r="M895" s="1"/>
  <c r="M896"/>
  <c r="M897"/>
  <c r="M898"/>
  <c r="M899"/>
  <c r="M900"/>
  <c r="M901"/>
  <c r="M904"/>
  <c r="M916"/>
  <c r="K926"/>
  <c r="M926" s="1"/>
  <c r="M929"/>
  <c r="M932"/>
  <c r="K936"/>
  <c r="M936" s="1"/>
  <c r="M938"/>
  <c r="M943"/>
  <c r="M945"/>
  <c r="K950"/>
  <c r="K949" s="1"/>
  <c r="K987" s="1"/>
  <c r="M950"/>
  <c r="M951"/>
  <c r="M952"/>
  <c r="M953"/>
  <c r="M955"/>
  <c r="M956"/>
  <c r="K957"/>
  <c r="M957" s="1"/>
  <c r="M958"/>
  <c r="M959"/>
  <c r="M961"/>
  <c r="M962"/>
  <c r="M963"/>
  <c r="M964"/>
  <c r="K965"/>
  <c r="M965"/>
  <c r="M966"/>
  <c r="M967"/>
  <c r="M968"/>
  <c r="M969"/>
  <c r="M970"/>
  <c r="M971"/>
  <c r="M974"/>
  <c r="M986"/>
  <c r="K996"/>
  <c r="M999"/>
  <c r="M1002"/>
  <c r="K1006"/>
  <c r="M1006" s="1"/>
  <c r="M1008"/>
  <c r="M1013"/>
  <c r="M1015"/>
  <c r="K1020"/>
  <c r="M1020"/>
  <c r="M1021"/>
  <c r="M1022"/>
  <c r="M1023"/>
  <c r="M1025"/>
  <c r="M1026"/>
  <c r="K1027"/>
  <c r="M1027" s="1"/>
  <c r="M1028"/>
  <c r="M1029"/>
  <c r="M1031"/>
  <c r="M1032"/>
  <c r="M1033"/>
  <c r="M1034"/>
  <c r="K1035"/>
  <c r="M1035" s="1"/>
  <c r="M1036"/>
  <c r="M1037"/>
  <c r="M1038"/>
  <c r="M1039"/>
  <c r="M1040"/>
  <c r="M1041"/>
  <c r="M1044"/>
  <c r="M1056"/>
  <c r="M1057"/>
  <c r="K1068"/>
  <c r="M1071"/>
  <c r="M1074"/>
  <c r="K1078"/>
  <c r="M1078"/>
  <c r="M1080"/>
  <c r="M1085"/>
  <c r="M1087"/>
  <c r="K1092"/>
  <c r="M1092" s="1"/>
  <c r="M1091" s="1"/>
  <c r="M1093"/>
  <c r="M1094"/>
  <c r="M1095"/>
  <c r="M1097"/>
  <c r="K1099"/>
  <c r="M1099" s="1"/>
  <c r="M1100"/>
  <c r="M1101"/>
  <c r="M1103"/>
  <c r="M1104"/>
  <c r="M1105"/>
  <c r="M1106"/>
  <c r="K1107"/>
  <c r="M1107" s="1"/>
  <c r="M1108"/>
  <c r="M1109"/>
  <c r="M1110"/>
  <c r="M1111"/>
  <c r="M1112"/>
  <c r="M1113"/>
  <c r="M1116"/>
  <c r="M1128"/>
  <c r="K1138"/>
  <c r="K1199" s="1"/>
  <c r="M1141"/>
  <c r="M1144"/>
  <c r="K1148"/>
  <c r="M1148" s="1"/>
  <c r="M1150"/>
  <c r="M1155"/>
  <c r="M1157"/>
  <c r="K1162"/>
  <c r="M1162"/>
  <c r="M1163"/>
  <c r="M1164"/>
  <c r="M1165"/>
  <c r="M1167"/>
  <c r="M1168"/>
  <c r="K1169"/>
  <c r="K1161" s="1"/>
  <c r="M1170"/>
  <c r="M1171"/>
  <c r="M1173"/>
  <c r="M1174"/>
  <c r="M1175"/>
  <c r="M1176"/>
  <c r="K1177"/>
  <c r="M1177" s="1"/>
  <c r="M1178"/>
  <c r="M1179"/>
  <c r="M1180"/>
  <c r="M1181"/>
  <c r="M1182"/>
  <c r="M1183"/>
  <c r="M1186"/>
  <c r="M1198"/>
  <c r="K1208"/>
  <c r="K1271" s="1"/>
  <c r="M1211"/>
  <c r="M1214"/>
  <c r="K1218"/>
  <c r="M1218" s="1"/>
  <c r="M1220"/>
  <c r="M1225"/>
  <c r="M1227"/>
  <c r="K1232"/>
  <c r="K1231" s="1"/>
  <c r="M1233"/>
  <c r="M1234"/>
  <c r="M1235"/>
  <c r="M1237"/>
  <c r="M1238"/>
  <c r="K1239"/>
  <c r="M1239" s="1"/>
  <c r="M1240"/>
  <c r="M1241"/>
  <c r="M1243"/>
  <c r="M1244"/>
  <c r="M1245"/>
  <c r="M1246"/>
  <c r="K1247"/>
  <c r="M1247" s="1"/>
  <c r="M1248"/>
  <c r="M1249"/>
  <c r="M1250"/>
  <c r="M1251"/>
  <c r="M1252"/>
  <c r="M1253"/>
  <c r="M1256"/>
  <c r="M1268"/>
  <c r="M1269"/>
  <c r="K1280"/>
  <c r="M1280"/>
  <c r="M1283"/>
  <c r="M1286"/>
  <c r="K1290"/>
  <c r="K1343" s="1"/>
  <c r="M1292"/>
  <c r="M1297"/>
  <c r="M1299"/>
  <c r="K1303"/>
  <c r="K1304"/>
  <c r="M1304" s="1"/>
  <c r="M1303" s="1"/>
  <c r="M1305"/>
  <c r="M1306"/>
  <c r="M1307"/>
  <c r="M1309"/>
  <c r="M1310"/>
  <c r="K1311"/>
  <c r="M1311"/>
  <c r="M1312"/>
  <c r="M1313"/>
  <c r="M1315"/>
  <c r="M1316"/>
  <c r="M1317"/>
  <c r="M1318"/>
  <c r="K1319"/>
  <c r="M1319"/>
  <c r="M1320"/>
  <c r="M1321"/>
  <c r="M1322"/>
  <c r="M1323"/>
  <c r="M1324"/>
  <c r="M1325"/>
  <c r="M1328"/>
  <c r="M1340"/>
  <c r="M1341"/>
  <c r="M1342"/>
  <c r="K1352"/>
  <c r="M1352"/>
  <c r="M1415" s="1"/>
  <c r="M1355"/>
  <c r="M1358"/>
  <c r="K1362"/>
  <c r="M1362"/>
  <c r="M1364"/>
  <c r="M1369"/>
  <c r="M1371"/>
  <c r="K1376"/>
  <c r="M1376" s="1"/>
  <c r="M1375" s="1"/>
  <c r="M1377"/>
  <c r="M1378"/>
  <c r="M1379"/>
  <c r="M1381"/>
  <c r="M1382"/>
  <c r="K1383"/>
  <c r="M1383"/>
  <c r="M1384"/>
  <c r="M1385"/>
  <c r="M1387"/>
  <c r="M1388"/>
  <c r="M1389"/>
  <c r="M1390"/>
  <c r="K1391"/>
  <c r="M1391"/>
  <c r="M1392"/>
  <c r="M1393"/>
  <c r="M1394"/>
  <c r="M1395"/>
  <c r="M1396"/>
  <c r="M1397"/>
  <c r="M1400"/>
  <c r="M1412"/>
  <c r="M1413"/>
  <c r="K1424"/>
  <c r="K1485" s="1"/>
  <c r="M1427"/>
  <c r="M1430"/>
  <c r="K1434"/>
  <c r="M1434" s="1"/>
  <c r="M1436"/>
  <c r="M1441"/>
  <c r="M1443"/>
  <c r="K1448"/>
  <c r="M1448"/>
  <c r="M1449"/>
  <c r="M1450"/>
  <c r="M1451"/>
  <c r="M1453"/>
  <c r="K1455"/>
  <c r="M1455"/>
  <c r="M1456"/>
  <c r="M1457"/>
  <c r="M1459"/>
  <c r="M1460"/>
  <c r="M1461"/>
  <c r="M1462"/>
  <c r="K1463"/>
  <c r="K1447" s="1"/>
  <c r="M1463"/>
  <c r="M1447" s="1"/>
  <c r="M1464"/>
  <c r="M1465"/>
  <c r="M1466"/>
  <c r="M1467"/>
  <c r="M1468"/>
  <c r="M1469"/>
  <c r="M1472"/>
  <c r="M1484"/>
  <c r="K1497"/>
  <c r="K1560" s="1"/>
  <c r="M1497"/>
  <c r="M1560" s="1"/>
  <c r="M1500"/>
  <c r="M1503"/>
  <c r="K1507"/>
  <c r="M1507"/>
  <c r="M1509"/>
  <c r="M1514"/>
  <c r="M1516"/>
  <c r="K1521"/>
  <c r="M1521" s="1"/>
  <c r="M1520" s="1"/>
  <c r="M1522"/>
  <c r="M1523"/>
  <c r="M1524"/>
  <c r="M1526"/>
  <c r="M1527"/>
  <c r="K1528"/>
  <c r="K1520" s="1"/>
  <c r="M1528"/>
  <c r="M1529"/>
  <c r="M1530"/>
  <c r="M1532"/>
  <c r="M1533"/>
  <c r="M1534"/>
  <c r="M1535"/>
  <c r="K1536"/>
  <c r="M1536" s="1"/>
  <c r="M1537"/>
  <c r="M1538"/>
  <c r="M1539"/>
  <c r="M1540"/>
  <c r="M1541"/>
  <c r="M1542"/>
  <c r="M1545"/>
  <c r="M1557"/>
  <c r="M1558"/>
  <c r="M1559"/>
  <c r="K1569"/>
  <c r="M1569"/>
  <c r="M1572"/>
  <c r="M1575"/>
  <c r="K1579"/>
  <c r="M1579"/>
  <c r="M1581"/>
  <c r="M1586"/>
  <c r="M1588"/>
  <c r="K1593"/>
  <c r="M1593" s="1"/>
  <c r="M1594"/>
  <c r="M1595"/>
  <c r="M1596"/>
  <c r="M1598"/>
  <c r="M1599"/>
  <c r="K1600"/>
  <c r="M1600" s="1"/>
  <c r="M1601"/>
  <c r="M1602"/>
  <c r="M1604"/>
  <c r="M1605"/>
  <c r="M1606"/>
  <c r="M1607"/>
  <c r="K1608"/>
  <c r="M1608"/>
  <c r="M1609"/>
  <c r="M1610"/>
  <c r="M1611"/>
  <c r="M1612"/>
  <c r="M1613"/>
  <c r="M1614"/>
  <c r="M1617"/>
  <c r="M1629"/>
  <c r="M1630"/>
  <c r="M1631"/>
  <c r="K1641"/>
  <c r="K1702" s="1"/>
  <c r="M1644"/>
  <c r="M1647"/>
  <c r="K1651"/>
  <c r="M1651"/>
  <c r="M1653"/>
  <c r="M1658"/>
  <c r="M1660"/>
  <c r="K1664"/>
  <c r="K1665"/>
  <c r="M1665" s="1"/>
  <c r="M1664" s="1"/>
  <c r="M1666"/>
  <c r="M1667"/>
  <c r="M1668"/>
  <c r="M1670"/>
  <c r="K1672"/>
  <c r="M1672" s="1"/>
  <c r="M1673"/>
  <c r="M1674"/>
  <c r="M1676"/>
  <c r="M1677"/>
  <c r="M1678"/>
  <c r="M1679"/>
  <c r="K1680"/>
  <c r="M1680" s="1"/>
  <c r="M1681"/>
  <c r="M1682"/>
  <c r="M1683"/>
  <c r="M1684"/>
  <c r="M1685"/>
  <c r="M1686"/>
  <c r="M1689"/>
  <c r="M1701"/>
  <c r="K1711"/>
  <c r="M1711" s="1"/>
  <c r="M1774" s="1"/>
  <c r="M1714"/>
  <c r="M1717"/>
  <c r="K1721"/>
  <c r="M1721" s="1"/>
  <c r="M1723"/>
  <c r="M1728"/>
  <c r="M1730"/>
  <c r="K1735"/>
  <c r="K1734" s="1"/>
  <c r="K1774" s="1"/>
  <c r="M1735"/>
  <c r="M1734" s="1"/>
  <c r="M1736"/>
  <c r="M1737"/>
  <c r="M1738"/>
  <c r="M1740"/>
  <c r="M1741"/>
  <c r="K1742"/>
  <c r="M1742"/>
  <c r="M1743"/>
  <c r="M1744"/>
  <c r="M1746"/>
  <c r="M1747"/>
  <c r="M1748"/>
  <c r="M1749"/>
  <c r="K1750"/>
  <c r="M1750"/>
  <c r="M1751"/>
  <c r="M1752"/>
  <c r="M1753"/>
  <c r="M1754"/>
  <c r="M1755"/>
  <c r="M1756"/>
  <c r="M1759"/>
  <c r="M1771"/>
  <c r="M1772"/>
  <c r="K1783"/>
  <c r="M1783" s="1"/>
  <c r="M1786"/>
  <c r="M1789"/>
  <c r="K1793"/>
  <c r="M1793"/>
  <c r="M1795"/>
  <c r="M1800"/>
  <c r="M1802"/>
  <c r="K1807"/>
  <c r="M1807"/>
  <c r="M1808"/>
  <c r="M1809"/>
  <c r="M1810"/>
  <c r="M1812"/>
  <c r="K1814"/>
  <c r="M1814" s="1"/>
  <c r="M1815"/>
  <c r="M1816"/>
  <c r="M1818"/>
  <c r="M1819"/>
  <c r="M1820"/>
  <c r="M1821"/>
  <c r="K1822"/>
  <c r="K1806" s="1"/>
  <c r="K1844" s="1"/>
  <c r="M1823"/>
  <c r="M1824"/>
  <c r="M1825"/>
  <c r="M1826"/>
  <c r="M1827"/>
  <c r="M1828"/>
  <c r="M1831"/>
  <c r="M1843"/>
  <c r="K1853"/>
  <c r="M1853" s="1"/>
  <c r="M1909" s="1"/>
  <c r="M1856"/>
  <c r="M1859"/>
  <c r="M1863"/>
  <c r="K1872"/>
  <c r="K1871" s="1"/>
  <c r="K1909" s="1"/>
  <c r="M1872"/>
  <c r="M1871" s="1"/>
  <c r="M1873"/>
  <c r="M1874"/>
  <c r="M1875"/>
  <c r="M1877"/>
  <c r="M1878"/>
  <c r="K1879"/>
  <c r="M1879"/>
  <c r="M1880"/>
  <c r="M1881"/>
  <c r="M1883"/>
  <c r="M1884"/>
  <c r="M1885"/>
  <c r="M1886"/>
  <c r="K1887"/>
  <c r="M1887" s="1"/>
  <c r="M1888"/>
  <c r="M1889"/>
  <c r="M1890"/>
  <c r="M1891"/>
  <c r="M1892"/>
  <c r="M1893"/>
  <c r="M1896"/>
  <c r="M1908"/>
  <c r="K1918"/>
  <c r="M1921"/>
  <c r="M1924"/>
  <c r="K1928"/>
  <c r="M1928"/>
  <c r="M1930"/>
  <c r="M1935"/>
  <c r="M1937"/>
  <c r="K1942"/>
  <c r="K1941" s="1"/>
  <c r="M1942"/>
  <c r="M1943"/>
  <c r="M1944"/>
  <c r="M1945"/>
  <c r="M1947"/>
  <c r="K1949"/>
  <c r="M1949"/>
  <c r="M1950"/>
  <c r="M1951"/>
  <c r="M1953"/>
  <c r="M1954"/>
  <c r="M1955"/>
  <c r="M1956"/>
  <c r="K1957"/>
  <c r="M1957" s="1"/>
  <c r="M1958"/>
  <c r="M1959"/>
  <c r="M1960"/>
  <c r="M1961"/>
  <c r="M1962"/>
  <c r="M1963"/>
  <c r="M1966"/>
  <c r="M1978"/>
  <c r="K1989"/>
  <c r="M1989"/>
  <c r="M1992"/>
  <c r="M1995"/>
  <c r="K1999"/>
  <c r="M1999"/>
  <c r="M2001"/>
  <c r="M2006"/>
  <c r="M2008"/>
  <c r="K2013"/>
  <c r="M2013" s="1"/>
  <c r="M2012" s="1"/>
  <c r="M2014"/>
  <c r="M2015"/>
  <c r="M2016"/>
  <c r="M2018"/>
  <c r="M2019"/>
  <c r="K2020"/>
  <c r="M2020" s="1"/>
  <c r="M2021"/>
  <c r="M2022"/>
  <c r="M2024"/>
  <c r="M2025"/>
  <c r="M2026"/>
  <c r="M2027"/>
  <c r="K2028"/>
  <c r="M2028"/>
  <c r="M2029"/>
  <c r="M2030"/>
  <c r="M2031"/>
  <c r="M2032"/>
  <c r="M2033"/>
  <c r="M2036"/>
  <c r="M2048"/>
  <c r="K2059"/>
  <c r="M2059" s="1"/>
  <c r="M2062"/>
  <c r="M2065"/>
  <c r="K2069"/>
  <c r="M2069" s="1"/>
  <c r="M2071"/>
  <c r="M2076"/>
  <c r="M2078"/>
  <c r="K2083"/>
  <c r="K2082" s="1"/>
  <c r="M2083"/>
  <c r="M2082" s="1"/>
  <c r="M2084"/>
  <c r="M2085"/>
  <c r="M2086"/>
  <c r="M2088"/>
  <c r="M2089"/>
  <c r="K2090"/>
  <c r="M2090" s="1"/>
  <c r="M2091"/>
  <c r="M2092"/>
  <c r="M2094"/>
  <c r="M2095"/>
  <c r="M2096"/>
  <c r="M2097"/>
  <c r="K2098"/>
  <c r="M2098"/>
  <c r="M2099"/>
  <c r="M2100"/>
  <c r="M2101"/>
  <c r="M2102"/>
  <c r="M2103"/>
  <c r="M2104"/>
  <c r="M2107"/>
  <c r="M2119"/>
  <c r="M2120"/>
  <c r="K2131"/>
  <c r="M2131"/>
  <c r="M2134"/>
  <c r="M2137"/>
  <c r="K2141"/>
  <c r="M2141"/>
  <c r="M2143"/>
  <c r="M2148"/>
  <c r="M2150"/>
  <c r="K2155"/>
  <c r="M2155" s="1"/>
  <c r="M2154" s="1"/>
  <c r="M2156"/>
  <c r="M2157"/>
  <c r="M2158"/>
  <c r="M2160"/>
  <c r="M2161"/>
  <c r="K2162"/>
  <c r="M2162"/>
  <c r="M2163"/>
  <c r="M2164"/>
  <c r="M2166"/>
  <c r="M2167"/>
  <c r="M2168"/>
  <c r="M2169"/>
  <c r="K2170"/>
  <c r="M2170"/>
  <c r="M2171"/>
  <c r="M2172"/>
  <c r="M2173"/>
  <c r="M2174"/>
  <c r="M2175"/>
  <c r="M2176"/>
  <c r="M2179"/>
  <c r="M2191"/>
  <c r="M2192"/>
  <c r="M2193"/>
  <c r="K2203"/>
  <c r="M2203" s="1"/>
  <c r="M2266" s="1"/>
  <c r="M2206"/>
  <c r="M2209"/>
  <c r="K2213"/>
  <c r="M2213"/>
  <c r="M2215"/>
  <c r="M2220"/>
  <c r="M2222"/>
  <c r="K2226"/>
  <c r="K2266" s="1"/>
  <c r="K2227"/>
  <c r="M2227"/>
  <c r="M2226" s="1"/>
  <c r="M2228"/>
  <c r="M2229"/>
  <c r="M2230"/>
  <c r="M2232"/>
  <c r="M2233"/>
  <c r="K2234"/>
  <c r="M2234"/>
  <c r="M2235"/>
  <c r="M2236"/>
  <c r="M2238"/>
  <c r="M2239"/>
  <c r="M2240"/>
  <c r="M2241"/>
  <c r="K2242"/>
  <c r="M2242"/>
  <c r="M2243"/>
  <c r="M2244"/>
  <c r="M2245"/>
  <c r="M2246"/>
  <c r="M2247"/>
  <c r="M2248"/>
  <c r="M2251"/>
  <c r="M2263"/>
  <c r="M2264"/>
  <c r="M2265"/>
  <c r="K2275"/>
  <c r="K2338" s="1"/>
  <c r="M2275"/>
  <c r="M2338" s="1"/>
  <c r="M2278"/>
  <c r="M2281"/>
  <c r="K2285"/>
  <c r="M2285"/>
  <c r="M2287"/>
  <c r="M2292"/>
  <c r="M2294"/>
  <c r="K2299"/>
  <c r="M2299"/>
  <c r="M2298" s="1"/>
  <c r="M2300"/>
  <c r="M2301"/>
  <c r="M2302"/>
  <c r="M2304"/>
  <c r="M2305"/>
  <c r="K2306"/>
  <c r="K2298" s="1"/>
  <c r="M2306"/>
  <c r="M2307"/>
  <c r="M2308"/>
  <c r="M2310"/>
  <c r="M2311"/>
  <c r="M2312"/>
  <c r="M2313"/>
  <c r="K2314"/>
  <c r="M2314"/>
  <c r="M2315"/>
  <c r="M2316"/>
  <c r="M2317"/>
  <c r="M2318"/>
  <c r="M2319"/>
  <c r="M2320"/>
  <c r="M2323"/>
  <c r="M2335"/>
  <c r="M2336"/>
  <c r="M2337"/>
  <c r="K2347"/>
  <c r="M2347"/>
  <c r="M2350"/>
  <c r="M2353"/>
  <c r="K2357"/>
  <c r="K2407" s="1"/>
  <c r="M2359"/>
  <c r="M2364"/>
  <c r="M2366"/>
  <c r="K2370"/>
  <c r="K2371"/>
  <c r="M2371" s="1"/>
  <c r="M2372"/>
  <c r="M2373"/>
  <c r="M2374"/>
  <c r="M2376"/>
  <c r="K2378"/>
  <c r="M2378"/>
  <c r="M2379"/>
  <c r="M2380"/>
  <c r="M2382"/>
  <c r="M2383"/>
  <c r="M2384"/>
  <c r="M2385"/>
  <c r="K2386"/>
  <c r="M2386" s="1"/>
  <c r="M2387"/>
  <c r="M2388"/>
  <c r="M2389"/>
  <c r="M2390"/>
  <c r="M2391"/>
  <c r="M2394"/>
  <c r="M2406"/>
  <c r="K2416"/>
  <c r="M2416" s="1"/>
  <c r="M2476" s="1"/>
  <c r="M2419"/>
  <c r="M2422"/>
  <c r="K2426"/>
  <c r="M2426"/>
  <c r="M2428"/>
  <c r="M2433"/>
  <c r="M2435"/>
  <c r="K2439"/>
  <c r="K2440"/>
  <c r="M2440" s="1"/>
  <c r="M2439" s="1"/>
  <c r="M2441"/>
  <c r="M2442"/>
  <c r="M2443"/>
  <c r="M2445"/>
  <c r="K2447"/>
  <c r="M2447" s="1"/>
  <c r="M2448"/>
  <c r="M2449"/>
  <c r="M2451"/>
  <c r="M2452"/>
  <c r="M2453"/>
  <c r="M2454"/>
  <c r="K2455"/>
  <c r="M2455" s="1"/>
  <c r="M2456"/>
  <c r="M2457"/>
  <c r="M2458"/>
  <c r="M2459"/>
  <c r="M2460"/>
  <c r="M2463"/>
  <c r="M2475"/>
  <c r="K2485"/>
  <c r="M2485"/>
  <c r="M2488"/>
  <c r="M2491"/>
  <c r="K2495"/>
  <c r="M2495"/>
  <c r="M2497"/>
  <c r="M2502"/>
  <c r="M2504"/>
  <c r="K2509"/>
  <c r="M2509" s="1"/>
  <c r="M2510"/>
  <c r="M2511"/>
  <c r="M2512"/>
  <c r="M2514"/>
  <c r="K2516"/>
  <c r="M2516" s="1"/>
  <c r="M2517"/>
  <c r="M2518"/>
  <c r="M2520"/>
  <c r="M2521"/>
  <c r="M2522"/>
  <c r="M2523"/>
  <c r="K2524"/>
  <c r="M2524" s="1"/>
  <c r="M2525"/>
  <c r="M2526"/>
  <c r="M2527"/>
  <c r="M2528"/>
  <c r="M2529"/>
  <c r="M2532"/>
  <c r="M2544"/>
  <c r="M2545"/>
  <c r="M2546"/>
  <c r="K2556"/>
  <c r="M2559"/>
  <c r="M2562"/>
  <c r="K2566"/>
  <c r="M2566"/>
  <c r="M2568"/>
  <c r="M2573"/>
  <c r="M2575"/>
  <c r="K2580"/>
  <c r="M2580" s="1"/>
  <c r="M2581"/>
  <c r="M2582"/>
  <c r="M2583"/>
  <c r="M2585"/>
  <c r="K2587"/>
  <c r="M2587" s="1"/>
  <c r="M2588"/>
  <c r="M2589"/>
  <c r="M2591"/>
  <c r="M2592"/>
  <c r="M2593"/>
  <c r="M2594"/>
  <c r="K2595"/>
  <c r="M2595" s="1"/>
  <c r="M2596"/>
  <c r="M2597"/>
  <c r="M2598"/>
  <c r="M2599"/>
  <c r="M2600"/>
  <c r="M2603"/>
  <c r="M2615"/>
  <c r="K2625"/>
  <c r="M2625"/>
  <c r="M2628"/>
  <c r="M2631"/>
  <c r="K2635"/>
  <c r="M2635"/>
  <c r="M2637"/>
  <c r="M2642"/>
  <c r="M2644"/>
  <c r="K2649"/>
  <c r="M2649" s="1"/>
  <c r="M2648" s="1"/>
  <c r="M2685" s="1"/>
  <c r="M2650"/>
  <c r="M2651"/>
  <c r="M2652"/>
  <c r="M2654"/>
  <c r="K2656"/>
  <c r="M2656"/>
  <c r="M2657"/>
  <c r="M2658"/>
  <c r="M2660"/>
  <c r="M2661"/>
  <c r="M2662"/>
  <c r="M2663"/>
  <c r="K2664"/>
  <c r="M2664" s="1"/>
  <c r="M2665"/>
  <c r="M2666"/>
  <c r="M2667"/>
  <c r="M2668"/>
  <c r="M2669"/>
  <c r="M2672"/>
  <c r="M2684"/>
  <c r="K2694"/>
  <c r="M2694"/>
  <c r="M2697"/>
  <c r="M2700"/>
  <c r="K2704"/>
  <c r="M2704"/>
  <c r="M2706"/>
  <c r="M2711"/>
  <c r="M2713"/>
  <c r="K2718"/>
  <c r="M2718" s="1"/>
  <c r="M2719"/>
  <c r="M2720"/>
  <c r="M2721"/>
  <c r="M2723"/>
  <c r="K2725"/>
  <c r="K2717" s="1"/>
  <c r="M2726"/>
  <c r="M2727"/>
  <c r="M2729"/>
  <c r="M2730"/>
  <c r="M2731"/>
  <c r="M2732"/>
  <c r="K2733"/>
  <c r="M2733" s="1"/>
  <c r="M2734"/>
  <c r="M2735"/>
  <c r="M2736"/>
  <c r="M2737"/>
  <c r="M2738"/>
  <c r="M2741"/>
  <c r="M2753"/>
  <c r="K2763"/>
  <c r="M2763"/>
  <c r="M2766"/>
  <c r="M2769"/>
  <c r="K2773"/>
  <c r="M2773"/>
  <c r="M2775"/>
  <c r="M2780"/>
  <c r="M2782"/>
  <c r="K2787"/>
  <c r="K2786" s="1"/>
  <c r="K2826" s="1"/>
  <c r="M2788"/>
  <c r="M2789"/>
  <c r="M2790"/>
  <c r="M2792"/>
  <c r="M2793"/>
  <c r="K2794"/>
  <c r="M2794"/>
  <c r="M2795"/>
  <c r="M2796"/>
  <c r="M2798"/>
  <c r="M2799"/>
  <c r="M2800"/>
  <c r="M2801"/>
  <c r="K2802"/>
  <c r="M2802"/>
  <c r="M2803"/>
  <c r="M2804"/>
  <c r="M2805"/>
  <c r="M2806"/>
  <c r="M2807"/>
  <c r="M2808"/>
  <c r="M2811"/>
  <c r="M2823"/>
  <c r="M2824"/>
  <c r="K2835"/>
  <c r="M2835" s="1"/>
  <c r="M2838"/>
  <c r="M2841"/>
  <c r="K2845"/>
  <c r="M2845" s="1"/>
  <c r="M2847"/>
  <c r="M2852"/>
  <c r="M2854"/>
  <c r="M2858"/>
  <c r="K2859"/>
  <c r="K2858" s="1"/>
  <c r="K2896" s="1"/>
  <c r="M2859"/>
  <c r="M2860"/>
  <c r="M2861"/>
  <c r="M2862"/>
  <c r="M2864"/>
  <c r="K2866"/>
  <c r="M2866"/>
  <c r="M2867"/>
  <c r="M2868"/>
  <c r="M2870"/>
  <c r="M2871"/>
  <c r="M2872"/>
  <c r="M2873"/>
  <c r="K2874"/>
  <c r="M2874"/>
  <c r="M2875"/>
  <c r="M2876"/>
  <c r="M2877"/>
  <c r="M2878"/>
  <c r="M2879"/>
  <c r="M2880"/>
  <c r="M2883"/>
  <c r="M2895"/>
  <c r="K2905"/>
  <c r="M2905"/>
  <c r="M2908"/>
  <c r="M2911"/>
  <c r="K2915"/>
  <c r="M2915"/>
  <c r="M2917"/>
  <c r="M2922"/>
  <c r="M2924"/>
  <c r="K2928"/>
  <c r="K2929"/>
  <c r="M2929" s="1"/>
  <c r="M2928" s="1"/>
  <c r="M2930"/>
  <c r="M2931"/>
  <c r="M2932"/>
  <c r="M2934"/>
  <c r="K2936"/>
  <c r="M2936" s="1"/>
  <c r="M2937"/>
  <c r="M2938"/>
  <c r="M2940"/>
  <c r="M2941"/>
  <c r="M2942"/>
  <c r="M2943"/>
  <c r="K2944"/>
  <c r="M2944" s="1"/>
  <c r="M2945"/>
  <c r="M2946"/>
  <c r="M2947"/>
  <c r="M2948"/>
  <c r="M2949"/>
  <c r="M2950"/>
  <c r="M2953"/>
  <c r="M2965"/>
  <c r="K2966"/>
  <c r="K2975"/>
  <c r="M2978"/>
  <c r="M2981"/>
  <c r="K2985"/>
  <c r="M2985" s="1"/>
  <c r="M2987"/>
  <c r="M2992"/>
  <c r="M2994"/>
  <c r="K2999"/>
  <c r="K2998" s="1"/>
  <c r="M2999"/>
  <c r="M3000"/>
  <c r="M3001"/>
  <c r="M3002"/>
  <c r="M3004"/>
  <c r="K3006"/>
  <c r="M3006"/>
  <c r="M3007"/>
  <c r="M3008"/>
  <c r="M3010"/>
  <c r="M3011"/>
  <c r="M3012"/>
  <c r="M3013"/>
  <c r="K3014"/>
  <c r="M3014" s="1"/>
  <c r="M2998" s="1"/>
  <c r="M3015"/>
  <c r="M3016"/>
  <c r="M3017"/>
  <c r="M3018"/>
  <c r="M3019"/>
  <c r="M3020"/>
  <c r="M3023"/>
  <c r="M3035"/>
  <c r="K3045"/>
  <c r="M3045" s="1"/>
  <c r="M3048"/>
  <c r="M3051"/>
  <c r="K3055"/>
  <c r="M3055"/>
  <c r="M3057"/>
  <c r="M3062"/>
  <c r="M3064"/>
  <c r="K3069"/>
  <c r="M3069"/>
  <c r="M3070"/>
  <c r="M3071"/>
  <c r="M3072"/>
  <c r="M3074"/>
  <c r="K3076"/>
  <c r="M3076" s="1"/>
  <c r="M3077"/>
  <c r="M3078"/>
  <c r="M3080"/>
  <c r="M3081"/>
  <c r="M3082"/>
  <c r="M3083"/>
  <c r="K3084"/>
  <c r="K3068" s="1"/>
  <c r="K3106" s="1"/>
  <c r="M3085"/>
  <c r="M3086"/>
  <c r="M3087"/>
  <c r="M3088"/>
  <c r="M3089"/>
  <c r="M3090"/>
  <c r="M3093"/>
  <c r="M3105"/>
  <c r="K3115"/>
  <c r="M3118"/>
  <c r="M3121"/>
  <c r="K3125"/>
  <c r="M3125" s="1"/>
  <c r="M3127"/>
  <c r="M3132"/>
  <c r="M3134"/>
  <c r="K3139"/>
  <c r="M3139"/>
  <c r="M3140"/>
  <c r="M3141"/>
  <c r="M3142"/>
  <c r="M3144"/>
  <c r="M3145"/>
  <c r="K3146"/>
  <c r="K3138" s="1"/>
  <c r="M3147"/>
  <c r="M3148"/>
  <c r="M3150"/>
  <c r="M3151"/>
  <c r="M3152"/>
  <c r="M3153"/>
  <c r="K3154"/>
  <c r="M3154" s="1"/>
  <c r="M3155"/>
  <c r="M3156"/>
  <c r="M3157"/>
  <c r="M3158"/>
  <c r="M3159"/>
  <c r="M3160"/>
  <c r="M3163"/>
  <c r="M3175"/>
  <c r="M3176"/>
  <c r="M3177"/>
  <c r="K3187"/>
  <c r="K3248" s="1"/>
  <c r="M3190"/>
  <c r="M3193"/>
  <c r="K3197"/>
  <c r="M3197" s="1"/>
  <c r="M3199"/>
  <c r="M3204"/>
  <c r="M3206"/>
  <c r="K3211"/>
  <c r="K3210" s="1"/>
  <c r="M3211"/>
  <c r="M3212"/>
  <c r="M3213"/>
  <c r="M3214"/>
  <c r="M3216"/>
  <c r="K3218"/>
  <c r="M3218" s="1"/>
  <c r="M3210" s="1"/>
  <c r="M3219"/>
  <c r="M3220"/>
  <c r="M3222"/>
  <c r="M3223"/>
  <c r="M3224"/>
  <c r="M3225"/>
  <c r="K3226"/>
  <c r="M3226"/>
  <c r="M3227"/>
  <c r="M3228"/>
  <c r="M3229"/>
  <c r="M3230"/>
  <c r="M3231"/>
  <c r="M3232"/>
  <c r="M3235"/>
  <c r="M3247"/>
  <c r="M4916" i="11" l="1"/>
  <c r="M3803"/>
  <c r="M1044"/>
  <c r="M4754"/>
  <c r="M4521"/>
  <c r="M3485"/>
  <c r="M884"/>
  <c r="M2774"/>
  <c r="M561"/>
  <c r="M1284"/>
  <c r="M2853"/>
  <c r="M641"/>
  <c r="M3406"/>
  <c r="K632" i="8"/>
  <c r="K2685"/>
  <c r="K2616"/>
  <c r="K2547"/>
  <c r="M2547"/>
  <c r="K1632"/>
  <c r="M1632"/>
  <c r="K1129"/>
  <c r="M775"/>
  <c r="M987"/>
  <c r="K847"/>
  <c r="M522"/>
  <c r="M561" s="1"/>
  <c r="M2407"/>
  <c r="M2579"/>
  <c r="M917"/>
  <c r="M2508"/>
  <c r="M1592"/>
  <c r="M1941"/>
  <c r="M1019"/>
  <c r="M949"/>
  <c r="M2370"/>
  <c r="M879"/>
  <c r="K3178"/>
  <c r="K3036"/>
  <c r="M2896"/>
  <c r="M2966"/>
  <c r="K2754"/>
  <c r="K490"/>
  <c r="K348"/>
  <c r="M2122"/>
  <c r="M490"/>
  <c r="K277"/>
  <c r="M2194"/>
  <c r="K561"/>
  <c r="K206"/>
  <c r="K135"/>
  <c r="M2049"/>
  <c r="K1979"/>
  <c r="M1641"/>
  <c r="M1702" s="1"/>
  <c r="K1592"/>
  <c r="M1290"/>
  <c r="M1343" s="1"/>
  <c r="M1232"/>
  <c r="M1231" s="1"/>
  <c r="K879"/>
  <c r="K917" s="1"/>
  <c r="M641"/>
  <c r="M703" s="1"/>
  <c r="K593"/>
  <c r="M8"/>
  <c r="M67" s="1"/>
  <c r="M2357"/>
  <c r="K2012"/>
  <c r="K2049" s="1"/>
  <c r="M2787"/>
  <c r="M2786" s="1"/>
  <c r="M2826" s="1"/>
  <c r="K2476"/>
  <c r="K2122"/>
  <c r="M1169"/>
  <c r="M1161" s="1"/>
  <c r="M357"/>
  <c r="M419" s="1"/>
  <c r="M3146"/>
  <c r="M3138" s="1"/>
  <c r="M2725"/>
  <c r="M2717" s="1"/>
  <c r="M2754" s="1"/>
  <c r="M996"/>
  <c r="M1059" s="1"/>
  <c r="M246"/>
  <c r="M238" s="1"/>
  <c r="M3084"/>
  <c r="M3068" s="1"/>
  <c r="M3106" s="1"/>
  <c r="M1822"/>
  <c r="M1806" s="1"/>
  <c r="M1844" s="1"/>
  <c r="M76"/>
  <c r="M135" s="1"/>
  <c r="M2975"/>
  <c r="M3036" s="1"/>
  <c r="M1068"/>
  <c r="M1129" s="1"/>
  <c r="M144"/>
  <c r="M206" s="1"/>
  <c r="M1424"/>
  <c r="M1485" s="1"/>
  <c r="K1019"/>
  <c r="K1059" s="1"/>
  <c r="M2556"/>
  <c r="M2616" s="1"/>
  <c r="K2508"/>
  <c r="K2154"/>
  <c r="K2194" s="1"/>
  <c r="K1375"/>
  <c r="K1415" s="1"/>
  <c r="M1138"/>
  <c r="M1199" s="1"/>
  <c r="K451"/>
  <c r="M3115"/>
  <c r="M3178" s="1"/>
  <c r="M215"/>
  <c r="K2579"/>
  <c r="K1091"/>
  <c r="K167"/>
  <c r="M1918"/>
  <c r="M1979" s="1"/>
  <c r="M1208"/>
  <c r="K2648"/>
  <c r="K522"/>
  <c r="M3187"/>
  <c r="M3248" s="1"/>
  <c r="K9" i="7"/>
  <c r="M12"/>
  <c r="M15"/>
  <c r="K19"/>
  <c r="M19" s="1"/>
  <c r="M21"/>
  <c r="M26"/>
  <c r="M29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K89"/>
  <c r="M89"/>
  <c r="M92"/>
  <c r="M95"/>
  <c r="K99"/>
  <c r="M101"/>
  <c r="M106"/>
  <c r="M109"/>
  <c r="K116"/>
  <c r="M116" s="1"/>
  <c r="M114" s="1"/>
  <c r="M117"/>
  <c r="M118"/>
  <c r="M119"/>
  <c r="M121"/>
  <c r="M122"/>
  <c r="K123"/>
  <c r="M123" s="1"/>
  <c r="M124"/>
  <c r="M125"/>
  <c r="M127"/>
  <c r="M128"/>
  <c r="M129"/>
  <c r="M130"/>
  <c r="K131"/>
  <c r="M131" s="1"/>
  <c r="M132"/>
  <c r="M133"/>
  <c r="M134"/>
  <c r="M135"/>
  <c r="M136"/>
  <c r="M140"/>
  <c r="M143"/>
  <c r="M157"/>
  <c r="M158"/>
  <c r="K169"/>
  <c r="M172"/>
  <c r="M175"/>
  <c r="K179"/>
  <c r="M179" s="1"/>
  <c r="M181"/>
  <c r="M186"/>
  <c r="M189"/>
  <c r="K196"/>
  <c r="M196" s="1"/>
  <c r="M194" s="1"/>
  <c r="M197"/>
  <c r="M198"/>
  <c r="M199"/>
  <c r="M201"/>
  <c r="M202"/>
  <c r="K203"/>
  <c r="M203" s="1"/>
  <c r="M204"/>
  <c r="M205"/>
  <c r="M207"/>
  <c r="M208"/>
  <c r="M209"/>
  <c r="M210"/>
  <c r="K211"/>
  <c r="M211" s="1"/>
  <c r="M212"/>
  <c r="M213"/>
  <c r="M214"/>
  <c r="M215"/>
  <c r="M216"/>
  <c r="M220"/>
  <c r="M223"/>
  <c r="M237"/>
  <c r="M238"/>
  <c r="K249"/>
  <c r="M249"/>
  <c r="M252"/>
  <c r="M255"/>
  <c r="K259"/>
  <c r="M259" s="1"/>
  <c r="M261"/>
  <c r="M266"/>
  <c r="M269"/>
  <c r="K276"/>
  <c r="K274" s="1"/>
  <c r="M277"/>
  <c r="M278"/>
  <c r="M279"/>
  <c r="M281"/>
  <c r="M282"/>
  <c r="K283"/>
  <c r="M283"/>
  <c r="M284"/>
  <c r="M285"/>
  <c r="M287"/>
  <c r="M288"/>
  <c r="M289"/>
  <c r="M290"/>
  <c r="K291"/>
  <c r="M291" s="1"/>
  <c r="M292"/>
  <c r="M293"/>
  <c r="M294"/>
  <c r="M295"/>
  <c r="M296"/>
  <c r="M300"/>
  <c r="M303"/>
  <c r="M317"/>
  <c r="M318"/>
  <c r="K329"/>
  <c r="M329" s="1"/>
  <c r="M332"/>
  <c r="M335"/>
  <c r="K339"/>
  <c r="M339" s="1"/>
  <c r="M341"/>
  <c r="M346"/>
  <c r="M349"/>
  <c r="K356"/>
  <c r="M356"/>
  <c r="M354" s="1"/>
  <c r="M357"/>
  <c r="M358"/>
  <c r="M359"/>
  <c r="M361"/>
  <c r="M362"/>
  <c r="K363"/>
  <c r="M363" s="1"/>
  <c r="M364"/>
  <c r="M365"/>
  <c r="M367"/>
  <c r="M368"/>
  <c r="M369"/>
  <c r="M370"/>
  <c r="K371"/>
  <c r="M371"/>
  <c r="M372"/>
  <c r="M373"/>
  <c r="M374"/>
  <c r="M375"/>
  <c r="M376"/>
  <c r="M380"/>
  <c r="M383"/>
  <c r="M397"/>
  <c r="M398"/>
  <c r="K409"/>
  <c r="M409"/>
  <c r="M412"/>
  <c r="M415"/>
  <c r="K419"/>
  <c r="M419"/>
  <c r="M480" s="1"/>
  <c r="M421"/>
  <c r="M426"/>
  <c r="M429"/>
  <c r="K434"/>
  <c r="K436"/>
  <c r="M436" s="1"/>
  <c r="M434" s="1"/>
  <c r="M437"/>
  <c r="M438"/>
  <c r="M439"/>
  <c r="M441"/>
  <c r="M442"/>
  <c r="K443"/>
  <c r="M443"/>
  <c r="M444"/>
  <c r="M445"/>
  <c r="M447"/>
  <c r="M448"/>
  <c r="M449"/>
  <c r="M450"/>
  <c r="K451"/>
  <c r="M451" s="1"/>
  <c r="M452"/>
  <c r="M453"/>
  <c r="M454"/>
  <c r="M455"/>
  <c r="M456"/>
  <c r="M460"/>
  <c r="M463"/>
  <c r="M477"/>
  <c r="M478"/>
  <c r="K480"/>
  <c r="K489"/>
  <c r="M489" s="1"/>
  <c r="M492"/>
  <c r="M495"/>
  <c r="K499"/>
  <c r="M499" s="1"/>
  <c r="M501"/>
  <c r="M506"/>
  <c r="M509"/>
  <c r="K516"/>
  <c r="M516"/>
  <c r="M517"/>
  <c r="M518"/>
  <c r="M519"/>
  <c r="M521"/>
  <c r="M522"/>
  <c r="K523"/>
  <c r="M523" s="1"/>
  <c r="M524"/>
  <c r="M525"/>
  <c r="M527"/>
  <c r="M528"/>
  <c r="M529"/>
  <c r="M530"/>
  <c r="K531"/>
  <c r="K514" s="1"/>
  <c r="M532"/>
  <c r="M533"/>
  <c r="M534"/>
  <c r="M535"/>
  <c r="M536"/>
  <c r="M540"/>
  <c r="M543"/>
  <c r="M557"/>
  <c r="M558"/>
  <c r="M277" i="8" l="1"/>
  <c r="M1271"/>
  <c r="K80" i="7"/>
  <c r="K160"/>
  <c r="M400"/>
  <c r="K320"/>
  <c r="M320"/>
  <c r="M514"/>
  <c r="M560" s="1"/>
  <c r="K240"/>
  <c r="M160"/>
  <c r="M276"/>
  <c r="M274" s="1"/>
  <c r="M9"/>
  <c r="M80" s="1"/>
  <c r="K400"/>
  <c r="K354"/>
  <c r="M531"/>
  <c r="K34"/>
  <c r="M169"/>
  <c r="M240" s="1"/>
  <c r="K114"/>
  <c r="K560"/>
  <c r="M99"/>
  <c r="K194"/>
  <c r="K8" i="5"/>
  <c r="M11"/>
  <c r="M14"/>
  <c r="K18"/>
  <c r="M18"/>
  <c r="M20"/>
  <c r="M25"/>
  <c r="M28"/>
  <c r="K35"/>
  <c r="M35" s="1"/>
  <c r="M33" s="1"/>
  <c r="M36"/>
  <c r="M37"/>
  <c r="M38"/>
  <c r="M40"/>
  <c r="M41"/>
  <c r="K42"/>
  <c r="M42"/>
  <c r="M43"/>
  <c r="M44"/>
  <c r="M46"/>
  <c r="M47"/>
  <c r="M48"/>
  <c r="M49"/>
  <c r="K50"/>
  <c r="M50" s="1"/>
  <c r="M51"/>
  <c r="M52"/>
  <c r="M53"/>
  <c r="M54"/>
  <c r="M55"/>
  <c r="M59"/>
  <c r="M62"/>
  <c r="M76"/>
  <c r="M77"/>
  <c r="K88"/>
  <c r="M88"/>
  <c r="M91"/>
  <c r="M94"/>
  <c r="K98"/>
  <c r="M98" s="1"/>
  <c r="M157" s="1"/>
  <c r="M100"/>
  <c r="M105"/>
  <c r="M108"/>
  <c r="K115"/>
  <c r="K113" s="1"/>
  <c r="K157" s="1"/>
  <c r="M115"/>
  <c r="M116"/>
  <c r="M117"/>
  <c r="M118"/>
  <c r="M120"/>
  <c r="K122"/>
  <c r="M122" s="1"/>
  <c r="M113" s="1"/>
  <c r="M123"/>
  <c r="M124"/>
  <c r="M126"/>
  <c r="M127"/>
  <c r="M128"/>
  <c r="M129"/>
  <c r="K130"/>
  <c r="M130" s="1"/>
  <c r="M131"/>
  <c r="M132"/>
  <c r="M133"/>
  <c r="M134"/>
  <c r="M135"/>
  <c r="M139"/>
  <c r="M142"/>
  <c r="M156"/>
  <c r="K166"/>
  <c r="M166" s="1"/>
  <c r="M169"/>
  <c r="M172"/>
  <c r="K176"/>
  <c r="M176" s="1"/>
  <c r="M178"/>
  <c r="M183"/>
  <c r="M186"/>
  <c r="K193"/>
  <c r="M193" s="1"/>
  <c r="M194"/>
  <c r="M195"/>
  <c r="M196"/>
  <c r="M198"/>
  <c r="M199"/>
  <c r="K200"/>
  <c r="M200" s="1"/>
  <c r="M201"/>
  <c r="M202"/>
  <c r="M204"/>
  <c r="M205"/>
  <c r="M206"/>
  <c r="M207"/>
  <c r="K208"/>
  <c r="K191" s="1"/>
  <c r="K237" s="1"/>
  <c r="M209"/>
  <c r="M210"/>
  <c r="M211"/>
  <c r="M212"/>
  <c r="M213"/>
  <c r="M217"/>
  <c r="M220"/>
  <c r="M234"/>
  <c r="M235"/>
  <c r="M236"/>
  <c r="K247"/>
  <c r="M247"/>
  <c r="M250"/>
  <c r="M253"/>
  <c r="K257"/>
  <c r="M257" s="1"/>
  <c r="M259"/>
  <c r="M264"/>
  <c r="M267"/>
  <c r="K274"/>
  <c r="M274"/>
  <c r="M275"/>
  <c r="M276"/>
  <c r="M277"/>
  <c r="M279"/>
  <c r="M280"/>
  <c r="K281"/>
  <c r="K272" s="1"/>
  <c r="M282"/>
  <c r="M283"/>
  <c r="M285"/>
  <c r="M286"/>
  <c r="M287"/>
  <c r="M288"/>
  <c r="K289"/>
  <c r="M289" s="1"/>
  <c r="M290"/>
  <c r="M291"/>
  <c r="M292"/>
  <c r="M293"/>
  <c r="M294"/>
  <c r="M298"/>
  <c r="M301"/>
  <c r="M315"/>
  <c r="M316"/>
  <c r="M317"/>
  <c r="K329"/>
  <c r="M329"/>
  <c r="M332"/>
  <c r="M335"/>
  <c r="K339"/>
  <c r="K400" s="1"/>
  <c r="M341"/>
  <c r="M346"/>
  <c r="M349"/>
  <c r="K354"/>
  <c r="K356"/>
  <c r="M356"/>
  <c r="M357"/>
  <c r="M358"/>
  <c r="M359"/>
  <c r="M361"/>
  <c r="M362"/>
  <c r="K363"/>
  <c r="M363" s="1"/>
  <c r="M354" s="1"/>
  <c r="M364"/>
  <c r="M365"/>
  <c r="M367"/>
  <c r="M368"/>
  <c r="M369"/>
  <c r="M370"/>
  <c r="K371"/>
  <c r="M371" s="1"/>
  <c r="M372"/>
  <c r="M373"/>
  <c r="M374"/>
  <c r="M375"/>
  <c r="M376"/>
  <c r="M380"/>
  <c r="M383"/>
  <c r="M395"/>
  <c r="M397"/>
  <c r="M398"/>
  <c r="M399"/>
  <c r="K411"/>
  <c r="M414"/>
  <c r="M417"/>
  <c r="K421"/>
  <c r="M421" s="1"/>
  <c r="M423"/>
  <c r="M428"/>
  <c r="M431"/>
  <c r="K438"/>
  <c r="M438" s="1"/>
  <c r="M436" s="1"/>
  <c r="M439"/>
  <c r="M440"/>
  <c r="M441"/>
  <c r="M443"/>
  <c r="M444"/>
  <c r="K445"/>
  <c r="M445" s="1"/>
  <c r="M446"/>
  <c r="M447"/>
  <c r="M449"/>
  <c r="M450"/>
  <c r="M451"/>
  <c r="M452"/>
  <c r="K453"/>
  <c r="M453"/>
  <c r="M454"/>
  <c r="M455"/>
  <c r="M456"/>
  <c r="M457"/>
  <c r="M458"/>
  <c r="M462"/>
  <c r="M465"/>
  <c r="M479"/>
  <c r="M480"/>
  <c r="M481"/>
  <c r="M272" l="1"/>
  <c r="M318" s="1"/>
  <c r="K482"/>
  <c r="M191"/>
  <c r="M237" s="1"/>
  <c r="K318"/>
  <c r="K79"/>
  <c r="M8"/>
  <c r="M79" s="1"/>
  <c r="M339"/>
  <c r="M400" s="1"/>
  <c r="M411"/>
  <c r="M482" s="1"/>
  <c r="M281"/>
  <c r="M208"/>
  <c r="K33"/>
  <c r="K436"/>
  <c r="K672" i="4"/>
  <c r="K739" s="1"/>
  <c r="M675"/>
  <c r="M678"/>
  <c r="K682"/>
  <c r="M682" s="1"/>
  <c r="M684"/>
  <c r="M689"/>
  <c r="M691"/>
  <c r="K695"/>
  <c r="K696"/>
  <c r="M696"/>
  <c r="M695" s="1"/>
  <c r="M697"/>
  <c r="M698"/>
  <c r="M699"/>
  <c r="M701"/>
  <c r="M702"/>
  <c r="K703"/>
  <c r="M703" s="1"/>
  <c r="M704"/>
  <c r="M705"/>
  <c r="M707"/>
  <c r="M708"/>
  <c r="M711"/>
  <c r="M712"/>
  <c r="K713"/>
  <c r="M713" s="1"/>
  <c r="M714"/>
  <c r="M715"/>
  <c r="M717"/>
  <c r="M718"/>
  <c r="M719"/>
  <c r="M720"/>
  <c r="M721"/>
  <c r="M724"/>
  <c r="M736"/>
  <c r="M737"/>
  <c r="M738"/>
  <c r="K9"/>
  <c r="M12"/>
  <c r="M15"/>
  <c r="K19"/>
  <c r="M19" s="1"/>
  <c r="M21"/>
  <c r="M26"/>
  <c r="M29"/>
  <c r="K36"/>
  <c r="M36" s="1"/>
  <c r="M37"/>
  <c r="M38"/>
  <c r="M39"/>
  <c r="M41"/>
  <c r="M42"/>
  <c r="K43"/>
  <c r="M43" s="1"/>
  <c r="M44"/>
  <c r="M45"/>
  <c r="M47"/>
  <c r="M48"/>
  <c r="M51"/>
  <c r="M52"/>
  <c r="K53"/>
  <c r="M53" s="1"/>
  <c r="M54"/>
  <c r="M55"/>
  <c r="M57"/>
  <c r="M58"/>
  <c r="M59"/>
  <c r="M60"/>
  <c r="M64"/>
  <c r="M67"/>
  <c r="M81"/>
  <c r="M82"/>
  <c r="K94"/>
  <c r="M94" s="1"/>
  <c r="M97"/>
  <c r="M100"/>
  <c r="K104"/>
  <c r="M104" s="1"/>
  <c r="M106"/>
  <c r="M111"/>
  <c r="M114"/>
  <c r="K121"/>
  <c r="M121" s="1"/>
  <c r="M122"/>
  <c r="M123"/>
  <c r="M124"/>
  <c r="M126"/>
  <c r="M127"/>
  <c r="K128"/>
  <c r="M128" s="1"/>
  <c r="M129"/>
  <c r="M130"/>
  <c r="M132"/>
  <c r="M133"/>
  <c r="M136"/>
  <c r="M137"/>
  <c r="K138"/>
  <c r="M138" s="1"/>
  <c r="M139"/>
  <c r="M140"/>
  <c r="M142"/>
  <c r="M143"/>
  <c r="M144"/>
  <c r="M145"/>
  <c r="M149"/>
  <c r="M152"/>
  <c r="M166"/>
  <c r="M167"/>
  <c r="K180"/>
  <c r="M180" s="1"/>
  <c r="M183"/>
  <c r="M186"/>
  <c r="K190"/>
  <c r="M190" s="1"/>
  <c r="M192"/>
  <c r="M197"/>
  <c r="M200"/>
  <c r="K207"/>
  <c r="M207" s="1"/>
  <c r="M208"/>
  <c r="M209"/>
  <c r="M210"/>
  <c r="M212"/>
  <c r="M213"/>
  <c r="K214"/>
  <c r="M214" s="1"/>
  <c r="M215"/>
  <c r="M216"/>
  <c r="M218"/>
  <c r="M219"/>
  <c r="M220"/>
  <c r="M221"/>
  <c r="K222"/>
  <c r="M222" s="1"/>
  <c r="M223"/>
  <c r="M224"/>
  <c r="M225"/>
  <c r="M226"/>
  <c r="M227"/>
  <c r="M231"/>
  <c r="M234"/>
  <c r="M248"/>
  <c r="M249"/>
  <c r="M250"/>
  <c r="K261"/>
  <c r="K336" s="1"/>
  <c r="M264"/>
  <c r="M267"/>
  <c r="K271"/>
  <c r="M271" s="1"/>
  <c r="M273"/>
  <c r="M278"/>
  <c r="M281"/>
  <c r="K286"/>
  <c r="K288"/>
  <c r="M288" s="1"/>
  <c r="M289"/>
  <c r="M290"/>
  <c r="M291"/>
  <c r="M293"/>
  <c r="K295"/>
  <c r="M295" s="1"/>
  <c r="M296"/>
  <c r="M297"/>
  <c r="M299"/>
  <c r="M300"/>
  <c r="M303"/>
  <c r="M304"/>
  <c r="K305"/>
  <c r="M305" s="1"/>
  <c r="M306"/>
  <c r="M307"/>
  <c r="M309"/>
  <c r="M310"/>
  <c r="M311"/>
  <c r="M312"/>
  <c r="M316"/>
  <c r="M319"/>
  <c r="M333"/>
  <c r="M334"/>
  <c r="K346"/>
  <c r="M346" s="1"/>
  <c r="M349"/>
  <c r="M352"/>
  <c r="K356"/>
  <c r="M356" s="1"/>
  <c r="M358"/>
  <c r="M363"/>
  <c r="M366"/>
  <c r="K373"/>
  <c r="M373" s="1"/>
  <c r="M374"/>
  <c r="M375"/>
  <c r="M376"/>
  <c r="M378"/>
  <c r="M379"/>
  <c r="K380"/>
  <c r="M380" s="1"/>
  <c r="M381"/>
  <c r="M382"/>
  <c r="M384"/>
  <c r="M385"/>
  <c r="M386"/>
  <c r="M387"/>
  <c r="K388"/>
  <c r="M388" s="1"/>
  <c r="M389"/>
  <c r="M390"/>
  <c r="M391"/>
  <c r="M392"/>
  <c r="M393"/>
  <c r="M397"/>
  <c r="M400"/>
  <c r="M414"/>
  <c r="M415"/>
  <c r="K426"/>
  <c r="M429"/>
  <c r="M432"/>
  <c r="K436"/>
  <c r="M436" s="1"/>
  <c r="M438"/>
  <c r="M443"/>
  <c r="M446"/>
  <c r="K453"/>
  <c r="M453" s="1"/>
  <c r="M454"/>
  <c r="M455"/>
  <c r="M456"/>
  <c r="M458"/>
  <c r="M459"/>
  <c r="K460"/>
  <c r="M460" s="1"/>
  <c r="M461"/>
  <c r="M462"/>
  <c r="M464"/>
  <c r="M465"/>
  <c r="M466"/>
  <c r="M467"/>
  <c r="K468"/>
  <c r="M468" s="1"/>
  <c r="M469"/>
  <c r="M470"/>
  <c r="M471"/>
  <c r="M472"/>
  <c r="M473"/>
  <c r="M477"/>
  <c r="M480"/>
  <c r="M494"/>
  <c r="M495"/>
  <c r="K508"/>
  <c r="M508" s="1"/>
  <c r="M511"/>
  <c r="M514"/>
  <c r="K518"/>
  <c r="M518" s="1"/>
  <c r="M520"/>
  <c r="M525"/>
  <c r="M528"/>
  <c r="K535"/>
  <c r="M535" s="1"/>
  <c r="M536"/>
  <c r="M537"/>
  <c r="M538"/>
  <c r="M540"/>
  <c r="M541"/>
  <c r="K542"/>
  <c r="M542" s="1"/>
  <c r="M543"/>
  <c r="M544"/>
  <c r="M546"/>
  <c r="M547"/>
  <c r="M548"/>
  <c r="M549"/>
  <c r="K550"/>
  <c r="M550" s="1"/>
  <c r="M551"/>
  <c r="M552"/>
  <c r="M553"/>
  <c r="M554"/>
  <c r="M555"/>
  <c r="M559"/>
  <c r="M562"/>
  <c r="M576"/>
  <c r="M577"/>
  <c r="K588"/>
  <c r="M588" s="1"/>
  <c r="M591"/>
  <c r="M594"/>
  <c r="K598"/>
  <c r="M598" s="1"/>
  <c r="M600"/>
  <c r="M605"/>
  <c r="M608"/>
  <c r="K615"/>
  <c r="M615"/>
  <c r="M616"/>
  <c r="M617"/>
  <c r="M618"/>
  <c r="M620"/>
  <c r="M621"/>
  <c r="K622"/>
  <c r="K613" s="1"/>
  <c r="M623"/>
  <c r="M624"/>
  <c r="M626"/>
  <c r="M627"/>
  <c r="M628"/>
  <c r="M629"/>
  <c r="K630"/>
  <c r="M630" s="1"/>
  <c r="M631"/>
  <c r="M632"/>
  <c r="M633"/>
  <c r="M634"/>
  <c r="M635"/>
  <c r="M639"/>
  <c r="M642"/>
  <c r="M656"/>
  <c r="M657"/>
  <c r="M658"/>
  <c r="M659"/>
  <c r="M251" l="1"/>
  <c r="M417"/>
  <c r="M672"/>
  <c r="M739" s="1"/>
  <c r="M371"/>
  <c r="M205"/>
  <c r="K660"/>
  <c r="M34"/>
  <c r="M451"/>
  <c r="M119"/>
  <c r="M169" s="1"/>
  <c r="K497"/>
  <c r="K251"/>
  <c r="K84"/>
  <c r="M579"/>
  <c r="M533"/>
  <c r="M613"/>
  <c r="M660" s="1"/>
  <c r="M286"/>
  <c r="K169"/>
  <c r="M9"/>
  <c r="M622"/>
  <c r="M426"/>
  <c r="K371"/>
  <c r="K417" s="1"/>
  <c r="K34"/>
  <c r="K451"/>
  <c r="K119"/>
  <c r="K579"/>
  <c r="K533"/>
  <c r="M261"/>
  <c r="K205"/>
  <c r="M84" l="1"/>
  <c r="M497"/>
  <c r="M336"/>
</calcChain>
</file>

<file path=xl/sharedStrings.xml><?xml version="1.0" encoding="utf-8"?>
<sst xmlns="http://schemas.openxmlformats.org/spreadsheetml/2006/main" count="16229" uniqueCount="297">
  <si>
    <t>Итого стоимость работ и услуг по управлению и содержанию</t>
  </si>
  <si>
    <t>9. Проведение текущего ремонта</t>
  </si>
  <si>
    <t>8. Поверка приборов учета</t>
  </si>
  <si>
    <t>по мере необходимости</t>
  </si>
  <si>
    <t>7. Механизированная уборка придомовой территории</t>
  </si>
  <si>
    <t>1 раз в месяц</t>
  </si>
  <si>
    <t xml:space="preserve">6. Техническое обслуживание коллективных (общедомовых)  приборов учета </t>
  </si>
  <si>
    <t>по энергосбережению и повышению энергетической эффективности,</t>
  </si>
  <si>
    <t xml:space="preserve">5. Проведение обязательных в отношении общего имущества мероприятий </t>
  </si>
  <si>
    <t>самоуправления</t>
  </si>
  <si>
    <t>взаимодействие с органами государственной власти и органами местного</t>
  </si>
  <si>
    <t xml:space="preserve">организация оказания услуг и выполнения работ, предусмотренных перечнем услуг, </t>
  </si>
  <si>
    <t>ведение реестра собственников помещений в многоквартирном доме ,</t>
  </si>
  <si>
    <t>предоставление информации, связанной с оказанием услуг и выполнением работ,</t>
  </si>
  <si>
    <t>организация  работы по взысканию задолженности по оплате жилых помещений,</t>
  </si>
  <si>
    <t>договора)</t>
  </si>
  <si>
    <t xml:space="preserve">организация работы по начислению и сбору платы за содержание и ремонт, </t>
  </si>
  <si>
    <t>срока действия</t>
  </si>
  <si>
    <t>и ремонту, капитального ремонта, доведение до сведения  собственников ,</t>
  </si>
  <si>
    <t xml:space="preserve">(на протяжении </t>
  </si>
  <si>
    <t xml:space="preserve">подготовка предложений о выполнении плановых текущих работ по содержанию </t>
  </si>
  <si>
    <t>течении года</t>
  </si>
  <si>
    <t xml:space="preserve"> заключение договоров, контроль за выполнением обязательств по таким договорами,</t>
  </si>
  <si>
    <t>непрерывно в</t>
  </si>
  <si>
    <t xml:space="preserve">прием,ведение и хранение технической документации на многоквартирный дом, </t>
  </si>
  <si>
    <t>4. Расчетно-кассовое обслуживание</t>
  </si>
  <si>
    <t>проходов, выходов, систем аварийного освещения</t>
  </si>
  <si>
    <t>2 раза в год</t>
  </si>
  <si>
    <t>осмотры и обеспечение работоспособного состояния пожарных лестниц, лазов,</t>
  </si>
  <si>
    <t xml:space="preserve">3.6. Работы по обеспечению требований пожарной безопасности </t>
  </si>
  <si>
    <t>выполнения заявок населения</t>
  </si>
  <si>
    <t>сроками на внутридомовых инженерных системах в многоквартирном доме,</t>
  </si>
  <si>
    <t>круглосуточно</t>
  </si>
  <si>
    <t xml:space="preserve">обеспечение устранения аварий в соответствии с установленными предельными </t>
  </si>
  <si>
    <t>3.5. Аварийное - диспетчерское обслуживание</t>
  </si>
  <si>
    <t>регулярно</t>
  </si>
  <si>
    <t>3.4. Работы по обеспечению вывоза, в том числе откачке, жидких бытовых отходов</t>
  </si>
  <si>
    <t>1 раз в неделю</t>
  </si>
  <si>
    <t>уборка крыльца и площадки перед входом в подъезд</t>
  </si>
  <si>
    <t>по мере неоходимости</t>
  </si>
  <si>
    <t>уборка и выкашивание газонов</t>
  </si>
  <si>
    <t>1 раз в 2  суток</t>
  </si>
  <si>
    <t>подметание и уборка придомовой территории</t>
  </si>
  <si>
    <t>3.3. Работы по содержанию  придомовой территории в теплый период года</t>
  </si>
  <si>
    <t xml:space="preserve">1 раз в сутки </t>
  </si>
  <si>
    <t>посыпка территории  в дни гололеда</t>
  </si>
  <si>
    <t xml:space="preserve">1 раз в трое суток </t>
  </si>
  <si>
    <t>очистка придомовой территории от наледи и льда</t>
  </si>
  <si>
    <t>1 раз в сутки</t>
  </si>
  <si>
    <t xml:space="preserve">очистка придомовой территории от снега наносного происхождения </t>
  </si>
  <si>
    <t>дни снегопада</t>
  </si>
  <si>
    <t>при наличии колейности свыше 5 см</t>
  </si>
  <si>
    <t xml:space="preserve">1 раз в сутки  в </t>
  </si>
  <si>
    <t xml:space="preserve">сдвигание свежевыпавшего снега и очистка придомовой территории от снега и льда </t>
  </si>
  <si>
    <t>очистка крышек люков колодцев  от снега и льда толщиной слоя свыше 5 см</t>
  </si>
  <si>
    <t>3.2. Работы по содержанию земельного участка в холодный период года</t>
  </si>
  <si>
    <t>проведение дератизации, дезинсекции помещений, входящих в состав общего имущества</t>
  </si>
  <si>
    <t>мытье окон</t>
  </si>
  <si>
    <t>слаботочных устройств,почтовых ящиков, дверей</t>
  </si>
  <si>
    <t>1 раз в год</t>
  </si>
  <si>
    <t>влажная протирка подоконников,  перил лестниц, шкафов для электросчетчиков</t>
  </si>
  <si>
    <t>2 раза в месяц</t>
  </si>
  <si>
    <t>влажная уборка тамбуров, коридоров, лестничных площадок и маршей</t>
  </si>
  <si>
    <t>ежедневно</t>
  </si>
  <si>
    <t xml:space="preserve">влажное подметание коридоров, лестничных площадок и маршей </t>
  </si>
  <si>
    <t xml:space="preserve">3.1. Работы по содержанию помещений, входящих в состав общего имущества </t>
  </si>
  <si>
    <t>3. Работы и услуги по содержанию иного общего имущества</t>
  </si>
  <si>
    <t>планом-графиком</t>
  </si>
  <si>
    <t xml:space="preserve">в соответствии с </t>
  </si>
  <si>
    <t xml:space="preserve">техническое обслуживание,регулировка, наладочные и ремонтные работы </t>
  </si>
  <si>
    <t>по мере  необходимости</t>
  </si>
  <si>
    <t>удаление воздуха из системы отопления</t>
  </si>
  <si>
    <t>систем отопления, промывка и регулировка систем отопления</t>
  </si>
  <si>
    <t xml:space="preserve">испытания на прочность и плотность (гидравлические испытания) узлов ввода и </t>
  </si>
  <si>
    <t>отопительного периода</t>
  </si>
  <si>
    <t>в течении</t>
  </si>
  <si>
    <t>постоянный контроль параметров теплоносителя  (давления, температуры, расхода)</t>
  </si>
  <si>
    <t>плановые и частичные осмотры системы отопления</t>
  </si>
  <si>
    <t>плановые и частичные осмотры систем водоснабжения, канализации</t>
  </si>
  <si>
    <t>проведение восстановительных работ</t>
  </si>
  <si>
    <t>при выявлении повреждений и нарушений разработка плана (при необходимости) ,</t>
  </si>
  <si>
    <t>сезонных осмотров</t>
  </si>
  <si>
    <t>проверка исправности, работоспособности,технического состояния, проведение</t>
  </si>
  <si>
    <t>и инженерно-технического обеспечения, входящих в состав общего имущества</t>
  </si>
  <si>
    <t xml:space="preserve">2. Работы, необходимые для надлежащего содержания оборудования </t>
  </si>
  <si>
    <t>от мусора, грязи и наледи, препятствующих стоку дождевых и талых вод</t>
  </si>
  <si>
    <t xml:space="preserve">проверка и при необходимости очистка кровли и водоотводящих устройств </t>
  </si>
  <si>
    <t>проверка и при необходимости очистка кровли от скопления снега и наледи</t>
  </si>
  <si>
    <t xml:space="preserve">плановые и частичные осмотры элементов и помещений </t>
  </si>
  <si>
    <t>проверка состояния, выявление повреждений,проведение сезонных осмотров</t>
  </si>
  <si>
    <t>(перегородок,внутренней отделки, полов) конструкций МКД</t>
  </si>
  <si>
    <t>(фундаментов, стен, перекрытий и покрытий,лестниц,крыш) и ненесущих</t>
  </si>
  <si>
    <t>1. Работы, необходимые для надлежащего содержания несущих конструкций</t>
  </si>
  <si>
    <t>в год</t>
  </si>
  <si>
    <t xml:space="preserve"> ( руб. в месяц)</t>
  </si>
  <si>
    <t>м. кв. дома</t>
  </si>
  <si>
    <t>сумма</t>
  </si>
  <si>
    <t>общ.площади</t>
  </si>
  <si>
    <t>Стоимость на 1 кв.м</t>
  </si>
  <si>
    <t xml:space="preserve">    Периодичность</t>
  </si>
  <si>
    <t>Наименование работ</t>
  </si>
  <si>
    <t xml:space="preserve"> с 01.01.2024г.</t>
  </si>
  <si>
    <t>г.Тогучин, ул. Лесная 30</t>
  </si>
  <si>
    <t>работ и услуг по содержанию и ремонту общего имущества многоквартирного дома</t>
  </si>
  <si>
    <t>П Е Р Е Ч Е Н Ь</t>
  </si>
  <si>
    <t xml:space="preserve">3.5. Работы по обеспечению требований пожарной безопасности </t>
  </si>
  <si>
    <t>3.4. Аварийное - диспетчерское обслуживание</t>
  </si>
  <si>
    <t>3.3. Работы по обеспечению вывоза, в том числе откачке, жидких бытовых отходов</t>
  </si>
  <si>
    <t>3.2. Работы по содержанию  придомовой территории в теплый период года</t>
  </si>
  <si>
    <t>с 01.01.2024г.</t>
  </si>
  <si>
    <t>г.Тогучин, ул.Бригадная 28</t>
  </si>
  <si>
    <t>4. Управление многоквартирным домом</t>
  </si>
  <si>
    <t>г.Тогучин, ул.Вокзальная 52</t>
  </si>
  <si>
    <t>г.Тогучин, ул.Вокзальная 31</t>
  </si>
  <si>
    <t>промывка урн 2 раза в месяц</t>
  </si>
  <si>
    <t>контейнерных площадок, расположенных на  территории, входящей в состав  ои  мкд</t>
  </si>
  <si>
    <t>5 раз в неделю</t>
  </si>
  <si>
    <t xml:space="preserve">очистка от мусора и промывка урн, установленных возле подъездов, уборка </t>
  </si>
  <si>
    <t>промывка урн 1 раз в месяц</t>
  </si>
  <si>
    <t>контейнерных площадок, расположенных на придомовой территории ои  мкд</t>
  </si>
  <si>
    <t>очистка от мусора и промывка урн, установленных возле подъездов , уборка</t>
  </si>
  <si>
    <t>г.Тогучин, ул.Набережная 1</t>
  </si>
  <si>
    <t>г.Тогучин, ул.Свердлова 68</t>
  </si>
  <si>
    <t>г.Тогучин, ул.Ленина 4/1</t>
  </si>
  <si>
    <t>г.Тогучин, ул.Коммунистическая 1/5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</si>
  <si>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</si>
  <si>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</si>
  <si>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</si>
  <si>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</si>
  <si>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</si>
  <si>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</si>
  <si>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</si>
  <si>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</si>
  <si>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</si>
  <si>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</si>
  <si>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г.Тогучин, ул.Ленина 4/3</t>
  </si>
  <si>
    <t>7. Механическая уборка придомовой территории</t>
  </si>
  <si>
    <t>с 01.03.2024г.</t>
  </si>
  <si>
    <t>г.Тогучин, ул.Садовая 14</t>
  </si>
  <si>
    <t>работ и услуг по содержанию общего имущества многоквартирного дома</t>
  </si>
  <si>
    <t>4. Услуги управления многоквартирным домом</t>
  </si>
  <si>
    <t>с 01.03.2024г</t>
  </si>
  <si>
    <t>г.Тогучин, ул.Школьная 12/1</t>
  </si>
  <si>
    <t>г.Тогучин, ул.Садовая, 22</t>
  </si>
  <si>
    <t>г.Тогучин, пер.Дзержинского 48</t>
  </si>
  <si>
    <t>6. Механическая уборка придомовой территории</t>
  </si>
  <si>
    <t>г.Тогучин, пер.Дзержинского 38</t>
  </si>
  <si>
    <t>г.Тогучин, пер.Дзержинского 36А</t>
  </si>
  <si>
    <t>с 14.05.2024г.</t>
  </si>
  <si>
    <t>п.Нечаевский, ул. Нечаевская, 15</t>
  </si>
  <si>
    <t>п.Нечаевский, ул. Нечаевская, 13</t>
  </si>
  <si>
    <t>п.Нечаевский, ул. Нечаевская, 11</t>
  </si>
  <si>
    <t>работ и услуг по содержанию  общего имущества многоквартирного дома</t>
  </si>
  <si>
    <t>п.Нечаевский, ул. Нечаевская, 9</t>
  </si>
  <si>
    <t>п.Нечаевский, ул. Нечаевская, 7</t>
  </si>
  <si>
    <t>п.Нечаевский, ул. Нечаевская, 5</t>
  </si>
  <si>
    <t>п.Нечаевский, ул. Нечаевская, 3</t>
  </si>
  <si>
    <t>6. Механизированная уборка придомовой территории</t>
  </si>
  <si>
    <t>г.Тогучин, ул.Комсомольская 72</t>
  </si>
  <si>
    <t>c 27.06.2024г.</t>
  </si>
  <si>
    <t>г.Тогучин, ул.Школьная 14</t>
  </si>
  <si>
    <t>г.Тогучин, ул.Челюскинцев 15В</t>
  </si>
  <si>
    <t>г.Тогучин, ул.Челюскинцев 15Б</t>
  </si>
  <si>
    <t>г.Тогучин, ул.Челюскинцев 15А</t>
  </si>
  <si>
    <t>г.Тогучин, ул.Челюскинцев 13</t>
  </si>
  <si>
    <t>г.Тогучин, ул.Челюскинцев 6А</t>
  </si>
  <si>
    <t xml:space="preserve">3.4. Работы по обеспечению требований пожарной безопасности </t>
  </si>
  <si>
    <t>3.3. Аварийное - диспетчерское обслуживание</t>
  </si>
  <si>
    <t>г.Тогучин, ул.Целинная 13</t>
  </si>
  <si>
    <t>г.Тогучин, ул.Целинная 8</t>
  </si>
  <si>
    <t>г.Тогучин, ул.Целинная 7</t>
  </si>
  <si>
    <t>г.Тогучин, ул.Целинная 6</t>
  </si>
  <si>
    <t>г.Тогучин, ул.Целинная 5А</t>
  </si>
  <si>
    <t>г.Тогучин, ул.Целинная 3А</t>
  </si>
  <si>
    <t>г.Тогучин, ул.Сосновая 10</t>
  </si>
  <si>
    <t>г.Тогучин, ул.Сосновая 8</t>
  </si>
  <si>
    <t>г.Тогучин, ул.Сосновая 6</t>
  </si>
  <si>
    <t>г.Тогучин, ул.Сосновая 4</t>
  </si>
  <si>
    <t>г.Тогучин, ул.Свердлова 21</t>
  </si>
  <si>
    <t>г.Тогучин, ул.Линейная 35</t>
  </si>
  <si>
    <t>г.Тогучин, ул.Линейная 25А</t>
  </si>
  <si>
    <t>г.Тогучин, ул.Лесная 26</t>
  </si>
  <si>
    <t>г.Тогучин, ул.Лапина 3А</t>
  </si>
  <si>
    <t>г.Тогучин, ул.Лапина 3</t>
  </si>
  <si>
    <t>г.Тогучин, ул.Лапина 1Б</t>
  </si>
  <si>
    <t>г.Тогучин, ул.Лапина 1А</t>
  </si>
  <si>
    <t>г.Тогучин, ул.Комсомольская 65</t>
  </si>
  <si>
    <t>г.Тогучин, ул.Коммунистическая 22</t>
  </si>
  <si>
    <t>г.Тогучин, ул.Заводская 142</t>
  </si>
  <si>
    <t>г.Тогучин, ул.Железнодорожная 2А</t>
  </si>
  <si>
    <t>г.Тогучин, ул.Железнодорожная 1а</t>
  </si>
  <si>
    <t>г.Тогучин, ул.Дзержинского 66</t>
  </si>
  <si>
    <t>7 Механизированная уборка придомовой территории</t>
  </si>
  <si>
    <t>г.Тогучин, пер. Дзержинского 50</t>
  </si>
  <si>
    <t>г.Тогучин, ул.Деповская 14</t>
  </si>
  <si>
    <t>г.Тогучин, ул.Вокзальная 87</t>
  </si>
  <si>
    <t>г.Тогучин, ул.Вокзальная 52Б</t>
  </si>
  <si>
    <t>осмотры и обеспечение работоспособного состояния пожарных лестниц, лазов, проходов</t>
  </si>
  <si>
    <t>г.Тогучин, ул.Вокзальная 52А</t>
  </si>
  <si>
    <t>г.Тогучин, ул.Вокзальная 44/1</t>
  </si>
  <si>
    <t>г.Тогучин, ул.Вокзальная 27</t>
  </si>
  <si>
    <t>7. Поверка приборов учета</t>
  </si>
  <si>
    <t>г.Тогучин, ул.Вокзальная 25А</t>
  </si>
  <si>
    <t>г.Тогучин, ул.Вокзальная 25</t>
  </si>
  <si>
    <t>г.Тогучин, ул.Вокзальная 23</t>
  </si>
  <si>
    <t>г.Тогучин, ул.Вокзальная 21</t>
  </si>
  <si>
    <t>по энергосбережению и повышению энергетической эффективности</t>
  </si>
  <si>
    <t>г.Тогучин, ул.Бригадная 16/1</t>
  </si>
  <si>
    <t>г.Тогучин, ул.Бригадная 12</t>
  </si>
  <si>
    <t>г.Тогучин, пер. Банковский 9Д</t>
  </si>
  <si>
    <t>г.Тогучин, пер. Банковский 9Б</t>
  </si>
  <si>
    <t>с 01.06.2024г.</t>
  </si>
  <si>
    <t>г.Тогучин, ул.Челюскинцев 17А</t>
  </si>
  <si>
    <t>г.Тогучин, ул.Дзержинского 85</t>
  </si>
  <si>
    <t>г.Тогучин, пер.Дзержинского 83</t>
  </si>
  <si>
    <t>П Е Р Е Ч Е Н Ь     с 01.11.2024г.</t>
  </si>
  <si>
    <t>г.Тогучин, ул. Вокзальная 42/1, с 01.11.2024г.</t>
  </si>
  <si>
    <t>г.Тогучин, пер Дзержинского 42, с 01.11.2024г.</t>
  </si>
  <si>
    <t>г.Тогучин, пер Дзержинского 36Б, с 01.11.2024г.</t>
  </si>
  <si>
    <t>г.Тогучин, ул.Вокзальная 25/2, с 01.11.2024г.</t>
  </si>
  <si>
    <t>г.Тогучин, ул.Целинная 4, с 01.11.2024г.</t>
  </si>
  <si>
    <t>4. Рассчетно-кассовое обслуживание</t>
  </si>
  <si>
    <t>г.Тогучин, ул.Комсомольская 74, с 01.11.2024г.</t>
  </si>
  <si>
    <t>г.Тогучин, ул.Заводская 7, с 01.11.2024г.</t>
  </si>
  <si>
    <t xml:space="preserve">г.Тогучин, ул.Бригадная 24А, с 01.11.2024г. </t>
  </si>
  <si>
    <t>г.Тогучин, ул.Целинная 19, с 01.11.2024г.</t>
  </si>
  <si>
    <t>г.Тогучин, ул.Целинная 17, с 01.11.2024г.</t>
  </si>
  <si>
    <t>г.Тогучин, ул.Целинная 10, с 01.11.2024г.</t>
  </si>
  <si>
    <t>г.Тогучин, ул.Дзержинского 60, с 01.11.2024г.</t>
  </si>
  <si>
    <t>г.Тогучин, ул.Юбилейная 4, с 01.11.2024г.</t>
  </si>
  <si>
    <t>г.Тогучин, ул.Юбилейная 2А, с 01.11.2024г.</t>
  </si>
  <si>
    <t>г.Тогучин, ул.Юбилейная 2, с 01.11.2024г.</t>
  </si>
  <si>
    <t>г.Тогучин, ул.Юбилейная 1, с 01.11.2024г.</t>
  </si>
  <si>
    <t>г.Тогучин, ул.Челюскинцев 17, с 01.11.2024г.</t>
  </si>
  <si>
    <t>г.Тогучин, ул.Челюскинцев 15, с 01.11.2024г.</t>
  </si>
  <si>
    <t>г.Тогучин, ул.Целинная 9А, с 01.11.2024г.</t>
  </si>
  <si>
    <t>г.Тогучин, ул.Целинная 9, с 01.11.2024г.</t>
  </si>
  <si>
    <t>г.Тогучин, ул.Целинная 5, с 01.11.2024г.</t>
  </si>
  <si>
    <t>г.Тогучин, ул.Целинная 3, с 01.11.2024г.</t>
  </si>
  <si>
    <t>г.Тогучин, ул.Целинная 2, с 01.11.2024г.</t>
  </si>
  <si>
    <t>г.Тогучин, ул.Целинная 1Б, с 01.11.2024г.</t>
  </si>
  <si>
    <t>г.Тогучин, ул.Целинная 15, с 01.11.2024г.</t>
  </si>
  <si>
    <t xml:space="preserve">г.Тогучин, ул.Целинная 11А, с 01.11.2024г. </t>
  </si>
  <si>
    <t>4 раза в месяц</t>
  </si>
  <si>
    <t>г.Тогучин, ул.Тургенева 65, с 01.11.2024г.</t>
  </si>
  <si>
    <t>г.Тогучин, ул.Строительная 13, с 01.11.2024г.</t>
  </si>
  <si>
    <t>г.Тогучин, ул.Строительная 11, с 01.11.2024г.</t>
  </si>
  <si>
    <t>г.Тогучин, ул.Строительная 7, с 01.11.2024г.</t>
  </si>
  <si>
    <t>г.Тогучин, ул.Строительная 9, с 01.11.2024г.</t>
  </si>
  <si>
    <t>г.Тогучин, ул.Строительная 5, с 01.11.2024г.</t>
  </si>
  <si>
    <t>г.Тогучин, ул.Строительная 3, с 01.11.2024г.</t>
  </si>
  <si>
    <t>г.Тогучин, ул.Строительная 2, с 01.11.2024г.</t>
  </si>
  <si>
    <t>3.6. Аварийное - диспетчерское обслуживание</t>
  </si>
  <si>
    <t>г.Тогучин, ул.Сосновая 10А, с 01.11.2024г.</t>
  </si>
  <si>
    <t xml:space="preserve">г.Тогучин, ул.Свердлова 64, с 01.11.2024г. </t>
  </si>
  <si>
    <t xml:space="preserve">г.Тогучин, ул.Свердлова 3Б, с 01.11.2024г. </t>
  </si>
  <si>
    <t>За минусом уборки помещений</t>
  </si>
  <si>
    <t>г.Тогучин, ул.Свердлова 3А, с 01.11.2024г.</t>
  </si>
  <si>
    <t>г.Тогучин, ул.Садовая 4, с 01.11.2024г.</t>
  </si>
  <si>
    <t xml:space="preserve">г.Тогучин, ул.Садовая 2А, с 01.11.2024г. </t>
  </si>
  <si>
    <t>г.Тогучин, ул.Садовая 18А, с 01.11.2024г.</t>
  </si>
  <si>
    <t>г.Тогучин, ул.Садовая 18, с 01.11.2024г.</t>
  </si>
  <si>
    <t>г.Тогучин, ул.Пушкина 2/2, с 01.11.2024г.</t>
  </si>
  <si>
    <t>г.Тогучин, ул.Пушкина 2/1, с 01.11.2024г.</t>
  </si>
  <si>
    <t>г.Тогучин, ул.Островского 22, с 01.11.2024г.</t>
  </si>
  <si>
    <t>г.Тогучин, ул.Лесная 27, с 01.11.2024г.</t>
  </si>
  <si>
    <t xml:space="preserve">3.3. Работы по обеспечению требований пожарной безопасности </t>
  </si>
  <si>
    <t>3.2. Аварийное - диспетчерское обслуживание</t>
  </si>
  <si>
    <t>3.1. Работы по обеспечению вывоза, в том числе откачке, жидких бытовых отходов</t>
  </si>
  <si>
    <t>г.Тогучин, ул.Лесная 2, с 01.11.2024г.</t>
  </si>
  <si>
    <t>г.Тогучин, ул.Лапина 25, с 01.11.2024г.</t>
  </si>
  <si>
    <t>г.Тогучин, ул.Лапина 22, с 01.11.2024г.</t>
  </si>
  <si>
    <t>г.Тогучин, ул.Крупской 19, с 01.11.2024г.</t>
  </si>
  <si>
    <t>г.Тогучин, ул.Комсомольская 4, с 01.11.2024г.</t>
  </si>
  <si>
    <t>г.Тогучин, ул.Комсомольская 2, с 01.11.2024г.</t>
  </si>
  <si>
    <t>г.Тогучин, ул.Заводская 9, с 01.11.2024г.</t>
  </si>
  <si>
    <t>г.Тогучин, ул.Дзержинского 87, с 01.11.2024г.</t>
  </si>
  <si>
    <t>г.Тогучин, ул.Дзержинского 68, с 01.11.2024г.</t>
  </si>
  <si>
    <t>г.Тогучин, ул.Дзержинского 58, с 01.11.2024г.</t>
  </si>
  <si>
    <t>г.Тогучин, ул.Дзержинского 56, с 01.11.2024г.</t>
  </si>
  <si>
    <t>проходов, выходов</t>
  </si>
  <si>
    <t>г.Тогучин, ул.Дзержинского 54, с 01.11.2024г.</t>
  </si>
  <si>
    <t>г.Тогучин, ул.Дзержинского 52, с 01.11.2024г.</t>
  </si>
  <si>
    <t>г.Тогучин, ул.Вокзальная 44, с 01.11.2024г.</t>
  </si>
  <si>
    <t>г.Тогучин, ул.Вокзальная 40/1, с 01.11.2024г.</t>
  </si>
  <si>
    <t>г.Тогучин, ул.Бригадная 7А, с 01.11.2024г.</t>
  </si>
  <si>
    <t>г.Тогучин, ул.Бригадная 26А, с 01.11.2024г.</t>
  </si>
  <si>
    <t>согласно графика</t>
  </si>
  <si>
    <t>г.Тогучин, ул.Бригадная 18, с 01.11.2024г.</t>
  </si>
  <si>
    <t>г.Тогучин, ул.Целинная 11</t>
  </si>
  <si>
    <t>с 01.12.2024</t>
  </si>
  <si>
    <t>г.Тогучин, ул. Дзержинского 93</t>
  </si>
  <si>
    <t>г.Тогучин, ул.Дзержинского 64, с 01.11.2024г.</t>
  </si>
  <si>
    <t xml:space="preserve">с 23.07.2024г. </t>
  </si>
  <si>
    <t>г.Тогучин, ул.Коммунистическая 1/2</t>
  </si>
  <si>
    <t xml:space="preserve"> с 23.07.2024г.</t>
  </si>
  <si>
    <t>г.Тогучин, ул.Вокзальная 50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</si>
</sst>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4">
    <xf numFmtId="0" fontId="0" fillId="0" borderId="0" xfId="0"/>
    <xf numFmtId="0" fontId="1" fillId="0" borderId="0" xfId="1"/>
    <xf numFmtId="2" fontId="2" fillId="0" borderId="1" xfId="1" applyNumberFormat="1" applyFont="1" applyBorder="1"/>
    <xf numFmtId="0" fontId="2" fillId="0" borderId="2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2" fontId="2" fillId="0" borderId="4" xfId="1" applyNumberFormat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3" fillId="0" borderId="6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2" fontId="2" fillId="0" borderId="9" xfId="1" applyNumberFormat="1" applyFont="1" applyBorder="1"/>
    <xf numFmtId="0" fontId="2" fillId="0" borderId="10" xfId="1" applyFont="1" applyBorder="1"/>
    <xf numFmtId="0" fontId="2" fillId="0" borderId="11" xfId="1" applyFont="1" applyBorder="1"/>
    <xf numFmtId="0" fontId="3" fillId="0" borderId="11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2" fontId="2" fillId="0" borderId="14" xfId="1" applyNumberFormat="1" applyFont="1" applyBorder="1"/>
    <xf numFmtId="0" fontId="2" fillId="0" borderId="15" xfId="1" applyFont="1" applyBorder="1"/>
    <xf numFmtId="0" fontId="2" fillId="0" borderId="0" xfId="1" applyFont="1" applyBorder="1"/>
    <xf numFmtId="2" fontId="2" fillId="0" borderId="15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5" fillId="0" borderId="15" xfId="1" applyFont="1" applyBorder="1"/>
    <xf numFmtId="0" fontId="5" fillId="0" borderId="0" xfId="1" applyFont="1"/>
    <xf numFmtId="0" fontId="5" fillId="0" borderId="0" xfId="1" applyFont="1" applyBorder="1"/>
    <xf numFmtId="0" fontId="5" fillId="0" borderId="16" xfId="1" applyFont="1" applyBorder="1"/>
    <xf numFmtId="2" fontId="2" fillId="0" borderId="17" xfId="1" applyNumberFormat="1" applyFont="1" applyBorder="1"/>
    <xf numFmtId="0" fontId="2" fillId="0" borderId="18" xfId="1" applyFont="1" applyBorder="1"/>
    <xf numFmtId="0" fontId="2" fillId="0" borderId="3" xfId="1" applyFont="1" applyBorder="1"/>
    <xf numFmtId="2" fontId="2" fillId="0" borderId="16" xfId="1" applyNumberFormat="1" applyFont="1" applyBorder="1" applyAlignment="1">
      <alignment horizontal="center"/>
    </xf>
    <xf numFmtId="0" fontId="5" fillId="2" borderId="15" xfId="1" applyFont="1" applyFill="1" applyBorder="1"/>
    <xf numFmtId="0" fontId="5" fillId="2" borderId="0" xfId="1" applyFont="1" applyFill="1" applyBorder="1"/>
    <xf numFmtId="0" fontId="5" fillId="2" borderId="16" xfId="1" applyFont="1" applyFill="1" applyBorder="1"/>
    <xf numFmtId="0" fontId="3" fillId="2" borderId="18" xfId="1" applyFont="1" applyFill="1" applyBorder="1"/>
    <xf numFmtId="0" fontId="3" fillId="2" borderId="3" xfId="1" applyFont="1" applyFill="1" applyBorder="1"/>
    <xf numFmtId="0" fontId="3" fillId="2" borderId="2" xfId="1" applyFont="1" applyFill="1" applyBorder="1"/>
    <xf numFmtId="0" fontId="2" fillId="0" borderId="16" xfId="1" applyFont="1" applyBorder="1"/>
    <xf numFmtId="2" fontId="2" fillId="2" borderId="17" xfId="1" applyNumberFormat="1" applyFont="1" applyFill="1" applyBorder="1"/>
    <xf numFmtId="0" fontId="5" fillId="2" borderId="22" xfId="1" applyFont="1" applyFill="1" applyBorder="1"/>
    <xf numFmtId="0" fontId="5" fillId="2" borderId="23" xfId="1" applyFont="1" applyFill="1" applyBorder="1"/>
    <xf numFmtId="0" fontId="5" fillId="2" borderId="24" xfId="1" applyFont="1" applyFill="1" applyBorder="1"/>
    <xf numFmtId="0" fontId="2" fillId="0" borderId="25" xfId="1" applyFont="1" applyBorder="1"/>
    <xf numFmtId="0" fontId="2" fillId="0" borderId="26" xfId="1" applyFont="1" applyBorder="1"/>
    <xf numFmtId="0" fontId="5" fillId="2" borderId="25" xfId="1" applyFont="1" applyFill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2" borderId="30" xfId="1" applyFont="1" applyFill="1" applyBorder="1"/>
    <xf numFmtId="0" fontId="5" fillId="2" borderId="31" xfId="1" applyFont="1" applyFill="1" applyBorder="1"/>
    <xf numFmtId="0" fontId="5" fillId="2" borderId="32" xfId="1" applyFont="1" applyFill="1" applyBorder="1"/>
    <xf numFmtId="0" fontId="2" fillId="0" borderId="1" xfId="1" applyFont="1" applyBorder="1"/>
    <xf numFmtId="0" fontId="2" fillId="0" borderId="19" xfId="1" applyFont="1" applyBorder="1"/>
    <xf numFmtId="2" fontId="2" fillId="0" borderId="33" xfId="1" applyNumberFormat="1" applyFont="1" applyBorder="1"/>
    <xf numFmtId="0" fontId="2" fillId="0" borderId="0" xfId="1" applyFont="1"/>
    <xf numFmtId="0" fontId="2" fillId="2" borderId="23" xfId="1" applyFont="1" applyFill="1" applyBorder="1"/>
    <xf numFmtId="0" fontId="2" fillId="2" borderId="24" xfId="1" applyFont="1" applyFill="1" applyBorder="1"/>
    <xf numFmtId="0" fontId="2" fillId="0" borderId="12" xfId="1" applyFont="1" applyBorder="1"/>
    <xf numFmtId="0" fontId="2" fillId="2" borderId="31" xfId="1" applyFont="1" applyFill="1" applyBorder="1"/>
    <xf numFmtId="0" fontId="2" fillId="2" borderId="32" xfId="1" applyFont="1" applyFill="1" applyBorder="1"/>
    <xf numFmtId="2" fontId="2" fillId="2" borderId="14" xfId="1" applyNumberFormat="1" applyFont="1" applyFill="1" applyBorder="1"/>
    <xf numFmtId="0" fontId="2" fillId="0" borderId="30" xfId="1" applyFont="1" applyBorder="1"/>
    <xf numFmtId="0" fontId="2" fillId="0" borderId="31" xfId="1" applyFont="1" applyBorder="1"/>
    <xf numFmtId="0" fontId="2" fillId="0" borderId="8" xfId="1" applyFont="1" applyBorder="1"/>
    <xf numFmtId="0" fontId="4" fillId="0" borderId="11" xfId="1" applyFont="1" applyBorder="1"/>
    <xf numFmtId="0" fontId="4" fillId="0" borderId="13" xfId="1" applyFont="1" applyBorder="1"/>
    <xf numFmtId="2" fontId="2" fillId="0" borderId="34" xfId="1" applyNumberFormat="1" applyFont="1" applyBorder="1"/>
    <xf numFmtId="0" fontId="5" fillId="0" borderId="30" xfId="1" applyFont="1" applyBorder="1"/>
    <xf numFmtId="0" fontId="5" fillId="0" borderId="31" xfId="1" applyFont="1" applyBorder="1"/>
    <xf numFmtId="0" fontId="5" fillId="0" borderId="32" xfId="1" applyFont="1" applyBorder="1"/>
    <xf numFmtId="2" fontId="2" fillId="0" borderId="35" xfId="1" applyNumberFormat="1" applyFont="1" applyBorder="1"/>
    <xf numFmtId="0" fontId="2" fillId="0" borderId="22" xfId="1" applyFont="1" applyBorder="1"/>
    <xf numFmtId="0" fontId="2" fillId="0" borderId="23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7" xfId="1" applyFont="1" applyBorder="1"/>
    <xf numFmtId="0" fontId="2" fillId="0" borderId="30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6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8" xfId="1" applyFont="1" applyBorder="1"/>
    <xf numFmtId="0" fontId="2" fillId="0" borderId="37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3" xfId="1" applyFont="1" applyBorder="1"/>
    <xf numFmtId="0" fontId="4" fillId="0" borderId="15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/>
    <xf numFmtId="2" fontId="2" fillId="0" borderId="38" xfId="1" applyNumberFormat="1" applyFont="1" applyBorder="1"/>
    <xf numFmtId="0" fontId="4" fillId="0" borderId="0" xfId="1" applyFont="1" applyBorder="1"/>
    <xf numFmtId="0" fontId="3" fillId="0" borderId="39" xfId="1" applyFont="1" applyBorder="1"/>
    <xf numFmtId="0" fontId="4" fillId="0" borderId="10" xfId="1" applyFont="1" applyBorder="1"/>
    <xf numFmtId="2" fontId="2" fillId="0" borderId="35" xfId="1" applyNumberFormat="1" applyFont="1" applyBorder="1" applyAlignment="1">
      <alignment horizontal="center"/>
    </xf>
    <xf numFmtId="0" fontId="2" fillId="0" borderId="24" xfId="1" applyFont="1" applyBorder="1"/>
    <xf numFmtId="2" fontId="2" fillId="0" borderId="14" xfId="1" applyNumberFormat="1" applyFont="1" applyBorder="1" applyAlignment="1">
      <alignment horizontal="center"/>
    </xf>
    <xf numFmtId="0" fontId="2" fillId="2" borderId="0" xfId="1" applyFont="1" applyFill="1"/>
    <xf numFmtId="2" fontId="6" fillId="0" borderId="1" xfId="1" applyNumberFormat="1" applyFont="1" applyBorder="1"/>
    <xf numFmtId="2" fontId="8" fillId="0" borderId="1" xfId="1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2" fontId="6" fillId="0" borderId="14" xfId="1" applyNumberFormat="1" applyFont="1" applyBorder="1"/>
    <xf numFmtId="2" fontId="6" fillId="0" borderId="4" xfId="1" applyNumberFormat="1" applyFont="1" applyBorder="1"/>
    <xf numFmtId="0" fontId="6" fillId="0" borderId="5" xfId="1" applyFont="1" applyBorder="1"/>
    <xf numFmtId="0" fontId="6" fillId="0" borderId="6" xfId="1" applyFont="1" applyBorder="1"/>
    <xf numFmtId="0" fontId="8" fillId="0" borderId="5" xfId="1" applyFont="1" applyBorder="1"/>
    <xf numFmtId="0" fontId="8" fillId="0" borderId="7" xfId="1" applyFont="1" applyBorder="1"/>
    <xf numFmtId="0" fontId="9" fillId="0" borderId="6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2" fontId="6" fillId="0" borderId="9" xfId="1" applyNumberFormat="1" applyFont="1" applyBorder="1"/>
    <xf numFmtId="0" fontId="6" fillId="0" borderId="10" xfId="1" applyFont="1" applyBorder="1"/>
    <xf numFmtId="0" fontId="6" fillId="0" borderId="11" xfId="1" applyFont="1" applyBorder="1"/>
    <xf numFmtId="0" fontId="9" fillId="0" borderId="11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6" fillId="0" borderId="15" xfId="1" applyFont="1" applyBorder="1"/>
    <xf numFmtId="0" fontId="6" fillId="0" borderId="0" xfId="1" applyFont="1" applyBorder="1"/>
    <xf numFmtId="0" fontId="8" fillId="0" borderId="15" xfId="1" applyFont="1" applyBorder="1"/>
    <xf numFmtId="0" fontId="8" fillId="0" borderId="0" xfId="1" applyFont="1" applyBorder="1"/>
    <xf numFmtId="2" fontId="6" fillId="0" borderId="15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0" fontId="11" fillId="0" borderId="15" xfId="1" applyFont="1" applyBorder="1"/>
    <xf numFmtId="0" fontId="11" fillId="0" borderId="0" xfId="1" applyFont="1"/>
    <xf numFmtId="0" fontId="11" fillId="0" borderId="0" xfId="1" applyFont="1" applyBorder="1"/>
    <xf numFmtId="0" fontId="11" fillId="0" borderId="16" xfId="1" applyFont="1" applyBorder="1"/>
    <xf numFmtId="2" fontId="8" fillId="0" borderId="15" xfId="1" applyNumberFormat="1" applyFont="1" applyBorder="1" applyAlignment="1">
      <alignment horizontal="center"/>
    </xf>
    <xf numFmtId="2" fontId="6" fillId="0" borderId="17" xfId="1" applyNumberFormat="1" applyFont="1" applyBorder="1"/>
    <xf numFmtId="0" fontId="8" fillId="0" borderId="18" xfId="1" applyFont="1" applyBorder="1"/>
    <xf numFmtId="0" fontId="8" fillId="0" borderId="3" xfId="1" applyFont="1" applyBorder="1"/>
    <xf numFmtId="2" fontId="6" fillId="0" borderId="16" xfId="1" applyNumberFormat="1" applyFont="1" applyBorder="1" applyAlignment="1">
      <alignment horizontal="center"/>
    </xf>
    <xf numFmtId="0" fontId="9" fillId="0" borderId="18" xfId="1" applyFont="1" applyBorder="1"/>
    <xf numFmtId="0" fontId="9" fillId="0" borderId="3" xfId="1" applyFont="1" applyBorder="1"/>
    <xf numFmtId="0" fontId="9" fillId="0" borderId="2" xfId="1" applyFont="1" applyBorder="1"/>
    <xf numFmtId="0" fontId="8" fillId="0" borderId="16" xfId="1" applyFont="1" applyBorder="1"/>
    <xf numFmtId="0" fontId="11" fillId="0" borderId="22" xfId="1" applyFont="1" applyBorder="1"/>
    <xf numFmtId="0" fontId="11" fillId="0" borderId="23" xfId="1" applyFont="1" applyBorder="1"/>
    <xf numFmtId="0" fontId="11" fillId="0" borderId="24" xfId="1" applyFont="1" applyBorder="1"/>
    <xf numFmtId="0" fontId="8" fillId="0" borderId="25" xfId="1" applyFont="1" applyBorder="1"/>
    <xf numFmtId="0" fontId="8" fillId="0" borderId="26" xfId="1" applyFont="1" applyBorder="1"/>
    <xf numFmtId="0" fontId="11" fillId="0" borderId="25" xfId="1" applyFont="1" applyBorder="1"/>
    <xf numFmtId="0" fontId="11" fillId="0" borderId="26" xfId="1" applyFont="1" applyBorder="1"/>
    <xf numFmtId="0" fontId="11" fillId="0" borderId="27" xfId="1" applyFont="1" applyBorder="1"/>
    <xf numFmtId="0" fontId="11" fillId="0" borderId="30" xfId="1" applyFont="1" applyBorder="1"/>
    <xf numFmtId="0" fontId="11" fillId="0" borderId="31" xfId="1" applyFont="1" applyBorder="1"/>
    <xf numFmtId="0" fontId="11" fillId="0" borderId="32" xfId="1" applyFont="1" applyBorder="1"/>
    <xf numFmtId="0" fontId="8" fillId="0" borderId="1" xfId="1" applyFont="1" applyBorder="1"/>
    <xf numFmtId="0" fontId="8" fillId="0" borderId="19" xfId="1" applyFont="1" applyBorder="1"/>
    <xf numFmtId="2" fontId="6" fillId="0" borderId="33" xfId="1" applyNumberFormat="1" applyFont="1" applyBorder="1"/>
    <xf numFmtId="0" fontId="6" fillId="0" borderId="0" xfId="1" applyFont="1"/>
    <xf numFmtId="0" fontId="12" fillId="0" borderId="23" xfId="1" applyFont="1" applyBorder="1"/>
    <xf numFmtId="0" fontId="12" fillId="0" borderId="24" xfId="1" applyFont="1" applyBorder="1"/>
    <xf numFmtId="0" fontId="8" fillId="0" borderId="12" xfId="1" applyFont="1" applyBorder="1"/>
    <xf numFmtId="0" fontId="12" fillId="0" borderId="31" xfId="1" applyFont="1" applyBorder="1"/>
    <xf numFmtId="0" fontId="12" fillId="0" borderId="32" xfId="1" applyFont="1" applyBorder="1"/>
    <xf numFmtId="0" fontId="8" fillId="0" borderId="30" xfId="1" applyFont="1" applyBorder="1"/>
    <xf numFmtId="0" fontId="8" fillId="0" borderId="31" xfId="1" applyFont="1" applyBorder="1"/>
    <xf numFmtId="0" fontId="11" fillId="0" borderId="32" xfId="1" applyFont="1" applyFill="1" applyBorder="1"/>
    <xf numFmtId="0" fontId="8" fillId="0" borderId="6" xfId="1" applyFont="1" applyBorder="1"/>
    <xf numFmtId="0" fontId="12" fillId="0" borderId="5" xfId="1" applyFont="1" applyBorder="1"/>
    <xf numFmtId="0" fontId="12" fillId="0" borderId="6" xfId="1" applyFont="1" applyBorder="1"/>
    <xf numFmtId="0" fontId="12" fillId="0" borderId="8" xfId="1" applyFont="1" applyBorder="1"/>
    <xf numFmtId="0" fontId="8" fillId="0" borderId="10" xfId="1" applyFont="1" applyBorder="1"/>
    <xf numFmtId="0" fontId="8" fillId="0" borderId="11" xfId="1" applyFont="1" applyBorder="1"/>
    <xf numFmtId="0" fontId="12" fillId="0" borderId="10" xfId="1" applyFont="1" applyBorder="1"/>
    <xf numFmtId="0" fontId="12" fillId="0" borderId="11" xfId="1" applyFont="1" applyBorder="1"/>
    <xf numFmtId="0" fontId="13" fillId="0" borderId="11" xfId="1" applyFont="1" applyBorder="1"/>
    <xf numFmtId="0" fontId="13" fillId="0" borderId="13" xfId="1" applyFont="1" applyBorder="1"/>
    <xf numFmtId="2" fontId="6" fillId="0" borderId="34" xfId="1" applyNumberFormat="1" applyFont="1" applyBorder="1"/>
    <xf numFmtId="0" fontId="6" fillId="0" borderId="30" xfId="1" applyFont="1" applyBorder="1"/>
    <xf numFmtId="0" fontId="6" fillId="0" borderId="31" xfId="1" applyFont="1" applyBorder="1"/>
    <xf numFmtId="2" fontId="6" fillId="0" borderId="35" xfId="1" applyNumberFormat="1" applyFont="1" applyBorder="1"/>
    <xf numFmtId="0" fontId="6" fillId="0" borderId="22" xfId="1" applyFont="1" applyBorder="1"/>
    <xf numFmtId="0" fontId="6" fillId="0" borderId="23" xfId="1" applyFont="1" applyBorder="1"/>
    <xf numFmtId="0" fontId="12" fillId="0" borderId="0" xfId="1" applyFont="1"/>
    <xf numFmtId="0" fontId="12" fillId="0" borderId="25" xfId="1" applyFont="1" applyBorder="1"/>
    <xf numFmtId="0" fontId="12" fillId="0" borderId="26" xfId="1" applyFont="1" applyBorder="1"/>
    <xf numFmtId="0" fontId="12" fillId="0" borderId="0" xfId="1" applyFont="1" applyBorder="1"/>
    <xf numFmtId="0" fontId="12" fillId="0" borderId="15" xfId="1" applyFont="1" applyBorder="1"/>
    <xf numFmtId="0" fontId="12" fillId="0" borderId="30" xfId="1" applyFont="1" applyBorder="1"/>
    <xf numFmtId="0" fontId="8" fillId="0" borderId="30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6" xfId="1" applyFont="1" applyBorder="1"/>
    <xf numFmtId="0" fontId="9" fillId="0" borderId="5" xfId="1" applyFont="1" applyBorder="1"/>
    <xf numFmtId="0" fontId="9" fillId="0" borderId="6" xfId="1" applyFont="1" applyBorder="1"/>
    <xf numFmtId="0" fontId="9" fillId="0" borderId="8" xfId="1" applyFont="1" applyBorder="1"/>
    <xf numFmtId="0" fontId="8" fillId="0" borderId="37" xfId="1" applyFont="1" applyBorder="1"/>
    <xf numFmtId="0" fontId="9" fillId="0" borderId="10" xfId="1" applyFont="1" applyBorder="1"/>
    <xf numFmtId="0" fontId="9" fillId="0" borderId="11" xfId="1" applyFont="1" applyBorder="1"/>
    <xf numFmtId="0" fontId="9" fillId="0" borderId="13" xfId="1" applyFont="1" applyBorder="1"/>
    <xf numFmtId="0" fontId="12" fillId="0" borderId="22" xfId="1" applyFont="1" applyBorder="1"/>
    <xf numFmtId="0" fontId="14" fillId="0" borderId="15" xfId="1" applyFont="1" applyBorder="1"/>
    <xf numFmtId="0" fontId="14" fillId="0" borderId="0" xfId="1" applyFont="1"/>
    <xf numFmtId="0" fontId="13" fillId="0" borderId="5" xfId="1" applyFont="1" applyBorder="1"/>
    <xf numFmtId="0" fontId="13" fillId="0" borderId="6" xfId="1" applyFont="1" applyBorder="1"/>
    <xf numFmtId="2" fontId="6" fillId="0" borderId="38" xfId="1" applyNumberFormat="1" applyFont="1" applyBorder="1"/>
    <xf numFmtId="0" fontId="13" fillId="0" borderId="15" xfId="1" applyFont="1" applyBorder="1"/>
    <xf numFmtId="0" fontId="13" fillId="0" borderId="0" xfId="1" applyFont="1" applyBorder="1"/>
    <xf numFmtId="0" fontId="9" fillId="0" borderId="39" xfId="1" applyFont="1" applyBorder="1"/>
    <xf numFmtId="0" fontId="13" fillId="0" borderId="10" xfId="1" applyFont="1" applyBorder="1"/>
    <xf numFmtId="2" fontId="6" fillId="0" borderId="35" xfId="1" applyNumberFormat="1" applyFont="1" applyBorder="1" applyAlignment="1">
      <alignment horizontal="center"/>
    </xf>
    <xf numFmtId="0" fontId="6" fillId="0" borderId="24" xfId="1" applyFont="1" applyBorder="1"/>
    <xf numFmtId="2" fontId="12" fillId="0" borderId="14" xfId="1" applyNumberFormat="1" applyFont="1" applyBorder="1" applyAlignment="1">
      <alignment horizontal="center"/>
    </xf>
    <xf numFmtId="0" fontId="12" fillId="0" borderId="16" xfId="1" applyFont="1" applyBorder="1"/>
    <xf numFmtId="2" fontId="12" fillId="0" borderId="35" xfId="1" applyNumberFormat="1" applyFont="1" applyBorder="1"/>
    <xf numFmtId="2" fontId="6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2" fontId="6" fillId="0" borderId="14" xfId="0" applyNumberFormat="1" applyFont="1" applyBorder="1"/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2" fontId="6" fillId="0" borderId="4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9" fillId="0" borderId="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2" fontId="6" fillId="0" borderId="9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2" fontId="6" fillId="0" borderId="15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8" fillId="0" borderId="15" xfId="0" applyFont="1" applyBorder="1"/>
    <xf numFmtId="0" fontId="8" fillId="0" borderId="0" xfId="0" applyFont="1" applyBorder="1"/>
    <xf numFmtId="0" fontId="11" fillId="0" borderId="15" xfId="0" applyFont="1" applyBorder="1"/>
    <xf numFmtId="0" fontId="11" fillId="0" borderId="0" xfId="0" applyFont="1"/>
    <xf numFmtId="0" fontId="11" fillId="0" borderId="0" xfId="0" applyFont="1" applyBorder="1"/>
    <xf numFmtId="0" fontId="11" fillId="0" borderId="16" xfId="0" applyFont="1" applyBorder="1"/>
    <xf numFmtId="2" fontId="8" fillId="0" borderId="15" xfId="0" applyNumberFormat="1" applyFont="1" applyBorder="1" applyAlignment="1">
      <alignment horizontal="center"/>
    </xf>
    <xf numFmtId="2" fontId="6" fillId="0" borderId="17" xfId="0" applyNumberFormat="1" applyFont="1" applyBorder="1"/>
    <xf numFmtId="0" fontId="8" fillId="0" borderId="18" xfId="0" applyFont="1" applyBorder="1"/>
    <xf numFmtId="0" fontId="8" fillId="0" borderId="3" xfId="0" applyFont="1" applyBorder="1"/>
    <xf numFmtId="2" fontId="6" fillId="0" borderId="16" xfId="0" applyNumberFormat="1" applyFont="1" applyBorder="1" applyAlignment="1">
      <alignment horizontal="center"/>
    </xf>
    <xf numFmtId="0" fontId="9" fillId="0" borderId="18" xfId="0" applyFont="1" applyBorder="1"/>
    <xf numFmtId="0" fontId="9" fillId="0" borderId="3" xfId="0" applyFont="1" applyBorder="1"/>
    <xf numFmtId="0" fontId="9" fillId="0" borderId="2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8" fillId="0" borderId="1" xfId="0" applyFont="1" applyBorder="1"/>
    <xf numFmtId="0" fontId="8" fillId="0" borderId="19" xfId="0" applyFont="1" applyBorder="1"/>
    <xf numFmtId="2" fontId="6" fillId="0" borderId="33" xfId="0" applyNumberFormat="1" applyFont="1" applyBorder="1"/>
    <xf numFmtId="0" fontId="6" fillId="0" borderId="15" xfId="0" applyFont="1" applyBorder="1"/>
    <xf numFmtId="0" fontId="6" fillId="0" borderId="0" xfId="0" applyFont="1"/>
    <xf numFmtId="0" fontId="12" fillId="0" borderId="23" xfId="0" applyFont="1" applyBorder="1"/>
    <xf numFmtId="0" fontId="12" fillId="0" borderId="24" xfId="0" applyFont="1" applyBorder="1"/>
    <xf numFmtId="0" fontId="8" fillId="0" borderId="12" xfId="0" applyFont="1" applyBorder="1"/>
    <xf numFmtId="0" fontId="12" fillId="0" borderId="31" xfId="0" applyFont="1" applyBorder="1"/>
    <xf numFmtId="0" fontId="12" fillId="0" borderId="32" xfId="0" applyFont="1" applyBorder="1"/>
    <xf numFmtId="0" fontId="6" fillId="0" borderId="0" xfId="0" applyFont="1" applyBorder="1"/>
    <xf numFmtId="0" fontId="8" fillId="0" borderId="30" xfId="0" applyFont="1" applyBorder="1"/>
    <xf numFmtId="0" fontId="8" fillId="0" borderId="31" xfId="0" applyFont="1" applyBorder="1"/>
    <xf numFmtId="0" fontId="11" fillId="0" borderId="32" xfId="0" applyFont="1" applyFill="1" applyBorder="1"/>
    <xf numFmtId="0" fontId="8" fillId="0" borderId="10" xfId="0" applyFont="1" applyBorder="1"/>
    <xf numFmtId="0" fontId="8" fillId="0" borderId="11" xfId="0" applyFont="1" applyBorder="1"/>
    <xf numFmtId="0" fontId="12" fillId="0" borderId="10" xfId="0" applyFont="1" applyBorder="1"/>
    <xf numFmtId="0" fontId="12" fillId="0" borderId="11" xfId="0" applyFont="1" applyBorder="1"/>
    <xf numFmtId="0" fontId="13" fillId="0" borderId="11" xfId="0" applyFont="1" applyBorder="1"/>
    <xf numFmtId="0" fontId="13" fillId="0" borderId="13" xfId="0" applyFont="1" applyBorder="1"/>
    <xf numFmtId="2" fontId="6" fillId="0" borderId="35" xfId="0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0" xfId="0" applyFont="1" applyBorder="1"/>
    <xf numFmtId="0" fontId="12" fillId="0" borderId="15" xfId="0" applyFont="1" applyBorder="1"/>
    <xf numFmtId="0" fontId="12" fillId="0" borderId="30" xfId="0" applyFont="1" applyBorder="1"/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6" xfId="0" applyFont="1" applyBorder="1"/>
    <xf numFmtId="0" fontId="8" fillId="0" borderId="6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0" fontId="8" fillId="0" borderId="3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12" fillId="0" borderId="0" xfId="0" applyFont="1"/>
    <xf numFmtId="0" fontId="12" fillId="0" borderId="22" xfId="0" applyFont="1" applyBorder="1"/>
    <xf numFmtId="0" fontId="14" fillId="0" borderId="15" xfId="0" applyFont="1" applyBorder="1"/>
    <xf numFmtId="0" fontId="14" fillId="0" borderId="0" xfId="0" applyFont="1"/>
    <xf numFmtId="0" fontId="13" fillId="0" borderId="5" xfId="0" applyFont="1" applyBorder="1"/>
    <xf numFmtId="0" fontId="13" fillId="0" borderId="6" xfId="0" applyFont="1" applyBorder="1"/>
    <xf numFmtId="2" fontId="6" fillId="0" borderId="38" xfId="0" applyNumberFormat="1" applyFont="1" applyBorder="1"/>
    <xf numFmtId="0" fontId="13" fillId="0" borderId="15" xfId="0" applyFont="1" applyBorder="1"/>
    <xf numFmtId="0" fontId="13" fillId="0" borderId="0" xfId="0" applyFont="1" applyBorder="1"/>
    <xf numFmtId="0" fontId="9" fillId="0" borderId="39" xfId="0" applyFont="1" applyBorder="1"/>
    <xf numFmtId="0" fontId="13" fillId="0" borderId="10" xfId="0" applyFont="1" applyBorder="1"/>
    <xf numFmtId="2" fontId="6" fillId="0" borderId="35" xfId="0" applyNumberFormat="1" applyFont="1" applyBorder="1" applyAlignment="1">
      <alignment horizontal="center"/>
    </xf>
    <xf numFmtId="0" fontId="6" fillId="0" borderId="24" xfId="0" applyFont="1" applyBorder="1"/>
    <xf numFmtId="2" fontId="12" fillId="0" borderId="14" xfId="0" applyNumberFormat="1" applyFont="1" applyBorder="1" applyAlignment="1">
      <alignment horizontal="center"/>
    </xf>
    <xf numFmtId="0" fontId="12" fillId="0" borderId="16" xfId="0" applyFont="1" applyBorder="1"/>
    <xf numFmtId="2" fontId="12" fillId="0" borderId="35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2" borderId="0" xfId="0" applyFill="1"/>
    <xf numFmtId="2" fontId="12" fillId="0" borderId="1" xfId="0" applyNumberFormat="1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2" fillId="0" borderId="4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2" fontId="12" fillId="0" borderId="9" xfId="0" applyNumberFormat="1" applyFont="1" applyBorder="1"/>
    <xf numFmtId="2" fontId="12" fillId="0" borderId="14" xfId="0" applyNumberFormat="1" applyFont="1" applyBorder="1"/>
    <xf numFmtId="2" fontId="12" fillId="0" borderId="15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2" borderId="14" xfId="0" applyNumberFormat="1" applyFont="1" applyFill="1" applyBorder="1"/>
    <xf numFmtId="2" fontId="12" fillId="2" borderId="15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1" fillId="2" borderId="15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11" fillId="2" borderId="16" xfId="0" applyFont="1" applyFill="1" applyBorder="1"/>
    <xf numFmtId="2" fontId="12" fillId="2" borderId="17" xfId="0" applyNumberFormat="1" applyFont="1" applyFill="1" applyBorder="1"/>
    <xf numFmtId="0" fontId="12" fillId="2" borderId="18" xfId="0" applyFont="1" applyFill="1" applyBorder="1"/>
    <xf numFmtId="0" fontId="12" fillId="2" borderId="3" xfId="0" applyFont="1" applyFill="1" applyBorder="1"/>
    <xf numFmtId="2" fontId="12" fillId="2" borderId="16" xfId="0" applyNumberFormat="1" applyFont="1" applyFill="1" applyBorder="1" applyAlignment="1">
      <alignment horizontal="center"/>
    </xf>
    <xf numFmtId="0" fontId="12" fillId="2" borderId="15" xfId="0" applyFont="1" applyFill="1" applyBorder="1"/>
    <xf numFmtId="0" fontId="12" fillId="2" borderId="0" xfId="0" applyFont="1" applyFill="1" applyBorder="1"/>
    <xf numFmtId="0" fontId="9" fillId="2" borderId="18" xfId="0" applyFont="1" applyFill="1" applyBorder="1"/>
    <xf numFmtId="0" fontId="9" fillId="2" borderId="3" xfId="0" applyFont="1" applyFill="1" applyBorder="1"/>
    <xf numFmtId="0" fontId="9" fillId="2" borderId="2" xfId="0" applyFont="1" applyFill="1" applyBorder="1"/>
    <xf numFmtId="0" fontId="12" fillId="2" borderId="16" xfId="0" applyFont="1" applyFill="1" applyBorder="1"/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1" fillId="2" borderId="25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0" fontId="11" fillId="2" borderId="30" xfId="0" applyFont="1" applyFill="1" applyBorder="1"/>
    <xf numFmtId="0" fontId="11" fillId="2" borderId="31" xfId="0" applyFont="1" applyFill="1" applyBorder="1"/>
    <xf numFmtId="0" fontId="11" fillId="2" borderId="32" xfId="0" applyFont="1" applyFill="1" applyBorder="1"/>
    <xf numFmtId="0" fontId="12" fillId="2" borderId="1" xfId="0" applyFont="1" applyFill="1" applyBorder="1"/>
    <xf numFmtId="0" fontId="12" fillId="2" borderId="19" xfId="0" applyFont="1" applyFill="1" applyBorder="1"/>
    <xf numFmtId="2" fontId="12" fillId="2" borderId="33" xfId="0" applyNumberFormat="1" applyFont="1" applyFill="1" applyBorder="1"/>
    <xf numFmtId="0" fontId="12" fillId="2" borderId="0" xfId="0" applyFont="1" applyFill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12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/>
    <xf numFmtId="0" fontId="12" fillId="2" borderId="30" xfId="0" applyFont="1" applyFill="1" applyBorder="1"/>
    <xf numFmtId="2" fontId="12" fillId="2" borderId="4" xfId="0" applyNumberFormat="1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8" xfId="0" applyFont="1" applyFill="1" applyBorder="1"/>
    <xf numFmtId="2" fontId="12" fillId="2" borderId="9" xfId="0" applyNumberFormat="1" applyFont="1" applyFill="1" applyBorder="1"/>
    <xf numFmtId="0" fontId="12" fillId="2" borderId="10" xfId="0" applyFont="1" applyFill="1" applyBorder="1"/>
    <xf numFmtId="0" fontId="12" fillId="2" borderId="11" xfId="0" applyFont="1" applyFill="1" applyBorder="1"/>
    <xf numFmtId="0" fontId="13" fillId="2" borderId="11" xfId="0" applyFont="1" applyFill="1" applyBorder="1"/>
    <xf numFmtId="0" fontId="13" fillId="2" borderId="13" xfId="0" applyFont="1" applyFill="1" applyBorder="1"/>
    <xf numFmtId="2" fontId="12" fillId="2" borderId="34" xfId="0" applyNumberFormat="1" applyFont="1" applyFill="1" applyBorder="1"/>
    <xf numFmtId="2" fontId="12" fillId="2" borderId="35" xfId="0" applyNumberFormat="1" applyFont="1" applyFill="1" applyBorder="1"/>
    <xf numFmtId="0" fontId="12" fillId="2" borderId="22" xfId="0" applyFont="1" applyFill="1" applyBorder="1"/>
    <xf numFmtId="0" fontId="12" fillId="2" borderId="3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6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8" xfId="0" applyFont="1" applyFill="1" applyBorder="1"/>
    <xf numFmtId="0" fontId="12" fillId="2" borderId="37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3" xfId="0" applyFont="1" applyFill="1" applyBorder="1"/>
    <xf numFmtId="0" fontId="13" fillId="2" borderId="15" xfId="0" applyFont="1" applyFill="1" applyBorder="1"/>
    <xf numFmtId="0" fontId="13" fillId="2" borderId="0" xfId="0" applyFont="1" applyFill="1"/>
    <xf numFmtId="0" fontId="13" fillId="2" borderId="5" xfId="0" applyFont="1" applyFill="1" applyBorder="1"/>
    <xf numFmtId="0" fontId="13" fillId="2" borderId="6" xfId="0" applyFont="1" applyFill="1" applyBorder="1"/>
    <xf numFmtId="2" fontId="12" fillId="2" borderId="38" xfId="0" applyNumberFormat="1" applyFont="1" applyFill="1" applyBorder="1"/>
    <xf numFmtId="0" fontId="13" fillId="2" borderId="0" xfId="0" applyFont="1" applyFill="1" applyBorder="1"/>
    <xf numFmtId="0" fontId="9" fillId="2" borderId="39" xfId="0" applyFont="1" applyFill="1" applyBorder="1"/>
    <xf numFmtId="0" fontId="13" fillId="2" borderId="10" xfId="0" applyFont="1" applyFill="1" applyBorder="1"/>
    <xf numFmtId="2" fontId="12" fillId="2" borderId="35" xfId="0" applyNumberFormat="1" applyFont="1" applyFill="1" applyBorder="1" applyAlignment="1">
      <alignment horizontal="center"/>
    </xf>
    <xf numFmtId="2" fontId="12" fillId="2" borderId="1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15" xfId="0" applyFont="1" applyFill="1" applyBorder="1"/>
    <xf numFmtId="0" fontId="6" fillId="2" borderId="0" xfId="0" applyFont="1" applyFill="1" applyBorder="1"/>
    <xf numFmtId="2" fontId="6" fillId="2" borderId="15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8" fillId="0" borderId="16" xfId="0" applyFont="1" applyBorder="1"/>
    <xf numFmtId="0" fontId="6" fillId="2" borderId="0" xfId="0" applyFont="1" applyFill="1"/>
    <xf numFmtId="0" fontId="12" fillId="0" borderId="8" xfId="0" applyFont="1" applyBorder="1"/>
    <xf numFmtId="2" fontId="6" fillId="0" borderId="34" xfId="0" applyNumberFormat="1" applyFont="1" applyBorder="1"/>
    <xf numFmtId="0" fontId="6" fillId="2" borderId="30" xfId="0" applyFont="1" applyFill="1" applyBorder="1"/>
    <xf numFmtId="0" fontId="6" fillId="2" borderId="3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14" fillId="2" borderId="15" xfId="0" applyFont="1" applyFill="1" applyBorder="1"/>
    <xf numFmtId="0" fontId="14" fillId="2" borderId="0" xfId="0" applyFont="1" applyFill="1"/>
    <xf numFmtId="2" fontId="6" fillId="0" borderId="0" xfId="0" applyNumberFormat="1" applyFont="1" applyBorder="1"/>
    <xf numFmtId="2" fontId="7" fillId="2" borderId="0" xfId="0" applyNumberFormat="1" applyFont="1" applyFill="1" applyBorder="1" applyAlignment="1">
      <alignment horizontal="center"/>
    </xf>
    <xf numFmtId="2" fontId="8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6" fillId="2" borderId="10" xfId="0" applyFont="1" applyFill="1" applyBorder="1"/>
    <xf numFmtId="0" fontId="6" fillId="2" borderId="11" xfId="0" applyFont="1" applyFill="1" applyBorder="1"/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2" fontId="6" fillId="2" borderId="1" xfId="0" applyNumberFormat="1" applyFont="1" applyFill="1" applyBorder="1"/>
    <xf numFmtId="2" fontId="8" fillId="2" borderId="1" xfId="0" applyNumberFormat="1" applyFont="1" applyFill="1" applyBorder="1"/>
    <xf numFmtId="0" fontId="8" fillId="2" borderId="2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2" fontId="6" fillId="2" borderId="14" xfId="0" applyNumberFormat="1" applyFont="1" applyFill="1" applyBorder="1"/>
    <xf numFmtId="2" fontId="6" fillId="2" borderId="4" xfId="0" applyNumberFormat="1" applyFont="1" applyFill="1" applyBorder="1"/>
    <xf numFmtId="0" fontId="8" fillId="2" borderId="5" xfId="0" applyFont="1" applyFill="1" applyBorder="1"/>
    <xf numFmtId="0" fontId="8" fillId="2" borderId="7" xfId="0" applyFont="1" applyFill="1" applyBorder="1"/>
    <xf numFmtId="0" fontId="9" fillId="2" borderId="6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2" fontId="6" fillId="2" borderId="9" xfId="0" applyNumberFormat="1" applyFont="1" applyFill="1" applyBorder="1"/>
    <xf numFmtId="0" fontId="9" fillId="2" borderId="11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8" fillId="2" borderId="15" xfId="0" applyFont="1" applyFill="1" applyBorder="1"/>
    <xf numFmtId="0" fontId="8" fillId="2" borderId="0" xfId="0" applyFont="1" applyFill="1" applyBorder="1"/>
    <xf numFmtId="2" fontId="6" fillId="2" borderId="17" xfId="0" applyNumberFormat="1" applyFont="1" applyFill="1" applyBorder="1"/>
    <xf numFmtId="0" fontId="8" fillId="2" borderId="18" xfId="0" applyFont="1" applyFill="1" applyBorder="1"/>
    <xf numFmtId="0" fontId="8" fillId="2" borderId="3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1" xfId="0" applyFont="1" applyFill="1" applyBorder="1"/>
    <xf numFmtId="0" fontId="8" fillId="2" borderId="19" xfId="0" applyFont="1" applyFill="1" applyBorder="1"/>
    <xf numFmtId="2" fontId="6" fillId="2" borderId="33" xfId="0" applyNumberFormat="1" applyFont="1" applyFill="1" applyBorder="1"/>
    <xf numFmtId="0" fontId="8" fillId="2" borderId="12" xfId="0" applyFont="1" applyFill="1" applyBorder="1"/>
    <xf numFmtId="0" fontId="8" fillId="2" borderId="30" xfId="0" applyFont="1" applyFill="1" applyBorder="1"/>
    <xf numFmtId="0" fontId="8" fillId="2" borderId="31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2" fontId="6" fillId="2" borderId="35" xfId="0" applyNumberFormat="1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6" xfId="0" applyFont="1" applyFill="1" applyBorder="1"/>
    <xf numFmtId="0" fontId="8" fillId="2" borderId="6" xfId="0" applyFont="1" applyFill="1" applyBorder="1"/>
    <xf numFmtId="0" fontId="8" fillId="2" borderId="37" xfId="0" applyFont="1" applyFill="1" applyBorder="1"/>
    <xf numFmtId="2" fontId="6" fillId="2" borderId="38" xfId="0" applyNumberFormat="1" applyFont="1" applyFill="1" applyBorder="1"/>
    <xf numFmtId="2" fontId="6" fillId="2" borderId="35" xfId="0" applyNumberFormat="1" applyFont="1" applyFill="1" applyBorder="1" applyAlignment="1">
      <alignment horizontal="center"/>
    </xf>
    <xf numFmtId="0" fontId="6" fillId="2" borderId="24" xfId="0" applyFont="1" applyFill="1" applyBorder="1"/>
    <xf numFmtId="2" fontId="10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16" fillId="0" borderId="0" xfId="0" applyNumberFormat="1" applyFont="1"/>
    <xf numFmtId="0" fontId="0" fillId="0" borderId="0" xfId="0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5" xfId="1" applyNumberFormat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3" fillId="0" borderId="18" xfId="1" applyFont="1" applyBorder="1"/>
    <xf numFmtId="0" fontId="3" fillId="0" borderId="3" xfId="1" applyFont="1" applyBorder="1"/>
    <xf numFmtId="0" fontId="3" fillId="0" borderId="2" xfId="1" applyFont="1" applyBorder="1"/>
    <xf numFmtId="0" fontId="5" fillId="0" borderId="25" xfId="1" applyFont="1" applyBorder="1"/>
    <xf numFmtId="0" fontId="5" fillId="0" borderId="26" xfId="1" applyFont="1" applyBorder="1"/>
    <xf numFmtId="0" fontId="2" fillId="0" borderId="32" xfId="1" applyFont="1" applyBorder="1"/>
    <xf numFmtId="0" fontId="5" fillId="0" borderId="32" xfId="1" applyFont="1" applyFill="1" applyBorder="1"/>
    <xf numFmtId="0" fontId="17" fillId="0" borderId="0" xfId="0" applyFont="1"/>
    <xf numFmtId="2" fontId="17" fillId="0" borderId="0" xfId="0" applyNumberFormat="1" applyFont="1"/>
    <xf numFmtId="0" fontId="17" fillId="2" borderId="0" xfId="0" applyFont="1" applyFill="1"/>
    <xf numFmtId="0" fontId="17" fillId="3" borderId="0" xfId="0" applyFont="1" applyFill="1"/>
    <xf numFmtId="0" fontId="2" fillId="0" borderId="40" xfId="0" applyFont="1" applyBorder="1"/>
    <xf numFmtId="0" fontId="2" fillId="0" borderId="34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14" xfId="0" applyFont="1" applyBorder="1"/>
    <xf numFmtId="0" fontId="4" fillId="0" borderId="0" xfId="0" applyFont="1" applyBorder="1" applyAlignment="1"/>
    <xf numFmtId="2" fontId="2" fillId="0" borderId="1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2" fillId="2" borderId="1" xfId="0" applyNumberFormat="1" applyFont="1" applyFill="1" applyBorder="1"/>
    <xf numFmtId="2" fontId="17" fillId="2" borderId="0" xfId="0" applyNumberFormat="1" applyFont="1" applyFill="1"/>
    <xf numFmtId="2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2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2" fontId="2" fillId="0" borderId="14" xfId="0" applyNumberFormat="1" applyFont="1" applyBorder="1"/>
    <xf numFmtId="0" fontId="2" fillId="0" borderId="15" xfId="0" applyFont="1" applyBorder="1"/>
    <xf numFmtId="2" fontId="2" fillId="0" borderId="15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0" xfId="0" applyFont="1"/>
    <xf numFmtId="0" fontId="5" fillId="0" borderId="0" xfId="0" applyFont="1" applyBorder="1"/>
    <xf numFmtId="0" fontId="5" fillId="0" borderId="16" xfId="0" applyFont="1" applyBorder="1"/>
    <xf numFmtId="2" fontId="2" fillId="0" borderId="17" xfId="0" applyNumberFormat="1" applyFont="1" applyBorder="1"/>
    <xf numFmtId="0" fontId="2" fillId="0" borderId="18" xfId="0" applyFont="1" applyBorder="1"/>
    <xf numFmtId="0" fontId="2" fillId="0" borderId="3" xfId="0" applyFont="1" applyBorder="1"/>
    <xf numFmtId="2" fontId="2" fillId="0" borderId="16" xfId="0" applyNumberFormat="1" applyFont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 applyBorder="1"/>
    <xf numFmtId="0" fontId="5" fillId="2" borderId="16" xfId="0" applyFont="1" applyFill="1" applyBorder="1"/>
    <xf numFmtId="0" fontId="3" fillId="2" borderId="18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2" fillId="0" borderId="26" xfId="0" applyFont="1" applyBorder="1"/>
    <xf numFmtId="0" fontId="5" fillId="2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0" fontId="5" fillId="2" borderId="32" xfId="0" applyFont="1" applyFill="1" applyBorder="1"/>
    <xf numFmtId="0" fontId="2" fillId="0" borderId="1" xfId="0" applyFont="1" applyBorder="1"/>
    <xf numFmtId="0" fontId="2" fillId="0" borderId="19" xfId="0" applyFont="1" applyBorder="1"/>
    <xf numFmtId="2" fontId="2" fillId="0" borderId="33" xfId="0" applyNumberFormat="1" applyFont="1" applyBorder="1"/>
    <xf numFmtId="0" fontId="2" fillId="0" borderId="0" xfId="0" applyFont="1"/>
    <xf numFmtId="0" fontId="2" fillId="2" borderId="23" xfId="0" applyFont="1" applyFill="1" applyBorder="1"/>
    <xf numFmtId="0" fontId="2" fillId="2" borderId="24" xfId="0" applyFont="1" applyFill="1" applyBorder="1"/>
    <xf numFmtId="0" fontId="2" fillId="0" borderId="12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2" fontId="2" fillId="2" borderId="14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0" fontId="2" fillId="0" borderId="8" xfId="0" applyFont="1" applyBorder="1"/>
    <xf numFmtId="0" fontId="4" fillId="0" borderId="11" xfId="0" applyFont="1" applyBorder="1"/>
    <xf numFmtId="0" fontId="4" fillId="0" borderId="13" xfId="0" applyFont="1" applyBorder="1"/>
    <xf numFmtId="2" fontId="2" fillId="0" borderId="34" xfId="0" applyNumberFormat="1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2" fontId="2" fillId="0" borderId="35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2" fillId="0" borderId="3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4" fillId="0" borderId="15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2" fontId="2" fillId="0" borderId="38" xfId="0" applyNumberFormat="1" applyFont="1" applyBorder="1"/>
    <xf numFmtId="0" fontId="4" fillId="0" borderId="0" xfId="0" applyFont="1" applyBorder="1"/>
    <xf numFmtId="0" fontId="3" fillId="0" borderId="39" xfId="0" applyFont="1" applyBorder="1"/>
    <xf numFmtId="0" fontId="4" fillId="0" borderId="10" xfId="0" applyFont="1" applyBorder="1"/>
    <xf numFmtId="2" fontId="2" fillId="0" borderId="35" xfId="0" applyNumberFormat="1" applyFont="1" applyBorder="1" applyAlignment="1">
      <alignment horizontal="center"/>
    </xf>
    <xf numFmtId="0" fontId="2" fillId="0" borderId="24" xfId="0" applyFont="1" applyBorder="1"/>
    <xf numFmtId="2" fontId="2" fillId="0" borderId="14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2" fontId="2" fillId="2" borderId="4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2" fillId="2" borderId="9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2" borderId="15" xfId="0" applyFont="1" applyFill="1" applyBorder="1"/>
    <xf numFmtId="0" fontId="2" fillId="2" borderId="0" xfId="0" applyFont="1" applyFill="1" applyBorder="1"/>
    <xf numFmtId="2" fontId="2" fillId="2" borderId="15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2" borderId="18" xfId="0" applyFont="1" applyFill="1" applyBorder="1"/>
    <xf numFmtId="0" fontId="2" fillId="2" borderId="3" xfId="0" applyFont="1" applyFill="1" applyBorder="1"/>
    <xf numFmtId="2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1" xfId="0" applyFont="1" applyFill="1" applyBorder="1"/>
    <xf numFmtId="0" fontId="2" fillId="2" borderId="19" xfId="0" applyFont="1" applyFill="1" applyBorder="1"/>
    <xf numFmtId="2" fontId="2" fillId="2" borderId="33" xfId="0" applyNumberFormat="1" applyFont="1" applyFill="1" applyBorder="1"/>
    <xf numFmtId="0" fontId="2" fillId="2" borderId="12" xfId="0" applyFont="1" applyFill="1" applyBorder="1"/>
    <xf numFmtId="0" fontId="2" fillId="2" borderId="30" xfId="0" applyFont="1" applyFill="1" applyBorder="1"/>
    <xf numFmtId="0" fontId="2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2" fontId="2" fillId="2" borderId="34" xfId="0" applyNumberFormat="1" applyFont="1" applyFill="1" applyBorder="1"/>
    <xf numFmtId="2" fontId="2" fillId="2" borderId="35" xfId="0" applyNumberFormat="1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2" fillId="2" borderId="37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2" fillId="2" borderId="2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2" fontId="2" fillId="2" borderId="38" xfId="0" applyNumberFormat="1" applyFont="1" applyFill="1" applyBorder="1"/>
    <xf numFmtId="0" fontId="4" fillId="2" borderId="15" xfId="0" applyFont="1" applyFill="1" applyBorder="1"/>
    <xf numFmtId="0" fontId="4" fillId="2" borderId="0" xfId="0" applyFont="1" applyFill="1" applyBorder="1"/>
    <xf numFmtId="0" fontId="3" fillId="2" borderId="39" xfId="0" applyFont="1" applyFill="1" applyBorder="1"/>
    <xf numFmtId="0" fontId="4" fillId="2" borderId="10" xfId="0" applyFont="1" applyFill="1" applyBorder="1"/>
    <xf numFmtId="2" fontId="2" fillId="2" borderId="35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0" borderId="18" xfId="0" applyFont="1" applyBorder="1"/>
    <xf numFmtId="0" fontId="3" fillId="0" borderId="3" xfId="0" applyFont="1" applyBorder="1"/>
    <xf numFmtId="0" fontId="3" fillId="0" borderId="2" xfId="0" applyFont="1" applyBorder="1"/>
    <xf numFmtId="0" fontId="5" fillId="0" borderId="25" xfId="0" applyFont="1" applyBorder="1"/>
    <xf numFmtId="0" fontId="5" fillId="0" borderId="26" xfId="0" applyFont="1" applyBorder="1"/>
    <xf numFmtId="0" fontId="2" fillId="0" borderId="32" xfId="0" applyFont="1" applyBorder="1"/>
    <xf numFmtId="0" fontId="5" fillId="0" borderId="32" xfId="0" applyFont="1" applyFill="1" applyBorder="1"/>
    <xf numFmtId="2" fontId="2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8" fillId="0" borderId="0" xfId="0" applyFont="1"/>
    <xf numFmtId="0" fontId="1" fillId="0" borderId="0" xfId="1" applyAlignment="1">
      <alignment wrapText="1"/>
    </xf>
    <xf numFmtId="14" fontId="4" fillId="0" borderId="0" xfId="1" applyNumberFormat="1" applyFont="1"/>
    <xf numFmtId="2" fontId="1" fillId="0" borderId="0" xfId="1" applyNumberFormat="1"/>
    <xf numFmtId="2" fontId="19" fillId="0" borderId="1" xfId="1" applyNumberFormat="1" applyFont="1" applyBorder="1" applyAlignment="1">
      <alignment wrapText="1"/>
    </xf>
    <xf numFmtId="0" fontId="19" fillId="0" borderId="2" xfId="1" applyFont="1" applyBorder="1" applyAlignment="1">
      <alignment wrapText="1"/>
    </xf>
    <xf numFmtId="0" fontId="19" fillId="0" borderId="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5" xfId="1" applyFont="1" applyBorder="1" applyAlignment="1">
      <alignment wrapText="1"/>
    </xf>
    <xf numFmtId="0" fontId="19" fillId="0" borderId="7" xfId="1" applyFont="1" applyBorder="1" applyAlignment="1">
      <alignment wrapText="1"/>
    </xf>
    <xf numFmtId="0" fontId="19" fillId="0" borderId="15" xfId="1" applyFont="1" applyBorder="1" applyAlignment="1">
      <alignment wrapText="1"/>
    </xf>
    <xf numFmtId="0" fontId="19" fillId="0" borderId="0" xfId="1" applyFont="1" applyBorder="1" applyAlignment="1">
      <alignment wrapText="1"/>
    </xf>
    <xf numFmtId="0" fontId="19" fillId="0" borderId="18" xfId="1" applyFont="1" applyBorder="1" applyAlignment="1">
      <alignment wrapText="1"/>
    </xf>
    <xf numFmtId="0" fontId="19" fillId="0" borderId="3" xfId="1" applyFont="1" applyBorder="1" applyAlignment="1">
      <alignment wrapText="1"/>
    </xf>
    <xf numFmtId="0" fontId="19" fillId="0" borderId="16" xfId="1" applyFont="1" applyBorder="1" applyAlignment="1">
      <alignment wrapText="1"/>
    </xf>
    <xf numFmtId="0" fontId="19" fillId="0" borderId="25" xfId="1" applyFont="1" applyBorder="1" applyAlignment="1">
      <alignment wrapText="1"/>
    </xf>
    <xf numFmtId="0" fontId="19" fillId="0" borderId="26" xfId="1" applyFont="1" applyBorder="1" applyAlignment="1">
      <alignment wrapText="1"/>
    </xf>
    <xf numFmtId="0" fontId="19" fillId="0" borderId="1" xfId="1" applyFont="1" applyBorder="1" applyAlignment="1">
      <alignment wrapText="1"/>
    </xf>
    <xf numFmtId="0" fontId="19" fillId="0" borderId="19" xfId="1" applyFont="1" applyBorder="1" applyAlignment="1">
      <alignment wrapText="1"/>
    </xf>
    <xf numFmtId="0" fontId="19" fillId="0" borderId="12" xfId="1" applyFont="1" applyBorder="1" applyAlignment="1">
      <alignment wrapText="1"/>
    </xf>
    <xf numFmtId="0" fontId="19" fillId="0" borderId="30" xfId="1" applyFont="1" applyBorder="1" applyAlignment="1">
      <alignment wrapText="1"/>
    </xf>
    <xf numFmtId="0" fontId="19" fillId="0" borderId="31" xfId="1" applyFont="1" applyBorder="1" applyAlignment="1">
      <alignment wrapText="1"/>
    </xf>
    <xf numFmtId="0" fontId="19" fillId="0" borderId="6" xfId="1" applyFont="1" applyBorder="1" applyAlignment="1">
      <alignment wrapText="1"/>
    </xf>
    <xf numFmtId="0" fontId="19" fillId="0" borderId="10" xfId="1" applyFont="1" applyBorder="1" applyAlignment="1">
      <alignment wrapText="1"/>
    </xf>
    <xf numFmtId="0" fontId="19" fillId="0" borderId="11" xfId="1" applyFont="1" applyBorder="1" applyAlignment="1">
      <alignment wrapText="1"/>
    </xf>
    <xf numFmtId="0" fontId="19" fillId="0" borderId="30" xfId="1" applyFont="1" applyBorder="1" applyAlignment="1">
      <alignment horizontal="center" wrapText="1"/>
    </xf>
    <xf numFmtId="0" fontId="19" fillId="0" borderId="32" xfId="1" applyFont="1" applyBorder="1" applyAlignment="1">
      <alignment horizontal="center" wrapText="1"/>
    </xf>
    <xf numFmtId="0" fontId="19" fillId="0" borderId="36" xfId="1" applyFont="1" applyBorder="1" applyAlignment="1">
      <alignment wrapText="1"/>
    </xf>
    <xf numFmtId="0" fontId="19" fillId="0" borderId="37" xfId="1" applyFont="1" applyBorder="1" applyAlignment="1">
      <alignment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4" fillId="0" borderId="0" xfId="1" applyFont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2" fontId="2" fillId="0" borderId="4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2" fontId="2" fillId="0" borderId="9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2" fontId="2" fillId="0" borderId="14" xfId="0" applyNumberFormat="1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2" fontId="2" fillId="0" borderId="15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16" xfId="0" applyFont="1" applyFill="1" applyBorder="1"/>
    <xf numFmtId="2" fontId="2" fillId="0" borderId="17" xfId="0" applyNumberFormat="1" applyFont="1" applyFill="1" applyBorder="1"/>
    <xf numFmtId="0" fontId="2" fillId="0" borderId="18" xfId="0" applyFont="1" applyFill="1" applyBorder="1"/>
    <xf numFmtId="0" fontId="2" fillId="0" borderId="3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2" fillId="0" borderId="16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2" fillId="0" borderId="1" xfId="0" applyFont="1" applyFill="1" applyBorder="1"/>
    <xf numFmtId="0" fontId="2" fillId="0" borderId="19" xfId="0" applyFont="1" applyFill="1" applyBorder="1"/>
    <xf numFmtId="2" fontId="2" fillId="0" borderId="33" xfId="0" applyNumberFormat="1" applyFont="1" applyFill="1" applyBorder="1"/>
    <xf numFmtId="0" fontId="2" fillId="0" borderId="0" xfId="0" applyFont="1" applyFill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12" xfId="0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2" fontId="2" fillId="0" borderId="34" xfId="0" applyNumberFormat="1" applyFont="1" applyFill="1" applyBorder="1"/>
    <xf numFmtId="2" fontId="2" fillId="0" borderId="35" xfId="0" applyNumberFormat="1" applyFont="1" applyFill="1" applyBorder="1"/>
    <xf numFmtId="0" fontId="2" fillId="0" borderId="22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6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2" fillId="0" borderId="37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3" xfId="0" applyFont="1" applyFill="1" applyBorder="1"/>
    <xf numFmtId="0" fontId="4" fillId="0" borderId="15" xfId="0" applyFont="1" applyFill="1" applyBorder="1"/>
    <xf numFmtId="0" fontId="4" fillId="0" borderId="0" xfId="0" applyFont="1" applyFill="1"/>
    <xf numFmtId="0" fontId="4" fillId="0" borderId="5" xfId="0" applyFont="1" applyFill="1" applyBorder="1"/>
    <xf numFmtId="0" fontId="4" fillId="0" borderId="6" xfId="0" applyFont="1" applyFill="1" applyBorder="1"/>
    <xf numFmtId="2" fontId="2" fillId="0" borderId="38" xfId="0" applyNumberFormat="1" applyFont="1" applyFill="1" applyBorder="1"/>
    <xf numFmtId="0" fontId="4" fillId="0" borderId="0" xfId="0" applyFont="1" applyFill="1" applyBorder="1"/>
    <xf numFmtId="0" fontId="3" fillId="0" borderId="39" xfId="0" applyFont="1" applyFill="1" applyBorder="1"/>
    <xf numFmtId="0" fontId="4" fillId="0" borderId="10" xfId="0" applyFont="1" applyFill="1" applyBorder="1"/>
    <xf numFmtId="2" fontId="2" fillId="0" borderId="35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6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2" fillId="0" borderId="12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49" fontId="3" fillId="2" borderId="2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49" fontId="3" fillId="2" borderId="18" xfId="1" applyNumberFormat="1" applyFont="1" applyFill="1" applyBorder="1" applyAlignment="1">
      <alignment horizontal="left"/>
    </xf>
    <xf numFmtId="2" fontId="4" fillId="0" borderId="2" xfId="1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5" xfId="1" applyNumberFormat="1" applyFont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8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18" xfId="1" applyFont="1" applyFill="1" applyBorder="1" applyAlignment="1">
      <alignment horizontal="left"/>
    </xf>
    <xf numFmtId="2" fontId="4" fillId="0" borderId="19" xfId="1" applyNumberFormat="1" applyFont="1" applyBorder="1" applyAlignment="1">
      <alignment horizontal="center"/>
    </xf>
    <xf numFmtId="0" fontId="3" fillId="0" borderId="18" xfId="1" applyFont="1" applyBorder="1" applyAlignment="1">
      <alignment horizontal="left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2" fillId="0" borderId="23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4" fillId="0" borderId="31" xfId="1" applyFont="1" applyBorder="1" applyAlignment="1">
      <alignment wrapText="1"/>
    </xf>
    <xf numFmtId="0" fontId="1" fillId="0" borderId="31" xfId="1" applyBorder="1" applyAlignment="1">
      <alignment wrapText="1"/>
    </xf>
    <xf numFmtId="0" fontId="4" fillId="0" borderId="12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4" fillId="0" borderId="31" xfId="1" applyFont="1" applyBorder="1" applyAlignment="1">
      <alignment wrapText="1"/>
    </xf>
    <xf numFmtId="0" fontId="8" fillId="0" borderId="27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2" fontId="6" fillId="0" borderId="16" xfId="1" applyNumberFormat="1" applyFont="1" applyBorder="1" applyAlignment="1">
      <alignment horizontal="center"/>
    </xf>
    <xf numFmtId="2" fontId="6" fillId="0" borderId="15" xfId="1" applyNumberFormat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9" fillId="0" borderId="18" xfId="1" applyFont="1" applyBorder="1" applyAlignment="1">
      <alignment horizontal="left"/>
    </xf>
    <xf numFmtId="0" fontId="10" fillId="0" borderId="19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2" fontId="10" fillId="0" borderId="12" xfId="1" applyNumberFormat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9" fillId="0" borderId="2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49" fontId="9" fillId="0" borderId="18" xfId="1" applyNumberFormat="1" applyFont="1" applyBorder="1" applyAlignment="1">
      <alignment horizontal="left"/>
    </xf>
    <xf numFmtId="2" fontId="10" fillId="0" borderId="19" xfId="1" applyNumberFormat="1" applyFont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2" fontId="10" fillId="0" borderId="18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2" fontId="6" fillId="0" borderId="12" xfId="1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2" fontId="10" fillId="0" borderId="19" xfId="1" applyNumberFormat="1" applyFont="1" applyFill="1" applyBorder="1" applyAlignment="1">
      <alignment horizontal="center"/>
    </xf>
    <xf numFmtId="2" fontId="10" fillId="0" borderId="18" xfId="1" applyNumberFormat="1" applyFont="1" applyFill="1" applyBorder="1" applyAlignment="1">
      <alignment horizontal="center"/>
    </xf>
    <xf numFmtId="0" fontId="11" fillId="0" borderId="16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1" fillId="0" borderId="15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2" fontId="7" fillId="0" borderId="2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9" fillId="0" borderId="14" xfId="1" applyFont="1" applyBorder="1" applyAlignment="1">
      <alignment horizontal="left"/>
    </xf>
    <xf numFmtId="0" fontId="10" fillId="0" borderId="14" xfId="1" applyFont="1" applyBorder="1" applyAlignment="1">
      <alignment horizontal="center"/>
    </xf>
    <xf numFmtId="14" fontId="14" fillId="0" borderId="31" xfId="1" applyNumberFormat="1" applyFont="1" applyBorder="1" applyAlignment="1">
      <alignment wrapText="1"/>
    </xf>
    <xf numFmtId="0" fontId="8" fillId="0" borderId="3" xfId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31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18" xfId="0" applyNumberFormat="1" applyFont="1" applyBorder="1" applyAlignment="1">
      <alignment horizontal="left"/>
    </xf>
    <xf numFmtId="2" fontId="10" fillId="0" borderId="19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2" fontId="10" fillId="0" borderId="18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49" fontId="9" fillId="2" borderId="18" xfId="0" applyNumberFormat="1" applyFont="1" applyFill="1" applyBorder="1" applyAlignment="1">
      <alignment horizontal="left"/>
    </xf>
    <xf numFmtId="2" fontId="13" fillId="2" borderId="2" xfId="0" applyNumberFormat="1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8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14" fillId="0" borderId="31" xfId="0" applyFont="1" applyBorder="1" applyAlignment="1">
      <alignment wrapText="1"/>
    </xf>
    <xf numFmtId="0" fontId="0" fillId="0" borderId="31" xfId="0" applyBorder="1" applyAlignment="1">
      <alignment wrapText="1"/>
    </xf>
    <xf numFmtId="2" fontId="10" fillId="2" borderId="1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8" xfId="0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11" fillId="0" borderId="27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2" fontId="6" fillId="0" borderId="14" xfId="0" applyNumberFormat="1" applyFont="1" applyBorder="1" applyAlignment="1">
      <alignment wrapText="1"/>
    </xf>
    <xf numFmtId="0" fontId="0" fillId="0" borderId="33" xfId="0" applyBorder="1" applyAlignment="1">
      <alignment wrapText="1"/>
    </xf>
    <xf numFmtId="0" fontId="11" fillId="0" borderId="24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2" fontId="7" fillId="2" borderId="19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14" fillId="2" borderId="31" xfId="0" applyFont="1" applyFill="1" applyBorder="1" applyAlignment="1">
      <alignment wrapText="1"/>
    </xf>
    <xf numFmtId="0" fontId="14" fillId="2" borderId="21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49" fontId="3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0" borderId="18" xfId="1" applyNumberFormat="1" applyFont="1" applyBorder="1" applyAlignment="1">
      <alignment horizontal="left"/>
    </xf>
    <xf numFmtId="0" fontId="2" fillId="0" borderId="19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2" fontId="4" fillId="0" borderId="18" xfId="1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left"/>
    </xf>
    <xf numFmtId="2" fontId="4" fillId="0" borderId="19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3" fillId="2" borderId="18" xfId="0" applyNumberFormat="1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2" fontId="4" fillId="0" borderId="19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1" xfId="1" applyFont="1" applyBorder="1" applyAlignment="1">
      <alignment horizontal="center" wrapText="1"/>
    </xf>
    <xf numFmtId="0" fontId="19" fillId="0" borderId="16" xfId="1" applyFont="1" applyBorder="1" applyAlignment="1">
      <alignment horizontal="center" wrapText="1"/>
    </xf>
    <xf numFmtId="0" fontId="19" fillId="0" borderId="15" xfId="1" applyFont="1" applyBorder="1" applyAlignment="1">
      <alignment horizontal="center" wrapText="1"/>
    </xf>
    <xf numFmtId="0" fontId="19" fillId="0" borderId="12" xfId="1" applyFont="1" applyBorder="1" applyAlignment="1">
      <alignment horizontal="center" wrapText="1"/>
    </xf>
    <xf numFmtId="0" fontId="19" fillId="0" borderId="10" xfId="1" applyFont="1" applyBorder="1" applyAlignment="1">
      <alignment horizontal="center" wrapText="1"/>
    </xf>
    <xf numFmtId="0" fontId="19" fillId="0" borderId="3" xfId="1" applyFont="1" applyBorder="1" applyAlignment="1">
      <alignment horizontal="center" wrapText="1"/>
    </xf>
    <xf numFmtId="0" fontId="19" fillId="0" borderId="29" xfId="1" applyFont="1" applyBorder="1" applyAlignment="1">
      <alignment horizontal="center" wrapText="1"/>
    </xf>
    <xf numFmtId="0" fontId="19" fillId="0" borderId="28" xfId="1" applyFont="1" applyBorder="1" applyAlignment="1">
      <alignment horizontal="center" wrapText="1"/>
    </xf>
    <xf numFmtId="0" fontId="19" fillId="0" borderId="32" xfId="1" applyFont="1" applyBorder="1" applyAlignment="1">
      <alignment horizontal="center" wrapText="1"/>
    </xf>
    <xf numFmtId="0" fontId="19" fillId="0" borderId="30" xfId="1" applyFont="1" applyBorder="1" applyAlignment="1">
      <alignment horizontal="center" wrapText="1"/>
    </xf>
    <xf numFmtId="0" fontId="19" fillId="0" borderId="27" xfId="1" applyFont="1" applyBorder="1" applyAlignment="1">
      <alignment horizontal="center" wrapText="1"/>
    </xf>
    <xf numFmtId="0" fontId="19" fillId="0" borderId="25" xfId="1" applyFont="1" applyBorder="1" applyAlignment="1">
      <alignment horizontal="center" wrapText="1"/>
    </xf>
    <xf numFmtId="0" fontId="19" fillId="0" borderId="19" xfId="1" applyFont="1" applyBorder="1" applyAlignment="1">
      <alignment horizontal="center" wrapText="1"/>
    </xf>
    <xf numFmtId="0" fontId="19" fillId="0" borderId="18" xfId="1" applyFont="1" applyBorder="1" applyAlignment="1">
      <alignment horizontal="center" wrapText="1"/>
    </xf>
    <xf numFmtId="0" fontId="19" fillId="0" borderId="21" xfId="1" applyFont="1" applyBorder="1" applyAlignment="1">
      <alignment horizontal="center" wrapText="1"/>
    </xf>
    <xf numFmtId="0" fontId="19" fillId="0" borderId="20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19" fillId="0" borderId="22" xfId="1" applyFont="1" applyBorder="1" applyAlignment="1">
      <alignment horizontal="center" wrapText="1"/>
    </xf>
    <xf numFmtId="0" fontId="19" fillId="0" borderId="7" xfId="1" applyFont="1" applyBorder="1" applyAlignment="1">
      <alignment horizontal="center" wrapText="1"/>
    </xf>
    <xf numFmtId="0" fontId="19" fillId="0" borderId="5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2" fontId="20" fillId="0" borderId="0" xfId="0" applyNumberFormat="1" applyFont="1" applyBorder="1"/>
    <xf numFmtId="2" fontId="21" fillId="2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1" fillId="0" borderId="0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739"/>
  <sheetViews>
    <sheetView view="pageBreakPreview" topLeftCell="A592" zoomScale="82" zoomScaleNormal="100" zoomScaleSheetLayoutView="82" workbookViewId="0">
      <selection activeCell="K663" sqref="K663"/>
    </sheetView>
  </sheetViews>
  <sheetFormatPr defaultRowHeight="15"/>
  <cols>
    <col min="1" max="10" width="9.140625" style="1"/>
    <col min="11" max="11" width="11.28515625" style="1" bestFit="1" customWidth="1"/>
    <col min="12" max="12" width="10.42578125" style="1" customWidth="1"/>
    <col min="13" max="13" width="13.85546875" style="1" customWidth="1"/>
    <col min="14" max="16384" width="9.140625" style="1"/>
  </cols>
  <sheetData>
    <row r="2" spans="1:13" ht="15.75">
      <c r="A2" s="874" t="s">
        <v>104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152"/>
    </row>
    <row r="3" spans="1:13" ht="15.75">
      <c r="A3" s="875" t="s">
        <v>103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152"/>
    </row>
    <row r="4" spans="1:13" ht="15.75">
      <c r="A4" s="195"/>
      <c r="B4" s="195"/>
      <c r="C4" s="195"/>
      <c r="D4" s="195"/>
      <c r="E4" s="195"/>
      <c r="F4" s="195" t="s">
        <v>124</v>
      </c>
      <c r="G4" s="195"/>
      <c r="H4" s="195"/>
      <c r="I4" s="195"/>
      <c r="J4" s="195"/>
      <c r="K4" s="885" t="s">
        <v>109</v>
      </c>
      <c r="L4" s="872"/>
      <c r="M4" s="872"/>
    </row>
    <row r="5" spans="1:13">
      <c r="A5" s="154"/>
      <c r="B5" s="153"/>
      <c r="C5" s="876" t="s">
        <v>100</v>
      </c>
      <c r="D5" s="876"/>
      <c r="E5" s="876"/>
      <c r="F5" s="153"/>
      <c r="G5" s="153"/>
      <c r="H5" s="193"/>
      <c r="I5" s="877" t="s">
        <v>99</v>
      </c>
      <c r="J5" s="878"/>
      <c r="K5" s="879" t="s">
        <v>98</v>
      </c>
      <c r="L5" s="880"/>
      <c r="M5" s="207"/>
    </row>
    <row r="6" spans="1:13">
      <c r="A6" s="206"/>
      <c r="B6" s="180"/>
      <c r="C6" s="180"/>
      <c r="D6" s="180"/>
      <c r="E6" s="180"/>
      <c r="F6" s="180"/>
      <c r="G6" s="180"/>
      <c r="H6" s="181"/>
      <c r="I6" s="122"/>
      <c r="J6" s="121"/>
      <c r="K6" s="890" t="s">
        <v>97</v>
      </c>
      <c r="L6" s="891"/>
      <c r="M6" s="205" t="s">
        <v>96</v>
      </c>
    </row>
    <row r="7" spans="1:13">
      <c r="A7" s="206"/>
      <c r="B7" s="180"/>
      <c r="C7" s="180"/>
      <c r="D7" s="180"/>
      <c r="E7" s="180"/>
      <c r="F7" s="180"/>
      <c r="G7" s="180"/>
      <c r="H7" s="181"/>
      <c r="I7" s="892" t="s">
        <v>95</v>
      </c>
      <c r="J7" s="893"/>
      <c r="K7" s="894" t="s">
        <v>94</v>
      </c>
      <c r="L7" s="895"/>
      <c r="M7" s="205" t="s">
        <v>93</v>
      </c>
    </row>
    <row r="8" spans="1:13" ht="16.5" thickBot="1">
      <c r="A8" s="204"/>
      <c r="B8" s="176"/>
      <c r="C8" s="176"/>
      <c r="D8" s="176"/>
      <c r="E8" s="176"/>
      <c r="F8" s="176"/>
      <c r="G8" s="176"/>
      <c r="H8" s="175"/>
      <c r="I8" s="896">
        <v>604.4</v>
      </c>
      <c r="J8" s="897"/>
      <c r="K8" s="898"/>
      <c r="L8" s="899"/>
      <c r="M8" s="203"/>
    </row>
    <row r="9" spans="1:13">
      <c r="A9" s="192" t="s">
        <v>92</v>
      </c>
      <c r="B9" s="169"/>
      <c r="C9" s="169"/>
      <c r="D9" s="169"/>
      <c r="E9" s="169"/>
      <c r="F9" s="169"/>
      <c r="G9" s="169"/>
      <c r="H9" s="202"/>
      <c r="I9" s="166"/>
      <c r="J9" s="165"/>
      <c r="K9" s="900">
        <f>K12+K15</f>
        <v>6.9</v>
      </c>
      <c r="L9" s="901"/>
      <c r="M9" s="114">
        <f>K9*12*I8</f>
        <v>50044.320000000007</v>
      </c>
    </row>
    <row r="10" spans="1:13">
      <c r="A10" s="201" t="s">
        <v>91</v>
      </c>
      <c r="B10" s="200"/>
      <c r="C10" s="200"/>
      <c r="D10" s="200"/>
      <c r="E10" s="200"/>
      <c r="F10" s="200"/>
      <c r="G10" s="200"/>
      <c r="H10" s="199"/>
      <c r="I10" s="122"/>
      <c r="J10" s="121"/>
      <c r="K10" s="120"/>
      <c r="L10" s="119"/>
      <c r="M10" s="198"/>
    </row>
    <row r="11" spans="1:13" ht="15.75" thickBot="1">
      <c r="A11" s="188" t="s">
        <v>90</v>
      </c>
      <c r="B11" s="197"/>
      <c r="C11" s="197"/>
      <c r="D11" s="197"/>
      <c r="E11" s="197"/>
      <c r="F11" s="197"/>
      <c r="G11" s="197"/>
      <c r="H11" s="196"/>
      <c r="I11" s="161"/>
      <c r="J11" s="110"/>
      <c r="K11" s="109"/>
      <c r="L11" s="108"/>
      <c r="M11" s="107"/>
    </row>
    <row r="12" spans="1:13">
      <c r="A12" s="148" t="s">
        <v>89</v>
      </c>
      <c r="B12" s="156"/>
      <c r="C12" s="156"/>
      <c r="D12" s="156"/>
      <c r="E12" s="156"/>
      <c r="F12" s="156"/>
      <c r="G12" s="156"/>
      <c r="H12" s="182"/>
      <c r="I12" s="881" t="s">
        <v>27</v>
      </c>
      <c r="J12" s="882"/>
      <c r="K12" s="883">
        <v>4.13</v>
      </c>
      <c r="L12" s="884"/>
      <c r="M12" s="106">
        <f>K12*12*I8</f>
        <v>29954.063999999998</v>
      </c>
    </row>
    <row r="13" spans="1:13">
      <c r="A13" s="128" t="s">
        <v>80</v>
      </c>
      <c r="B13" s="180"/>
      <c r="C13" s="180"/>
      <c r="D13" s="180"/>
      <c r="E13" s="180"/>
      <c r="F13" s="180"/>
      <c r="G13" s="180"/>
      <c r="H13" s="181"/>
      <c r="I13" s="892" t="s">
        <v>70</v>
      </c>
      <c r="J13" s="893"/>
      <c r="K13" s="152"/>
      <c r="L13" s="119"/>
      <c r="M13" s="106"/>
    </row>
    <row r="14" spans="1:13">
      <c r="A14" s="148" t="s">
        <v>79</v>
      </c>
      <c r="B14" s="156"/>
      <c r="C14" s="156"/>
      <c r="D14" s="156"/>
      <c r="E14" s="156"/>
      <c r="F14" s="156"/>
      <c r="G14" s="156"/>
      <c r="H14" s="182"/>
      <c r="I14" s="881"/>
      <c r="J14" s="882"/>
      <c r="K14" s="152"/>
      <c r="L14" s="119"/>
      <c r="M14" s="106"/>
    </row>
    <row r="15" spans="1:13">
      <c r="A15" s="148" t="s">
        <v>88</v>
      </c>
      <c r="B15" s="156"/>
      <c r="C15" s="156"/>
      <c r="D15" s="156"/>
      <c r="E15" s="156"/>
      <c r="F15" s="156"/>
      <c r="G15" s="156"/>
      <c r="H15" s="182"/>
      <c r="I15" s="886" t="s">
        <v>59</v>
      </c>
      <c r="J15" s="887"/>
      <c r="K15" s="888">
        <v>2.77</v>
      </c>
      <c r="L15" s="889"/>
      <c r="M15" s="106">
        <f>K15*12*I8</f>
        <v>20090.256000000001</v>
      </c>
    </row>
    <row r="16" spans="1:13" ht="15.75">
      <c r="A16" s="145" t="s">
        <v>87</v>
      </c>
      <c r="B16" s="179"/>
      <c r="C16" s="179"/>
      <c r="D16" s="179"/>
      <c r="E16" s="179"/>
      <c r="F16" s="179"/>
      <c r="G16" s="179"/>
      <c r="H16" s="178"/>
      <c r="I16" s="892" t="s">
        <v>70</v>
      </c>
      <c r="J16" s="893"/>
      <c r="K16" s="195"/>
      <c r="L16" s="194"/>
      <c r="M16" s="106"/>
    </row>
    <row r="17" spans="1:13">
      <c r="A17" s="140" t="s">
        <v>86</v>
      </c>
      <c r="B17" s="153"/>
      <c r="C17" s="153"/>
      <c r="D17" s="153"/>
      <c r="E17" s="153"/>
      <c r="F17" s="153"/>
      <c r="G17" s="153"/>
      <c r="H17" s="193"/>
      <c r="I17" s="892"/>
      <c r="J17" s="893"/>
      <c r="K17" s="177"/>
      <c r="L17" s="119"/>
      <c r="M17" s="106"/>
    </row>
    <row r="18" spans="1:13" ht="15.75" thickBot="1">
      <c r="A18" s="148" t="s">
        <v>85</v>
      </c>
      <c r="B18" s="147"/>
      <c r="C18" s="147"/>
      <c r="D18" s="147"/>
      <c r="E18" s="147"/>
      <c r="F18" s="147"/>
      <c r="G18" s="147"/>
      <c r="H18" s="146"/>
      <c r="I18" s="159"/>
      <c r="J18" s="158"/>
      <c r="K18" s="902"/>
      <c r="L18" s="903"/>
      <c r="M18" s="106"/>
    </row>
    <row r="19" spans="1:13">
      <c r="A19" s="192" t="s">
        <v>84</v>
      </c>
      <c r="B19" s="191"/>
      <c r="C19" s="191"/>
      <c r="D19" s="191"/>
      <c r="E19" s="191"/>
      <c r="F19" s="191"/>
      <c r="G19" s="191"/>
      <c r="H19" s="190"/>
      <c r="I19" s="166"/>
      <c r="J19" s="189"/>
      <c r="K19" s="904">
        <f>K21+K26+K29</f>
        <v>5.6400000000000006</v>
      </c>
      <c r="L19" s="901"/>
      <c r="M19" s="114">
        <f>K19*12*I8</f>
        <v>40905.792000000001</v>
      </c>
    </row>
    <row r="20" spans="1:13" ht="15.75" thickBot="1">
      <c r="A20" s="188" t="s">
        <v>83</v>
      </c>
      <c r="B20" s="187"/>
      <c r="C20" s="187"/>
      <c r="D20" s="187"/>
      <c r="E20" s="187"/>
      <c r="F20" s="187"/>
      <c r="G20" s="187"/>
      <c r="H20" s="186"/>
      <c r="I20" s="161"/>
      <c r="J20" s="185"/>
      <c r="K20" s="109"/>
      <c r="L20" s="108"/>
      <c r="M20" s="107"/>
    </row>
    <row r="21" spans="1:13">
      <c r="A21" s="128" t="s">
        <v>82</v>
      </c>
      <c r="B21" s="127"/>
      <c r="C21" s="127"/>
      <c r="D21" s="127"/>
      <c r="E21" s="127"/>
      <c r="F21" s="127"/>
      <c r="G21" s="127"/>
      <c r="H21" s="125"/>
      <c r="I21" s="892" t="s">
        <v>27</v>
      </c>
      <c r="J21" s="893"/>
      <c r="K21" s="883">
        <v>2.83</v>
      </c>
      <c r="L21" s="884"/>
      <c r="M21" s="106">
        <f>K21*12*I8</f>
        <v>20525.423999999999</v>
      </c>
    </row>
    <row r="22" spans="1:13">
      <c r="A22" s="148" t="s">
        <v>81</v>
      </c>
      <c r="B22" s="147"/>
      <c r="C22" s="147"/>
      <c r="D22" s="147"/>
      <c r="E22" s="147"/>
      <c r="F22" s="147"/>
      <c r="G22" s="147"/>
      <c r="H22" s="146"/>
      <c r="I22" s="184"/>
      <c r="J22" s="183"/>
      <c r="K22" s="152"/>
      <c r="L22" s="119"/>
      <c r="M22" s="106"/>
    </row>
    <row r="23" spans="1:13">
      <c r="A23" s="128" t="s">
        <v>80</v>
      </c>
      <c r="B23" s="180"/>
      <c r="C23" s="180"/>
      <c r="D23" s="180"/>
      <c r="E23" s="180"/>
      <c r="F23" s="180"/>
      <c r="G23" s="180"/>
      <c r="H23" s="181"/>
      <c r="I23" s="892" t="s">
        <v>70</v>
      </c>
      <c r="J23" s="893"/>
      <c r="K23" s="152"/>
      <c r="L23" s="119"/>
      <c r="M23" s="106"/>
    </row>
    <row r="24" spans="1:13">
      <c r="A24" s="148" t="s">
        <v>79</v>
      </c>
      <c r="B24" s="156"/>
      <c r="C24" s="156"/>
      <c r="D24" s="156"/>
      <c r="E24" s="156"/>
      <c r="F24" s="156"/>
      <c r="G24" s="156"/>
      <c r="H24" s="182"/>
      <c r="I24" s="881"/>
      <c r="J24" s="882"/>
      <c r="K24" s="152"/>
      <c r="L24" s="119"/>
      <c r="M24" s="106"/>
    </row>
    <row r="25" spans="1:13">
      <c r="A25" s="145" t="s">
        <v>78</v>
      </c>
      <c r="B25" s="179"/>
      <c r="C25" s="178"/>
      <c r="D25" s="180"/>
      <c r="E25" s="180"/>
      <c r="F25" s="180"/>
      <c r="G25" s="180"/>
      <c r="H25" s="181"/>
      <c r="I25" s="892" t="s">
        <v>70</v>
      </c>
      <c r="J25" s="893"/>
      <c r="K25" s="152"/>
      <c r="L25" s="119"/>
      <c r="M25" s="106"/>
    </row>
    <row r="26" spans="1:13">
      <c r="A26" s="128" t="s">
        <v>77</v>
      </c>
      <c r="B26" s="180"/>
      <c r="C26" s="180"/>
      <c r="D26" s="179"/>
      <c r="E26" s="179"/>
      <c r="F26" s="179"/>
      <c r="G26" s="179"/>
      <c r="H26" s="178"/>
      <c r="I26" s="886" t="s">
        <v>59</v>
      </c>
      <c r="J26" s="887"/>
      <c r="K26" s="888">
        <v>1.24</v>
      </c>
      <c r="L26" s="889"/>
      <c r="M26" s="106">
        <f>K26*12*I8</f>
        <v>8993.4719999999998</v>
      </c>
    </row>
    <row r="27" spans="1:13">
      <c r="A27" s="140" t="s">
        <v>76</v>
      </c>
      <c r="B27" s="139"/>
      <c r="C27" s="139"/>
      <c r="D27" s="139"/>
      <c r="E27" s="139"/>
      <c r="F27" s="139"/>
      <c r="G27" s="139"/>
      <c r="H27" s="138"/>
      <c r="I27" s="877" t="s">
        <v>75</v>
      </c>
      <c r="J27" s="878"/>
      <c r="K27" s="152"/>
      <c r="L27" s="119"/>
      <c r="M27" s="106"/>
    </row>
    <row r="28" spans="1:13">
      <c r="A28" s="148"/>
      <c r="B28" s="147"/>
      <c r="C28" s="147"/>
      <c r="D28" s="147"/>
      <c r="E28" s="147"/>
      <c r="F28" s="147"/>
      <c r="G28" s="147"/>
      <c r="H28" s="146"/>
      <c r="I28" s="159" t="s">
        <v>74</v>
      </c>
      <c r="J28" s="158"/>
      <c r="K28" s="177"/>
      <c r="L28" s="119"/>
      <c r="M28" s="106"/>
    </row>
    <row r="29" spans="1:13">
      <c r="A29" s="140" t="s">
        <v>73</v>
      </c>
      <c r="B29" s="139"/>
      <c r="C29" s="139"/>
      <c r="D29" s="139"/>
      <c r="E29" s="139"/>
      <c r="F29" s="139"/>
      <c r="G29" s="139"/>
      <c r="H29" s="138"/>
      <c r="I29" s="877" t="s">
        <v>59</v>
      </c>
      <c r="J29" s="878"/>
      <c r="K29" s="888">
        <v>1.57</v>
      </c>
      <c r="L29" s="889"/>
      <c r="M29" s="106">
        <f>K29*12*I8</f>
        <v>11386.895999999999</v>
      </c>
    </row>
    <row r="30" spans="1:13">
      <c r="A30" s="148" t="s">
        <v>72</v>
      </c>
      <c r="B30" s="147"/>
      <c r="C30" s="147"/>
      <c r="D30" s="147"/>
      <c r="E30" s="147"/>
      <c r="F30" s="147"/>
      <c r="G30" s="147"/>
      <c r="H30" s="146"/>
      <c r="I30" s="159"/>
      <c r="J30" s="158"/>
      <c r="K30" s="152"/>
      <c r="L30" s="119"/>
      <c r="M30" s="106"/>
    </row>
    <row r="31" spans="1:13">
      <c r="A31" s="140" t="s">
        <v>71</v>
      </c>
      <c r="B31" s="139"/>
      <c r="C31" s="139"/>
      <c r="D31" s="139"/>
      <c r="E31" s="139"/>
      <c r="F31" s="139"/>
      <c r="G31" s="139"/>
      <c r="H31" s="138"/>
      <c r="I31" s="892" t="s">
        <v>70</v>
      </c>
      <c r="J31" s="893"/>
      <c r="K31" s="152"/>
      <c r="L31" s="119"/>
      <c r="M31" s="106"/>
    </row>
    <row r="32" spans="1:13">
      <c r="A32" s="140" t="s">
        <v>69</v>
      </c>
      <c r="B32" s="139"/>
      <c r="C32" s="139"/>
      <c r="D32" s="139"/>
      <c r="E32" s="139"/>
      <c r="F32" s="139"/>
      <c r="G32" s="139"/>
      <c r="H32" s="138"/>
      <c r="I32" s="877" t="s">
        <v>68</v>
      </c>
      <c r="J32" s="878"/>
      <c r="K32" s="176"/>
      <c r="L32" s="175"/>
      <c r="M32" s="174"/>
    </row>
    <row r="33" spans="1:13" ht="15.75" thickBot="1">
      <c r="A33" s="148"/>
      <c r="B33" s="147"/>
      <c r="C33" s="147"/>
      <c r="D33" s="147"/>
      <c r="E33" s="147"/>
      <c r="F33" s="147"/>
      <c r="G33" s="147"/>
      <c r="H33" s="146"/>
      <c r="I33" s="905" t="s">
        <v>67</v>
      </c>
      <c r="J33" s="906"/>
      <c r="K33" s="173"/>
      <c r="L33" s="172"/>
      <c r="M33" s="171"/>
    </row>
    <row r="34" spans="1:13">
      <c r="A34" s="170" t="s">
        <v>66</v>
      </c>
      <c r="B34" s="169"/>
      <c r="C34" s="169"/>
      <c r="D34" s="169"/>
      <c r="E34" s="169"/>
      <c r="F34" s="169"/>
      <c r="G34" s="168"/>
      <c r="H34" s="167"/>
      <c r="I34" s="166"/>
      <c r="J34" s="165"/>
      <c r="K34" s="912">
        <f>K36+K43+K53+K59+K60+K64</f>
        <v>74.539999999999992</v>
      </c>
      <c r="L34" s="901"/>
      <c r="M34" s="114">
        <f>M36+M43+M53+M59+M60+M64</f>
        <v>540623.71200000006</v>
      </c>
    </row>
    <row r="35" spans="1:13" ht="15.75" thickBot="1">
      <c r="A35" s="164"/>
      <c r="B35" s="163"/>
      <c r="C35" s="163"/>
      <c r="D35" s="163"/>
      <c r="E35" s="163"/>
      <c r="F35" s="163"/>
      <c r="G35" s="163"/>
      <c r="H35" s="162"/>
      <c r="I35" s="161"/>
      <c r="J35" s="110"/>
      <c r="K35" s="109"/>
      <c r="L35" s="108"/>
      <c r="M35" s="107"/>
    </row>
    <row r="36" spans="1:13" ht="15.75" thickBot="1">
      <c r="A36" s="907" t="s">
        <v>65</v>
      </c>
      <c r="B36" s="908"/>
      <c r="C36" s="908"/>
      <c r="D36" s="908"/>
      <c r="E36" s="908"/>
      <c r="F36" s="908"/>
      <c r="G36" s="908"/>
      <c r="H36" s="909"/>
      <c r="I36" s="132"/>
      <c r="J36" s="131"/>
      <c r="K36" s="910">
        <f>K37+K38+K39+K41+K42</f>
        <v>10.24</v>
      </c>
      <c r="L36" s="911"/>
      <c r="M36" s="130">
        <f>K36*12*I8</f>
        <v>74268.671999999991</v>
      </c>
    </row>
    <row r="37" spans="1:13">
      <c r="A37" s="148" t="s">
        <v>64</v>
      </c>
      <c r="B37" s="147"/>
      <c r="C37" s="147"/>
      <c r="D37" s="147"/>
      <c r="E37" s="147"/>
      <c r="F37" s="147"/>
      <c r="G37" s="147"/>
      <c r="H37" s="146"/>
      <c r="I37" s="881" t="s">
        <v>63</v>
      </c>
      <c r="J37" s="882"/>
      <c r="K37" s="883">
        <v>2.2400000000000002</v>
      </c>
      <c r="L37" s="884"/>
      <c r="M37" s="106">
        <f>K37*12*I8</f>
        <v>16246.272000000001</v>
      </c>
    </row>
    <row r="38" spans="1:13">
      <c r="A38" s="145" t="s">
        <v>62</v>
      </c>
      <c r="B38" s="144"/>
      <c r="C38" s="144"/>
      <c r="D38" s="144"/>
      <c r="E38" s="144"/>
      <c r="F38" s="144"/>
      <c r="G38" s="144"/>
      <c r="H38" s="143"/>
      <c r="I38" s="886" t="s">
        <v>61</v>
      </c>
      <c r="J38" s="887"/>
      <c r="K38" s="888">
        <v>5.28</v>
      </c>
      <c r="L38" s="889"/>
      <c r="M38" s="106">
        <f>K38*12*I8</f>
        <v>38294.784</v>
      </c>
    </row>
    <row r="39" spans="1:13">
      <c r="A39" s="140" t="s">
        <v>60</v>
      </c>
      <c r="B39" s="139"/>
      <c r="C39" s="139"/>
      <c r="D39" s="139"/>
      <c r="E39" s="139"/>
      <c r="F39" s="139"/>
      <c r="G39" s="139"/>
      <c r="H39" s="138"/>
      <c r="I39" s="877" t="s">
        <v>59</v>
      </c>
      <c r="J39" s="878"/>
      <c r="K39" s="888">
        <v>0.6</v>
      </c>
      <c r="L39" s="889"/>
      <c r="M39" s="106">
        <f>K39*12*I8</f>
        <v>4351.6799999999994</v>
      </c>
    </row>
    <row r="40" spans="1:13">
      <c r="A40" s="160" t="s">
        <v>58</v>
      </c>
      <c r="B40" s="156"/>
      <c r="C40" s="156"/>
      <c r="D40" s="156"/>
      <c r="E40" s="147"/>
      <c r="F40" s="147"/>
      <c r="G40" s="147"/>
      <c r="H40" s="146"/>
      <c r="I40" s="159"/>
      <c r="J40" s="158"/>
      <c r="K40" s="120"/>
      <c r="L40" s="119"/>
      <c r="M40" s="106"/>
    </row>
    <row r="41" spans="1:13">
      <c r="A41" s="145" t="s">
        <v>57</v>
      </c>
      <c r="B41" s="144"/>
      <c r="C41" s="144"/>
      <c r="D41" s="144"/>
      <c r="E41" s="144"/>
      <c r="F41" s="144"/>
      <c r="G41" s="144"/>
      <c r="H41" s="143"/>
      <c r="I41" s="886" t="s">
        <v>27</v>
      </c>
      <c r="J41" s="887"/>
      <c r="K41" s="888">
        <v>0.18</v>
      </c>
      <c r="L41" s="889"/>
      <c r="M41" s="106">
        <f>K41*12*I8</f>
        <v>1305.5040000000001</v>
      </c>
    </row>
    <row r="42" spans="1:13" ht="15.75" thickBot="1">
      <c r="A42" s="140" t="s">
        <v>56</v>
      </c>
      <c r="B42" s="139"/>
      <c r="C42" s="139"/>
      <c r="D42" s="139"/>
      <c r="E42" s="139"/>
      <c r="F42" s="139"/>
      <c r="G42" s="139"/>
      <c r="H42" s="138"/>
      <c r="I42" s="913" t="s">
        <v>27</v>
      </c>
      <c r="J42" s="914"/>
      <c r="K42" s="915">
        <v>1.94</v>
      </c>
      <c r="L42" s="916"/>
      <c r="M42" s="106">
        <f>K42*12*I8</f>
        <v>14070.432000000001</v>
      </c>
    </row>
    <row r="43" spans="1:13" ht="15.75" thickBot="1">
      <c r="A43" s="917" t="s">
        <v>55</v>
      </c>
      <c r="B43" s="918"/>
      <c r="C43" s="918"/>
      <c r="D43" s="918"/>
      <c r="E43" s="918"/>
      <c r="F43" s="918"/>
      <c r="G43" s="918"/>
      <c r="H43" s="919"/>
      <c r="I43" s="132"/>
      <c r="J43" s="131"/>
      <c r="K43" s="920">
        <f>K44+K45+K47+K48+K51+K52</f>
        <v>2.3200000000000003</v>
      </c>
      <c r="L43" s="911"/>
      <c r="M43" s="130">
        <f>K43*12*I8</f>
        <v>16826.496000000003</v>
      </c>
    </row>
    <row r="44" spans="1:13">
      <c r="A44" s="157" t="s">
        <v>54</v>
      </c>
      <c r="B44" s="156"/>
      <c r="C44" s="156"/>
      <c r="D44" s="156"/>
      <c r="E44" s="156"/>
      <c r="F44" s="147"/>
      <c r="G44" s="147"/>
      <c r="H44" s="146"/>
      <c r="I44" s="155"/>
      <c r="J44" s="121"/>
      <c r="K44" s="883">
        <v>0.13</v>
      </c>
      <c r="L44" s="884"/>
      <c r="M44" s="106">
        <f>K44*12*I8</f>
        <v>942.86400000000003</v>
      </c>
    </row>
    <row r="45" spans="1:13">
      <c r="A45" s="154" t="s">
        <v>53</v>
      </c>
      <c r="B45" s="153"/>
      <c r="C45" s="153"/>
      <c r="D45" s="153"/>
      <c r="E45" s="153"/>
      <c r="F45" s="139"/>
      <c r="G45" s="139"/>
      <c r="H45" s="138"/>
      <c r="I45" s="892" t="s">
        <v>52</v>
      </c>
      <c r="J45" s="893"/>
      <c r="K45" s="888">
        <v>1.1100000000000001</v>
      </c>
      <c r="L45" s="889"/>
      <c r="M45" s="106">
        <f>K45*12*I8</f>
        <v>8050.6080000000002</v>
      </c>
    </row>
    <row r="46" spans="1:13">
      <c r="A46" s="148" t="s">
        <v>51</v>
      </c>
      <c r="B46" s="147"/>
      <c r="C46" s="147"/>
      <c r="D46" s="147"/>
      <c r="E46" s="147"/>
      <c r="F46" s="147"/>
      <c r="G46" s="147"/>
      <c r="H46" s="146"/>
      <c r="I46" s="881" t="s">
        <v>50</v>
      </c>
      <c r="J46" s="882"/>
      <c r="K46" s="152"/>
      <c r="L46" s="119"/>
      <c r="M46" s="106"/>
    </row>
    <row r="47" spans="1:13">
      <c r="A47" s="145" t="s">
        <v>49</v>
      </c>
      <c r="B47" s="144"/>
      <c r="C47" s="144"/>
      <c r="D47" s="144"/>
      <c r="E47" s="144"/>
      <c r="F47" s="144"/>
      <c r="G47" s="144"/>
      <c r="H47" s="143"/>
      <c r="I47" s="886" t="s">
        <v>48</v>
      </c>
      <c r="J47" s="887"/>
      <c r="K47" s="888">
        <v>0.68</v>
      </c>
      <c r="L47" s="889"/>
      <c r="M47" s="106">
        <f>K47*12*I8</f>
        <v>4931.9039999999995</v>
      </c>
    </row>
    <row r="48" spans="1:13">
      <c r="A48" s="145" t="s">
        <v>47</v>
      </c>
      <c r="B48" s="144"/>
      <c r="C48" s="144"/>
      <c r="D48" s="144"/>
      <c r="E48" s="144"/>
      <c r="F48" s="144"/>
      <c r="G48" s="144"/>
      <c r="H48" s="143"/>
      <c r="I48" s="886" t="s">
        <v>46</v>
      </c>
      <c r="J48" s="887"/>
      <c r="K48" s="888">
        <v>0.17</v>
      </c>
      <c r="L48" s="889"/>
      <c r="M48" s="106">
        <f>K48*12*I8</f>
        <v>1232.9759999999999</v>
      </c>
    </row>
    <row r="49" spans="1:13">
      <c r="A49" s="140" t="s">
        <v>120</v>
      </c>
      <c r="B49" s="139"/>
      <c r="C49" s="139"/>
      <c r="D49" s="139"/>
      <c r="E49" s="139"/>
      <c r="F49" s="139"/>
      <c r="G49" s="139"/>
      <c r="H49" s="138"/>
      <c r="I49" s="921" t="s">
        <v>116</v>
      </c>
      <c r="J49" s="922"/>
      <c r="K49" s="152"/>
      <c r="L49" s="119"/>
      <c r="M49" s="106"/>
    </row>
    <row r="50" spans="1:13">
      <c r="A50" s="148" t="s">
        <v>119</v>
      </c>
      <c r="B50" s="147"/>
      <c r="C50" s="147"/>
      <c r="D50" s="147"/>
      <c r="E50" s="147"/>
      <c r="F50" s="147"/>
      <c r="G50" s="147"/>
      <c r="H50" s="146"/>
      <c r="I50" s="881" t="s">
        <v>118</v>
      </c>
      <c r="J50" s="882"/>
      <c r="K50" s="902"/>
      <c r="L50" s="903"/>
      <c r="M50" s="106"/>
    </row>
    <row r="51" spans="1:13">
      <c r="A51" s="140" t="s">
        <v>38</v>
      </c>
      <c r="B51" s="139"/>
      <c r="C51" s="139"/>
      <c r="D51" s="139"/>
      <c r="E51" s="139"/>
      <c r="F51" s="139"/>
      <c r="G51" s="139"/>
      <c r="H51" s="138"/>
      <c r="I51" s="886" t="s">
        <v>37</v>
      </c>
      <c r="J51" s="887"/>
      <c r="K51" s="902">
        <v>0.09</v>
      </c>
      <c r="L51" s="903"/>
      <c r="M51" s="106">
        <f>K51*12*I8</f>
        <v>652.75200000000007</v>
      </c>
    </row>
    <row r="52" spans="1:13" ht="15.75" thickBot="1">
      <c r="A52" s="140" t="s">
        <v>45</v>
      </c>
      <c r="B52" s="139"/>
      <c r="C52" s="139"/>
      <c r="D52" s="139"/>
      <c r="E52" s="139"/>
      <c r="F52" s="139"/>
      <c r="G52" s="139"/>
      <c r="H52" s="138"/>
      <c r="I52" s="913" t="s">
        <v>44</v>
      </c>
      <c r="J52" s="914"/>
      <c r="K52" s="923">
        <v>0.14000000000000001</v>
      </c>
      <c r="L52" s="924"/>
      <c r="M52" s="151">
        <f>K52*12*I8</f>
        <v>1015.3920000000001</v>
      </c>
    </row>
    <row r="53" spans="1:13" ht="15.75" thickBot="1">
      <c r="A53" s="917" t="s">
        <v>108</v>
      </c>
      <c r="B53" s="918"/>
      <c r="C53" s="918"/>
      <c r="D53" s="918"/>
      <c r="E53" s="918"/>
      <c r="F53" s="918"/>
      <c r="G53" s="918"/>
      <c r="H53" s="919"/>
      <c r="I53" s="150"/>
      <c r="J53" s="149"/>
      <c r="K53" s="928">
        <f>K54+K55+K57+K58</f>
        <v>1.5199999999999998</v>
      </c>
      <c r="L53" s="927"/>
      <c r="M53" s="130">
        <f>K53*12*I8</f>
        <v>11024.255999999999</v>
      </c>
    </row>
    <row r="54" spans="1:13">
      <c r="A54" s="148" t="s">
        <v>42</v>
      </c>
      <c r="B54" s="147"/>
      <c r="C54" s="147"/>
      <c r="D54" s="147"/>
      <c r="E54" s="147"/>
      <c r="F54" s="147"/>
      <c r="G54" s="147"/>
      <c r="H54" s="146"/>
      <c r="I54" s="929" t="s">
        <v>41</v>
      </c>
      <c r="J54" s="930"/>
      <c r="K54" s="931">
        <v>0.53</v>
      </c>
      <c r="L54" s="932"/>
      <c r="M54" s="106">
        <f>K54*12*I8</f>
        <v>3843.9839999999999</v>
      </c>
    </row>
    <row r="55" spans="1:13">
      <c r="A55" s="128" t="s">
        <v>117</v>
      </c>
      <c r="B55" s="126"/>
      <c r="C55" s="126"/>
      <c r="D55" s="126"/>
      <c r="E55" s="126"/>
      <c r="F55" s="127"/>
      <c r="G55" s="126"/>
      <c r="H55" s="125"/>
      <c r="I55" s="921" t="s">
        <v>116</v>
      </c>
      <c r="J55" s="922"/>
      <c r="K55" s="902">
        <v>0.2</v>
      </c>
      <c r="L55" s="903"/>
      <c r="M55" s="106">
        <f>K55*12*I8</f>
        <v>1450.5600000000002</v>
      </c>
    </row>
    <row r="56" spans="1:13">
      <c r="A56" s="148" t="s">
        <v>115</v>
      </c>
      <c r="B56" s="147"/>
      <c r="C56" s="147"/>
      <c r="D56" s="147"/>
      <c r="E56" s="147"/>
      <c r="F56" s="147"/>
      <c r="G56" s="147"/>
      <c r="H56" s="146"/>
      <c r="I56" s="881" t="s">
        <v>114</v>
      </c>
      <c r="J56" s="882"/>
      <c r="K56" s="133"/>
      <c r="L56" s="123"/>
      <c r="M56" s="106"/>
    </row>
    <row r="57" spans="1:13">
      <c r="A57" s="145" t="s">
        <v>40</v>
      </c>
      <c r="B57" s="144"/>
      <c r="C57" s="144"/>
      <c r="D57" s="144"/>
      <c r="E57" s="144"/>
      <c r="F57" s="144"/>
      <c r="G57" s="144"/>
      <c r="H57" s="143"/>
      <c r="I57" s="142" t="s">
        <v>39</v>
      </c>
      <c r="J57" s="141"/>
      <c r="K57" s="902">
        <v>0.63</v>
      </c>
      <c r="L57" s="903"/>
      <c r="M57" s="106">
        <f>K57*12*I8</f>
        <v>4569.2640000000001</v>
      </c>
    </row>
    <row r="58" spans="1:13" ht="15.75" thickBot="1">
      <c r="A58" s="140" t="s">
        <v>38</v>
      </c>
      <c r="B58" s="139"/>
      <c r="C58" s="139"/>
      <c r="D58" s="139"/>
      <c r="E58" s="139"/>
      <c r="F58" s="139"/>
      <c r="G58" s="139"/>
      <c r="H58" s="138"/>
      <c r="I58" s="913" t="s">
        <v>37</v>
      </c>
      <c r="J58" s="914"/>
      <c r="K58" s="923">
        <v>0.16</v>
      </c>
      <c r="L58" s="924"/>
      <c r="M58" s="106">
        <f>K58*12*I8</f>
        <v>1160.4479999999999</v>
      </c>
    </row>
    <row r="59" spans="1:13" ht="15.75" thickBot="1">
      <c r="A59" s="136" t="s">
        <v>107</v>
      </c>
      <c r="B59" s="135"/>
      <c r="C59" s="135"/>
      <c r="D59" s="135"/>
      <c r="E59" s="135"/>
      <c r="F59" s="135"/>
      <c r="G59" s="135"/>
      <c r="H59" s="134"/>
      <c r="I59" s="933" t="s">
        <v>35</v>
      </c>
      <c r="J59" s="934"/>
      <c r="K59" s="935">
        <v>58.58</v>
      </c>
      <c r="L59" s="936"/>
      <c r="M59" s="130">
        <f>K59*12*I8</f>
        <v>424869.02400000003</v>
      </c>
    </row>
    <row r="60" spans="1:13" ht="15.75" thickBot="1">
      <c r="A60" s="907" t="s">
        <v>106</v>
      </c>
      <c r="B60" s="908"/>
      <c r="C60" s="908"/>
      <c r="D60" s="908"/>
      <c r="E60" s="908"/>
      <c r="F60" s="908"/>
      <c r="G60" s="908"/>
      <c r="H60" s="909"/>
      <c r="I60" s="132"/>
      <c r="J60" s="131"/>
      <c r="K60" s="920">
        <v>1.8</v>
      </c>
      <c r="L60" s="927"/>
      <c r="M60" s="130">
        <f>K60*12*I8</f>
        <v>13055.04</v>
      </c>
    </row>
    <row r="61" spans="1:13">
      <c r="A61" s="128" t="s">
        <v>33</v>
      </c>
      <c r="B61" s="127"/>
      <c r="C61" s="127"/>
      <c r="D61" s="127"/>
      <c r="E61" s="127"/>
      <c r="F61" s="127"/>
      <c r="G61" s="127"/>
      <c r="H61" s="125"/>
      <c r="I61" s="925" t="s">
        <v>32</v>
      </c>
      <c r="J61" s="926"/>
      <c r="K61" s="124"/>
      <c r="L61" s="123"/>
      <c r="M61" s="106"/>
    </row>
    <row r="62" spans="1:13">
      <c r="A62" s="128" t="s">
        <v>31</v>
      </c>
      <c r="B62" s="127"/>
      <c r="C62" s="127"/>
      <c r="D62" s="127"/>
      <c r="E62" s="127"/>
      <c r="F62" s="127"/>
      <c r="G62" s="127"/>
      <c r="H62" s="125"/>
      <c r="I62" s="122"/>
      <c r="J62" s="121"/>
      <c r="K62" s="124"/>
      <c r="L62" s="123"/>
      <c r="M62" s="106"/>
    </row>
    <row r="63" spans="1:13" ht="15.75" thickBot="1">
      <c r="A63" s="128" t="s">
        <v>30</v>
      </c>
      <c r="B63" s="127"/>
      <c r="C63" s="127"/>
      <c r="D63" s="127"/>
      <c r="E63" s="127"/>
      <c r="F63" s="127"/>
      <c r="G63" s="127"/>
      <c r="H63" s="125"/>
      <c r="I63" s="137"/>
      <c r="J63" s="121"/>
      <c r="K63" s="124"/>
      <c r="L63" s="123"/>
      <c r="M63" s="106"/>
    </row>
    <row r="64" spans="1:13" ht="15.75" thickBot="1">
      <c r="A64" s="136" t="s">
        <v>105</v>
      </c>
      <c r="B64" s="135"/>
      <c r="C64" s="135"/>
      <c r="D64" s="135"/>
      <c r="E64" s="135"/>
      <c r="F64" s="135"/>
      <c r="G64" s="135"/>
      <c r="H64" s="134"/>
      <c r="I64" s="132"/>
      <c r="J64" s="131"/>
      <c r="K64" s="920">
        <v>0.08</v>
      </c>
      <c r="L64" s="927"/>
      <c r="M64" s="130">
        <f>K64*12*I8</f>
        <v>580.22399999999993</v>
      </c>
    </row>
    <row r="65" spans="1:13">
      <c r="A65" s="128" t="s">
        <v>28</v>
      </c>
      <c r="B65" s="127"/>
      <c r="C65" s="127"/>
      <c r="D65" s="127"/>
      <c r="E65" s="127"/>
      <c r="F65" s="127"/>
      <c r="G65" s="127"/>
      <c r="H65" s="125"/>
      <c r="I65" s="925" t="s">
        <v>27</v>
      </c>
      <c r="J65" s="926"/>
      <c r="K65" s="133"/>
      <c r="L65" s="123"/>
      <c r="M65" s="106"/>
    </row>
    <row r="66" spans="1:13" ht="15.75" thickBot="1">
      <c r="A66" s="128" t="s">
        <v>26</v>
      </c>
      <c r="B66" s="127"/>
      <c r="C66" s="127"/>
      <c r="D66" s="127"/>
      <c r="E66" s="127"/>
      <c r="F66" s="127"/>
      <c r="G66" s="127"/>
      <c r="H66" s="125"/>
      <c r="I66" s="122"/>
      <c r="J66" s="121"/>
      <c r="K66" s="133"/>
      <c r="L66" s="123"/>
      <c r="M66" s="106"/>
    </row>
    <row r="67" spans="1:13" ht="15.75" thickBot="1">
      <c r="A67" s="907" t="s">
        <v>111</v>
      </c>
      <c r="B67" s="908"/>
      <c r="C67" s="908"/>
      <c r="D67" s="908"/>
      <c r="E67" s="908"/>
      <c r="F67" s="908"/>
      <c r="G67" s="908"/>
      <c r="H67" s="909"/>
      <c r="I67" s="132"/>
      <c r="J67" s="131"/>
      <c r="K67" s="920">
        <v>6.67</v>
      </c>
      <c r="L67" s="927"/>
      <c r="M67" s="130">
        <f>K67*12*I8</f>
        <v>48376.175999999992</v>
      </c>
    </row>
    <row r="68" spans="1:13">
      <c r="A68" s="128" t="s">
        <v>24</v>
      </c>
      <c r="B68" s="126"/>
      <c r="C68" s="126"/>
      <c r="D68" s="126"/>
      <c r="E68" s="126"/>
      <c r="F68" s="127"/>
      <c r="G68" s="126"/>
      <c r="H68" s="125"/>
      <c r="I68" s="892" t="s">
        <v>23</v>
      </c>
      <c r="J68" s="893"/>
      <c r="K68" s="124"/>
      <c r="L68" s="123"/>
      <c r="M68" s="106"/>
    </row>
    <row r="69" spans="1:13">
      <c r="A69" s="128" t="s">
        <v>22</v>
      </c>
      <c r="B69" s="126"/>
      <c r="C69" s="126"/>
      <c r="D69" s="126"/>
      <c r="E69" s="126"/>
      <c r="F69" s="127"/>
      <c r="G69" s="126"/>
      <c r="H69" s="125"/>
      <c r="I69" s="892" t="s">
        <v>21</v>
      </c>
      <c r="J69" s="893"/>
      <c r="K69" s="124"/>
      <c r="L69" s="123"/>
      <c r="M69" s="106"/>
    </row>
    <row r="70" spans="1:13">
      <c r="A70" s="128" t="s">
        <v>20</v>
      </c>
      <c r="B70" s="126"/>
      <c r="C70" s="126"/>
      <c r="D70" s="126"/>
      <c r="E70" s="126"/>
      <c r="F70" s="127"/>
      <c r="G70" s="126"/>
      <c r="H70" s="125"/>
      <c r="I70" s="892" t="s">
        <v>19</v>
      </c>
      <c r="J70" s="893"/>
      <c r="K70" s="124"/>
      <c r="L70" s="123"/>
      <c r="M70" s="106"/>
    </row>
    <row r="71" spans="1:13">
      <c r="A71" s="128" t="s">
        <v>18</v>
      </c>
      <c r="B71" s="126"/>
      <c r="C71" s="126"/>
      <c r="D71" s="126"/>
      <c r="E71" s="126"/>
      <c r="F71" s="127"/>
      <c r="G71" s="126"/>
      <c r="H71" s="125"/>
      <c r="I71" s="892" t="s">
        <v>17</v>
      </c>
      <c r="J71" s="893"/>
      <c r="K71" s="124"/>
      <c r="L71" s="123"/>
      <c r="M71" s="106"/>
    </row>
    <row r="72" spans="1:13">
      <c r="A72" s="128" t="s">
        <v>16</v>
      </c>
      <c r="B72" s="126"/>
      <c r="C72" s="126"/>
      <c r="D72" s="126"/>
      <c r="E72" s="126"/>
      <c r="F72" s="127"/>
      <c r="G72" s="126"/>
      <c r="H72" s="125"/>
      <c r="I72" s="892" t="s">
        <v>15</v>
      </c>
      <c r="J72" s="893"/>
      <c r="K72" s="124"/>
      <c r="L72" s="123"/>
      <c r="M72" s="106"/>
    </row>
    <row r="73" spans="1:13">
      <c r="A73" s="128" t="s">
        <v>14</v>
      </c>
      <c r="B73" s="126"/>
      <c r="C73" s="126"/>
      <c r="D73" s="126"/>
      <c r="E73" s="126"/>
      <c r="F73" s="127"/>
      <c r="G73" s="126"/>
      <c r="H73" s="125"/>
      <c r="I73" s="122"/>
      <c r="J73" s="121"/>
      <c r="K73" s="124"/>
      <c r="L73" s="129"/>
      <c r="M73" s="106"/>
    </row>
    <row r="74" spans="1:13">
      <c r="A74" s="128" t="s">
        <v>13</v>
      </c>
      <c r="B74" s="126"/>
      <c r="C74" s="126"/>
      <c r="D74" s="126"/>
      <c r="E74" s="126"/>
      <c r="F74" s="127"/>
      <c r="G74" s="126"/>
      <c r="H74" s="125"/>
      <c r="I74" s="122"/>
      <c r="J74" s="121"/>
      <c r="K74" s="124"/>
      <c r="L74" s="123"/>
      <c r="M74" s="106"/>
    </row>
    <row r="75" spans="1:13">
      <c r="A75" s="128" t="s">
        <v>12</v>
      </c>
      <c r="B75" s="126"/>
      <c r="C75" s="126"/>
      <c r="D75" s="126"/>
      <c r="E75" s="126"/>
      <c r="F75" s="127"/>
      <c r="G75" s="126"/>
      <c r="H75" s="125"/>
      <c r="I75" s="122"/>
      <c r="J75" s="121"/>
      <c r="K75" s="124"/>
      <c r="L75" s="123"/>
      <c r="M75" s="106"/>
    </row>
    <row r="76" spans="1:13">
      <c r="A76" s="128" t="s">
        <v>11</v>
      </c>
      <c r="B76" s="126"/>
      <c r="C76" s="126"/>
      <c r="D76" s="126"/>
      <c r="E76" s="126"/>
      <c r="F76" s="127"/>
      <c r="G76" s="126"/>
      <c r="H76" s="125"/>
      <c r="I76" s="122"/>
      <c r="J76" s="121"/>
      <c r="K76" s="124"/>
      <c r="L76" s="123"/>
      <c r="M76" s="106"/>
    </row>
    <row r="77" spans="1:13">
      <c r="A77" s="128" t="s">
        <v>10</v>
      </c>
      <c r="B77" s="126"/>
      <c r="C77" s="126"/>
      <c r="D77" s="126"/>
      <c r="E77" s="126"/>
      <c r="F77" s="127"/>
      <c r="G77" s="126"/>
      <c r="H77" s="125"/>
      <c r="I77" s="122"/>
      <c r="J77" s="121"/>
      <c r="K77" s="124"/>
      <c r="L77" s="123"/>
      <c r="M77" s="106"/>
    </row>
    <row r="78" spans="1:13" ht="15.75" thickBot="1">
      <c r="A78" s="937" t="s">
        <v>9</v>
      </c>
      <c r="B78" s="938"/>
      <c r="C78" s="938"/>
      <c r="D78" s="938"/>
      <c r="E78" s="938"/>
      <c r="F78" s="938"/>
      <c r="G78" s="938"/>
      <c r="H78" s="939"/>
      <c r="I78" s="122"/>
      <c r="J78" s="121"/>
      <c r="K78" s="120"/>
      <c r="L78" s="119"/>
      <c r="M78" s="106"/>
    </row>
    <row r="79" spans="1:13">
      <c r="A79" s="118" t="s">
        <v>8</v>
      </c>
      <c r="B79" s="117"/>
      <c r="C79" s="117"/>
      <c r="D79" s="117"/>
      <c r="E79" s="117"/>
      <c r="F79" s="117"/>
      <c r="G79" s="117"/>
      <c r="H79" s="117"/>
      <c r="I79" s="925" t="s">
        <v>3</v>
      </c>
      <c r="J79" s="926"/>
      <c r="K79" s="116"/>
      <c r="L79" s="115"/>
      <c r="M79" s="114"/>
    </row>
    <row r="80" spans="1:13" ht="15.75" thickBot="1">
      <c r="A80" s="113" t="s">
        <v>7</v>
      </c>
      <c r="B80" s="112"/>
      <c r="C80" s="112"/>
      <c r="D80" s="112"/>
      <c r="E80" s="112"/>
      <c r="F80" s="112"/>
      <c r="G80" s="112"/>
      <c r="H80" s="112"/>
      <c r="I80" s="111"/>
      <c r="J80" s="110"/>
      <c r="K80" s="109"/>
      <c r="L80" s="108"/>
      <c r="M80" s="107"/>
    </row>
    <row r="81" spans="1:13" ht="15.75" thickBot="1">
      <c r="A81" s="907" t="s">
        <v>6</v>
      </c>
      <c r="B81" s="908"/>
      <c r="C81" s="908"/>
      <c r="D81" s="908"/>
      <c r="E81" s="908"/>
      <c r="F81" s="908"/>
      <c r="G81" s="908"/>
      <c r="H81" s="940"/>
      <c r="I81" s="941" t="s">
        <v>5</v>
      </c>
      <c r="J81" s="942"/>
      <c r="K81" s="943">
        <v>0</v>
      </c>
      <c r="L81" s="944"/>
      <c r="M81" s="99">
        <f>K81*12*I8</f>
        <v>0</v>
      </c>
    </row>
    <row r="82" spans="1:13" ht="15.75" thickBot="1">
      <c r="A82" s="951" t="s">
        <v>4</v>
      </c>
      <c r="B82" s="951"/>
      <c r="C82" s="951"/>
      <c r="D82" s="951"/>
      <c r="E82" s="951"/>
      <c r="F82" s="951"/>
      <c r="G82" s="951"/>
      <c r="H82" s="951"/>
      <c r="I82" s="925" t="s">
        <v>3</v>
      </c>
      <c r="J82" s="926"/>
      <c r="K82" s="952">
        <v>0.35</v>
      </c>
      <c r="L82" s="952"/>
      <c r="M82" s="106">
        <f>K82*I8*12</f>
        <v>2538.48</v>
      </c>
    </row>
    <row r="83" spans="1:13" ht="15.75" thickBot="1">
      <c r="A83" s="105" t="s">
        <v>2</v>
      </c>
      <c r="B83" s="104"/>
      <c r="C83" s="104"/>
      <c r="D83" s="104"/>
      <c r="E83" s="104"/>
      <c r="F83" s="104"/>
      <c r="G83" s="104"/>
      <c r="H83" s="104"/>
      <c r="I83" s="103"/>
      <c r="J83" s="102"/>
      <c r="K83" s="945"/>
      <c r="L83" s="946"/>
      <c r="M83" s="99"/>
    </row>
    <row r="84" spans="1:13" ht="15.75" thickBot="1">
      <c r="A84" s="947" t="s">
        <v>0</v>
      </c>
      <c r="B84" s="948"/>
      <c r="C84" s="948"/>
      <c r="D84" s="948"/>
      <c r="E84" s="948"/>
      <c r="F84" s="948"/>
      <c r="G84" s="948"/>
      <c r="H84" s="948"/>
      <c r="I84" s="101"/>
      <c r="J84" s="100"/>
      <c r="K84" s="949">
        <f>K9+K19+K34+K67+K81+K83+K82</f>
        <v>94.1</v>
      </c>
      <c r="L84" s="950"/>
      <c r="M84" s="99">
        <f>M9+M19+M34+M67+M81+M83+M82</f>
        <v>682488.48</v>
      </c>
    </row>
    <row r="87" spans="1:13" ht="15.75">
      <c r="A87" s="874" t="s">
        <v>104</v>
      </c>
      <c r="B87" s="874"/>
      <c r="C87" s="874"/>
      <c r="D87" s="874"/>
      <c r="E87" s="874"/>
      <c r="F87" s="874"/>
      <c r="G87" s="874"/>
      <c r="H87" s="874"/>
      <c r="I87" s="874"/>
      <c r="J87" s="874"/>
      <c r="K87" s="874"/>
      <c r="L87" s="874"/>
      <c r="M87" s="152"/>
    </row>
    <row r="88" spans="1:13" ht="15.75">
      <c r="A88" s="875" t="s">
        <v>103</v>
      </c>
      <c r="B88" s="875"/>
      <c r="C88" s="875"/>
      <c r="D88" s="875"/>
      <c r="E88" s="875"/>
      <c r="F88" s="875"/>
      <c r="G88" s="875"/>
      <c r="H88" s="875"/>
      <c r="I88" s="875"/>
      <c r="J88" s="875"/>
      <c r="K88" s="875"/>
      <c r="L88" s="875"/>
      <c r="M88" s="152"/>
    </row>
    <row r="89" spans="1:13" ht="15.75">
      <c r="A89" s="195"/>
      <c r="B89" s="195"/>
      <c r="C89" s="195"/>
      <c r="D89" s="195"/>
      <c r="E89" s="195"/>
      <c r="F89" s="195" t="s">
        <v>123</v>
      </c>
      <c r="G89" s="195"/>
      <c r="H89" s="195"/>
      <c r="I89" s="195"/>
      <c r="J89" s="195"/>
      <c r="K89" s="953" t="s">
        <v>109</v>
      </c>
      <c r="L89" s="872"/>
      <c r="M89" s="872"/>
    </row>
    <row r="90" spans="1:13">
      <c r="A90" s="154"/>
      <c r="B90" s="153"/>
      <c r="C90" s="876" t="s">
        <v>100</v>
      </c>
      <c r="D90" s="876"/>
      <c r="E90" s="876"/>
      <c r="F90" s="153"/>
      <c r="G90" s="153"/>
      <c r="H90" s="193"/>
      <c r="I90" s="877" t="s">
        <v>99</v>
      </c>
      <c r="J90" s="878"/>
      <c r="K90" s="879" t="s">
        <v>98</v>
      </c>
      <c r="L90" s="880"/>
      <c r="M90" s="207"/>
    </row>
    <row r="91" spans="1:13">
      <c r="A91" s="206"/>
      <c r="B91" s="180"/>
      <c r="C91" s="180"/>
      <c r="D91" s="180"/>
      <c r="E91" s="180"/>
      <c r="F91" s="180"/>
      <c r="G91" s="180"/>
      <c r="H91" s="181"/>
      <c r="I91" s="122"/>
      <c r="J91" s="121"/>
      <c r="K91" s="890" t="s">
        <v>97</v>
      </c>
      <c r="L91" s="891"/>
      <c r="M91" s="205" t="s">
        <v>96</v>
      </c>
    </row>
    <row r="92" spans="1:13">
      <c r="A92" s="206"/>
      <c r="B92" s="180"/>
      <c r="C92" s="180"/>
      <c r="D92" s="180"/>
      <c r="E92" s="180"/>
      <c r="F92" s="180"/>
      <c r="G92" s="180"/>
      <c r="H92" s="181"/>
      <c r="I92" s="892" t="s">
        <v>95</v>
      </c>
      <c r="J92" s="893"/>
      <c r="K92" s="894" t="s">
        <v>94</v>
      </c>
      <c r="L92" s="895"/>
      <c r="M92" s="205" t="s">
        <v>93</v>
      </c>
    </row>
    <row r="93" spans="1:13" ht="16.5" thickBot="1">
      <c r="A93" s="204"/>
      <c r="B93" s="176"/>
      <c r="C93" s="176"/>
      <c r="D93" s="176"/>
      <c r="E93" s="176"/>
      <c r="F93" s="176"/>
      <c r="G93" s="176"/>
      <c r="H93" s="175"/>
      <c r="I93" s="896">
        <v>794.9</v>
      </c>
      <c r="J93" s="897"/>
      <c r="K93" s="898"/>
      <c r="L93" s="899"/>
      <c r="M93" s="203"/>
    </row>
    <row r="94" spans="1:13">
      <c r="A94" s="192" t="s">
        <v>92</v>
      </c>
      <c r="B94" s="169"/>
      <c r="C94" s="169"/>
      <c r="D94" s="169"/>
      <c r="E94" s="169"/>
      <c r="F94" s="169"/>
      <c r="G94" s="169"/>
      <c r="H94" s="202"/>
      <c r="I94" s="166"/>
      <c r="J94" s="165"/>
      <c r="K94" s="900">
        <f>K97+K100</f>
        <v>6.9</v>
      </c>
      <c r="L94" s="901"/>
      <c r="M94" s="114">
        <f>K94*12*I93</f>
        <v>65817.72</v>
      </c>
    </row>
    <row r="95" spans="1:13">
      <c r="A95" s="201" t="s">
        <v>91</v>
      </c>
      <c r="B95" s="200"/>
      <c r="C95" s="200"/>
      <c r="D95" s="200"/>
      <c r="E95" s="200"/>
      <c r="F95" s="200"/>
      <c r="G95" s="200"/>
      <c r="H95" s="199"/>
      <c r="I95" s="122"/>
      <c r="J95" s="121"/>
      <c r="K95" s="120"/>
      <c r="L95" s="119"/>
      <c r="M95" s="198"/>
    </row>
    <row r="96" spans="1:13" ht="15.75" thickBot="1">
      <c r="A96" s="188" t="s">
        <v>90</v>
      </c>
      <c r="B96" s="197"/>
      <c r="C96" s="197"/>
      <c r="D96" s="197"/>
      <c r="E96" s="197"/>
      <c r="F96" s="197"/>
      <c r="G96" s="197"/>
      <c r="H96" s="196"/>
      <c r="I96" s="161"/>
      <c r="J96" s="110"/>
      <c r="K96" s="109"/>
      <c r="L96" s="108"/>
      <c r="M96" s="107"/>
    </row>
    <row r="97" spans="1:13">
      <c r="A97" s="148" t="s">
        <v>89</v>
      </c>
      <c r="B97" s="156"/>
      <c r="C97" s="156"/>
      <c r="D97" s="156"/>
      <c r="E97" s="156"/>
      <c r="F97" s="156"/>
      <c r="G97" s="156"/>
      <c r="H97" s="182"/>
      <c r="I97" s="881" t="s">
        <v>27</v>
      </c>
      <c r="J97" s="882"/>
      <c r="K97" s="883">
        <v>4.13</v>
      </c>
      <c r="L97" s="884"/>
      <c r="M97" s="106">
        <f>K97*12*I93</f>
        <v>39395.243999999999</v>
      </c>
    </row>
    <row r="98" spans="1:13">
      <c r="A98" s="128" t="s">
        <v>80</v>
      </c>
      <c r="B98" s="180"/>
      <c r="C98" s="180"/>
      <c r="D98" s="180"/>
      <c r="E98" s="180"/>
      <c r="F98" s="180"/>
      <c r="G98" s="180"/>
      <c r="H98" s="181"/>
      <c r="I98" s="892" t="s">
        <v>70</v>
      </c>
      <c r="J98" s="893"/>
      <c r="K98" s="152"/>
      <c r="L98" s="119"/>
      <c r="M98" s="106"/>
    </row>
    <row r="99" spans="1:13">
      <c r="A99" s="148" t="s">
        <v>79</v>
      </c>
      <c r="B99" s="156"/>
      <c r="C99" s="156"/>
      <c r="D99" s="156"/>
      <c r="E99" s="156"/>
      <c r="F99" s="156"/>
      <c r="G99" s="156"/>
      <c r="H99" s="182"/>
      <c r="I99" s="881"/>
      <c r="J99" s="882"/>
      <c r="K99" s="152"/>
      <c r="L99" s="119"/>
      <c r="M99" s="106"/>
    </row>
    <row r="100" spans="1:13">
      <c r="A100" s="148" t="s">
        <v>88</v>
      </c>
      <c r="B100" s="156"/>
      <c r="C100" s="156"/>
      <c r="D100" s="156"/>
      <c r="E100" s="156"/>
      <c r="F100" s="156"/>
      <c r="G100" s="156"/>
      <c r="H100" s="182"/>
      <c r="I100" s="886" t="s">
        <v>59</v>
      </c>
      <c r="J100" s="887"/>
      <c r="K100" s="888">
        <v>2.77</v>
      </c>
      <c r="L100" s="889"/>
      <c r="M100" s="106">
        <f>K100*12*I93</f>
        <v>26422.476000000002</v>
      </c>
    </row>
    <row r="101" spans="1:13" ht="15.75">
      <c r="A101" s="145" t="s">
        <v>87</v>
      </c>
      <c r="B101" s="179"/>
      <c r="C101" s="179"/>
      <c r="D101" s="179"/>
      <c r="E101" s="179"/>
      <c r="F101" s="179"/>
      <c r="G101" s="179"/>
      <c r="H101" s="178"/>
      <c r="I101" s="892" t="s">
        <v>70</v>
      </c>
      <c r="J101" s="893"/>
      <c r="K101" s="195"/>
      <c r="L101" s="194"/>
      <c r="M101" s="106"/>
    </row>
    <row r="102" spans="1:13">
      <c r="A102" s="140" t="s">
        <v>86</v>
      </c>
      <c r="B102" s="153"/>
      <c r="C102" s="153"/>
      <c r="D102" s="153"/>
      <c r="E102" s="153"/>
      <c r="F102" s="153"/>
      <c r="G102" s="153"/>
      <c r="H102" s="193"/>
      <c r="I102" s="892"/>
      <c r="J102" s="893"/>
      <c r="K102" s="177"/>
      <c r="L102" s="119"/>
      <c r="M102" s="106"/>
    </row>
    <row r="103" spans="1:13" ht="15.75" thickBot="1">
      <c r="A103" s="148" t="s">
        <v>85</v>
      </c>
      <c r="B103" s="147"/>
      <c r="C103" s="147"/>
      <c r="D103" s="147"/>
      <c r="E103" s="147"/>
      <c r="F103" s="147"/>
      <c r="G103" s="147"/>
      <c r="H103" s="146"/>
      <c r="I103" s="159"/>
      <c r="J103" s="158"/>
      <c r="K103" s="902"/>
      <c r="L103" s="903"/>
      <c r="M103" s="106"/>
    </row>
    <row r="104" spans="1:13">
      <c r="A104" s="192" t="s">
        <v>84</v>
      </c>
      <c r="B104" s="191"/>
      <c r="C104" s="191"/>
      <c r="D104" s="191"/>
      <c r="E104" s="191"/>
      <c r="F104" s="191"/>
      <c r="G104" s="191"/>
      <c r="H104" s="190"/>
      <c r="I104" s="166"/>
      <c r="J104" s="189"/>
      <c r="K104" s="904">
        <f>K106+K111+K114</f>
        <v>5.6400000000000006</v>
      </c>
      <c r="L104" s="901"/>
      <c r="M104" s="114">
        <f>K104*12*I93</f>
        <v>53798.832000000002</v>
      </c>
    </row>
    <row r="105" spans="1:13" ht="15.75" thickBot="1">
      <c r="A105" s="188" t="s">
        <v>83</v>
      </c>
      <c r="B105" s="187"/>
      <c r="C105" s="187"/>
      <c r="D105" s="187"/>
      <c r="E105" s="187"/>
      <c r="F105" s="187"/>
      <c r="G105" s="187"/>
      <c r="H105" s="186"/>
      <c r="I105" s="161"/>
      <c r="J105" s="185"/>
      <c r="K105" s="109"/>
      <c r="L105" s="108"/>
      <c r="M105" s="107"/>
    </row>
    <row r="106" spans="1:13">
      <c r="A106" s="128" t="s">
        <v>82</v>
      </c>
      <c r="B106" s="127"/>
      <c r="C106" s="127"/>
      <c r="D106" s="127"/>
      <c r="E106" s="127"/>
      <c r="F106" s="127"/>
      <c r="G106" s="127"/>
      <c r="H106" s="125"/>
      <c r="I106" s="892" t="s">
        <v>27</v>
      </c>
      <c r="J106" s="893"/>
      <c r="K106" s="883">
        <v>2.83</v>
      </c>
      <c r="L106" s="884"/>
      <c r="M106" s="106">
        <f>K106*12*I93</f>
        <v>26994.804</v>
      </c>
    </row>
    <row r="107" spans="1:13">
      <c r="A107" s="148" t="s">
        <v>81</v>
      </c>
      <c r="B107" s="147"/>
      <c r="C107" s="147"/>
      <c r="D107" s="147"/>
      <c r="E107" s="147"/>
      <c r="F107" s="147"/>
      <c r="G107" s="147"/>
      <c r="H107" s="146"/>
      <c r="I107" s="184"/>
      <c r="J107" s="183"/>
      <c r="K107" s="152"/>
      <c r="L107" s="119"/>
      <c r="M107" s="106"/>
    </row>
    <row r="108" spans="1:13">
      <c r="A108" s="128" t="s">
        <v>80</v>
      </c>
      <c r="B108" s="180"/>
      <c r="C108" s="180"/>
      <c r="D108" s="180"/>
      <c r="E108" s="180"/>
      <c r="F108" s="180"/>
      <c r="G108" s="180"/>
      <c r="H108" s="181"/>
      <c r="I108" s="892" t="s">
        <v>70</v>
      </c>
      <c r="J108" s="893"/>
      <c r="K108" s="152"/>
      <c r="L108" s="119"/>
      <c r="M108" s="106"/>
    </row>
    <row r="109" spans="1:13">
      <c r="A109" s="148" t="s">
        <v>79</v>
      </c>
      <c r="B109" s="156"/>
      <c r="C109" s="156"/>
      <c r="D109" s="156"/>
      <c r="E109" s="156"/>
      <c r="F109" s="156"/>
      <c r="G109" s="156"/>
      <c r="H109" s="182"/>
      <c r="I109" s="881"/>
      <c r="J109" s="882"/>
      <c r="K109" s="152"/>
      <c r="L109" s="119"/>
      <c r="M109" s="106"/>
    </row>
    <row r="110" spans="1:13">
      <c r="A110" s="145" t="s">
        <v>78</v>
      </c>
      <c r="B110" s="179"/>
      <c r="C110" s="178"/>
      <c r="D110" s="180"/>
      <c r="E110" s="180"/>
      <c r="F110" s="180"/>
      <c r="G110" s="180"/>
      <c r="H110" s="181"/>
      <c r="I110" s="892" t="s">
        <v>70</v>
      </c>
      <c r="J110" s="893"/>
      <c r="K110" s="152"/>
      <c r="L110" s="119"/>
      <c r="M110" s="106"/>
    </row>
    <row r="111" spans="1:13">
      <c r="A111" s="128" t="s">
        <v>77</v>
      </c>
      <c r="B111" s="180"/>
      <c r="C111" s="180"/>
      <c r="D111" s="179"/>
      <c r="E111" s="179"/>
      <c r="F111" s="179"/>
      <c r="G111" s="179"/>
      <c r="H111" s="178"/>
      <c r="I111" s="886" t="s">
        <v>59</v>
      </c>
      <c r="J111" s="887"/>
      <c r="K111" s="888">
        <v>1.24</v>
      </c>
      <c r="L111" s="889"/>
      <c r="M111" s="106">
        <f>K111*12*I93</f>
        <v>11828.111999999999</v>
      </c>
    </row>
    <row r="112" spans="1:13">
      <c r="A112" s="140" t="s">
        <v>76</v>
      </c>
      <c r="B112" s="139"/>
      <c r="C112" s="139"/>
      <c r="D112" s="139"/>
      <c r="E112" s="139"/>
      <c r="F112" s="139"/>
      <c r="G112" s="139"/>
      <c r="H112" s="138"/>
      <c r="I112" s="877" t="s">
        <v>75</v>
      </c>
      <c r="J112" s="878"/>
      <c r="K112" s="152"/>
      <c r="L112" s="119"/>
      <c r="M112" s="106"/>
    </row>
    <row r="113" spans="1:13">
      <c r="A113" s="148"/>
      <c r="B113" s="147"/>
      <c r="C113" s="147"/>
      <c r="D113" s="147"/>
      <c r="E113" s="147"/>
      <c r="F113" s="147"/>
      <c r="G113" s="147"/>
      <c r="H113" s="146"/>
      <c r="I113" s="159" t="s">
        <v>74</v>
      </c>
      <c r="J113" s="158"/>
      <c r="K113" s="177"/>
      <c r="L113" s="119"/>
      <c r="M113" s="106"/>
    </row>
    <row r="114" spans="1:13">
      <c r="A114" s="140" t="s">
        <v>73</v>
      </c>
      <c r="B114" s="139"/>
      <c r="C114" s="139"/>
      <c r="D114" s="139"/>
      <c r="E114" s="139"/>
      <c r="F114" s="139"/>
      <c r="G114" s="139"/>
      <c r="H114" s="138"/>
      <c r="I114" s="877" t="s">
        <v>59</v>
      </c>
      <c r="J114" s="878"/>
      <c r="K114" s="888">
        <v>1.57</v>
      </c>
      <c r="L114" s="889"/>
      <c r="M114" s="106">
        <f>K114*12*I93</f>
        <v>14975.915999999999</v>
      </c>
    </row>
    <row r="115" spans="1:13">
      <c r="A115" s="148" t="s">
        <v>72</v>
      </c>
      <c r="B115" s="147"/>
      <c r="C115" s="147"/>
      <c r="D115" s="147"/>
      <c r="E115" s="147"/>
      <c r="F115" s="147"/>
      <c r="G115" s="147"/>
      <c r="H115" s="146"/>
      <c r="I115" s="159"/>
      <c r="J115" s="158"/>
      <c r="K115" s="152"/>
      <c r="L115" s="119"/>
      <c r="M115" s="106"/>
    </row>
    <row r="116" spans="1:13">
      <c r="A116" s="140" t="s">
        <v>71</v>
      </c>
      <c r="B116" s="139"/>
      <c r="C116" s="139"/>
      <c r="D116" s="139"/>
      <c r="E116" s="139"/>
      <c r="F116" s="139"/>
      <c r="G116" s="139"/>
      <c r="H116" s="138"/>
      <c r="I116" s="892" t="s">
        <v>70</v>
      </c>
      <c r="J116" s="893"/>
      <c r="K116" s="152"/>
      <c r="L116" s="119"/>
      <c r="M116" s="106"/>
    </row>
    <row r="117" spans="1:13">
      <c r="A117" s="140" t="s">
        <v>69</v>
      </c>
      <c r="B117" s="139"/>
      <c r="C117" s="139"/>
      <c r="D117" s="139"/>
      <c r="E117" s="139"/>
      <c r="F117" s="139"/>
      <c r="G117" s="139"/>
      <c r="H117" s="138"/>
      <c r="I117" s="877" t="s">
        <v>68</v>
      </c>
      <c r="J117" s="878"/>
      <c r="K117" s="176"/>
      <c r="L117" s="175"/>
      <c r="M117" s="174"/>
    </row>
    <row r="118" spans="1:13" ht="15.75" thickBot="1">
      <c r="A118" s="148"/>
      <c r="B118" s="147"/>
      <c r="C118" s="147"/>
      <c r="D118" s="147"/>
      <c r="E118" s="147"/>
      <c r="F118" s="147"/>
      <c r="G118" s="147"/>
      <c r="H118" s="146"/>
      <c r="I118" s="905" t="s">
        <v>67</v>
      </c>
      <c r="J118" s="906"/>
      <c r="K118" s="173"/>
      <c r="L118" s="172"/>
      <c r="M118" s="171"/>
    </row>
    <row r="119" spans="1:13">
      <c r="A119" s="170" t="s">
        <v>66</v>
      </c>
      <c r="B119" s="169"/>
      <c r="C119" s="169"/>
      <c r="D119" s="169"/>
      <c r="E119" s="169"/>
      <c r="F119" s="169"/>
      <c r="G119" s="168"/>
      <c r="H119" s="167"/>
      <c r="I119" s="166"/>
      <c r="J119" s="165"/>
      <c r="K119" s="912">
        <f>K121+K128+K138+K144+K145+K149</f>
        <v>36.979999999999997</v>
      </c>
      <c r="L119" s="901"/>
      <c r="M119" s="114">
        <f>M121+M128+M138+M144+M145+M149</f>
        <v>352744.82400000002</v>
      </c>
    </row>
    <row r="120" spans="1:13" ht="15.75" thickBot="1">
      <c r="A120" s="164"/>
      <c r="B120" s="163"/>
      <c r="C120" s="163"/>
      <c r="D120" s="163"/>
      <c r="E120" s="163"/>
      <c r="F120" s="163"/>
      <c r="G120" s="163"/>
      <c r="H120" s="162"/>
      <c r="I120" s="161"/>
      <c r="J120" s="110"/>
      <c r="K120" s="109"/>
      <c r="L120" s="108"/>
      <c r="M120" s="107"/>
    </row>
    <row r="121" spans="1:13" ht="15.75" thickBot="1">
      <c r="A121" s="907" t="s">
        <v>65</v>
      </c>
      <c r="B121" s="908"/>
      <c r="C121" s="908"/>
      <c r="D121" s="908"/>
      <c r="E121" s="908"/>
      <c r="F121" s="908"/>
      <c r="G121" s="908"/>
      <c r="H121" s="909"/>
      <c r="I121" s="132"/>
      <c r="J121" s="131"/>
      <c r="K121" s="910">
        <f>K122+K123+K124+K126+K127</f>
        <v>10.190000000000001</v>
      </c>
      <c r="L121" s="911"/>
      <c r="M121" s="130">
        <f>K121*12*I93</f>
        <v>97200.372000000003</v>
      </c>
    </row>
    <row r="122" spans="1:13">
      <c r="A122" s="148" t="s">
        <v>64</v>
      </c>
      <c r="B122" s="147"/>
      <c r="C122" s="147"/>
      <c r="D122" s="147"/>
      <c r="E122" s="147"/>
      <c r="F122" s="147"/>
      <c r="G122" s="147"/>
      <c r="H122" s="146"/>
      <c r="I122" s="881" t="s">
        <v>63</v>
      </c>
      <c r="J122" s="882"/>
      <c r="K122" s="883">
        <v>2.2400000000000002</v>
      </c>
      <c r="L122" s="884"/>
      <c r="M122" s="106">
        <f>K122*12*I93</f>
        <v>21366.912</v>
      </c>
    </row>
    <row r="123" spans="1:13">
      <c r="A123" s="145" t="s">
        <v>62</v>
      </c>
      <c r="B123" s="144"/>
      <c r="C123" s="144"/>
      <c r="D123" s="144"/>
      <c r="E123" s="144"/>
      <c r="F123" s="144"/>
      <c r="G123" s="144"/>
      <c r="H123" s="143"/>
      <c r="I123" s="886" t="s">
        <v>61</v>
      </c>
      <c r="J123" s="887"/>
      <c r="K123" s="888">
        <v>5.28</v>
      </c>
      <c r="L123" s="889"/>
      <c r="M123" s="106">
        <f>K123*12*I93</f>
        <v>50364.864000000001</v>
      </c>
    </row>
    <row r="124" spans="1:13">
      <c r="A124" s="140" t="s">
        <v>60</v>
      </c>
      <c r="B124" s="139"/>
      <c r="C124" s="139"/>
      <c r="D124" s="139"/>
      <c r="E124" s="139"/>
      <c r="F124" s="139"/>
      <c r="G124" s="139"/>
      <c r="H124" s="138"/>
      <c r="I124" s="877" t="s">
        <v>59</v>
      </c>
      <c r="J124" s="878"/>
      <c r="K124" s="888">
        <v>0.6</v>
      </c>
      <c r="L124" s="889"/>
      <c r="M124" s="106">
        <f>K124*12*I93</f>
        <v>5723.2799999999988</v>
      </c>
    </row>
    <row r="125" spans="1:13">
      <c r="A125" s="160" t="s">
        <v>58</v>
      </c>
      <c r="B125" s="156"/>
      <c r="C125" s="156"/>
      <c r="D125" s="156"/>
      <c r="E125" s="147"/>
      <c r="F125" s="147"/>
      <c r="G125" s="147"/>
      <c r="H125" s="146"/>
      <c r="I125" s="159"/>
      <c r="J125" s="158"/>
      <c r="K125" s="120"/>
      <c r="L125" s="119"/>
      <c r="M125" s="106"/>
    </row>
    <row r="126" spans="1:13">
      <c r="A126" s="145" t="s">
        <v>57</v>
      </c>
      <c r="B126" s="144"/>
      <c r="C126" s="144"/>
      <c r="D126" s="144"/>
      <c r="E126" s="144"/>
      <c r="F126" s="144"/>
      <c r="G126" s="144"/>
      <c r="H126" s="143"/>
      <c r="I126" s="886" t="s">
        <v>27</v>
      </c>
      <c r="J126" s="887"/>
      <c r="K126" s="888">
        <v>0.18</v>
      </c>
      <c r="L126" s="889"/>
      <c r="M126" s="106">
        <f>K126*12*I93</f>
        <v>1716.9840000000002</v>
      </c>
    </row>
    <row r="127" spans="1:13" ht="15.75" thickBot="1">
      <c r="A127" s="140" t="s">
        <v>56</v>
      </c>
      <c r="B127" s="139"/>
      <c r="C127" s="139"/>
      <c r="D127" s="139"/>
      <c r="E127" s="139"/>
      <c r="F127" s="139"/>
      <c r="G127" s="139"/>
      <c r="H127" s="138"/>
      <c r="I127" s="913" t="s">
        <v>27</v>
      </c>
      <c r="J127" s="914"/>
      <c r="K127" s="915">
        <v>1.89</v>
      </c>
      <c r="L127" s="916"/>
      <c r="M127" s="106">
        <f>K127*12*I93</f>
        <v>18028.331999999999</v>
      </c>
    </row>
    <row r="128" spans="1:13" ht="15.75" thickBot="1">
      <c r="A128" s="917" t="s">
        <v>55</v>
      </c>
      <c r="B128" s="918"/>
      <c r="C128" s="918"/>
      <c r="D128" s="918"/>
      <c r="E128" s="918"/>
      <c r="F128" s="918"/>
      <c r="G128" s="918"/>
      <c r="H128" s="919"/>
      <c r="I128" s="132"/>
      <c r="J128" s="131"/>
      <c r="K128" s="920">
        <f>K129+K130+K132+K133+K136+K137</f>
        <v>2.3200000000000003</v>
      </c>
      <c r="L128" s="911"/>
      <c r="M128" s="130">
        <f>K128*12*I93</f>
        <v>22130.016000000003</v>
      </c>
    </row>
    <row r="129" spans="1:13">
      <c r="A129" s="157" t="s">
        <v>54</v>
      </c>
      <c r="B129" s="156"/>
      <c r="C129" s="156"/>
      <c r="D129" s="156"/>
      <c r="E129" s="156"/>
      <c r="F129" s="147"/>
      <c r="G129" s="147"/>
      <c r="H129" s="146"/>
      <c r="I129" s="155"/>
      <c r="J129" s="121"/>
      <c r="K129" s="883">
        <v>0.13</v>
      </c>
      <c r="L129" s="884"/>
      <c r="M129" s="106">
        <f>K129*12*I93</f>
        <v>1240.0440000000001</v>
      </c>
    </row>
    <row r="130" spans="1:13">
      <c r="A130" s="154" t="s">
        <v>53</v>
      </c>
      <c r="B130" s="153"/>
      <c r="C130" s="153"/>
      <c r="D130" s="153"/>
      <c r="E130" s="153"/>
      <c r="F130" s="139"/>
      <c r="G130" s="139"/>
      <c r="H130" s="138"/>
      <c r="I130" s="892" t="s">
        <v>52</v>
      </c>
      <c r="J130" s="893"/>
      <c r="K130" s="888">
        <v>1.1100000000000001</v>
      </c>
      <c r="L130" s="889"/>
      <c r="M130" s="106">
        <f>K130*12*I93</f>
        <v>10588.067999999999</v>
      </c>
    </row>
    <row r="131" spans="1:13">
      <c r="A131" s="148" t="s">
        <v>51</v>
      </c>
      <c r="B131" s="147"/>
      <c r="C131" s="147"/>
      <c r="D131" s="147"/>
      <c r="E131" s="147"/>
      <c r="F131" s="147"/>
      <c r="G131" s="147"/>
      <c r="H131" s="146"/>
      <c r="I131" s="881" t="s">
        <v>50</v>
      </c>
      <c r="J131" s="882"/>
      <c r="K131" s="152"/>
      <c r="L131" s="119"/>
      <c r="M131" s="106"/>
    </row>
    <row r="132" spans="1:13">
      <c r="A132" s="145" t="s">
        <v>49</v>
      </c>
      <c r="B132" s="144"/>
      <c r="C132" s="144"/>
      <c r="D132" s="144"/>
      <c r="E132" s="144"/>
      <c r="F132" s="144"/>
      <c r="G132" s="144"/>
      <c r="H132" s="143"/>
      <c r="I132" s="886" t="s">
        <v>48</v>
      </c>
      <c r="J132" s="887"/>
      <c r="K132" s="888">
        <v>0.68</v>
      </c>
      <c r="L132" s="889"/>
      <c r="M132" s="106">
        <f>K132*12*I93</f>
        <v>6486.384</v>
      </c>
    </row>
    <row r="133" spans="1:13">
      <c r="A133" s="145" t="s">
        <v>47</v>
      </c>
      <c r="B133" s="144"/>
      <c r="C133" s="144"/>
      <c r="D133" s="144"/>
      <c r="E133" s="144"/>
      <c r="F133" s="144"/>
      <c r="G133" s="144"/>
      <c r="H133" s="143"/>
      <c r="I133" s="886" t="s">
        <v>46</v>
      </c>
      <c r="J133" s="887"/>
      <c r="K133" s="888">
        <v>0.17</v>
      </c>
      <c r="L133" s="889"/>
      <c r="M133" s="106">
        <f>K133*12*I93</f>
        <v>1621.596</v>
      </c>
    </row>
    <row r="134" spans="1:13">
      <c r="A134" s="140" t="s">
        <v>120</v>
      </c>
      <c r="B134" s="139"/>
      <c r="C134" s="139"/>
      <c r="D134" s="139"/>
      <c r="E134" s="139"/>
      <c r="F134" s="139"/>
      <c r="G134" s="139"/>
      <c r="H134" s="138"/>
      <c r="I134" s="921" t="s">
        <v>116</v>
      </c>
      <c r="J134" s="922"/>
      <c r="K134" s="152"/>
      <c r="L134" s="119"/>
      <c r="M134" s="106"/>
    </row>
    <row r="135" spans="1:13">
      <c r="A135" s="148" t="s">
        <v>119</v>
      </c>
      <c r="B135" s="147"/>
      <c r="C135" s="147"/>
      <c r="D135" s="147"/>
      <c r="E135" s="147"/>
      <c r="F135" s="147"/>
      <c r="G135" s="147"/>
      <c r="H135" s="146"/>
      <c r="I135" s="881" t="s">
        <v>118</v>
      </c>
      <c r="J135" s="882"/>
      <c r="K135" s="902"/>
      <c r="L135" s="903"/>
      <c r="M135" s="106"/>
    </row>
    <row r="136" spans="1:13">
      <c r="A136" s="140" t="s">
        <v>38</v>
      </c>
      <c r="B136" s="139"/>
      <c r="C136" s="139"/>
      <c r="D136" s="139"/>
      <c r="E136" s="139"/>
      <c r="F136" s="139"/>
      <c r="G136" s="139"/>
      <c r="H136" s="138"/>
      <c r="I136" s="886" t="s">
        <v>37</v>
      </c>
      <c r="J136" s="887"/>
      <c r="K136" s="902">
        <v>0.09</v>
      </c>
      <c r="L136" s="903"/>
      <c r="M136" s="106">
        <f>K136*12*I93</f>
        <v>858.49200000000008</v>
      </c>
    </row>
    <row r="137" spans="1:13" ht="15.75" thickBot="1">
      <c r="A137" s="140" t="s">
        <v>45</v>
      </c>
      <c r="B137" s="139"/>
      <c r="C137" s="139"/>
      <c r="D137" s="139"/>
      <c r="E137" s="139"/>
      <c r="F137" s="139"/>
      <c r="G137" s="139"/>
      <c r="H137" s="138"/>
      <c r="I137" s="913" t="s">
        <v>44</v>
      </c>
      <c r="J137" s="914"/>
      <c r="K137" s="923">
        <v>0.14000000000000001</v>
      </c>
      <c r="L137" s="924"/>
      <c r="M137" s="151">
        <f>K137*12*I93</f>
        <v>1335.432</v>
      </c>
    </row>
    <row r="138" spans="1:13" ht="15.75" thickBot="1">
      <c r="A138" s="917" t="s">
        <v>108</v>
      </c>
      <c r="B138" s="918"/>
      <c r="C138" s="918"/>
      <c r="D138" s="918"/>
      <c r="E138" s="918"/>
      <c r="F138" s="918"/>
      <c r="G138" s="918"/>
      <c r="H138" s="919"/>
      <c r="I138" s="150"/>
      <c r="J138" s="149"/>
      <c r="K138" s="928">
        <f>K139+K140+K142+K143</f>
        <v>1.5199999999999998</v>
      </c>
      <c r="L138" s="927"/>
      <c r="M138" s="130">
        <f>K138*12*I93</f>
        <v>14498.975999999999</v>
      </c>
    </row>
    <row r="139" spans="1:13">
      <c r="A139" s="148" t="s">
        <v>42</v>
      </c>
      <c r="B139" s="147"/>
      <c r="C139" s="147"/>
      <c r="D139" s="147"/>
      <c r="E139" s="147"/>
      <c r="F139" s="147"/>
      <c r="G139" s="147"/>
      <c r="H139" s="146"/>
      <c r="I139" s="929" t="s">
        <v>41</v>
      </c>
      <c r="J139" s="930"/>
      <c r="K139" s="931">
        <v>0.53</v>
      </c>
      <c r="L139" s="932"/>
      <c r="M139" s="106">
        <f>K139*12*I93</f>
        <v>5055.5640000000003</v>
      </c>
    </row>
    <row r="140" spans="1:13">
      <c r="A140" s="128" t="s">
        <v>117</v>
      </c>
      <c r="B140" s="126"/>
      <c r="C140" s="126"/>
      <c r="D140" s="126"/>
      <c r="E140" s="126"/>
      <c r="F140" s="127"/>
      <c r="G140" s="126"/>
      <c r="H140" s="125"/>
      <c r="I140" s="921" t="s">
        <v>116</v>
      </c>
      <c r="J140" s="922"/>
      <c r="K140" s="902">
        <v>0.2</v>
      </c>
      <c r="L140" s="903"/>
      <c r="M140" s="106">
        <f>K140*12*I93</f>
        <v>1907.7600000000002</v>
      </c>
    </row>
    <row r="141" spans="1:13">
      <c r="A141" s="148" t="s">
        <v>115</v>
      </c>
      <c r="B141" s="147"/>
      <c r="C141" s="147"/>
      <c r="D141" s="147"/>
      <c r="E141" s="147"/>
      <c r="F141" s="147"/>
      <c r="G141" s="147"/>
      <c r="H141" s="146"/>
      <c r="I141" s="881" t="s">
        <v>114</v>
      </c>
      <c r="J141" s="882"/>
      <c r="K141" s="133"/>
      <c r="L141" s="123"/>
      <c r="M141" s="106"/>
    </row>
    <row r="142" spans="1:13">
      <c r="A142" s="145" t="s">
        <v>40</v>
      </c>
      <c r="B142" s="144"/>
      <c r="C142" s="144"/>
      <c r="D142" s="144"/>
      <c r="E142" s="144"/>
      <c r="F142" s="144"/>
      <c r="G142" s="144"/>
      <c r="H142" s="143"/>
      <c r="I142" s="142" t="s">
        <v>39</v>
      </c>
      <c r="J142" s="141"/>
      <c r="K142" s="902">
        <v>0.63</v>
      </c>
      <c r="L142" s="903"/>
      <c r="M142" s="106">
        <f>K142*12*I93</f>
        <v>6009.4440000000004</v>
      </c>
    </row>
    <row r="143" spans="1:13" ht="15.75" thickBot="1">
      <c r="A143" s="140" t="s">
        <v>38</v>
      </c>
      <c r="B143" s="139"/>
      <c r="C143" s="139"/>
      <c r="D143" s="139"/>
      <c r="E143" s="139"/>
      <c r="F143" s="139"/>
      <c r="G143" s="139"/>
      <c r="H143" s="138"/>
      <c r="I143" s="913" t="s">
        <v>37</v>
      </c>
      <c r="J143" s="914"/>
      <c r="K143" s="923">
        <v>0.16</v>
      </c>
      <c r="L143" s="924"/>
      <c r="M143" s="106">
        <f>K143*12*I93</f>
        <v>1526.2079999999999</v>
      </c>
    </row>
    <row r="144" spans="1:13" ht="15.75" thickBot="1">
      <c r="A144" s="136" t="s">
        <v>107</v>
      </c>
      <c r="B144" s="135"/>
      <c r="C144" s="135"/>
      <c r="D144" s="135"/>
      <c r="E144" s="135"/>
      <c r="F144" s="135"/>
      <c r="G144" s="135"/>
      <c r="H144" s="134"/>
      <c r="I144" s="933" t="s">
        <v>35</v>
      </c>
      <c r="J144" s="934"/>
      <c r="K144" s="935">
        <v>21.07</v>
      </c>
      <c r="L144" s="936"/>
      <c r="M144" s="130">
        <f>K144*12*I93</f>
        <v>200982.516</v>
      </c>
    </row>
    <row r="145" spans="1:13" ht="15.75" thickBot="1">
      <c r="A145" s="907" t="s">
        <v>106</v>
      </c>
      <c r="B145" s="908"/>
      <c r="C145" s="908"/>
      <c r="D145" s="908"/>
      <c r="E145" s="908"/>
      <c r="F145" s="908"/>
      <c r="G145" s="908"/>
      <c r="H145" s="909"/>
      <c r="I145" s="132"/>
      <c r="J145" s="131"/>
      <c r="K145" s="920">
        <v>1.8</v>
      </c>
      <c r="L145" s="927"/>
      <c r="M145" s="130">
        <f>K145*12*I93</f>
        <v>17169.84</v>
      </c>
    </row>
    <row r="146" spans="1:13">
      <c r="A146" s="128" t="s">
        <v>33</v>
      </c>
      <c r="B146" s="127"/>
      <c r="C146" s="127"/>
      <c r="D146" s="127"/>
      <c r="E146" s="127"/>
      <c r="F146" s="127"/>
      <c r="G146" s="127"/>
      <c r="H146" s="125"/>
      <c r="I146" s="925" t="s">
        <v>32</v>
      </c>
      <c r="J146" s="926"/>
      <c r="K146" s="124"/>
      <c r="L146" s="123"/>
      <c r="M146" s="106"/>
    </row>
    <row r="147" spans="1:13">
      <c r="A147" s="128" t="s">
        <v>31</v>
      </c>
      <c r="B147" s="127"/>
      <c r="C147" s="127"/>
      <c r="D147" s="127"/>
      <c r="E147" s="127"/>
      <c r="F147" s="127"/>
      <c r="G147" s="127"/>
      <c r="H147" s="125"/>
      <c r="I147" s="122"/>
      <c r="J147" s="121"/>
      <c r="K147" s="124"/>
      <c r="L147" s="123"/>
      <c r="M147" s="106"/>
    </row>
    <row r="148" spans="1:13" ht="15.75" thickBot="1">
      <c r="A148" s="128" t="s">
        <v>30</v>
      </c>
      <c r="B148" s="127"/>
      <c r="C148" s="127"/>
      <c r="D148" s="127"/>
      <c r="E148" s="127"/>
      <c r="F148" s="127"/>
      <c r="G148" s="127"/>
      <c r="H148" s="125"/>
      <c r="I148" s="137"/>
      <c r="J148" s="121"/>
      <c r="K148" s="124"/>
      <c r="L148" s="123"/>
      <c r="M148" s="106"/>
    </row>
    <row r="149" spans="1:13" ht="15.75" thickBot="1">
      <c r="A149" s="136" t="s">
        <v>105</v>
      </c>
      <c r="B149" s="135"/>
      <c r="C149" s="135"/>
      <c r="D149" s="135"/>
      <c r="E149" s="135"/>
      <c r="F149" s="135"/>
      <c r="G149" s="135"/>
      <c r="H149" s="134"/>
      <c r="I149" s="132"/>
      <c r="J149" s="131"/>
      <c r="K149" s="920">
        <v>0.08</v>
      </c>
      <c r="L149" s="927"/>
      <c r="M149" s="130">
        <f>K149*12*I93</f>
        <v>763.10399999999993</v>
      </c>
    </row>
    <row r="150" spans="1:13">
      <c r="A150" s="128" t="s">
        <v>28</v>
      </c>
      <c r="B150" s="127"/>
      <c r="C150" s="127"/>
      <c r="D150" s="127"/>
      <c r="E150" s="127"/>
      <c r="F150" s="127"/>
      <c r="G150" s="127"/>
      <c r="H150" s="125"/>
      <c r="I150" s="925" t="s">
        <v>27</v>
      </c>
      <c r="J150" s="926"/>
      <c r="K150" s="133"/>
      <c r="L150" s="123"/>
      <c r="M150" s="106"/>
    </row>
    <row r="151" spans="1:13" ht="15.75" thickBot="1">
      <c r="A151" s="128" t="s">
        <v>26</v>
      </c>
      <c r="B151" s="127"/>
      <c r="C151" s="127"/>
      <c r="D151" s="127"/>
      <c r="E151" s="127"/>
      <c r="F151" s="127"/>
      <c r="G151" s="127"/>
      <c r="H151" s="125"/>
      <c r="I151" s="122"/>
      <c r="J151" s="121"/>
      <c r="K151" s="133"/>
      <c r="L151" s="123"/>
      <c r="M151" s="106"/>
    </row>
    <row r="152" spans="1:13" ht="15.75" thickBot="1">
      <c r="A152" s="907" t="s">
        <v>111</v>
      </c>
      <c r="B152" s="908"/>
      <c r="C152" s="908"/>
      <c r="D152" s="908"/>
      <c r="E152" s="908"/>
      <c r="F152" s="908"/>
      <c r="G152" s="908"/>
      <c r="H152" s="909"/>
      <c r="I152" s="132"/>
      <c r="J152" s="131"/>
      <c r="K152" s="920">
        <v>6.67</v>
      </c>
      <c r="L152" s="927"/>
      <c r="M152" s="130">
        <f>K152*12*I93</f>
        <v>63623.795999999995</v>
      </c>
    </row>
    <row r="153" spans="1:13">
      <c r="A153" s="128" t="s">
        <v>24</v>
      </c>
      <c r="B153" s="126"/>
      <c r="C153" s="126"/>
      <c r="D153" s="126"/>
      <c r="E153" s="126"/>
      <c r="F153" s="127"/>
      <c r="G153" s="126"/>
      <c r="H153" s="125"/>
      <c r="I153" s="892" t="s">
        <v>23</v>
      </c>
      <c r="J153" s="893"/>
      <c r="K153" s="124"/>
      <c r="L153" s="123"/>
      <c r="M153" s="106"/>
    </row>
    <row r="154" spans="1:13">
      <c r="A154" s="128" t="s">
        <v>22</v>
      </c>
      <c r="B154" s="126"/>
      <c r="C154" s="126"/>
      <c r="D154" s="126"/>
      <c r="E154" s="126"/>
      <c r="F154" s="127"/>
      <c r="G154" s="126"/>
      <c r="H154" s="125"/>
      <c r="I154" s="892" t="s">
        <v>21</v>
      </c>
      <c r="J154" s="893"/>
      <c r="K154" s="124"/>
      <c r="L154" s="123"/>
      <c r="M154" s="106"/>
    </row>
    <row r="155" spans="1:13">
      <c r="A155" s="128" t="s">
        <v>20</v>
      </c>
      <c r="B155" s="126"/>
      <c r="C155" s="126"/>
      <c r="D155" s="126"/>
      <c r="E155" s="126"/>
      <c r="F155" s="127"/>
      <c r="G155" s="126"/>
      <c r="H155" s="125"/>
      <c r="I155" s="892" t="s">
        <v>19</v>
      </c>
      <c r="J155" s="893"/>
      <c r="K155" s="124"/>
      <c r="L155" s="123"/>
      <c r="M155" s="106"/>
    </row>
    <row r="156" spans="1:13">
      <c r="A156" s="128" t="s">
        <v>18</v>
      </c>
      <c r="B156" s="126"/>
      <c r="C156" s="126"/>
      <c r="D156" s="126"/>
      <c r="E156" s="126"/>
      <c r="F156" s="127"/>
      <c r="G156" s="126"/>
      <c r="H156" s="125"/>
      <c r="I156" s="892" t="s">
        <v>17</v>
      </c>
      <c r="J156" s="893"/>
      <c r="K156" s="124"/>
      <c r="L156" s="123"/>
      <c r="M156" s="106"/>
    </row>
    <row r="157" spans="1:13">
      <c r="A157" s="128" t="s">
        <v>16</v>
      </c>
      <c r="B157" s="126"/>
      <c r="C157" s="126"/>
      <c r="D157" s="126"/>
      <c r="E157" s="126"/>
      <c r="F157" s="127"/>
      <c r="G157" s="126"/>
      <c r="H157" s="125"/>
      <c r="I157" s="892" t="s">
        <v>15</v>
      </c>
      <c r="J157" s="893"/>
      <c r="K157" s="124"/>
      <c r="L157" s="123"/>
      <c r="M157" s="106"/>
    </row>
    <row r="158" spans="1:13">
      <c r="A158" s="128" t="s">
        <v>14</v>
      </c>
      <c r="B158" s="126"/>
      <c r="C158" s="126"/>
      <c r="D158" s="126"/>
      <c r="E158" s="126"/>
      <c r="F158" s="127"/>
      <c r="G158" s="126"/>
      <c r="H158" s="125"/>
      <c r="I158" s="122"/>
      <c r="J158" s="121"/>
      <c r="K158" s="124"/>
      <c r="L158" s="129"/>
      <c r="M158" s="106"/>
    </row>
    <row r="159" spans="1:13">
      <c r="A159" s="128" t="s">
        <v>13</v>
      </c>
      <c r="B159" s="126"/>
      <c r="C159" s="126"/>
      <c r="D159" s="126"/>
      <c r="E159" s="126"/>
      <c r="F159" s="127"/>
      <c r="G159" s="126"/>
      <c r="H159" s="125"/>
      <c r="I159" s="122"/>
      <c r="J159" s="121"/>
      <c r="K159" s="124"/>
      <c r="L159" s="123"/>
      <c r="M159" s="106"/>
    </row>
    <row r="160" spans="1:13">
      <c r="A160" s="128" t="s">
        <v>12</v>
      </c>
      <c r="B160" s="126"/>
      <c r="C160" s="126"/>
      <c r="D160" s="126"/>
      <c r="E160" s="126"/>
      <c r="F160" s="127"/>
      <c r="G160" s="126"/>
      <c r="H160" s="125"/>
      <c r="I160" s="122"/>
      <c r="J160" s="121"/>
      <c r="K160" s="124"/>
      <c r="L160" s="123"/>
      <c r="M160" s="106"/>
    </row>
    <row r="161" spans="1:13">
      <c r="A161" s="128" t="s">
        <v>11</v>
      </c>
      <c r="B161" s="126"/>
      <c r="C161" s="126"/>
      <c r="D161" s="126"/>
      <c r="E161" s="126"/>
      <c r="F161" s="127"/>
      <c r="G161" s="126"/>
      <c r="H161" s="125"/>
      <c r="I161" s="122"/>
      <c r="J161" s="121"/>
      <c r="K161" s="124"/>
      <c r="L161" s="123"/>
      <c r="M161" s="106"/>
    </row>
    <row r="162" spans="1:13">
      <c r="A162" s="128" t="s">
        <v>10</v>
      </c>
      <c r="B162" s="126"/>
      <c r="C162" s="126"/>
      <c r="D162" s="126"/>
      <c r="E162" s="126"/>
      <c r="F162" s="127"/>
      <c r="G162" s="126"/>
      <c r="H162" s="125"/>
      <c r="I162" s="122"/>
      <c r="J162" s="121"/>
      <c r="K162" s="124"/>
      <c r="L162" s="123"/>
      <c r="M162" s="106"/>
    </row>
    <row r="163" spans="1:13" ht="15.75" thickBot="1">
      <c r="A163" s="937" t="s">
        <v>9</v>
      </c>
      <c r="B163" s="938"/>
      <c r="C163" s="938"/>
      <c r="D163" s="938"/>
      <c r="E163" s="938"/>
      <c r="F163" s="938"/>
      <c r="G163" s="938"/>
      <c r="H163" s="939"/>
      <c r="I163" s="122"/>
      <c r="J163" s="121"/>
      <c r="K163" s="120"/>
      <c r="L163" s="119"/>
      <c r="M163" s="106"/>
    </row>
    <row r="164" spans="1:13">
      <c r="A164" s="118" t="s">
        <v>8</v>
      </c>
      <c r="B164" s="117"/>
      <c r="C164" s="117"/>
      <c r="D164" s="117"/>
      <c r="E164" s="117"/>
      <c r="F164" s="117"/>
      <c r="G164" s="117"/>
      <c r="H164" s="117"/>
      <c r="I164" s="925" t="s">
        <v>3</v>
      </c>
      <c r="J164" s="926"/>
      <c r="K164" s="116"/>
      <c r="L164" s="115"/>
      <c r="M164" s="114"/>
    </row>
    <row r="165" spans="1:13" ht="15.75" thickBot="1">
      <c r="A165" s="113" t="s">
        <v>7</v>
      </c>
      <c r="B165" s="112"/>
      <c r="C165" s="112"/>
      <c r="D165" s="112"/>
      <c r="E165" s="112"/>
      <c r="F165" s="112"/>
      <c r="G165" s="112"/>
      <c r="H165" s="112"/>
      <c r="I165" s="111"/>
      <c r="J165" s="110"/>
      <c r="K165" s="109"/>
      <c r="L165" s="108"/>
      <c r="M165" s="107"/>
    </row>
    <row r="166" spans="1:13" ht="15.75" thickBot="1">
      <c r="A166" s="907" t="s">
        <v>6</v>
      </c>
      <c r="B166" s="908"/>
      <c r="C166" s="908"/>
      <c r="D166" s="908"/>
      <c r="E166" s="908"/>
      <c r="F166" s="908"/>
      <c r="G166" s="908"/>
      <c r="H166" s="940"/>
      <c r="I166" s="941" t="s">
        <v>5</v>
      </c>
      <c r="J166" s="954"/>
      <c r="K166" s="943">
        <v>1.64</v>
      </c>
      <c r="L166" s="944"/>
      <c r="M166" s="99">
        <f>K166*12*I93</f>
        <v>15643.632</v>
      </c>
    </row>
    <row r="167" spans="1:13" ht="15.75" thickBot="1">
      <c r="A167" s="951" t="s">
        <v>4</v>
      </c>
      <c r="B167" s="951"/>
      <c r="C167" s="951"/>
      <c r="D167" s="951"/>
      <c r="E167" s="951"/>
      <c r="F167" s="951"/>
      <c r="G167" s="951"/>
      <c r="H167" s="951"/>
      <c r="I167" s="925" t="s">
        <v>3</v>
      </c>
      <c r="J167" s="926"/>
      <c r="K167" s="952">
        <v>0.43</v>
      </c>
      <c r="L167" s="952"/>
      <c r="M167" s="106">
        <f>K167*I93*12</f>
        <v>4101.6839999999993</v>
      </c>
    </row>
    <row r="168" spans="1:13" ht="15.75" thickBot="1">
      <c r="A168" s="105" t="s">
        <v>2</v>
      </c>
      <c r="B168" s="104"/>
      <c r="C168" s="104"/>
      <c r="D168" s="104"/>
      <c r="E168" s="104"/>
      <c r="F168" s="104"/>
      <c r="G168" s="104"/>
      <c r="H168" s="104"/>
      <c r="I168" s="103"/>
      <c r="J168" s="102"/>
      <c r="K168" s="945"/>
      <c r="L168" s="946"/>
      <c r="M168" s="99"/>
    </row>
    <row r="169" spans="1:13" ht="15.75" thickBot="1">
      <c r="A169" s="947" t="s">
        <v>0</v>
      </c>
      <c r="B169" s="948"/>
      <c r="C169" s="948"/>
      <c r="D169" s="948"/>
      <c r="E169" s="948"/>
      <c r="F169" s="948"/>
      <c r="G169" s="948"/>
      <c r="H169" s="948"/>
      <c r="I169" s="101"/>
      <c r="J169" s="100"/>
      <c r="K169" s="949">
        <f>K94+K104+K119+K152+K166+K168+K167</f>
        <v>58.26</v>
      </c>
      <c r="L169" s="950"/>
      <c r="M169" s="99">
        <f>M94+M104+M119+M152+M166+M168+M167</f>
        <v>555730.48800000001</v>
      </c>
    </row>
    <row r="173" spans="1:13" ht="15.75">
      <c r="A173" s="874" t="s">
        <v>104</v>
      </c>
      <c r="B173" s="874"/>
      <c r="C173" s="874"/>
      <c r="D173" s="874"/>
      <c r="E173" s="874"/>
      <c r="F173" s="874"/>
      <c r="G173" s="874"/>
      <c r="H173" s="874"/>
      <c r="I173" s="874"/>
      <c r="J173" s="874"/>
      <c r="K173" s="874"/>
      <c r="L173" s="874"/>
      <c r="M173" s="152"/>
    </row>
    <row r="174" spans="1:13" ht="15.75">
      <c r="A174" s="875" t="s">
        <v>103</v>
      </c>
      <c r="B174" s="875"/>
      <c r="C174" s="875"/>
      <c r="D174" s="875"/>
      <c r="E174" s="875"/>
      <c r="F174" s="875"/>
      <c r="G174" s="875"/>
      <c r="H174" s="875"/>
      <c r="I174" s="875"/>
      <c r="J174" s="875"/>
      <c r="K174" s="875"/>
      <c r="L174" s="875"/>
      <c r="M174" s="152"/>
    </row>
    <row r="175" spans="1:13" ht="15.75">
      <c r="A175" s="195"/>
      <c r="B175" s="195"/>
      <c r="C175" s="195"/>
      <c r="D175" s="195"/>
      <c r="E175" s="195"/>
      <c r="F175" s="195" t="s">
        <v>122</v>
      </c>
      <c r="G175" s="195"/>
      <c r="H175" s="195"/>
      <c r="I175" s="195"/>
      <c r="J175" s="195"/>
      <c r="K175" s="953" t="s">
        <v>109</v>
      </c>
      <c r="L175" s="872"/>
      <c r="M175" s="872"/>
    </row>
    <row r="176" spans="1:13">
      <c r="A176" s="154"/>
      <c r="B176" s="153"/>
      <c r="C176" s="876" t="s">
        <v>100</v>
      </c>
      <c r="D176" s="876"/>
      <c r="E176" s="876"/>
      <c r="F176" s="153"/>
      <c r="G176" s="153"/>
      <c r="H176" s="193"/>
      <c r="I176" s="877" t="s">
        <v>99</v>
      </c>
      <c r="J176" s="878"/>
      <c r="K176" s="879" t="s">
        <v>98</v>
      </c>
      <c r="L176" s="880"/>
      <c r="M176" s="207"/>
    </row>
    <row r="177" spans="1:13">
      <c r="A177" s="206"/>
      <c r="B177" s="180"/>
      <c r="C177" s="180"/>
      <c r="D177" s="180"/>
      <c r="E177" s="180"/>
      <c r="F177" s="180"/>
      <c r="G177" s="180"/>
      <c r="H177" s="181"/>
      <c r="I177" s="122"/>
      <c r="J177" s="121"/>
      <c r="K177" s="890" t="s">
        <v>97</v>
      </c>
      <c r="L177" s="891"/>
      <c r="M177" s="205" t="s">
        <v>96</v>
      </c>
    </row>
    <row r="178" spans="1:13">
      <c r="A178" s="206"/>
      <c r="B178" s="180"/>
      <c r="C178" s="180"/>
      <c r="D178" s="180"/>
      <c r="E178" s="180"/>
      <c r="F178" s="180"/>
      <c r="G178" s="180"/>
      <c r="H178" s="181"/>
      <c r="I178" s="892" t="s">
        <v>95</v>
      </c>
      <c r="J178" s="893"/>
      <c r="K178" s="894" t="s">
        <v>94</v>
      </c>
      <c r="L178" s="895"/>
      <c r="M178" s="205" t="s">
        <v>93</v>
      </c>
    </row>
    <row r="179" spans="1:13" ht="16.5" thickBot="1">
      <c r="A179" s="204"/>
      <c r="B179" s="176"/>
      <c r="C179" s="176"/>
      <c r="D179" s="176"/>
      <c r="E179" s="176"/>
      <c r="F179" s="176"/>
      <c r="G179" s="176"/>
      <c r="H179" s="175"/>
      <c r="I179" s="896">
        <v>447.2</v>
      </c>
      <c r="J179" s="897"/>
      <c r="K179" s="898"/>
      <c r="L179" s="899"/>
      <c r="M179" s="203"/>
    </row>
    <row r="180" spans="1:13">
      <c r="A180" s="192" t="s">
        <v>92</v>
      </c>
      <c r="B180" s="169"/>
      <c r="C180" s="169"/>
      <c r="D180" s="169"/>
      <c r="E180" s="169"/>
      <c r="F180" s="169"/>
      <c r="G180" s="169"/>
      <c r="H180" s="202"/>
      <c r="I180" s="166"/>
      <c r="J180" s="165"/>
      <c r="K180" s="900">
        <f>K183+K186</f>
        <v>6.9</v>
      </c>
      <c r="L180" s="901"/>
      <c r="M180" s="114">
        <f>K180*12*I179</f>
        <v>37028.160000000003</v>
      </c>
    </row>
    <row r="181" spans="1:13">
      <c r="A181" s="201" t="s">
        <v>91</v>
      </c>
      <c r="B181" s="200"/>
      <c r="C181" s="200"/>
      <c r="D181" s="200"/>
      <c r="E181" s="200"/>
      <c r="F181" s="200"/>
      <c r="G181" s="200"/>
      <c r="H181" s="199"/>
      <c r="I181" s="122"/>
      <c r="J181" s="121"/>
      <c r="K181" s="120"/>
      <c r="L181" s="119"/>
      <c r="M181" s="198"/>
    </row>
    <row r="182" spans="1:13" ht="15.75" thickBot="1">
      <c r="A182" s="188" t="s">
        <v>90</v>
      </c>
      <c r="B182" s="197"/>
      <c r="C182" s="197"/>
      <c r="D182" s="197"/>
      <c r="E182" s="197"/>
      <c r="F182" s="197"/>
      <c r="G182" s="197"/>
      <c r="H182" s="196"/>
      <c r="I182" s="161"/>
      <c r="J182" s="110"/>
      <c r="K182" s="109"/>
      <c r="L182" s="108"/>
      <c r="M182" s="107"/>
    </row>
    <row r="183" spans="1:13">
      <c r="A183" s="148" t="s">
        <v>89</v>
      </c>
      <c r="B183" s="156"/>
      <c r="C183" s="156"/>
      <c r="D183" s="156"/>
      <c r="E183" s="156"/>
      <c r="F183" s="156"/>
      <c r="G183" s="156"/>
      <c r="H183" s="182"/>
      <c r="I183" s="881" t="s">
        <v>27</v>
      </c>
      <c r="J183" s="882"/>
      <c r="K183" s="883">
        <v>4.13</v>
      </c>
      <c r="L183" s="884"/>
      <c r="M183" s="106">
        <f>K183*12*I179</f>
        <v>22163.232</v>
      </c>
    </row>
    <row r="184" spans="1:13">
      <c r="A184" s="128" t="s">
        <v>80</v>
      </c>
      <c r="B184" s="180"/>
      <c r="C184" s="180"/>
      <c r="D184" s="180"/>
      <c r="E184" s="180"/>
      <c r="F184" s="180"/>
      <c r="G184" s="180"/>
      <c r="H184" s="181"/>
      <c r="I184" s="892" t="s">
        <v>70</v>
      </c>
      <c r="J184" s="893"/>
      <c r="K184" s="152"/>
      <c r="L184" s="119"/>
      <c r="M184" s="106"/>
    </row>
    <row r="185" spans="1:13">
      <c r="A185" s="148" t="s">
        <v>79</v>
      </c>
      <c r="B185" s="156"/>
      <c r="C185" s="156"/>
      <c r="D185" s="156"/>
      <c r="E185" s="156"/>
      <c r="F185" s="156"/>
      <c r="G185" s="156"/>
      <c r="H185" s="182"/>
      <c r="I185" s="881"/>
      <c r="J185" s="882"/>
      <c r="K185" s="152"/>
      <c r="L185" s="119"/>
      <c r="M185" s="106"/>
    </row>
    <row r="186" spans="1:13">
      <c r="A186" s="148" t="s">
        <v>88</v>
      </c>
      <c r="B186" s="156"/>
      <c r="C186" s="156"/>
      <c r="D186" s="156"/>
      <c r="E186" s="156"/>
      <c r="F186" s="156"/>
      <c r="G186" s="156"/>
      <c r="H186" s="182"/>
      <c r="I186" s="886" t="s">
        <v>59</v>
      </c>
      <c r="J186" s="887"/>
      <c r="K186" s="888">
        <v>2.77</v>
      </c>
      <c r="L186" s="889"/>
      <c r="M186" s="106">
        <f>K186*12*I179</f>
        <v>14864.928</v>
      </c>
    </row>
    <row r="187" spans="1:13" ht="15.75">
      <c r="A187" s="145" t="s">
        <v>87</v>
      </c>
      <c r="B187" s="179"/>
      <c r="C187" s="179"/>
      <c r="D187" s="179"/>
      <c r="E187" s="179"/>
      <c r="F187" s="179"/>
      <c r="G187" s="179"/>
      <c r="H187" s="178"/>
      <c r="I187" s="892" t="s">
        <v>70</v>
      </c>
      <c r="J187" s="893"/>
      <c r="K187" s="195"/>
      <c r="L187" s="194"/>
      <c r="M187" s="106"/>
    </row>
    <row r="188" spans="1:13">
      <c r="A188" s="140" t="s">
        <v>86</v>
      </c>
      <c r="B188" s="153"/>
      <c r="C188" s="153"/>
      <c r="D188" s="153"/>
      <c r="E188" s="153"/>
      <c r="F188" s="153"/>
      <c r="G188" s="153"/>
      <c r="H188" s="193"/>
      <c r="I188" s="892"/>
      <c r="J188" s="893"/>
      <c r="K188" s="177"/>
      <c r="L188" s="119"/>
      <c r="M188" s="106"/>
    </row>
    <row r="189" spans="1:13" ht="15.75" thickBot="1">
      <c r="A189" s="148" t="s">
        <v>85</v>
      </c>
      <c r="B189" s="147"/>
      <c r="C189" s="147"/>
      <c r="D189" s="147"/>
      <c r="E189" s="147"/>
      <c r="F189" s="147"/>
      <c r="G189" s="147"/>
      <c r="H189" s="146"/>
      <c r="I189" s="159"/>
      <c r="J189" s="158"/>
      <c r="K189" s="902"/>
      <c r="L189" s="903"/>
      <c r="M189" s="106"/>
    </row>
    <row r="190" spans="1:13">
      <c r="A190" s="192" t="s">
        <v>84</v>
      </c>
      <c r="B190" s="191"/>
      <c r="C190" s="191"/>
      <c r="D190" s="191"/>
      <c r="E190" s="191"/>
      <c r="F190" s="191"/>
      <c r="G190" s="191"/>
      <c r="H190" s="190"/>
      <c r="I190" s="166"/>
      <c r="J190" s="189"/>
      <c r="K190" s="904">
        <f>K192+K197+K200</f>
        <v>5.6400000000000006</v>
      </c>
      <c r="L190" s="901"/>
      <c r="M190" s="114">
        <f>K190*12*I179</f>
        <v>30266.496000000003</v>
      </c>
    </row>
    <row r="191" spans="1:13" ht="15.75" thickBot="1">
      <c r="A191" s="188" t="s">
        <v>83</v>
      </c>
      <c r="B191" s="187"/>
      <c r="C191" s="187"/>
      <c r="D191" s="187"/>
      <c r="E191" s="187"/>
      <c r="F191" s="187"/>
      <c r="G191" s="187"/>
      <c r="H191" s="186"/>
      <c r="I191" s="161"/>
      <c r="J191" s="185"/>
      <c r="K191" s="109"/>
      <c r="L191" s="108"/>
      <c r="M191" s="107"/>
    </row>
    <row r="192" spans="1:13">
      <c r="A192" s="128" t="s">
        <v>82</v>
      </c>
      <c r="B192" s="127"/>
      <c r="C192" s="127"/>
      <c r="D192" s="127"/>
      <c r="E192" s="127"/>
      <c r="F192" s="127"/>
      <c r="G192" s="127"/>
      <c r="H192" s="125"/>
      <c r="I192" s="892" t="s">
        <v>27</v>
      </c>
      <c r="J192" s="893"/>
      <c r="K192" s="883">
        <v>2.83</v>
      </c>
      <c r="L192" s="884"/>
      <c r="M192" s="106">
        <f>K192*12*I179</f>
        <v>15186.912</v>
      </c>
    </row>
    <row r="193" spans="1:13">
      <c r="A193" s="148" t="s">
        <v>81</v>
      </c>
      <c r="B193" s="147"/>
      <c r="C193" s="147"/>
      <c r="D193" s="147"/>
      <c r="E193" s="147"/>
      <c r="F193" s="147"/>
      <c r="G193" s="147"/>
      <c r="H193" s="146"/>
      <c r="I193" s="184"/>
      <c r="J193" s="183"/>
      <c r="K193" s="152"/>
      <c r="L193" s="119"/>
      <c r="M193" s="106"/>
    </row>
    <row r="194" spans="1:13">
      <c r="A194" s="128" t="s">
        <v>80</v>
      </c>
      <c r="B194" s="180"/>
      <c r="C194" s="180"/>
      <c r="D194" s="180"/>
      <c r="E194" s="180"/>
      <c r="F194" s="180"/>
      <c r="G194" s="180"/>
      <c r="H194" s="181"/>
      <c r="I194" s="892" t="s">
        <v>70</v>
      </c>
      <c r="J194" s="893"/>
      <c r="K194" s="152"/>
      <c r="L194" s="119"/>
      <c r="M194" s="106"/>
    </row>
    <row r="195" spans="1:13">
      <c r="A195" s="148" t="s">
        <v>79</v>
      </c>
      <c r="B195" s="156"/>
      <c r="C195" s="156"/>
      <c r="D195" s="156"/>
      <c r="E195" s="156"/>
      <c r="F195" s="156"/>
      <c r="G195" s="156"/>
      <c r="H195" s="182"/>
      <c r="I195" s="881"/>
      <c r="J195" s="882"/>
      <c r="K195" s="152"/>
      <c r="L195" s="119"/>
      <c r="M195" s="106"/>
    </row>
    <row r="196" spans="1:13">
      <c r="A196" s="145" t="s">
        <v>78</v>
      </c>
      <c r="B196" s="179"/>
      <c r="C196" s="178"/>
      <c r="D196" s="180"/>
      <c r="E196" s="180"/>
      <c r="F196" s="180"/>
      <c r="G196" s="180"/>
      <c r="H196" s="181"/>
      <c r="I196" s="892" t="s">
        <v>70</v>
      </c>
      <c r="J196" s="893"/>
      <c r="K196" s="152"/>
      <c r="L196" s="119"/>
      <c r="M196" s="106"/>
    </row>
    <row r="197" spans="1:13">
      <c r="A197" s="128" t="s">
        <v>77</v>
      </c>
      <c r="B197" s="180"/>
      <c r="C197" s="180"/>
      <c r="D197" s="179"/>
      <c r="E197" s="179"/>
      <c r="F197" s="179"/>
      <c r="G197" s="179"/>
      <c r="H197" s="178"/>
      <c r="I197" s="886" t="s">
        <v>59</v>
      </c>
      <c r="J197" s="887"/>
      <c r="K197" s="888">
        <v>1.24</v>
      </c>
      <c r="L197" s="889"/>
      <c r="M197" s="106">
        <f>K197*12*I179</f>
        <v>6654.3359999999993</v>
      </c>
    </row>
    <row r="198" spans="1:13">
      <c r="A198" s="140" t="s">
        <v>76</v>
      </c>
      <c r="B198" s="139"/>
      <c r="C198" s="139"/>
      <c r="D198" s="139"/>
      <c r="E198" s="139"/>
      <c r="F198" s="139"/>
      <c r="G198" s="139"/>
      <c r="H198" s="138"/>
      <c r="I198" s="877" t="s">
        <v>75</v>
      </c>
      <c r="J198" s="878"/>
      <c r="K198" s="152"/>
      <c r="L198" s="119"/>
      <c r="M198" s="106"/>
    </row>
    <row r="199" spans="1:13">
      <c r="A199" s="148"/>
      <c r="B199" s="147"/>
      <c r="C199" s="147"/>
      <c r="D199" s="147"/>
      <c r="E199" s="147"/>
      <c r="F199" s="147"/>
      <c r="G199" s="147"/>
      <c r="H199" s="146"/>
      <c r="I199" s="159" t="s">
        <v>74</v>
      </c>
      <c r="J199" s="158"/>
      <c r="K199" s="177"/>
      <c r="L199" s="119"/>
      <c r="M199" s="106"/>
    </row>
    <row r="200" spans="1:13">
      <c r="A200" s="140" t="s">
        <v>73</v>
      </c>
      <c r="B200" s="139"/>
      <c r="C200" s="139"/>
      <c r="D200" s="139"/>
      <c r="E200" s="139"/>
      <c r="F200" s="139"/>
      <c r="G200" s="139"/>
      <c r="H200" s="138"/>
      <c r="I200" s="877" t="s">
        <v>59</v>
      </c>
      <c r="J200" s="878"/>
      <c r="K200" s="888">
        <v>1.57</v>
      </c>
      <c r="L200" s="889"/>
      <c r="M200" s="106">
        <f>K200*12*I179</f>
        <v>8425.2479999999996</v>
      </c>
    </row>
    <row r="201" spans="1:13">
      <c r="A201" s="148" t="s">
        <v>72</v>
      </c>
      <c r="B201" s="147"/>
      <c r="C201" s="147"/>
      <c r="D201" s="147"/>
      <c r="E201" s="147"/>
      <c r="F201" s="147"/>
      <c r="G201" s="147"/>
      <c r="H201" s="146"/>
      <c r="I201" s="159"/>
      <c r="J201" s="158"/>
      <c r="K201" s="152"/>
      <c r="L201" s="119"/>
      <c r="M201" s="106"/>
    </row>
    <row r="202" spans="1:13">
      <c r="A202" s="140" t="s">
        <v>71</v>
      </c>
      <c r="B202" s="139"/>
      <c r="C202" s="139"/>
      <c r="D202" s="139"/>
      <c r="E202" s="139"/>
      <c r="F202" s="139"/>
      <c r="G202" s="139"/>
      <c r="H202" s="138"/>
      <c r="I202" s="892" t="s">
        <v>70</v>
      </c>
      <c r="J202" s="893"/>
      <c r="K202" s="152"/>
      <c r="L202" s="119"/>
      <c r="M202" s="106"/>
    </row>
    <row r="203" spans="1:13">
      <c r="A203" s="140" t="s">
        <v>69</v>
      </c>
      <c r="B203" s="139"/>
      <c r="C203" s="139"/>
      <c r="D203" s="139"/>
      <c r="E203" s="139"/>
      <c r="F203" s="139"/>
      <c r="G203" s="139"/>
      <c r="H203" s="138"/>
      <c r="I203" s="877" t="s">
        <v>68</v>
      </c>
      <c r="J203" s="878"/>
      <c r="K203" s="176"/>
      <c r="L203" s="175"/>
      <c r="M203" s="174"/>
    </row>
    <row r="204" spans="1:13" ht="15.75" thickBot="1">
      <c r="A204" s="148"/>
      <c r="B204" s="147"/>
      <c r="C204" s="147"/>
      <c r="D204" s="147"/>
      <c r="E204" s="147"/>
      <c r="F204" s="147"/>
      <c r="G204" s="147"/>
      <c r="H204" s="146"/>
      <c r="I204" s="905" t="s">
        <v>67</v>
      </c>
      <c r="J204" s="906"/>
      <c r="K204" s="173"/>
      <c r="L204" s="172"/>
      <c r="M204" s="171"/>
    </row>
    <row r="205" spans="1:13">
      <c r="A205" s="170" t="s">
        <v>66</v>
      </c>
      <c r="B205" s="169"/>
      <c r="C205" s="169"/>
      <c r="D205" s="169"/>
      <c r="E205" s="169"/>
      <c r="F205" s="169"/>
      <c r="G205" s="168"/>
      <c r="H205" s="167"/>
      <c r="I205" s="166"/>
      <c r="J205" s="165"/>
      <c r="K205" s="912">
        <f>K207+K214+K222+K226+K227+K231</f>
        <v>47.16</v>
      </c>
      <c r="L205" s="901"/>
      <c r="M205" s="114">
        <f>M207+M214+M222+M226+M227+M231</f>
        <v>253079.424</v>
      </c>
    </row>
    <row r="206" spans="1:13" ht="15.75" thickBot="1">
      <c r="A206" s="164"/>
      <c r="B206" s="163"/>
      <c r="C206" s="163"/>
      <c r="D206" s="163"/>
      <c r="E206" s="163"/>
      <c r="F206" s="163"/>
      <c r="G206" s="163"/>
      <c r="H206" s="162"/>
      <c r="I206" s="161"/>
      <c r="J206" s="110"/>
      <c r="K206" s="109"/>
      <c r="L206" s="108"/>
      <c r="M206" s="107"/>
    </row>
    <row r="207" spans="1:13" ht="15.75" thickBot="1">
      <c r="A207" s="907" t="s">
        <v>65</v>
      </c>
      <c r="B207" s="908"/>
      <c r="C207" s="908"/>
      <c r="D207" s="908"/>
      <c r="E207" s="908"/>
      <c r="F207" s="908"/>
      <c r="G207" s="908"/>
      <c r="H207" s="909"/>
      <c r="I207" s="132"/>
      <c r="J207" s="131"/>
      <c r="K207" s="910">
        <f>K208+K209+K210+K212+K213</f>
        <v>10.620000000000001</v>
      </c>
      <c r="L207" s="911"/>
      <c r="M207" s="130">
        <f>K207*12*I179</f>
        <v>56991.168000000005</v>
      </c>
    </row>
    <row r="208" spans="1:13">
      <c r="A208" s="148" t="s">
        <v>64</v>
      </c>
      <c r="B208" s="147"/>
      <c r="C208" s="147"/>
      <c r="D208" s="147"/>
      <c r="E208" s="147"/>
      <c r="F208" s="147"/>
      <c r="G208" s="147"/>
      <c r="H208" s="146"/>
      <c r="I208" s="881" t="s">
        <v>63</v>
      </c>
      <c r="J208" s="882"/>
      <c r="K208" s="883">
        <v>2.2400000000000002</v>
      </c>
      <c r="L208" s="884"/>
      <c r="M208" s="106">
        <f>K208*12*I179</f>
        <v>12020.736000000001</v>
      </c>
    </row>
    <row r="209" spans="1:13">
      <c r="A209" s="145" t="s">
        <v>62</v>
      </c>
      <c r="B209" s="144"/>
      <c r="C209" s="144"/>
      <c r="D209" s="144"/>
      <c r="E209" s="144"/>
      <c r="F209" s="144"/>
      <c r="G209" s="144"/>
      <c r="H209" s="143"/>
      <c r="I209" s="886" t="s">
        <v>61</v>
      </c>
      <c r="J209" s="887"/>
      <c r="K209" s="888">
        <v>5.28</v>
      </c>
      <c r="L209" s="889"/>
      <c r="M209" s="106">
        <f>K209*12*I179</f>
        <v>28334.592000000001</v>
      </c>
    </row>
    <row r="210" spans="1:13">
      <c r="A210" s="140" t="s">
        <v>60</v>
      </c>
      <c r="B210" s="139"/>
      <c r="C210" s="139"/>
      <c r="D210" s="139"/>
      <c r="E210" s="139"/>
      <c r="F210" s="139"/>
      <c r="G210" s="139"/>
      <c r="H210" s="138"/>
      <c r="I210" s="877" t="s">
        <v>59</v>
      </c>
      <c r="J210" s="878"/>
      <c r="K210" s="888">
        <v>0.6</v>
      </c>
      <c r="L210" s="889"/>
      <c r="M210" s="106">
        <f>K210*12*I179</f>
        <v>3219.8399999999997</v>
      </c>
    </row>
    <row r="211" spans="1:13">
      <c r="A211" s="160" t="s">
        <v>58</v>
      </c>
      <c r="B211" s="156"/>
      <c r="C211" s="156"/>
      <c r="D211" s="156"/>
      <c r="E211" s="147"/>
      <c r="F211" s="147"/>
      <c r="G211" s="147"/>
      <c r="H211" s="146"/>
      <c r="I211" s="159"/>
      <c r="J211" s="158"/>
      <c r="K211" s="120"/>
      <c r="L211" s="119"/>
      <c r="M211" s="106"/>
    </row>
    <row r="212" spans="1:13">
      <c r="A212" s="145" t="s">
        <v>57</v>
      </c>
      <c r="B212" s="144"/>
      <c r="C212" s="144"/>
      <c r="D212" s="144"/>
      <c r="E212" s="144"/>
      <c r="F212" s="144"/>
      <c r="G212" s="144"/>
      <c r="H212" s="143"/>
      <c r="I212" s="886" t="s">
        <v>27</v>
      </c>
      <c r="J212" s="887"/>
      <c r="K212" s="888">
        <v>0.18</v>
      </c>
      <c r="L212" s="889"/>
      <c r="M212" s="106">
        <f>K212*12*I179</f>
        <v>965.952</v>
      </c>
    </row>
    <row r="213" spans="1:13" ht="15.75" thickBot="1">
      <c r="A213" s="140" t="s">
        <v>56</v>
      </c>
      <c r="B213" s="139"/>
      <c r="C213" s="139"/>
      <c r="D213" s="139"/>
      <c r="E213" s="139"/>
      <c r="F213" s="139"/>
      <c r="G213" s="139"/>
      <c r="H213" s="138"/>
      <c r="I213" s="913" t="s">
        <v>27</v>
      </c>
      <c r="J213" s="914"/>
      <c r="K213" s="915">
        <v>2.3199999999999998</v>
      </c>
      <c r="L213" s="916"/>
      <c r="M213" s="106">
        <f>K213*12*I179</f>
        <v>12450.047999999999</v>
      </c>
    </row>
    <row r="214" spans="1:13" ht="15.75" thickBot="1">
      <c r="A214" s="917" t="s">
        <v>55</v>
      </c>
      <c r="B214" s="918"/>
      <c r="C214" s="918"/>
      <c r="D214" s="918"/>
      <c r="E214" s="918"/>
      <c r="F214" s="918"/>
      <c r="G214" s="918"/>
      <c r="H214" s="919"/>
      <c r="I214" s="132"/>
      <c r="J214" s="131"/>
      <c r="K214" s="920">
        <f>K215+K216+K218+K219+K220+K221</f>
        <v>2.3200000000000003</v>
      </c>
      <c r="L214" s="911"/>
      <c r="M214" s="130">
        <f>K214*12*I179</f>
        <v>12450.048000000001</v>
      </c>
    </row>
    <row r="215" spans="1:13">
      <c r="A215" s="157" t="s">
        <v>54</v>
      </c>
      <c r="B215" s="156"/>
      <c r="C215" s="156"/>
      <c r="D215" s="156"/>
      <c r="E215" s="156"/>
      <c r="F215" s="147"/>
      <c r="G215" s="147"/>
      <c r="H215" s="146"/>
      <c r="I215" s="155"/>
      <c r="J215" s="121"/>
      <c r="K215" s="883">
        <v>0.13</v>
      </c>
      <c r="L215" s="884"/>
      <c r="M215" s="106">
        <f>K215*12*I179</f>
        <v>697.63200000000006</v>
      </c>
    </row>
    <row r="216" spans="1:13">
      <c r="A216" s="154" t="s">
        <v>53</v>
      </c>
      <c r="B216" s="153"/>
      <c r="C216" s="153"/>
      <c r="D216" s="153"/>
      <c r="E216" s="153"/>
      <c r="F216" s="139"/>
      <c r="G216" s="139"/>
      <c r="H216" s="138"/>
      <c r="I216" s="892" t="s">
        <v>52</v>
      </c>
      <c r="J216" s="893"/>
      <c r="K216" s="888">
        <v>1.1100000000000001</v>
      </c>
      <c r="L216" s="889"/>
      <c r="M216" s="106">
        <f>K216*12*I179</f>
        <v>5956.7039999999997</v>
      </c>
    </row>
    <row r="217" spans="1:13">
      <c r="A217" s="148" t="s">
        <v>51</v>
      </c>
      <c r="B217" s="147"/>
      <c r="C217" s="147"/>
      <c r="D217" s="147"/>
      <c r="E217" s="147"/>
      <c r="F217" s="147"/>
      <c r="G217" s="147"/>
      <c r="H217" s="146"/>
      <c r="I217" s="881" t="s">
        <v>50</v>
      </c>
      <c r="J217" s="882"/>
      <c r="K217" s="152"/>
      <c r="L217" s="119"/>
      <c r="M217" s="106"/>
    </row>
    <row r="218" spans="1:13">
      <c r="A218" s="145" t="s">
        <v>49</v>
      </c>
      <c r="B218" s="144"/>
      <c r="C218" s="144"/>
      <c r="D218" s="144"/>
      <c r="E218" s="144"/>
      <c r="F218" s="144"/>
      <c r="G218" s="144"/>
      <c r="H218" s="143"/>
      <c r="I218" s="886" t="s">
        <v>48</v>
      </c>
      <c r="J218" s="887"/>
      <c r="K218" s="888">
        <v>0.68</v>
      </c>
      <c r="L218" s="889"/>
      <c r="M218" s="106">
        <f>K218*12*I179</f>
        <v>3649.152</v>
      </c>
    </row>
    <row r="219" spans="1:13">
      <c r="A219" s="145" t="s">
        <v>47</v>
      </c>
      <c r="B219" s="144"/>
      <c r="C219" s="144"/>
      <c r="D219" s="144"/>
      <c r="E219" s="144"/>
      <c r="F219" s="144"/>
      <c r="G219" s="144"/>
      <c r="H219" s="143"/>
      <c r="I219" s="886" t="s">
        <v>46</v>
      </c>
      <c r="J219" s="887"/>
      <c r="K219" s="888">
        <v>0.17</v>
      </c>
      <c r="L219" s="889"/>
      <c r="M219" s="106">
        <f>K219*12*I179</f>
        <v>912.28800000000001</v>
      </c>
    </row>
    <row r="220" spans="1:13">
      <c r="A220" s="140" t="s">
        <v>38</v>
      </c>
      <c r="B220" s="139"/>
      <c r="C220" s="139"/>
      <c r="D220" s="139"/>
      <c r="E220" s="139"/>
      <c r="F220" s="139"/>
      <c r="G220" s="139"/>
      <c r="H220" s="138"/>
      <c r="I220" s="886" t="s">
        <v>37</v>
      </c>
      <c r="J220" s="887"/>
      <c r="K220" s="902">
        <v>0.09</v>
      </c>
      <c r="L220" s="903"/>
      <c r="M220" s="106">
        <f>K220*12*I179</f>
        <v>482.976</v>
      </c>
    </row>
    <row r="221" spans="1:13" ht="15.75" thickBot="1">
      <c r="A221" s="140" t="s">
        <v>45</v>
      </c>
      <c r="B221" s="139"/>
      <c r="C221" s="139"/>
      <c r="D221" s="139"/>
      <c r="E221" s="139"/>
      <c r="F221" s="139"/>
      <c r="G221" s="139"/>
      <c r="H221" s="138"/>
      <c r="I221" s="913" t="s">
        <v>44</v>
      </c>
      <c r="J221" s="914"/>
      <c r="K221" s="923">
        <v>0.14000000000000001</v>
      </c>
      <c r="L221" s="924"/>
      <c r="M221" s="151">
        <f>K221*12*I179</f>
        <v>751.29600000000005</v>
      </c>
    </row>
    <row r="222" spans="1:13" ht="15.75" thickBot="1">
      <c r="A222" s="917" t="s">
        <v>108</v>
      </c>
      <c r="B222" s="918"/>
      <c r="C222" s="918"/>
      <c r="D222" s="918"/>
      <c r="E222" s="918"/>
      <c r="F222" s="918"/>
      <c r="G222" s="918"/>
      <c r="H222" s="919"/>
      <c r="I222" s="150"/>
      <c r="J222" s="149"/>
      <c r="K222" s="928">
        <f>K223+K224+K225</f>
        <v>1.5199999999999998</v>
      </c>
      <c r="L222" s="927"/>
      <c r="M222" s="130">
        <f>K222*12*I179</f>
        <v>8156.927999999999</v>
      </c>
    </row>
    <row r="223" spans="1:13">
      <c r="A223" s="148" t="s">
        <v>42</v>
      </c>
      <c r="B223" s="147"/>
      <c r="C223" s="147"/>
      <c r="D223" s="147"/>
      <c r="E223" s="147"/>
      <c r="F223" s="147"/>
      <c r="G223" s="147"/>
      <c r="H223" s="146"/>
      <c r="I223" s="929" t="s">
        <v>41</v>
      </c>
      <c r="J223" s="930"/>
      <c r="K223" s="931">
        <v>0.53</v>
      </c>
      <c r="L223" s="932"/>
      <c r="M223" s="106">
        <f>K223*12*I179</f>
        <v>2844.192</v>
      </c>
    </row>
    <row r="224" spans="1:13">
      <c r="A224" s="145" t="s">
        <v>40</v>
      </c>
      <c r="B224" s="144"/>
      <c r="C224" s="144"/>
      <c r="D224" s="144"/>
      <c r="E224" s="144"/>
      <c r="F224" s="144"/>
      <c r="G224" s="144"/>
      <c r="H224" s="143"/>
      <c r="I224" s="142" t="s">
        <v>39</v>
      </c>
      <c r="J224" s="141"/>
      <c r="K224" s="902">
        <v>0.83</v>
      </c>
      <c r="L224" s="903"/>
      <c r="M224" s="106">
        <f>K224*12*I179</f>
        <v>4454.1119999999992</v>
      </c>
    </row>
    <row r="225" spans="1:13" ht="15.75" thickBot="1">
      <c r="A225" s="140" t="s">
        <v>38</v>
      </c>
      <c r="B225" s="139"/>
      <c r="C225" s="139"/>
      <c r="D225" s="139"/>
      <c r="E225" s="139"/>
      <c r="F225" s="139"/>
      <c r="G225" s="139"/>
      <c r="H225" s="138"/>
      <c r="I225" s="913" t="s">
        <v>37</v>
      </c>
      <c r="J225" s="914"/>
      <c r="K225" s="923">
        <v>0.16</v>
      </c>
      <c r="L225" s="924"/>
      <c r="M225" s="106">
        <f>K225*12*I179</f>
        <v>858.62399999999991</v>
      </c>
    </row>
    <row r="226" spans="1:13" ht="15.75" thickBot="1">
      <c r="A226" s="136" t="s">
        <v>107</v>
      </c>
      <c r="B226" s="135"/>
      <c r="C226" s="135"/>
      <c r="D226" s="135"/>
      <c r="E226" s="135"/>
      <c r="F226" s="135"/>
      <c r="G226" s="135"/>
      <c r="H226" s="134"/>
      <c r="I226" s="933" t="s">
        <v>35</v>
      </c>
      <c r="J226" s="934"/>
      <c r="K226" s="935">
        <v>30.82</v>
      </c>
      <c r="L226" s="936"/>
      <c r="M226" s="130">
        <f>K226*12*I179</f>
        <v>165392.448</v>
      </c>
    </row>
    <row r="227" spans="1:13" ht="15.75" thickBot="1">
      <c r="A227" s="907" t="s">
        <v>106</v>
      </c>
      <c r="B227" s="908"/>
      <c r="C227" s="908"/>
      <c r="D227" s="908"/>
      <c r="E227" s="908"/>
      <c r="F227" s="908"/>
      <c r="G227" s="908"/>
      <c r="H227" s="909"/>
      <c r="I227" s="132"/>
      <c r="J227" s="131"/>
      <c r="K227" s="920">
        <v>1.8</v>
      </c>
      <c r="L227" s="927"/>
      <c r="M227" s="130">
        <f>K227*12*I179</f>
        <v>9659.52</v>
      </c>
    </row>
    <row r="228" spans="1:13">
      <c r="A228" s="128" t="s">
        <v>33</v>
      </c>
      <c r="B228" s="127"/>
      <c r="C228" s="127"/>
      <c r="D228" s="127"/>
      <c r="E228" s="127"/>
      <c r="F228" s="127"/>
      <c r="G228" s="127"/>
      <c r="H228" s="125"/>
      <c r="I228" s="925" t="s">
        <v>32</v>
      </c>
      <c r="J228" s="926"/>
      <c r="K228" s="124"/>
      <c r="L228" s="123"/>
      <c r="M228" s="106"/>
    </row>
    <row r="229" spans="1:13">
      <c r="A229" s="128" t="s">
        <v>31</v>
      </c>
      <c r="B229" s="127"/>
      <c r="C229" s="127"/>
      <c r="D229" s="127"/>
      <c r="E229" s="127"/>
      <c r="F229" s="127"/>
      <c r="G229" s="127"/>
      <c r="H229" s="125"/>
      <c r="I229" s="122"/>
      <c r="J229" s="121"/>
      <c r="K229" s="124"/>
      <c r="L229" s="123"/>
      <c r="M229" s="106"/>
    </row>
    <row r="230" spans="1:13" ht="15.75" thickBot="1">
      <c r="A230" s="128" t="s">
        <v>30</v>
      </c>
      <c r="B230" s="127"/>
      <c r="C230" s="127"/>
      <c r="D230" s="127"/>
      <c r="E230" s="127"/>
      <c r="F230" s="127"/>
      <c r="G230" s="127"/>
      <c r="H230" s="125"/>
      <c r="I230" s="137"/>
      <c r="J230" s="121"/>
      <c r="K230" s="124"/>
      <c r="L230" s="123"/>
      <c r="M230" s="106"/>
    </row>
    <row r="231" spans="1:13" ht="15.75" thickBot="1">
      <c r="A231" s="136" t="s">
        <v>105</v>
      </c>
      <c r="B231" s="135"/>
      <c r="C231" s="135"/>
      <c r="D231" s="135"/>
      <c r="E231" s="135"/>
      <c r="F231" s="135"/>
      <c r="G231" s="135"/>
      <c r="H231" s="134"/>
      <c r="I231" s="132"/>
      <c r="J231" s="131"/>
      <c r="K231" s="920">
        <v>0.08</v>
      </c>
      <c r="L231" s="927"/>
      <c r="M231" s="130">
        <f>K231*12*I179</f>
        <v>429.31199999999995</v>
      </c>
    </row>
    <row r="232" spans="1:13">
      <c r="A232" s="128" t="s">
        <v>28</v>
      </c>
      <c r="B232" s="127"/>
      <c r="C232" s="127"/>
      <c r="D232" s="127"/>
      <c r="E232" s="127"/>
      <c r="F232" s="127"/>
      <c r="G232" s="127"/>
      <c r="H232" s="125"/>
      <c r="I232" s="925" t="s">
        <v>27</v>
      </c>
      <c r="J232" s="926"/>
      <c r="K232" s="133"/>
      <c r="L232" s="123"/>
      <c r="M232" s="106"/>
    </row>
    <row r="233" spans="1:13" ht="15.75" thickBot="1">
      <c r="A233" s="128" t="s">
        <v>26</v>
      </c>
      <c r="B233" s="127"/>
      <c r="C233" s="127"/>
      <c r="D233" s="127"/>
      <c r="E233" s="127"/>
      <c r="F233" s="127"/>
      <c r="G233" s="127"/>
      <c r="H233" s="125"/>
      <c r="I233" s="122"/>
      <c r="J233" s="121"/>
      <c r="K233" s="133"/>
      <c r="L233" s="123"/>
      <c r="M233" s="106"/>
    </row>
    <row r="234" spans="1:13" ht="15.75" thickBot="1">
      <c r="A234" s="907" t="s">
        <v>111</v>
      </c>
      <c r="B234" s="908"/>
      <c r="C234" s="908"/>
      <c r="D234" s="908"/>
      <c r="E234" s="908"/>
      <c r="F234" s="908"/>
      <c r="G234" s="908"/>
      <c r="H234" s="909"/>
      <c r="I234" s="132"/>
      <c r="J234" s="131"/>
      <c r="K234" s="920">
        <v>6.67</v>
      </c>
      <c r="L234" s="927"/>
      <c r="M234" s="130">
        <f>K234*12*I179</f>
        <v>35793.887999999999</v>
      </c>
    </row>
    <row r="235" spans="1:13">
      <c r="A235" s="128" t="s">
        <v>24</v>
      </c>
      <c r="B235" s="126"/>
      <c r="C235" s="126"/>
      <c r="D235" s="126"/>
      <c r="E235" s="126"/>
      <c r="F235" s="127"/>
      <c r="G235" s="126"/>
      <c r="H235" s="125"/>
      <c r="I235" s="892" t="s">
        <v>23</v>
      </c>
      <c r="J235" s="893"/>
      <c r="K235" s="124"/>
      <c r="L235" s="123"/>
      <c r="M235" s="106"/>
    </row>
    <row r="236" spans="1:13">
      <c r="A236" s="128" t="s">
        <v>22</v>
      </c>
      <c r="B236" s="126"/>
      <c r="C236" s="126"/>
      <c r="D236" s="126"/>
      <c r="E236" s="126"/>
      <c r="F236" s="127"/>
      <c r="G236" s="126"/>
      <c r="H236" s="125"/>
      <c r="I236" s="892" t="s">
        <v>21</v>
      </c>
      <c r="J236" s="893"/>
      <c r="K236" s="124"/>
      <c r="L236" s="123"/>
      <c r="M236" s="106"/>
    </row>
    <row r="237" spans="1:13">
      <c r="A237" s="128" t="s">
        <v>20</v>
      </c>
      <c r="B237" s="126"/>
      <c r="C237" s="126"/>
      <c r="D237" s="126"/>
      <c r="E237" s="126"/>
      <c r="F237" s="127"/>
      <c r="G237" s="126"/>
      <c r="H237" s="125"/>
      <c r="I237" s="892" t="s">
        <v>19</v>
      </c>
      <c r="J237" s="893"/>
      <c r="K237" s="124"/>
      <c r="L237" s="123"/>
      <c r="M237" s="106"/>
    </row>
    <row r="238" spans="1:13">
      <c r="A238" s="128" t="s">
        <v>18</v>
      </c>
      <c r="B238" s="126"/>
      <c r="C238" s="126"/>
      <c r="D238" s="126"/>
      <c r="E238" s="126"/>
      <c r="F238" s="127"/>
      <c r="G238" s="126"/>
      <c r="H238" s="125"/>
      <c r="I238" s="892" t="s">
        <v>17</v>
      </c>
      <c r="J238" s="893"/>
      <c r="K238" s="124"/>
      <c r="L238" s="123"/>
      <c r="M238" s="106"/>
    </row>
    <row r="239" spans="1:13">
      <c r="A239" s="128" t="s">
        <v>16</v>
      </c>
      <c r="B239" s="126"/>
      <c r="C239" s="126"/>
      <c r="D239" s="126"/>
      <c r="E239" s="126"/>
      <c r="F239" s="127"/>
      <c r="G239" s="126"/>
      <c r="H239" s="125"/>
      <c r="I239" s="892" t="s">
        <v>15</v>
      </c>
      <c r="J239" s="893"/>
      <c r="K239" s="124"/>
      <c r="L239" s="123"/>
      <c r="M239" s="106"/>
    </row>
    <row r="240" spans="1:13">
      <c r="A240" s="128" t="s">
        <v>14</v>
      </c>
      <c r="B240" s="126"/>
      <c r="C240" s="126"/>
      <c r="D240" s="126"/>
      <c r="E240" s="126"/>
      <c r="F240" s="127"/>
      <c r="G240" s="126"/>
      <c r="H240" s="125"/>
      <c r="I240" s="122"/>
      <c r="J240" s="121"/>
      <c r="K240" s="124"/>
      <c r="L240" s="129"/>
      <c r="M240" s="106"/>
    </row>
    <row r="241" spans="1:13">
      <c r="A241" s="128" t="s">
        <v>13</v>
      </c>
      <c r="B241" s="126"/>
      <c r="C241" s="126"/>
      <c r="D241" s="126"/>
      <c r="E241" s="126"/>
      <c r="F241" s="127"/>
      <c r="G241" s="126"/>
      <c r="H241" s="125"/>
      <c r="I241" s="122"/>
      <c r="J241" s="121"/>
      <c r="K241" s="124"/>
      <c r="L241" s="123"/>
      <c r="M241" s="106"/>
    </row>
    <row r="242" spans="1:13">
      <c r="A242" s="128" t="s">
        <v>12</v>
      </c>
      <c r="B242" s="126"/>
      <c r="C242" s="126"/>
      <c r="D242" s="126"/>
      <c r="E242" s="126"/>
      <c r="F242" s="127"/>
      <c r="G242" s="126"/>
      <c r="H242" s="125"/>
      <c r="I242" s="122"/>
      <c r="J242" s="121"/>
      <c r="K242" s="124"/>
      <c r="L242" s="123"/>
      <c r="M242" s="106"/>
    </row>
    <row r="243" spans="1:13">
      <c r="A243" s="128" t="s">
        <v>11</v>
      </c>
      <c r="B243" s="126"/>
      <c r="C243" s="126"/>
      <c r="D243" s="126"/>
      <c r="E243" s="126"/>
      <c r="F243" s="127"/>
      <c r="G243" s="126"/>
      <c r="H243" s="125"/>
      <c r="I243" s="122"/>
      <c r="J243" s="121"/>
      <c r="K243" s="124"/>
      <c r="L243" s="123"/>
      <c r="M243" s="106"/>
    </row>
    <row r="244" spans="1:13">
      <c r="A244" s="128" t="s">
        <v>10</v>
      </c>
      <c r="B244" s="126"/>
      <c r="C244" s="126"/>
      <c r="D244" s="126"/>
      <c r="E244" s="126"/>
      <c r="F244" s="127"/>
      <c r="G244" s="126"/>
      <c r="H244" s="125"/>
      <c r="I244" s="122"/>
      <c r="J244" s="121"/>
      <c r="K244" s="124"/>
      <c r="L244" s="123"/>
      <c r="M244" s="106"/>
    </row>
    <row r="245" spans="1:13" ht="15.75" thickBot="1">
      <c r="A245" s="937" t="s">
        <v>9</v>
      </c>
      <c r="B245" s="938"/>
      <c r="C245" s="938"/>
      <c r="D245" s="938"/>
      <c r="E245" s="938"/>
      <c r="F245" s="938"/>
      <c r="G245" s="938"/>
      <c r="H245" s="939"/>
      <c r="I245" s="122"/>
      <c r="J245" s="121"/>
      <c r="K245" s="120"/>
      <c r="L245" s="119"/>
      <c r="M245" s="106"/>
    </row>
    <row r="246" spans="1:13">
      <c r="A246" s="118" t="s">
        <v>8</v>
      </c>
      <c r="B246" s="117"/>
      <c r="C246" s="117"/>
      <c r="D246" s="117"/>
      <c r="E246" s="117"/>
      <c r="F246" s="117"/>
      <c r="G246" s="117"/>
      <c r="H246" s="117"/>
      <c r="I246" s="925" t="s">
        <v>3</v>
      </c>
      <c r="J246" s="926"/>
      <c r="K246" s="116"/>
      <c r="L246" s="115"/>
      <c r="M246" s="114"/>
    </row>
    <row r="247" spans="1:13" ht="15.75" thickBot="1">
      <c r="A247" s="113" t="s">
        <v>7</v>
      </c>
      <c r="B247" s="112"/>
      <c r="C247" s="112"/>
      <c r="D247" s="112"/>
      <c r="E247" s="112"/>
      <c r="F247" s="112"/>
      <c r="G247" s="112"/>
      <c r="H247" s="112"/>
      <c r="I247" s="111"/>
      <c r="J247" s="110"/>
      <c r="K247" s="109"/>
      <c r="L247" s="108"/>
      <c r="M247" s="107"/>
    </row>
    <row r="248" spans="1:13" ht="15.75" thickBot="1">
      <c r="A248" s="907" t="s">
        <v>6</v>
      </c>
      <c r="B248" s="908"/>
      <c r="C248" s="908"/>
      <c r="D248" s="908"/>
      <c r="E248" s="908"/>
      <c r="F248" s="908"/>
      <c r="G248" s="908"/>
      <c r="H248" s="940"/>
      <c r="I248" s="941" t="s">
        <v>5</v>
      </c>
      <c r="J248" s="954"/>
      <c r="K248" s="943">
        <v>1.64</v>
      </c>
      <c r="L248" s="944"/>
      <c r="M248" s="99">
        <f>K248*12*I179</f>
        <v>8800.8959999999988</v>
      </c>
    </row>
    <row r="249" spans="1:13" ht="15.75" thickBot="1">
      <c r="A249" s="951" t="s">
        <v>4</v>
      </c>
      <c r="B249" s="951"/>
      <c r="C249" s="951"/>
      <c r="D249" s="951"/>
      <c r="E249" s="951"/>
      <c r="F249" s="951"/>
      <c r="G249" s="951"/>
      <c r="H249" s="951"/>
      <c r="I249" s="925" t="s">
        <v>3</v>
      </c>
      <c r="J249" s="926"/>
      <c r="K249" s="952">
        <v>0.47</v>
      </c>
      <c r="L249" s="952"/>
      <c r="M249" s="106">
        <f>I179*K249*12</f>
        <v>2522.2079999999996</v>
      </c>
    </row>
    <row r="250" spans="1:13" ht="15.75" thickBot="1">
      <c r="A250" s="105" t="s">
        <v>2</v>
      </c>
      <c r="B250" s="104"/>
      <c r="C250" s="104"/>
      <c r="D250" s="104"/>
      <c r="E250" s="104"/>
      <c r="F250" s="104"/>
      <c r="G250" s="104"/>
      <c r="H250" s="104"/>
      <c r="I250" s="103"/>
      <c r="J250" s="102"/>
      <c r="K250" s="945">
        <v>3.02</v>
      </c>
      <c r="L250" s="946"/>
      <c r="M250" s="99">
        <f>K250*I179*12</f>
        <v>16206.527999999998</v>
      </c>
    </row>
    <row r="251" spans="1:13" ht="15.75" thickBot="1">
      <c r="A251" s="947" t="s">
        <v>0</v>
      </c>
      <c r="B251" s="948"/>
      <c r="C251" s="948"/>
      <c r="D251" s="948"/>
      <c r="E251" s="948"/>
      <c r="F251" s="948"/>
      <c r="G251" s="948"/>
      <c r="H251" s="948"/>
      <c r="I251" s="101"/>
      <c r="J251" s="100"/>
      <c r="K251" s="949">
        <f>K180+K190+K205+K234+K248+K250+K249</f>
        <v>71.499999999999986</v>
      </c>
      <c r="L251" s="950"/>
      <c r="M251" s="99">
        <f>M180+M190+M205+M234+M248+M250+M249</f>
        <v>383697.6</v>
      </c>
    </row>
    <row r="254" spans="1:13" ht="15.75">
      <c r="A254" s="874" t="s">
        <v>104</v>
      </c>
      <c r="B254" s="874"/>
      <c r="C254" s="874"/>
      <c r="D254" s="874"/>
      <c r="E254" s="874"/>
      <c r="F254" s="874"/>
      <c r="G254" s="874"/>
      <c r="H254" s="874"/>
      <c r="I254" s="874"/>
      <c r="J254" s="874"/>
      <c r="K254" s="874"/>
      <c r="L254" s="874"/>
      <c r="M254" s="152"/>
    </row>
    <row r="255" spans="1:13" ht="15.75">
      <c r="A255" s="875" t="s">
        <v>103</v>
      </c>
      <c r="B255" s="875"/>
      <c r="C255" s="875"/>
      <c r="D255" s="875"/>
      <c r="E255" s="875"/>
      <c r="F255" s="875"/>
      <c r="G255" s="875"/>
      <c r="H255" s="875"/>
      <c r="I255" s="875"/>
      <c r="J255" s="875"/>
      <c r="K255" s="875"/>
      <c r="L255" s="875"/>
      <c r="M255" s="152"/>
    </row>
    <row r="256" spans="1:13" ht="15.75">
      <c r="A256" s="195"/>
      <c r="B256" s="195"/>
      <c r="C256" s="195"/>
      <c r="D256" s="195"/>
      <c r="E256" s="195"/>
      <c r="F256" s="195" t="s">
        <v>121</v>
      </c>
      <c r="G256" s="195"/>
      <c r="H256" s="195"/>
      <c r="I256" s="195"/>
      <c r="J256" s="195"/>
      <c r="K256" s="953" t="s">
        <v>109</v>
      </c>
      <c r="L256" s="872"/>
      <c r="M256" s="872"/>
    </row>
    <row r="257" spans="1:13">
      <c r="A257" s="154"/>
      <c r="B257" s="153"/>
      <c r="C257" s="876" t="s">
        <v>100</v>
      </c>
      <c r="D257" s="876"/>
      <c r="E257" s="876"/>
      <c r="F257" s="153"/>
      <c r="G257" s="153"/>
      <c r="H257" s="193"/>
      <c r="I257" s="877" t="s">
        <v>99</v>
      </c>
      <c r="J257" s="878"/>
      <c r="K257" s="879" t="s">
        <v>98</v>
      </c>
      <c r="L257" s="880"/>
      <c r="M257" s="207"/>
    </row>
    <row r="258" spans="1:13">
      <c r="A258" s="206"/>
      <c r="B258" s="180"/>
      <c r="C258" s="180"/>
      <c r="D258" s="180"/>
      <c r="E258" s="180"/>
      <c r="F258" s="180"/>
      <c r="G258" s="180"/>
      <c r="H258" s="181"/>
      <c r="I258" s="122"/>
      <c r="J258" s="121"/>
      <c r="K258" s="890" t="s">
        <v>97</v>
      </c>
      <c r="L258" s="891"/>
      <c r="M258" s="205" t="s">
        <v>96</v>
      </c>
    </row>
    <row r="259" spans="1:13">
      <c r="A259" s="206"/>
      <c r="B259" s="180"/>
      <c r="C259" s="180"/>
      <c r="D259" s="180"/>
      <c r="E259" s="180"/>
      <c r="F259" s="180"/>
      <c r="G259" s="180"/>
      <c r="H259" s="181"/>
      <c r="I259" s="892" t="s">
        <v>95</v>
      </c>
      <c r="J259" s="893"/>
      <c r="K259" s="894" t="s">
        <v>94</v>
      </c>
      <c r="L259" s="895"/>
      <c r="M259" s="205" t="s">
        <v>93</v>
      </c>
    </row>
    <row r="260" spans="1:13" ht="16.5" thickBot="1">
      <c r="A260" s="204"/>
      <c r="B260" s="176"/>
      <c r="C260" s="176"/>
      <c r="D260" s="176"/>
      <c r="E260" s="176"/>
      <c r="F260" s="176"/>
      <c r="G260" s="176"/>
      <c r="H260" s="175"/>
      <c r="I260" s="896">
        <v>500.3</v>
      </c>
      <c r="J260" s="897"/>
      <c r="K260" s="898"/>
      <c r="L260" s="899"/>
      <c r="M260" s="203"/>
    </row>
    <row r="261" spans="1:13">
      <c r="A261" s="192" t="s">
        <v>92</v>
      </c>
      <c r="B261" s="169"/>
      <c r="C261" s="169"/>
      <c r="D261" s="169"/>
      <c r="E261" s="169"/>
      <c r="F261" s="169"/>
      <c r="G261" s="169"/>
      <c r="H261" s="202"/>
      <c r="I261" s="166"/>
      <c r="J261" s="165"/>
      <c r="K261" s="900">
        <f>K264+K267</f>
        <v>7.97</v>
      </c>
      <c r="L261" s="901"/>
      <c r="M261" s="114">
        <f>K261*12*I260</f>
        <v>47848.692000000003</v>
      </c>
    </row>
    <row r="262" spans="1:13">
      <c r="A262" s="201" t="s">
        <v>91</v>
      </c>
      <c r="B262" s="200"/>
      <c r="C262" s="200"/>
      <c r="D262" s="200"/>
      <c r="E262" s="200"/>
      <c r="F262" s="200"/>
      <c r="G262" s="200"/>
      <c r="H262" s="199"/>
      <c r="I262" s="122"/>
      <c r="J262" s="121"/>
      <c r="K262" s="120"/>
      <c r="L262" s="119"/>
      <c r="M262" s="198"/>
    </row>
    <row r="263" spans="1:13" ht="15.75" thickBot="1">
      <c r="A263" s="188" t="s">
        <v>90</v>
      </c>
      <c r="B263" s="197"/>
      <c r="C263" s="197"/>
      <c r="D263" s="197"/>
      <c r="E263" s="197"/>
      <c r="F263" s="197"/>
      <c r="G263" s="197"/>
      <c r="H263" s="196"/>
      <c r="I263" s="161"/>
      <c r="J263" s="110"/>
      <c r="K263" s="109"/>
      <c r="L263" s="108"/>
      <c r="M263" s="107"/>
    </row>
    <row r="264" spans="1:13">
      <c r="A264" s="148" t="s">
        <v>89</v>
      </c>
      <c r="B264" s="156"/>
      <c r="C264" s="156"/>
      <c r="D264" s="156"/>
      <c r="E264" s="156"/>
      <c r="F264" s="156"/>
      <c r="G264" s="156"/>
      <c r="H264" s="182"/>
      <c r="I264" s="881" t="s">
        <v>27</v>
      </c>
      <c r="J264" s="882"/>
      <c r="K264" s="883">
        <v>4.8499999999999996</v>
      </c>
      <c r="L264" s="884"/>
      <c r="M264" s="106">
        <f>K264*12*I260</f>
        <v>29117.46</v>
      </c>
    </row>
    <row r="265" spans="1:13">
      <c r="A265" s="128" t="s">
        <v>80</v>
      </c>
      <c r="B265" s="180"/>
      <c r="C265" s="180"/>
      <c r="D265" s="180"/>
      <c r="E265" s="180"/>
      <c r="F265" s="180"/>
      <c r="G265" s="180"/>
      <c r="H265" s="181"/>
      <c r="I265" s="892" t="s">
        <v>70</v>
      </c>
      <c r="J265" s="893"/>
      <c r="K265" s="152"/>
      <c r="L265" s="119"/>
      <c r="M265" s="106"/>
    </row>
    <row r="266" spans="1:13">
      <c r="A266" s="148" t="s">
        <v>79</v>
      </c>
      <c r="B266" s="156"/>
      <c r="C266" s="156"/>
      <c r="D266" s="156"/>
      <c r="E266" s="156"/>
      <c r="F266" s="156"/>
      <c r="G266" s="156"/>
      <c r="H266" s="182"/>
      <c r="I266" s="881"/>
      <c r="J266" s="882"/>
      <c r="K266" s="152"/>
      <c r="L266" s="119"/>
      <c r="M266" s="106"/>
    </row>
    <row r="267" spans="1:13">
      <c r="A267" s="148" t="s">
        <v>88</v>
      </c>
      <c r="B267" s="156"/>
      <c r="C267" s="156"/>
      <c r="D267" s="156"/>
      <c r="E267" s="156"/>
      <c r="F267" s="156"/>
      <c r="G267" s="156"/>
      <c r="H267" s="182"/>
      <c r="I267" s="886" t="s">
        <v>59</v>
      </c>
      <c r="J267" s="887"/>
      <c r="K267" s="888">
        <v>3.12</v>
      </c>
      <c r="L267" s="889"/>
      <c r="M267" s="106">
        <f>K267*12*I260</f>
        <v>18731.232</v>
      </c>
    </row>
    <row r="268" spans="1:13" ht="15.75">
      <c r="A268" s="145" t="s">
        <v>87</v>
      </c>
      <c r="B268" s="179"/>
      <c r="C268" s="179"/>
      <c r="D268" s="179"/>
      <c r="E268" s="179"/>
      <c r="F268" s="179"/>
      <c r="G268" s="179"/>
      <c r="H268" s="178"/>
      <c r="I268" s="892" t="s">
        <v>70</v>
      </c>
      <c r="J268" s="893"/>
      <c r="K268" s="195"/>
      <c r="L268" s="194"/>
      <c r="M268" s="106"/>
    </row>
    <row r="269" spans="1:13">
      <c r="A269" s="140" t="s">
        <v>86</v>
      </c>
      <c r="B269" s="153"/>
      <c r="C269" s="153"/>
      <c r="D269" s="153"/>
      <c r="E269" s="153"/>
      <c r="F269" s="153"/>
      <c r="G269" s="153"/>
      <c r="H269" s="193"/>
      <c r="I269" s="892"/>
      <c r="J269" s="893"/>
      <c r="K269" s="177"/>
      <c r="L269" s="119"/>
      <c r="M269" s="106"/>
    </row>
    <row r="270" spans="1:13" ht="15.75" thickBot="1">
      <c r="A270" s="148" t="s">
        <v>85</v>
      </c>
      <c r="B270" s="147"/>
      <c r="C270" s="147"/>
      <c r="D270" s="147"/>
      <c r="E270" s="147"/>
      <c r="F270" s="147"/>
      <c r="G270" s="147"/>
      <c r="H270" s="146"/>
      <c r="I270" s="159"/>
      <c r="J270" s="158"/>
      <c r="K270" s="902"/>
      <c r="L270" s="903"/>
      <c r="M270" s="106"/>
    </row>
    <row r="271" spans="1:13">
      <c r="A271" s="192" t="s">
        <v>84</v>
      </c>
      <c r="B271" s="191"/>
      <c r="C271" s="191"/>
      <c r="D271" s="191"/>
      <c r="E271" s="191"/>
      <c r="F271" s="191"/>
      <c r="G271" s="191"/>
      <c r="H271" s="190"/>
      <c r="I271" s="166"/>
      <c r="J271" s="189"/>
      <c r="K271" s="904">
        <f>K273+K278+K281</f>
        <v>6.8900000000000006</v>
      </c>
      <c r="L271" s="901"/>
      <c r="M271" s="114">
        <f>K271*12*I260</f>
        <v>41364.804000000004</v>
      </c>
    </row>
    <row r="272" spans="1:13" ht="15.75" thickBot="1">
      <c r="A272" s="188" t="s">
        <v>83</v>
      </c>
      <c r="B272" s="187"/>
      <c r="C272" s="187"/>
      <c r="D272" s="187"/>
      <c r="E272" s="187"/>
      <c r="F272" s="187"/>
      <c r="G272" s="187"/>
      <c r="H272" s="186"/>
      <c r="I272" s="161"/>
      <c r="J272" s="185"/>
      <c r="K272" s="109"/>
      <c r="L272" s="108"/>
      <c r="M272" s="107"/>
    </row>
    <row r="273" spans="1:13">
      <c r="A273" s="128" t="s">
        <v>82</v>
      </c>
      <c r="B273" s="127"/>
      <c r="C273" s="127"/>
      <c r="D273" s="127"/>
      <c r="E273" s="127"/>
      <c r="F273" s="127"/>
      <c r="G273" s="127"/>
      <c r="H273" s="125"/>
      <c r="I273" s="892" t="s">
        <v>27</v>
      </c>
      <c r="J273" s="893"/>
      <c r="K273" s="883">
        <v>3.1</v>
      </c>
      <c r="L273" s="884"/>
      <c r="M273" s="106">
        <f>K273*12*I260</f>
        <v>18611.160000000003</v>
      </c>
    </row>
    <row r="274" spans="1:13">
      <c r="A274" s="148" t="s">
        <v>81</v>
      </c>
      <c r="B274" s="147"/>
      <c r="C274" s="147"/>
      <c r="D274" s="147"/>
      <c r="E274" s="147"/>
      <c r="F274" s="147"/>
      <c r="G274" s="147"/>
      <c r="H274" s="146"/>
      <c r="I274" s="184"/>
      <c r="J274" s="183"/>
      <c r="K274" s="152"/>
      <c r="L274" s="119"/>
      <c r="M274" s="106"/>
    </row>
    <row r="275" spans="1:13">
      <c r="A275" s="128" t="s">
        <v>80</v>
      </c>
      <c r="B275" s="180"/>
      <c r="C275" s="180"/>
      <c r="D275" s="180"/>
      <c r="E275" s="180"/>
      <c r="F275" s="180"/>
      <c r="G275" s="180"/>
      <c r="H275" s="181"/>
      <c r="I275" s="892" t="s">
        <v>70</v>
      </c>
      <c r="J275" s="893"/>
      <c r="K275" s="152"/>
      <c r="L275" s="119"/>
      <c r="M275" s="106"/>
    </row>
    <row r="276" spans="1:13">
      <c r="A276" s="148" t="s">
        <v>79</v>
      </c>
      <c r="B276" s="156"/>
      <c r="C276" s="156"/>
      <c r="D276" s="156"/>
      <c r="E276" s="156"/>
      <c r="F276" s="156"/>
      <c r="G276" s="156"/>
      <c r="H276" s="182"/>
      <c r="I276" s="881"/>
      <c r="J276" s="882"/>
      <c r="K276" s="152"/>
      <c r="L276" s="119"/>
      <c r="M276" s="106"/>
    </row>
    <row r="277" spans="1:13">
      <c r="A277" s="145" t="s">
        <v>78</v>
      </c>
      <c r="B277" s="179"/>
      <c r="C277" s="178"/>
      <c r="D277" s="180"/>
      <c r="E277" s="180"/>
      <c r="F277" s="180"/>
      <c r="G277" s="180"/>
      <c r="H277" s="181"/>
      <c r="I277" s="892" t="s">
        <v>70</v>
      </c>
      <c r="J277" s="893"/>
      <c r="K277" s="152"/>
      <c r="L277" s="119"/>
      <c r="M277" s="106"/>
    </row>
    <row r="278" spans="1:13">
      <c r="A278" s="128" t="s">
        <v>77</v>
      </c>
      <c r="B278" s="180"/>
      <c r="C278" s="180"/>
      <c r="D278" s="179"/>
      <c r="E278" s="179"/>
      <c r="F278" s="179"/>
      <c r="G278" s="179"/>
      <c r="H278" s="178"/>
      <c r="I278" s="886" t="s">
        <v>59</v>
      </c>
      <c r="J278" s="887"/>
      <c r="K278" s="888">
        <v>1.52</v>
      </c>
      <c r="L278" s="889"/>
      <c r="M278" s="106">
        <f>K278*12*I260</f>
        <v>9125.4720000000016</v>
      </c>
    </row>
    <row r="279" spans="1:13">
      <c r="A279" s="140" t="s">
        <v>76</v>
      </c>
      <c r="B279" s="139"/>
      <c r="C279" s="139"/>
      <c r="D279" s="139"/>
      <c r="E279" s="139"/>
      <c r="F279" s="139"/>
      <c r="G279" s="139"/>
      <c r="H279" s="138"/>
      <c r="I279" s="877" t="s">
        <v>75</v>
      </c>
      <c r="J279" s="878"/>
      <c r="K279" s="152"/>
      <c r="L279" s="119"/>
      <c r="M279" s="106"/>
    </row>
    <row r="280" spans="1:13">
      <c r="A280" s="148"/>
      <c r="B280" s="147"/>
      <c r="C280" s="147"/>
      <c r="D280" s="147"/>
      <c r="E280" s="147"/>
      <c r="F280" s="147"/>
      <c r="G280" s="147"/>
      <c r="H280" s="146"/>
      <c r="I280" s="159" t="s">
        <v>74</v>
      </c>
      <c r="J280" s="158"/>
      <c r="K280" s="177"/>
      <c r="L280" s="119"/>
      <c r="M280" s="106"/>
    </row>
    <row r="281" spans="1:13">
      <c r="A281" s="140" t="s">
        <v>73</v>
      </c>
      <c r="B281" s="139"/>
      <c r="C281" s="139"/>
      <c r="D281" s="139"/>
      <c r="E281" s="139"/>
      <c r="F281" s="139"/>
      <c r="G281" s="139"/>
      <c r="H281" s="138"/>
      <c r="I281" s="877" t="s">
        <v>59</v>
      </c>
      <c r="J281" s="878"/>
      <c r="K281" s="888">
        <v>2.27</v>
      </c>
      <c r="L281" s="889"/>
      <c r="M281" s="106">
        <f>K281*12*I260</f>
        <v>13628.172</v>
      </c>
    </row>
    <row r="282" spans="1:13">
      <c r="A282" s="148" t="s">
        <v>72</v>
      </c>
      <c r="B282" s="147"/>
      <c r="C282" s="147"/>
      <c r="D282" s="147"/>
      <c r="E282" s="147"/>
      <c r="F282" s="147"/>
      <c r="G282" s="147"/>
      <c r="H282" s="146"/>
      <c r="I282" s="159"/>
      <c r="J282" s="158"/>
      <c r="K282" s="152"/>
      <c r="L282" s="119"/>
      <c r="M282" s="106"/>
    </row>
    <row r="283" spans="1:13">
      <c r="A283" s="140" t="s">
        <v>71</v>
      </c>
      <c r="B283" s="139"/>
      <c r="C283" s="139"/>
      <c r="D283" s="139"/>
      <c r="E283" s="139"/>
      <c r="F283" s="139"/>
      <c r="G283" s="139"/>
      <c r="H283" s="138"/>
      <c r="I283" s="892" t="s">
        <v>70</v>
      </c>
      <c r="J283" s="893"/>
      <c r="K283" s="152"/>
      <c r="L283" s="119"/>
      <c r="M283" s="106"/>
    </row>
    <row r="284" spans="1:13">
      <c r="A284" s="140" t="s">
        <v>69</v>
      </c>
      <c r="B284" s="139"/>
      <c r="C284" s="139"/>
      <c r="D284" s="139"/>
      <c r="E284" s="139"/>
      <c r="F284" s="139"/>
      <c r="G284" s="139"/>
      <c r="H284" s="138"/>
      <c r="I284" s="877" t="s">
        <v>68</v>
      </c>
      <c r="J284" s="878"/>
      <c r="K284" s="176"/>
      <c r="L284" s="175"/>
      <c r="M284" s="174"/>
    </row>
    <row r="285" spans="1:13" ht="15.75" thickBot="1">
      <c r="A285" s="148"/>
      <c r="B285" s="147"/>
      <c r="C285" s="147"/>
      <c r="D285" s="147"/>
      <c r="E285" s="147"/>
      <c r="F285" s="147"/>
      <c r="G285" s="147"/>
      <c r="H285" s="146"/>
      <c r="I285" s="905" t="s">
        <v>67</v>
      </c>
      <c r="J285" s="906"/>
      <c r="K285" s="173"/>
      <c r="L285" s="172"/>
      <c r="M285" s="171"/>
    </row>
    <row r="286" spans="1:13">
      <c r="A286" s="170" t="s">
        <v>66</v>
      </c>
      <c r="B286" s="169"/>
      <c r="C286" s="169"/>
      <c r="D286" s="169"/>
      <c r="E286" s="169"/>
      <c r="F286" s="169"/>
      <c r="G286" s="168"/>
      <c r="H286" s="167"/>
      <c r="I286" s="166"/>
      <c r="J286" s="165"/>
      <c r="K286" s="912">
        <f>K288+K295+K305+K311+K312+K316</f>
        <v>50.37</v>
      </c>
      <c r="L286" s="901"/>
      <c r="M286" s="114">
        <f>M288+M295+M305+M311+M312+M316</f>
        <v>302401.33199999999</v>
      </c>
    </row>
    <row r="287" spans="1:13" ht="15.75" thickBot="1">
      <c r="A287" s="164"/>
      <c r="B287" s="163"/>
      <c r="C287" s="163"/>
      <c r="D287" s="163"/>
      <c r="E287" s="163"/>
      <c r="F287" s="163"/>
      <c r="G287" s="163"/>
      <c r="H287" s="162"/>
      <c r="I287" s="161"/>
      <c r="J287" s="110"/>
      <c r="K287" s="109"/>
      <c r="L287" s="108"/>
      <c r="M287" s="107"/>
    </row>
    <row r="288" spans="1:13" ht="15.75" thickBot="1">
      <c r="A288" s="907" t="s">
        <v>65</v>
      </c>
      <c r="B288" s="908"/>
      <c r="C288" s="908"/>
      <c r="D288" s="908"/>
      <c r="E288" s="908"/>
      <c r="F288" s="908"/>
      <c r="G288" s="908"/>
      <c r="H288" s="909"/>
      <c r="I288" s="132"/>
      <c r="J288" s="131"/>
      <c r="K288" s="910">
        <f>K289+K290+K291+K293+K294</f>
        <v>8.3000000000000007</v>
      </c>
      <c r="L288" s="911"/>
      <c r="M288" s="130">
        <f>K288*12*I260</f>
        <v>49829.880000000005</v>
      </c>
    </row>
    <row r="289" spans="1:13">
      <c r="A289" s="148" t="s">
        <v>64</v>
      </c>
      <c r="B289" s="147"/>
      <c r="C289" s="147"/>
      <c r="D289" s="147"/>
      <c r="E289" s="147"/>
      <c r="F289" s="147"/>
      <c r="G289" s="147"/>
      <c r="H289" s="146"/>
      <c r="I289" s="881" t="s">
        <v>63</v>
      </c>
      <c r="J289" s="882"/>
      <c r="K289" s="883">
        <v>2.2400000000000002</v>
      </c>
      <c r="L289" s="884"/>
      <c r="M289" s="106">
        <f>K289*12*I260</f>
        <v>13448.064000000002</v>
      </c>
    </row>
    <row r="290" spans="1:13">
      <c r="A290" s="145" t="s">
        <v>62</v>
      </c>
      <c r="B290" s="144"/>
      <c r="C290" s="144"/>
      <c r="D290" s="144"/>
      <c r="E290" s="144"/>
      <c r="F290" s="144"/>
      <c r="G290" s="144"/>
      <c r="H290" s="143"/>
      <c r="I290" s="886" t="s">
        <v>61</v>
      </c>
      <c r="J290" s="887"/>
      <c r="K290" s="888">
        <v>5.28</v>
      </c>
      <c r="L290" s="889"/>
      <c r="M290" s="106">
        <f>K290*12*I260</f>
        <v>31699.008000000002</v>
      </c>
    </row>
    <row r="291" spans="1:13">
      <c r="A291" s="140" t="s">
        <v>60</v>
      </c>
      <c r="B291" s="139"/>
      <c r="C291" s="139"/>
      <c r="D291" s="139"/>
      <c r="E291" s="139"/>
      <c r="F291" s="139"/>
      <c r="G291" s="139"/>
      <c r="H291" s="138"/>
      <c r="I291" s="877" t="s">
        <v>59</v>
      </c>
      <c r="J291" s="878"/>
      <c r="K291" s="888">
        <v>0.6</v>
      </c>
      <c r="L291" s="889"/>
      <c r="M291" s="106">
        <f>K291*12*I260</f>
        <v>3602.16</v>
      </c>
    </row>
    <row r="292" spans="1:13">
      <c r="A292" s="160" t="s">
        <v>58</v>
      </c>
      <c r="B292" s="156"/>
      <c r="C292" s="156"/>
      <c r="D292" s="156"/>
      <c r="E292" s="147"/>
      <c r="F292" s="147"/>
      <c r="G292" s="147"/>
      <c r="H292" s="146"/>
      <c r="I292" s="159"/>
      <c r="J292" s="158"/>
      <c r="K292" s="120"/>
      <c r="L292" s="119"/>
      <c r="M292" s="106"/>
    </row>
    <row r="293" spans="1:13">
      <c r="A293" s="145" t="s">
        <v>57</v>
      </c>
      <c r="B293" s="144"/>
      <c r="C293" s="144"/>
      <c r="D293" s="144"/>
      <c r="E293" s="144"/>
      <c r="F293" s="144"/>
      <c r="G293" s="144"/>
      <c r="H293" s="143"/>
      <c r="I293" s="886" t="s">
        <v>27</v>
      </c>
      <c r="J293" s="887"/>
      <c r="K293" s="888">
        <v>0.18</v>
      </c>
      <c r="L293" s="889"/>
      <c r="M293" s="106">
        <f>K293*12*I260</f>
        <v>1080.6480000000001</v>
      </c>
    </row>
    <row r="294" spans="1:13" ht="15.75" thickBot="1">
      <c r="A294" s="140" t="s">
        <v>56</v>
      </c>
      <c r="B294" s="139"/>
      <c r="C294" s="139"/>
      <c r="D294" s="139"/>
      <c r="E294" s="139"/>
      <c r="F294" s="139"/>
      <c r="G294" s="139"/>
      <c r="H294" s="138"/>
      <c r="I294" s="913" t="s">
        <v>27</v>
      </c>
      <c r="J294" s="914"/>
      <c r="K294" s="915"/>
      <c r="L294" s="916"/>
      <c r="M294" s="106"/>
    </row>
    <row r="295" spans="1:13" ht="15.75" thickBot="1">
      <c r="A295" s="917" t="s">
        <v>55</v>
      </c>
      <c r="B295" s="918"/>
      <c r="C295" s="918"/>
      <c r="D295" s="918"/>
      <c r="E295" s="918"/>
      <c r="F295" s="918"/>
      <c r="G295" s="918"/>
      <c r="H295" s="919"/>
      <c r="I295" s="132"/>
      <c r="J295" s="131"/>
      <c r="K295" s="920">
        <f>K296+K297+K299+K300+K303+K304</f>
        <v>2.3200000000000003</v>
      </c>
      <c r="L295" s="911"/>
      <c r="M295" s="130">
        <f>K295*12*I260</f>
        <v>13928.352000000003</v>
      </c>
    </row>
    <row r="296" spans="1:13">
      <c r="A296" s="157" t="s">
        <v>54</v>
      </c>
      <c r="B296" s="156"/>
      <c r="C296" s="156"/>
      <c r="D296" s="156"/>
      <c r="E296" s="156"/>
      <c r="F296" s="147"/>
      <c r="G296" s="147"/>
      <c r="H296" s="146"/>
      <c r="I296" s="155"/>
      <c r="J296" s="121"/>
      <c r="K296" s="883">
        <v>0.13</v>
      </c>
      <c r="L296" s="884"/>
      <c r="M296" s="106">
        <f>K296*12*I260</f>
        <v>780.46800000000007</v>
      </c>
    </row>
    <row r="297" spans="1:13">
      <c r="A297" s="154" t="s">
        <v>53</v>
      </c>
      <c r="B297" s="153"/>
      <c r="C297" s="153"/>
      <c r="D297" s="153"/>
      <c r="E297" s="153"/>
      <c r="F297" s="139"/>
      <c r="G297" s="139"/>
      <c r="H297" s="138"/>
      <c r="I297" s="892" t="s">
        <v>52</v>
      </c>
      <c r="J297" s="893"/>
      <c r="K297" s="888">
        <v>1.1100000000000001</v>
      </c>
      <c r="L297" s="889"/>
      <c r="M297" s="106">
        <f>K297*12*I260</f>
        <v>6663.9960000000001</v>
      </c>
    </row>
    <row r="298" spans="1:13">
      <c r="A298" s="148" t="s">
        <v>51</v>
      </c>
      <c r="B298" s="147"/>
      <c r="C298" s="147"/>
      <c r="D298" s="147"/>
      <c r="E298" s="147"/>
      <c r="F298" s="147"/>
      <c r="G298" s="147"/>
      <c r="H298" s="146"/>
      <c r="I298" s="881" t="s">
        <v>50</v>
      </c>
      <c r="J298" s="882"/>
      <c r="K298" s="152"/>
      <c r="L298" s="119"/>
      <c r="M298" s="106"/>
    </row>
    <row r="299" spans="1:13">
      <c r="A299" s="145" t="s">
        <v>49</v>
      </c>
      <c r="B299" s="144"/>
      <c r="C299" s="144"/>
      <c r="D299" s="144"/>
      <c r="E299" s="144"/>
      <c r="F299" s="144"/>
      <c r="G299" s="144"/>
      <c r="H299" s="143"/>
      <c r="I299" s="886" t="s">
        <v>48</v>
      </c>
      <c r="J299" s="887"/>
      <c r="K299" s="888">
        <v>0.68</v>
      </c>
      <c r="L299" s="889"/>
      <c r="M299" s="106">
        <f>K299*12*I260</f>
        <v>4082.4480000000003</v>
      </c>
    </row>
    <row r="300" spans="1:13">
      <c r="A300" s="145" t="s">
        <v>47</v>
      </c>
      <c r="B300" s="144"/>
      <c r="C300" s="144"/>
      <c r="D300" s="144"/>
      <c r="E300" s="144"/>
      <c r="F300" s="144"/>
      <c r="G300" s="144"/>
      <c r="H300" s="143"/>
      <c r="I300" s="886" t="s">
        <v>46</v>
      </c>
      <c r="J300" s="887"/>
      <c r="K300" s="888">
        <v>0.17</v>
      </c>
      <c r="L300" s="889"/>
      <c r="M300" s="106">
        <f>K300*12*I260</f>
        <v>1020.6120000000001</v>
      </c>
    </row>
    <row r="301" spans="1:13">
      <c r="A301" s="140" t="s">
        <v>120</v>
      </c>
      <c r="B301" s="139"/>
      <c r="C301" s="139"/>
      <c r="D301" s="139"/>
      <c r="E301" s="139"/>
      <c r="F301" s="139"/>
      <c r="G301" s="139"/>
      <c r="H301" s="138"/>
      <c r="I301" s="921" t="s">
        <v>116</v>
      </c>
      <c r="J301" s="922"/>
      <c r="K301" s="152"/>
      <c r="L301" s="119"/>
      <c r="M301" s="106"/>
    </row>
    <row r="302" spans="1:13">
      <c r="A302" s="148" t="s">
        <v>119</v>
      </c>
      <c r="B302" s="147"/>
      <c r="C302" s="147"/>
      <c r="D302" s="147"/>
      <c r="E302" s="147"/>
      <c r="F302" s="147"/>
      <c r="G302" s="147"/>
      <c r="H302" s="146"/>
      <c r="I302" s="881" t="s">
        <v>118</v>
      </c>
      <c r="J302" s="882"/>
      <c r="K302" s="902"/>
      <c r="L302" s="903"/>
      <c r="M302" s="106"/>
    </row>
    <row r="303" spans="1:13">
      <c r="A303" s="140" t="s">
        <v>38</v>
      </c>
      <c r="B303" s="139"/>
      <c r="C303" s="139"/>
      <c r="D303" s="139"/>
      <c r="E303" s="139"/>
      <c r="F303" s="139"/>
      <c r="G303" s="139"/>
      <c r="H303" s="138"/>
      <c r="I303" s="886" t="s">
        <v>37</v>
      </c>
      <c r="J303" s="887"/>
      <c r="K303" s="902">
        <v>0.09</v>
      </c>
      <c r="L303" s="903"/>
      <c r="M303" s="106">
        <f>K303*12*I260</f>
        <v>540.32400000000007</v>
      </c>
    </row>
    <row r="304" spans="1:13" ht="15.75" thickBot="1">
      <c r="A304" s="140" t="s">
        <v>45</v>
      </c>
      <c r="B304" s="139"/>
      <c r="C304" s="139"/>
      <c r="D304" s="139"/>
      <c r="E304" s="139"/>
      <c r="F304" s="139"/>
      <c r="G304" s="139"/>
      <c r="H304" s="138"/>
      <c r="I304" s="913" t="s">
        <v>44</v>
      </c>
      <c r="J304" s="914"/>
      <c r="K304" s="923">
        <v>0.14000000000000001</v>
      </c>
      <c r="L304" s="924"/>
      <c r="M304" s="151">
        <f>K304*12*I260</f>
        <v>840.50400000000013</v>
      </c>
    </row>
    <row r="305" spans="1:13" ht="15.75" thickBot="1">
      <c r="A305" s="917" t="s">
        <v>108</v>
      </c>
      <c r="B305" s="918"/>
      <c r="C305" s="918"/>
      <c r="D305" s="918"/>
      <c r="E305" s="918"/>
      <c r="F305" s="918"/>
      <c r="G305" s="918"/>
      <c r="H305" s="919"/>
      <c r="I305" s="150"/>
      <c r="J305" s="149"/>
      <c r="K305" s="928">
        <f>K306+K307+K309+K310</f>
        <v>1.5199999999999998</v>
      </c>
      <c r="L305" s="927"/>
      <c r="M305" s="130">
        <f>K305*12*I260</f>
        <v>9125.4719999999998</v>
      </c>
    </row>
    <row r="306" spans="1:13">
      <c r="A306" s="148" t="s">
        <v>42</v>
      </c>
      <c r="B306" s="147"/>
      <c r="C306" s="147"/>
      <c r="D306" s="147"/>
      <c r="E306" s="147"/>
      <c r="F306" s="147"/>
      <c r="G306" s="147"/>
      <c r="H306" s="146"/>
      <c r="I306" s="929" t="s">
        <v>41</v>
      </c>
      <c r="J306" s="930"/>
      <c r="K306" s="931">
        <v>0.53</v>
      </c>
      <c r="L306" s="932"/>
      <c r="M306" s="106">
        <f>K306*12*I260</f>
        <v>3181.9080000000004</v>
      </c>
    </row>
    <row r="307" spans="1:13">
      <c r="A307" s="128" t="s">
        <v>117</v>
      </c>
      <c r="B307" s="126"/>
      <c r="C307" s="126"/>
      <c r="D307" s="126"/>
      <c r="E307" s="126"/>
      <c r="F307" s="127"/>
      <c r="G307" s="126"/>
      <c r="H307" s="125"/>
      <c r="I307" s="921" t="s">
        <v>116</v>
      </c>
      <c r="J307" s="922"/>
      <c r="K307" s="902">
        <v>0.2</v>
      </c>
      <c r="L307" s="903"/>
      <c r="M307" s="106">
        <f>K307*12*I260</f>
        <v>1200.7200000000003</v>
      </c>
    </row>
    <row r="308" spans="1:13">
      <c r="A308" s="148" t="s">
        <v>115</v>
      </c>
      <c r="B308" s="147"/>
      <c r="C308" s="147"/>
      <c r="D308" s="147"/>
      <c r="E308" s="147"/>
      <c r="F308" s="147"/>
      <c r="G308" s="147"/>
      <c r="H308" s="146"/>
      <c r="I308" s="881" t="s">
        <v>114</v>
      </c>
      <c r="J308" s="882"/>
      <c r="K308" s="133"/>
      <c r="L308" s="123"/>
      <c r="M308" s="106"/>
    </row>
    <row r="309" spans="1:13">
      <c r="A309" s="145" t="s">
        <v>40</v>
      </c>
      <c r="B309" s="144"/>
      <c r="C309" s="144"/>
      <c r="D309" s="144"/>
      <c r="E309" s="144"/>
      <c r="F309" s="144"/>
      <c r="G309" s="144"/>
      <c r="H309" s="143"/>
      <c r="I309" s="142" t="s">
        <v>39</v>
      </c>
      <c r="J309" s="141"/>
      <c r="K309" s="902">
        <v>0.63</v>
      </c>
      <c r="L309" s="903"/>
      <c r="M309" s="106">
        <f>K309*12*I260</f>
        <v>3782.2680000000005</v>
      </c>
    </row>
    <row r="310" spans="1:13" ht="15.75" thickBot="1">
      <c r="A310" s="140" t="s">
        <v>38</v>
      </c>
      <c r="B310" s="139"/>
      <c r="C310" s="139"/>
      <c r="D310" s="139"/>
      <c r="E310" s="139"/>
      <c r="F310" s="139"/>
      <c r="G310" s="139"/>
      <c r="H310" s="138"/>
      <c r="I310" s="913" t="s">
        <v>37</v>
      </c>
      <c r="J310" s="914"/>
      <c r="K310" s="923">
        <v>0.16</v>
      </c>
      <c r="L310" s="924"/>
      <c r="M310" s="106">
        <f>K310*12*I260</f>
        <v>960.57600000000002</v>
      </c>
    </row>
    <row r="311" spans="1:13" ht="15.75" thickBot="1">
      <c r="A311" s="136" t="s">
        <v>107</v>
      </c>
      <c r="B311" s="135"/>
      <c r="C311" s="135"/>
      <c r="D311" s="135"/>
      <c r="E311" s="135"/>
      <c r="F311" s="135"/>
      <c r="G311" s="135"/>
      <c r="H311" s="134"/>
      <c r="I311" s="933" t="s">
        <v>35</v>
      </c>
      <c r="J311" s="934"/>
      <c r="K311" s="935">
        <v>34.729999999999997</v>
      </c>
      <c r="L311" s="936"/>
      <c r="M311" s="130">
        <f>K311*12*I260</f>
        <v>208505.02799999999</v>
      </c>
    </row>
    <row r="312" spans="1:13" ht="15.75" thickBot="1">
      <c r="A312" s="907" t="s">
        <v>106</v>
      </c>
      <c r="B312" s="908"/>
      <c r="C312" s="908"/>
      <c r="D312" s="908"/>
      <c r="E312" s="908"/>
      <c r="F312" s="908"/>
      <c r="G312" s="908"/>
      <c r="H312" s="909"/>
      <c r="I312" s="132"/>
      <c r="J312" s="131"/>
      <c r="K312" s="920">
        <v>2.2999999999999998</v>
      </c>
      <c r="L312" s="927"/>
      <c r="M312" s="130">
        <f>K312*12*I260</f>
        <v>13808.279999999999</v>
      </c>
    </row>
    <row r="313" spans="1:13">
      <c r="A313" s="128" t="s">
        <v>33</v>
      </c>
      <c r="B313" s="127"/>
      <c r="C313" s="127"/>
      <c r="D313" s="127"/>
      <c r="E313" s="127"/>
      <c r="F313" s="127"/>
      <c r="G313" s="127"/>
      <c r="H313" s="125"/>
      <c r="I313" s="925" t="s">
        <v>32</v>
      </c>
      <c r="J313" s="926"/>
      <c r="K313" s="124"/>
      <c r="L313" s="123"/>
      <c r="M313" s="106"/>
    </row>
    <row r="314" spans="1:13">
      <c r="A314" s="128" t="s">
        <v>31</v>
      </c>
      <c r="B314" s="127"/>
      <c r="C314" s="127"/>
      <c r="D314" s="127"/>
      <c r="E314" s="127"/>
      <c r="F314" s="127"/>
      <c r="G314" s="127"/>
      <c r="H314" s="125"/>
      <c r="I314" s="122"/>
      <c r="J314" s="121"/>
      <c r="K314" s="124"/>
      <c r="L314" s="123"/>
      <c r="M314" s="106"/>
    </row>
    <row r="315" spans="1:13" ht="15.75" thickBot="1">
      <c r="A315" s="128" t="s">
        <v>30</v>
      </c>
      <c r="B315" s="127"/>
      <c r="C315" s="127"/>
      <c r="D315" s="127"/>
      <c r="E315" s="127"/>
      <c r="F315" s="127"/>
      <c r="G315" s="127"/>
      <c r="H315" s="125"/>
      <c r="I315" s="137"/>
      <c r="J315" s="121"/>
      <c r="K315" s="124"/>
      <c r="L315" s="123"/>
      <c r="M315" s="106"/>
    </row>
    <row r="316" spans="1:13" ht="15.75" thickBot="1">
      <c r="A316" s="136" t="s">
        <v>105</v>
      </c>
      <c r="B316" s="135"/>
      <c r="C316" s="135"/>
      <c r="D316" s="135"/>
      <c r="E316" s="135"/>
      <c r="F316" s="135"/>
      <c r="G316" s="135"/>
      <c r="H316" s="134"/>
      <c r="I316" s="132"/>
      <c r="J316" s="131"/>
      <c r="K316" s="920">
        <v>1.2</v>
      </c>
      <c r="L316" s="927"/>
      <c r="M316" s="130">
        <f>K316*12*I260</f>
        <v>7204.32</v>
      </c>
    </row>
    <row r="317" spans="1:13">
      <c r="A317" s="128" t="s">
        <v>28</v>
      </c>
      <c r="B317" s="127"/>
      <c r="C317" s="127"/>
      <c r="D317" s="127"/>
      <c r="E317" s="127"/>
      <c r="F317" s="127"/>
      <c r="G317" s="127"/>
      <c r="H317" s="125"/>
      <c r="I317" s="925" t="s">
        <v>27</v>
      </c>
      <c r="J317" s="926"/>
      <c r="K317" s="133"/>
      <c r="L317" s="123"/>
      <c r="M317" s="106"/>
    </row>
    <row r="318" spans="1:13" ht="15.75" thickBot="1">
      <c r="A318" s="128" t="s">
        <v>26</v>
      </c>
      <c r="B318" s="127"/>
      <c r="C318" s="127"/>
      <c r="D318" s="127"/>
      <c r="E318" s="127"/>
      <c r="F318" s="127"/>
      <c r="G318" s="127"/>
      <c r="H318" s="125"/>
      <c r="I318" s="122"/>
      <c r="J318" s="121"/>
      <c r="K318" s="133"/>
      <c r="L318" s="123"/>
      <c r="M318" s="106"/>
    </row>
    <row r="319" spans="1:13" ht="15.75" thickBot="1">
      <c r="A319" s="907" t="s">
        <v>111</v>
      </c>
      <c r="B319" s="908"/>
      <c r="C319" s="908"/>
      <c r="D319" s="908"/>
      <c r="E319" s="908"/>
      <c r="F319" s="908"/>
      <c r="G319" s="908"/>
      <c r="H319" s="909"/>
      <c r="I319" s="132"/>
      <c r="J319" s="131"/>
      <c r="K319" s="920">
        <v>7.6</v>
      </c>
      <c r="L319" s="927"/>
      <c r="M319" s="130">
        <f>K319*12*I260</f>
        <v>45627.359999999993</v>
      </c>
    </row>
    <row r="320" spans="1:13">
      <c r="A320" s="128" t="s">
        <v>24</v>
      </c>
      <c r="B320" s="126"/>
      <c r="C320" s="126"/>
      <c r="D320" s="126"/>
      <c r="E320" s="126"/>
      <c r="F320" s="127"/>
      <c r="G320" s="126"/>
      <c r="H320" s="125"/>
      <c r="I320" s="892" t="s">
        <v>23</v>
      </c>
      <c r="J320" s="893"/>
      <c r="K320" s="124"/>
      <c r="L320" s="123"/>
      <c r="M320" s="106"/>
    </row>
    <row r="321" spans="1:13">
      <c r="A321" s="128" t="s">
        <v>22</v>
      </c>
      <c r="B321" s="126"/>
      <c r="C321" s="126"/>
      <c r="D321" s="126"/>
      <c r="E321" s="126"/>
      <c r="F321" s="127"/>
      <c r="G321" s="126"/>
      <c r="H321" s="125"/>
      <c r="I321" s="892" t="s">
        <v>21</v>
      </c>
      <c r="J321" s="893"/>
      <c r="K321" s="124"/>
      <c r="L321" s="123"/>
      <c r="M321" s="106"/>
    </row>
    <row r="322" spans="1:13">
      <c r="A322" s="128" t="s">
        <v>20</v>
      </c>
      <c r="B322" s="126"/>
      <c r="C322" s="126"/>
      <c r="D322" s="126"/>
      <c r="E322" s="126"/>
      <c r="F322" s="127"/>
      <c r="G322" s="126"/>
      <c r="H322" s="125"/>
      <c r="I322" s="892" t="s">
        <v>19</v>
      </c>
      <c r="J322" s="893"/>
      <c r="K322" s="124"/>
      <c r="L322" s="123"/>
      <c r="M322" s="106"/>
    </row>
    <row r="323" spans="1:13">
      <c r="A323" s="128" t="s">
        <v>18</v>
      </c>
      <c r="B323" s="126"/>
      <c r="C323" s="126"/>
      <c r="D323" s="126"/>
      <c r="E323" s="126"/>
      <c r="F323" s="127"/>
      <c r="G323" s="126"/>
      <c r="H323" s="125"/>
      <c r="I323" s="892" t="s">
        <v>17</v>
      </c>
      <c r="J323" s="893"/>
      <c r="K323" s="124"/>
      <c r="L323" s="123"/>
      <c r="M323" s="106"/>
    </row>
    <row r="324" spans="1:13">
      <c r="A324" s="128" t="s">
        <v>16</v>
      </c>
      <c r="B324" s="126"/>
      <c r="C324" s="126"/>
      <c r="D324" s="126"/>
      <c r="E324" s="126"/>
      <c r="F324" s="127"/>
      <c r="G324" s="126"/>
      <c r="H324" s="125"/>
      <c r="I324" s="892" t="s">
        <v>15</v>
      </c>
      <c r="J324" s="893"/>
      <c r="K324" s="124"/>
      <c r="L324" s="123"/>
      <c r="M324" s="106"/>
    </row>
    <row r="325" spans="1:13">
      <c r="A325" s="128" t="s">
        <v>14</v>
      </c>
      <c r="B325" s="126"/>
      <c r="C325" s="126"/>
      <c r="D325" s="126"/>
      <c r="E325" s="126"/>
      <c r="F325" s="127"/>
      <c r="G325" s="126"/>
      <c r="H325" s="125"/>
      <c r="I325" s="122"/>
      <c r="J325" s="121"/>
      <c r="K325" s="124"/>
      <c r="L325" s="129"/>
      <c r="M325" s="106"/>
    </row>
    <row r="326" spans="1:13">
      <c r="A326" s="128" t="s">
        <v>13</v>
      </c>
      <c r="B326" s="126"/>
      <c r="C326" s="126"/>
      <c r="D326" s="126"/>
      <c r="E326" s="126"/>
      <c r="F326" s="127"/>
      <c r="G326" s="126"/>
      <c r="H326" s="125"/>
      <c r="I326" s="122"/>
      <c r="J326" s="121"/>
      <c r="K326" s="124"/>
      <c r="L326" s="123"/>
      <c r="M326" s="106"/>
    </row>
    <row r="327" spans="1:13">
      <c r="A327" s="128" t="s">
        <v>12</v>
      </c>
      <c r="B327" s="126"/>
      <c r="C327" s="126"/>
      <c r="D327" s="126"/>
      <c r="E327" s="126"/>
      <c r="F327" s="127"/>
      <c r="G327" s="126"/>
      <c r="H327" s="125"/>
      <c r="I327" s="122"/>
      <c r="J327" s="121"/>
      <c r="K327" s="124"/>
      <c r="L327" s="123"/>
      <c r="M327" s="106"/>
    </row>
    <row r="328" spans="1:13">
      <c r="A328" s="128" t="s">
        <v>11</v>
      </c>
      <c r="B328" s="126"/>
      <c r="C328" s="126"/>
      <c r="D328" s="126"/>
      <c r="E328" s="126"/>
      <c r="F328" s="127"/>
      <c r="G328" s="126"/>
      <c r="H328" s="125"/>
      <c r="I328" s="122"/>
      <c r="J328" s="121"/>
      <c r="K328" s="124"/>
      <c r="L328" s="123"/>
      <c r="M328" s="106"/>
    </row>
    <row r="329" spans="1:13">
      <c r="A329" s="128" t="s">
        <v>10</v>
      </c>
      <c r="B329" s="126"/>
      <c r="C329" s="126"/>
      <c r="D329" s="126"/>
      <c r="E329" s="126"/>
      <c r="F329" s="127"/>
      <c r="G329" s="126"/>
      <c r="H329" s="125"/>
      <c r="I329" s="122"/>
      <c r="J329" s="121"/>
      <c r="K329" s="124"/>
      <c r="L329" s="123"/>
      <c r="M329" s="106"/>
    </row>
    <row r="330" spans="1:13" ht="15.75" thickBot="1">
      <c r="A330" s="937" t="s">
        <v>9</v>
      </c>
      <c r="B330" s="938"/>
      <c r="C330" s="938"/>
      <c r="D330" s="938"/>
      <c r="E330" s="938"/>
      <c r="F330" s="938"/>
      <c r="G330" s="938"/>
      <c r="H330" s="939"/>
      <c r="I330" s="122"/>
      <c r="J330" s="121"/>
      <c r="K330" s="120"/>
      <c r="L330" s="119"/>
      <c r="M330" s="106"/>
    </row>
    <row r="331" spans="1:13">
      <c r="A331" s="118" t="s">
        <v>8</v>
      </c>
      <c r="B331" s="117"/>
      <c r="C331" s="117"/>
      <c r="D331" s="117"/>
      <c r="E331" s="117"/>
      <c r="F331" s="117"/>
      <c r="G331" s="117"/>
      <c r="H331" s="117"/>
      <c r="I331" s="925" t="s">
        <v>3</v>
      </c>
      <c r="J331" s="926"/>
      <c r="K331" s="116"/>
      <c r="L331" s="115"/>
      <c r="M331" s="114"/>
    </row>
    <row r="332" spans="1:13" ht="15.75" thickBot="1">
      <c r="A332" s="113" t="s">
        <v>7</v>
      </c>
      <c r="B332" s="112"/>
      <c r="C332" s="112"/>
      <c r="D332" s="112"/>
      <c r="E332" s="112"/>
      <c r="F332" s="112"/>
      <c r="G332" s="112"/>
      <c r="H332" s="112"/>
      <c r="I332" s="111"/>
      <c r="J332" s="110"/>
      <c r="K332" s="109"/>
      <c r="L332" s="108"/>
      <c r="M332" s="107"/>
    </row>
    <row r="333" spans="1:13" ht="15.75" thickBot="1">
      <c r="A333" s="907" t="s">
        <v>6</v>
      </c>
      <c r="B333" s="908"/>
      <c r="C333" s="908"/>
      <c r="D333" s="908"/>
      <c r="E333" s="908"/>
      <c r="F333" s="908"/>
      <c r="G333" s="908"/>
      <c r="H333" s="940"/>
      <c r="I333" s="941" t="s">
        <v>5</v>
      </c>
      <c r="J333" s="954"/>
      <c r="K333" s="943">
        <v>1.8</v>
      </c>
      <c r="L333" s="944"/>
      <c r="M333" s="99">
        <f>K333*12*I260</f>
        <v>10806.480000000001</v>
      </c>
    </row>
    <row r="334" spans="1:13" ht="15.75" thickBot="1">
      <c r="A334" s="951" t="s">
        <v>4</v>
      </c>
      <c r="B334" s="951"/>
      <c r="C334" s="951"/>
      <c r="D334" s="951"/>
      <c r="E334" s="951"/>
      <c r="F334" s="951"/>
      <c r="G334" s="951"/>
      <c r="H334" s="951"/>
      <c r="I334" s="925" t="s">
        <v>3</v>
      </c>
      <c r="J334" s="926"/>
      <c r="K334" s="952">
        <v>1.53</v>
      </c>
      <c r="L334" s="952"/>
      <c r="M334" s="106">
        <f>K334*I260*12</f>
        <v>9185.5080000000016</v>
      </c>
    </row>
    <row r="335" spans="1:13" ht="15.75" thickBot="1">
      <c r="A335" s="105" t="s">
        <v>2</v>
      </c>
      <c r="B335" s="104"/>
      <c r="C335" s="104"/>
      <c r="D335" s="104"/>
      <c r="E335" s="104"/>
      <c r="F335" s="104"/>
      <c r="G335" s="104"/>
      <c r="H335" s="104"/>
      <c r="I335" s="103"/>
      <c r="J335" s="102"/>
      <c r="K335" s="945"/>
      <c r="L335" s="946"/>
      <c r="M335" s="99"/>
    </row>
    <row r="336" spans="1:13" ht="15.75" thickBot="1">
      <c r="A336" s="947" t="s">
        <v>0</v>
      </c>
      <c r="B336" s="948"/>
      <c r="C336" s="948"/>
      <c r="D336" s="948"/>
      <c r="E336" s="948"/>
      <c r="F336" s="948"/>
      <c r="G336" s="948"/>
      <c r="H336" s="948"/>
      <c r="I336" s="101"/>
      <c r="J336" s="100"/>
      <c r="K336" s="949">
        <f>K261+K271+K286+K319+K333+K335+K334</f>
        <v>76.159999999999982</v>
      </c>
      <c r="L336" s="950"/>
      <c r="M336" s="99">
        <f>M261+M271+M286+M319+M333+M335+M334</f>
        <v>457234.17599999998</v>
      </c>
    </row>
    <row r="339" spans="1:13" ht="15.75">
      <c r="A339" s="874" t="s">
        <v>104</v>
      </c>
      <c r="B339" s="874"/>
      <c r="C339" s="874"/>
      <c r="D339" s="874"/>
      <c r="E339" s="874"/>
      <c r="F339" s="874"/>
      <c r="G339" s="874"/>
      <c r="H339" s="874"/>
      <c r="I339" s="874"/>
      <c r="J339" s="874"/>
      <c r="K339" s="874"/>
      <c r="L339" s="874"/>
      <c r="M339" s="152"/>
    </row>
    <row r="340" spans="1:13" ht="15.75">
      <c r="A340" s="875" t="s">
        <v>103</v>
      </c>
      <c r="B340" s="875"/>
      <c r="C340" s="875"/>
      <c r="D340" s="875"/>
      <c r="E340" s="875"/>
      <c r="F340" s="875"/>
      <c r="G340" s="875"/>
      <c r="H340" s="875"/>
      <c r="I340" s="875"/>
      <c r="J340" s="875"/>
      <c r="K340" s="875"/>
      <c r="L340" s="875"/>
      <c r="M340" s="152"/>
    </row>
    <row r="341" spans="1:13" ht="15.75">
      <c r="A341" s="195"/>
      <c r="B341" s="195"/>
      <c r="C341" s="195"/>
      <c r="D341" s="195"/>
      <c r="E341" s="195"/>
      <c r="F341" s="195" t="s">
        <v>113</v>
      </c>
      <c r="G341" s="195"/>
      <c r="H341" s="195"/>
      <c r="I341" s="195"/>
      <c r="J341" s="195"/>
      <c r="K341" s="953" t="s">
        <v>109</v>
      </c>
      <c r="L341" s="872"/>
      <c r="M341" s="872"/>
    </row>
    <row r="342" spans="1:13">
      <c r="A342" s="154"/>
      <c r="B342" s="153"/>
      <c r="C342" s="876" t="s">
        <v>100</v>
      </c>
      <c r="D342" s="876"/>
      <c r="E342" s="876"/>
      <c r="F342" s="153"/>
      <c r="G342" s="153"/>
      <c r="H342" s="193"/>
      <c r="I342" s="877" t="s">
        <v>99</v>
      </c>
      <c r="J342" s="878"/>
      <c r="K342" s="879" t="s">
        <v>98</v>
      </c>
      <c r="L342" s="880"/>
      <c r="M342" s="207"/>
    </row>
    <row r="343" spans="1:13">
      <c r="A343" s="206"/>
      <c r="B343" s="180"/>
      <c r="C343" s="180"/>
      <c r="D343" s="180"/>
      <c r="E343" s="180"/>
      <c r="F343" s="180"/>
      <c r="G343" s="180"/>
      <c r="H343" s="181"/>
      <c r="I343" s="122"/>
      <c r="J343" s="121"/>
      <c r="K343" s="890" t="s">
        <v>97</v>
      </c>
      <c r="L343" s="891"/>
      <c r="M343" s="205" t="s">
        <v>96</v>
      </c>
    </row>
    <row r="344" spans="1:13">
      <c r="A344" s="206"/>
      <c r="B344" s="180"/>
      <c r="C344" s="180"/>
      <c r="D344" s="180"/>
      <c r="E344" s="180"/>
      <c r="F344" s="180"/>
      <c r="G344" s="180"/>
      <c r="H344" s="181"/>
      <c r="I344" s="892" t="s">
        <v>95</v>
      </c>
      <c r="J344" s="893"/>
      <c r="K344" s="894" t="s">
        <v>94</v>
      </c>
      <c r="L344" s="895"/>
      <c r="M344" s="205" t="s">
        <v>93</v>
      </c>
    </row>
    <row r="345" spans="1:13" ht="16.5" thickBot="1">
      <c r="A345" s="204"/>
      <c r="B345" s="176"/>
      <c r="C345" s="176"/>
      <c r="D345" s="176"/>
      <c r="E345" s="176"/>
      <c r="F345" s="176"/>
      <c r="G345" s="176"/>
      <c r="H345" s="175"/>
      <c r="I345" s="896">
        <v>947.6</v>
      </c>
      <c r="J345" s="897"/>
      <c r="K345" s="898"/>
      <c r="L345" s="899"/>
      <c r="M345" s="203"/>
    </row>
    <row r="346" spans="1:13">
      <c r="A346" s="192" t="s">
        <v>92</v>
      </c>
      <c r="B346" s="169"/>
      <c r="C346" s="169"/>
      <c r="D346" s="169"/>
      <c r="E346" s="169"/>
      <c r="F346" s="169"/>
      <c r="G346" s="169"/>
      <c r="H346" s="202"/>
      <c r="I346" s="166"/>
      <c r="J346" s="165"/>
      <c r="K346" s="900">
        <f>K349+K352</f>
        <v>6.9</v>
      </c>
      <c r="L346" s="901"/>
      <c r="M346" s="114">
        <f>K346*12*I345</f>
        <v>78461.280000000013</v>
      </c>
    </row>
    <row r="347" spans="1:13">
      <c r="A347" s="201" t="s">
        <v>91</v>
      </c>
      <c r="B347" s="200"/>
      <c r="C347" s="200"/>
      <c r="D347" s="200"/>
      <c r="E347" s="200"/>
      <c r="F347" s="200"/>
      <c r="G347" s="200"/>
      <c r="H347" s="199"/>
      <c r="I347" s="122"/>
      <c r="J347" s="121"/>
      <c r="K347" s="120"/>
      <c r="L347" s="119"/>
      <c r="M347" s="198"/>
    </row>
    <row r="348" spans="1:13" ht="15.75" thickBot="1">
      <c r="A348" s="188" t="s">
        <v>90</v>
      </c>
      <c r="B348" s="197"/>
      <c r="C348" s="197"/>
      <c r="D348" s="197"/>
      <c r="E348" s="197"/>
      <c r="F348" s="197"/>
      <c r="G348" s="197"/>
      <c r="H348" s="196"/>
      <c r="I348" s="161"/>
      <c r="J348" s="110"/>
      <c r="K348" s="109"/>
      <c r="L348" s="108"/>
      <c r="M348" s="107"/>
    </row>
    <row r="349" spans="1:13">
      <c r="A349" s="148" t="s">
        <v>89</v>
      </c>
      <c r="B349" s="156"/>
      <c r="C349" s="156"/>
      <c r="D349" s="156"/>
      <c r="E349" s="156"/>
      <c r="F349" s="156"/>
      <c r="G349" s="156"/>
      <c r="H349" s="182"/>
      <c r="I349" s="881" t="s">
        <v>27</v>
      </c>
      <c r="J349" s="882"/>
      <c r="K349" s="883">
        <v>4.13</v>
      </c>
      <c r="L349" s="884"/>
      <c r="M349" s="106">
        <f>K349*12*I345</f>
        <v>46963.056000000004</v>
      </c>
    </row>
    <row r="350" spans="1:13">
      <c r="A350" s="128" t="s">
        <v>80</v>
      </c>
      <c r="B350" s="180"/>
      <c r="C350" s="180"/>
      <c r="D350" s="180"/>
      <c r="E350" s="180"/>
      <c r="F350" s="180"/>
      <c r="G350" s="180"/>
      <c r="H350" s="181"/>
      <c r="I350" s="892" t="s">
        <v>70</v>
      </c>
      <c r="J350" s="893"/>
      <c r="K350" s="152"/>
      <c r="L350" s="119"/>
      <c r="M350" s="106"/>
    </row>
    <row r="351" spans="1:13">
      <c r="A351" s="148" t="s">
        <v>79</v>
      </c>
      <c r="B351" s="156"/>
      <c r="C351" s="156"/>
      <c r="D351" s="156"/>
      <c r="E351" s="156"/>
      <c r="F351" s="156"/>
      <c r="G351" s="156"/>
      <c r="H351" s="182"/>
      <c r="I351" s="881"/>
      <c r="J351" s="882"/>
      <c r="K351" s="152"/>
      <c r="L351" s="119"/>
      <c r="M351" s="106"/>
    </row>
    <row r="352" spans="1:13">
      <c r="A352" s="148" t="s">
        <v>88</v>
      </c>
      <c r="B352" s="156"/>
      <c r="C352" s="156"/>
      <c r="D352" s="156"/>
      <c r="E352" s="156"/>
      <c r="F352" s="156"/>
      <c r="G352" s="156"/>
      <c r="H352" s="182"/>
      <c r="I352" s="886" t="s">
        <v>59</v>
      </c>
      <c r="J352" s="887"/>
      <c r="K352" s="888">
        <v>2.77</v>
      </c>
      <c r="L352" s="889"/>
      <c r="M352" s="106">
        <f>K352*12*I345</f>
        <v>31498.224000000002</v>
      </c>
    </row>
    <row r="353" spans="1:13" ht="15.75">
      <c r="A353" s="145" t="s">
        <v>87</v>
      </c>
      <c r="B353" s="179"/>
      <c r="C353" s="179"/>
      <c r="D353" s="179"/>
      <c r="E353" s="179"/>
      <c r="F353" s="179"/>
      <c r="G353" s="179"/>
      <c r="H353" s="178"/>
      <c r="I353" s="892" t="s">
        <v>70</v>
      </c>
      <c r="J353" s="893"/>
      <c r="K353" s="195"/>
      <c r="L353" s="194"/>
      <c r="M353" s="106"/>
    </row>
    <row r="354" spans="1:13">
      <c r="A354" s="140" t="s">
        <v>86</v>
      </c>
      <c r="B354" s="153"/>
      <c r="C354" s="153"/>
      <c r="D354" s="153"/>
      <c r="E354" s="153"/>
      <c r="F354" s="153"/>
      <c r="G354" s="153"/>
      <c r="H354" s="193"/>
      <c r="I354" s="892"/>
      <c r="J354" s="893"/>
      <c r="K354" s="177"/>
      <c r="L354" s="119"/>
      <c r="M354" s="106"/>
    </row>
    <row r="355" spans="1:13" ht="15.75" thickBot="1">
      <c r="A355" s="148" t="s">
        <v>85</v>
      </c>
      <c r="B355" s="147"/>
      <c r="C355" s="147"/>
      <c r="D355" s="147"/>
      <c r="E355" s="147"/>
      <c r="F355" s="147"/>
      <c r="G355" s="147"/>
      <c r="H355" s="146"/>
      <c r="I355" s="159"/>
      <c r="J355" s="158"/>
      <c r="K355" s="902"/>
      <c r="L355" s="903"/>
      <c r="M355" s="106"/>
    </row>
    <row r="356" spans="1:13">
      <c r="A356" s="192" t="s">
        <v>84</v>
      </c>
      <c r="B356" s="191"/>
      <c r="C356" s="191"/>
      <c r="D356" s="191"/>
      <c r="E356" s="191"/>
      <c r="F356" s="191"/>
      <c r="G356" s="191"/>
      <c r="H356" s="190"/>
      <c r="I356" s="166"/>
      <c r="J356" s="189"/>
      <c r="K356" s="904">
        <f>K358+K363+K366</f>
        <v>5.6400000000000006</v>
      </c>
      <c r="L356" s="901"/>
      <c r="M356" s="114">
        <f>K356*12*I345</f>
        <v>64133.568000000007</v>
      </c>
    </row>
    <row r="357" spans="1:13" ht="15.75" thickBot="1">
      <c r="A357" s="188" t="s">
        <v>83</v>
      </c>
      <c r="B357" s="187"/>
      <c r="C357" s="187"/>
      <c r="D357" s="187"/>
      <c r="E357" s="187"/>
      <c r="F357" s="187"/>
      <c r="G357" s="187"/>
      <c r="H357" s="186"/>
      <c r="I357" s="161"/>
      <c r="J357" s="185"/>
      <c r="K357" s="109"/>
      <c r="L357" s="108"/>
      <c r="M357" s="107"/>
    </row>
    <row r="358" spans="1:13">
      <c r="A358" s="128" t="s">
        <v>82</v>
      </c>
      <c r="B358" s="127"/>
      <c r="C358" s="127"/>
      <c r="D358" s="127"/>
      <c r="E358" s="127"/>
      <c r="F358" s="127"/>
      <c r="G358" s="127"/>
      <c r="H358" s="125"/>
      <c r="I358" s="892" t="s">
        <v>27</v>
      </c>
      <c r="J358" s="893"/>
      <c r="K358" s="883">
        <v>2.83</v>
      </c>
      <c r="L358" s="884"/>
      <c r="M358" s="106">
        <f>K358*12*I345</f>
        <v>32180.496000000003</v>
      </c>
    </row>
    <row r="359" spans="1:13">
      <c r="A359" s="148" t="s">
        <v>81</v>
      </c>
      <c r="B359" s="147"/>
      <c r="C359" s="147"/>
      <c r="D359" s="147"/>
      <c r="E359" s="147"/>
      <c r="F359" s="147"/>
      <c r="G359" s="147"/>
      <c r="H359" s="146"/>
      <c r="I359" s="184"/>
      <c r="J359" s="183"/>
      <c r="K359" s="152"/>
      <c r="L359" s="119"/>
      <c r="M359" s="106"/>
    </row>
    <row r="360" spans="1:13">
      <c r="A360" s="128" t="s">
        <v>80</v>
      </c>
      <c r="B360" s="180"/>
      <c r="C360" s="180"/>
      <c r="D360" s="180"/>
      <c r="E360" s="180"/>
      <c r="F360" s="180"/>
      <c r="G360" s="180"/>
      <c r="H360" s="181"/>
      <c r="I360" s="892" t="s">
        <v>70</v>
      </c>
      <c r="J360" s="893"/>
      <c r="K360" s="152"/>
      <c r="L360" s="119"/>
      <c r="M360" s="106"/>
    </row>
    <row r="361" spans="1:13">
      <c r="A361" s="148" t="s">
        <v>79</v>
      </c>
      <c r="B361" s="156"/>
      <c r="C361" s="156"/>
      <c r="D361" s="156"/>
      <c r="E361" s="156"/>
      <c r="F361" s="156"/>
      <c r="G361" s="156"/>
      <c r="H361" s="182"/>
      <c r="I361" s="881"/>
      <c r="J361" s="882"/>
      <c r="K361" s="152"/>
      <c r="L361" s="119"/>
      <c r="M361" s="106"/>
    </row>
    <row r="362" spans="1:13">
      <c r="A362" s="145" t="s">
        <v>78</v>
      </c>
      <c r="B362" s="179"/>
      <c r="C362" s="178"/>
      <c r="D362" s="180"/>
      <c r="E362" s="180"/>
      <c r="F362" s="180"/>
      <c r="G362" s="180"/>
      <c r="H362" s="181"/>
      <c r="I362" s="892" t="s">
        <v>70</v>
      </c>
      <c r="J362" s="893"/>
      <c r="K362" s="152"/>
      <c r="L362" s="119"/>
      <c r="M362" s="106"/>
    </row>
    <row r="363" spans="1:13">
      <c r="A363" s="128" t="s">
        <v>77</v>
      </c>
      <c r="B363" s="180"/>
      <c r="C363" s="180"/>
      <c r="D363" s="179"/>
      <c r="E363" s="179"/>
      <c r="F363" s="179"/>
      <c r="G363" s="179"/>
      <c r="H363" s="178"/>
      <c r="I363" s="886" t="s">
        <v>59</v>
      </c>
      <c r="J363" s="887"/>
      <c r="K363" s="888">
        <v>1.24</v>
      </c>
      <c r="L363" s="889"/>
      <c r="M363" s="106">
        <f>K363*12*I345</f>
        <v>14100.287999999999</v>
      </c>
    </row>
    <row r="364" spans="1:13">
      <c r="A364" s="140" t="s">
        <v>76</v>
      </c>
      <c r="B364" s="139"/>
      <c r="C364" s="139"/>
      <c r="D364" s="139"/>
      <c r="E364" s="139"/>
      <c r="F364" s="139"/>
      <c r="G364" s="139"/>
      <c r="H364" s="138"/>
      <c r="I364" s="877" t="s">
        <v>75</v>
      </c>
      <c r="J364" s="878"/>
      <c r="K364" s="152"/>
      <c r="L364" s="119"/>
      <c r="M364" s="106"/>
    </row>
    <row r="365" spans="1:13">
      <c r="A365" s="148"/>
      <c r="B365" s="147"/>
      <c r="C365" s="147"/>
      <c r="D365" s="147"/>
      <c r="E365" s="147"/>
      <c r="F365" s="147"/>
      <c r="G365" s="147"/>
      <c r="H365" s="146"/>
      <c r="I365" s="159" t="s">
        <v>74</v>
      </c>
      <c r="J365" s="158"/>
      <c r="K365" s="177"/>
      <c r="L365" s="119"/>
      <c r="M365" s="106"/>
    </row>
    <row r="366" spans="1:13">
      <c r="A366" s="140" t="s">
        <v>73</v>
      </c>
      <c r="B366" s="139"/>
      <c r="C366" s="139"/>
      <c r="D366" s="139"/>
      <c r="E366" s="139"/>
      <c r="F366" s="139"/>
      <c r="G366" s="139"/>
      <c r="H366" s="138"/>
      <c r="I366" s="877" t="s">
        <v>59</v>
      </c>
      <c r="J366" s="878"/>
      <c r="K366" s="888">
        <v>1.57</v>
      </c>
      <c r="L366" s="889"/>
      <c r="M366" s="106">
        <f>K366*12*I345</f>
        <v>17852.784</v>
      </c>
    </row>
    <row r="367" spans="1:13">
      <c r="A367" s="148" t="s">
        <v>72</v>
      </c>
      <c r="B367" s="147"/>
      <c r="C367" s="147"/>
      <c r="D367" s="147"/>
      <c r="E367" s="147"/>
      <c r="F367" s="147"/>
      <c r="G367" s="147"/>
      <c r="H367" s="146"/>
      <c r="I367" s="159"/>
      <c r="J367" s="158"/>
      <c r="K367" s="152"/>
      <c r="L367" s="119"/>
      <c r="M367" s="106"/>
    </row>
    <row r="368" spans="1:13">
      <c r="A368" s="140" t="s">
        <v>71</v>
      </c>
      <c r="B368" s="139"/>
      <c r="C368" s="139"/>
      <c r="D368" s="139"/>
      <c r="E368" s="139"/>
      <c r="F368" s="139"/>
      <c r="G368" s="139"/>
      <c r="H368" s="138"/>
      <c r="I368" s="892" t="s">
        <v>70</v>
      </c>
      <c r="J368" s="893"/>
      <c r="K368" s="152"/>
      <c r="L368" s="119"/>
      <c r="M368" s="106"/>
    </row>
    <row r="369" spans="1:13">
      <c r="A369" s="140" t="s">
        <v>69</v>
      </c>
      <c r="B369" s="139"/>
      <c r="C369" s="139"/>
      <c r="D369" s="139"/>
      <c r="E369" s="139"/>
      <c r="F369" s="139"/>
      <c r="G369" s="139"/>
      <c r="H369" s="138"/>
      <c r="I369" s="877" t="s">
        <v>68</v>
      </c>
      <c r="J369" s="878"/>
      <c r="K369" s="176"/>
      <c r="L369" s="175"/>
      <c r="M369" s="174"/>
    </row>
    <row r="370" spans="1:13" ht="15.75" thickBot="1">
      <c r="A370" s="148"/>
      <c r="B370" s="147"/>
      <c r="C370" s="147"/>
      <c r="D370" s="147"/>
      <c r="E370" s="147"/>
      <c r="F370" s="147"/>
      <c r="G370" s="147"/>
      <c r="H370" s="146"/>
      <c r="I370" s="905" t="s">
        <v>67</v>
      </c>
      <c r="J370" s="906"/>
      <c r="K370" s="173"/>
      <c r="L370" s="172"/>
      <c r="M370" s="171"/>
    </row>
    <row r="371" spans="1:13">
      <c r="A371" s="170" t="s">
        <v>66</v>
      </c>
      <c r="B371" s="169"/>
      <c r="C371" s="169"/>
      <c r="D371" s="169"/>
      <c r="E371" s="169"/>
      <c r="F371" s="169"/>
      <c r="G371" s="168"/>
      <c r="H371" s="167"/>
      <c r="I371" s="166"/>
      <c r="J371" s="165"/>
      <c r="K371" s="912">
        <f>K373+K380+K388+K392+K393+K397</f>
        <v>35.059999999999995</v>
      </c>
      <c r="L371" s="901"/>
      <c r="M371" s="114">
        <f>M373+M380+M388+M392+M393+M397</f>
        <v>398674.272</v>
      </c>
    </row>
    <row r="372" spans="1:13" ht="15.75" thickBot="1">
      <c r="A372" s="164"/>
      <c r="B372" s="163"/>
      <c r="C372" s="163"/>
      <c r="D372" s="163"/>
      <c r="E372" s="163"/>
      <c r="F372" s="163"/>
      <c r="G372" s="163"/>
      <c r="H372" s="162"/>
      <c r="I372" s="161"/>
      <c r="J372" s="110"/>
      <c r="K372" s="109"/>
      <c r="L372" s="108"/>
      <c r="M372" s="107"/>
    </row>
    <row r="373" spans="1:13" ht="15.75" thickBot="1">
      <c r="A373" s="907" t="s">
        <v>65</v>
      </c>
      <c r="B373" s="908"/>
      <c r="C373" s="908"/>
      <c r="D373" s="908"/>
      <c r="E373" s="908"/>
      <c r="F373" s="908"/>
      <c r="G373" s="908"/>
      <c r="H373" s="909"/>
      <c r="I373" s="132"/>
      <c r="J373" s="131"/>
      <c r="K373" s="910">
        <f>K374+K375+K376+K378+K379</f>
        <v>10.59</v>
      </c>
      <c r="L373" s="911"/>
      <c r="M373" s="130">
        <f>K373*12*I345</f>
        <v>120421.008</v>
      </c>
    </row>
    <row r="374" spans="1:13">
      <c r="A374" s="148" t="s">
        <v>64</v>
      </c>
      <c r="B374" s="147"/>
      <c r="C374" s="147"/>
      <c r="D374" s="147"/>
      <c r="E374" s="147"/>
      <c r="F374" s="147"/>
      <c r="G374" s="147"/>
      <c r="H374" s="146"/>
      <c r="I374" s="881" t="s">
        <v>63</v>
      </c>
      <c r="J374" s="882"/>
      <c r="K374" s="883">
        <v>2.2400000000000002</v>
      </c>
      <c r="L374" s="884"/>
      <c r="M374" s="106">
        <f>K374*12*I345</f>
        <v>25471.488000000005</v>
      </c>
    </row>
    <row r="375" spans="1:13">
      <c r="A375" s="145" t="s">
        <v>62</v>
      </c>
      <c r="B375" s="144"/>
      <c r="C375" s="144"/>
      <c r="D375" s="144"/>
      <c r="E375" s="144"/>
      <c r="F375" s="144"/>
      <c r="G375" s="144"/>
      <c r="H375" s="143"/>
      <c r="I375" s="886" t="s">
        <v>61</v>
      </c>
      <c r="J375" s="887"/>
      <c r="K375" s="888">
        <v>5.28</v>
      </c>
      <c r="L375" s="889"/>
      <c r="M375" s="106">
        <f>K375*12*I345</f>
        <v>60039.936000000002</v>
      </c>
    </row>
    <row r="376" spans="1:13">
      <c r="A376" s="140" t="s">
        <v>60</v>
      </c>
      <c r="B376" s="139"/>
      <c r="C376" s="139"/>
      <c r="D376" s="139"/>
      <c r="E376" s="139"/>
      <c r="F376" s="139"/>
      <c r="G376" s="139"/>
      <c r="H376" s="138"/>
      <c r="I376" s="877" t="s">
        <v>59</v>
      </c>
      <c r="J376" s="878"/>
      <c r="K376" s="888">
        <v>0.6</v>
      </c>
      <c r="L376" s="889"/>
      <c r="M376" s="106">
        <f>K376*12*I345</f>
        <v>6822.7199999999993</v>
      </c>
    </row>
    <row r="377" spans="1:13">
      <c r="A377" s="160" t="s">
        <v>58</v>
      </c>
      <c r="B377" s="156"/>
      <c r="C377" s="156"/>
      <c r="D377" s="156"/>
      <c r="E377" s="147"/>
      <c r="F377" s="147"/>
      <c r="G377" s="147"/>
      <c r="H377" s="146"/>
      <c r="I377" s="159"/>
      <c r="J377" s="158"/>
      <c r="K377" s="120"/>
      <c r="L377" s="119"/>
      <c r="M377" s="106"/>
    </row>
    <row r="378" spans="1:13">
      <c r="A378" s="145" t="s">
        <v>57</v>
      </c>
      <c r="B378" s="144"/>
      <c r="C378" s="144"/>
      <c r="D378" s="144"/>
      <c r="E378" s="144"/>
      <c r="F378" s="144"/>
      <c r="G378" s="144"/>
      <c r="H378" s="143"/>
      <c r="I378" s="886" t="s">
        <v>27</v>
      </c>
      <c r="J378" s="887"/>
      <c r="K378" s="888">
        <v>0.18</v>
      </c>
      <c r="L378" s="889"/>
      <c r="M378" s="106">
        <f>K378*12*I345</f>
        <v>2046.8160000000003</v>
      </c>
    </row>
    <row r="379" spans="1:13" ht="15.75" thickBot="1">
      <c r="A379" s="140" t="s">
        <v>56</v>
      </c>
      <c r="B379" s="139"/>
      <c r="C379" s="139"/>
      <c r="D379" s="139"/>
      <c r="E379" s="139"/>
      <c r="F379" s="139"/>
      <c r="G379" s="139"/>
      <c r="H379" s="138"/>
      <c r="I379" s="913" t="s">
        <v>27</v>
      </c>
      <c r="J379" s="914"/>
      <c r="K379" s="915">
        <v>2.29</v>
      </c>
      <c r="L379" s="916"/>
      <c r="M379" s="106">
        <f>K379*12*I345</f>
        <v>26040.048000000003</v>
      </c>
    </row>
    <row r="380" spans="1:13" ht="15.75" thickBot="1">
      <c r="A380" s="917" t="s">
        <v>55</v>
      </c>
      <c r="B380" s="918"/>
      <c r="C380" s="918"/>
      <c r="D380" s="918"/>
      <c r="E380" s="918"/>
      <c r="F380" s="918"/>
      <c r="G380" s="918"/>
      <c r="H380" s="919"/>
      <c r="I380" s="132"/>
      <c r="J380" s="131"/>
      <c r="K380" s="920">
        <f>K381+K382+K384+K385+K386+K387</f>
        <v>2.3200000000000003</v>
      </c>
      <c r="L380" s="911"/>
      <c r="M380" s="130">
        <f>K380*12*I345</f>
        <v>26381.184000000005</v>
      </c>
    </row>
    <row r="381" spans="1:13">
      <c r="A381" s="157" t="s">
        <v>54</v>
      </c>
      <c r="B381" s="156"/>
      <c r="C381" s="156"/>
      <c r="D381" s="156"/>
      <c r="E381" s="156"/>
      <c r="F381" s="147"/>
      <c r="G381" s="147"/>
      <c r="H381" s="146"/>
      <c r="I381" s="155"/>
      <c r="J381" s="121"/>
      <c r="K381" s="883">
        <v>0.13</v>
      </c>
      <c r="L381" s="884"/>
      <c r="M381" s="106">
        <f>K381*12*I345</f>
        <v>1478.2560000000001</v>
      </c>
    </row>
    <row r="382" spans="1:13">
      <c r="A382" s="154" t="s">
        <v>53</v>
      </c>
      <c r="B382" s="153"/>
      <c r="C382" s="153"/>
      <c r="D382" s="153"/>
      <c r="E382" s="153"/>
      <c r="F382" s="139"/>
      <c r="G382" s="139"/>
      <c r="H382" s="138"/>
      <c r="I382" s="892" t="s">
        <v>52</v>
      </c>
      <c r="J382" s="893"/>
      <c r="K382" s="888">
        <v>1.1100000000000001</v>
      </c>
      <c r="L382" s="889"/>
      <c r="M382" s="106">
        <f>K382*12*I345</f>
        <v>12622.032000000001</v>
      </c>
    </row>
    <row r="383" spans="1:13">
      <c r="A383" s="148" t="s">
        <v>51</v>
      </c>
      <c r="B383" s="147"/>
      <c r="C383" s="147"/>
      <c r="D383" s="147"/>
      <c r="E383" s="147"/>
      <c r="F383" s="147"/>
      <c r="G383" s="147"/>
      <c r="H383" s="146"/>
      <c r="I383" s="881" t="s">
        <v>50</v>
      </c>
      <c r="J383" s="882"/>
      <c r="K383" s="152"/>
      <c r="L383" s="119"/>
      <c r="M383" s="106"/>
    </row>
    <row r="384" spans="1:13">
      <c r="A384" s="145" t="s">
        <v>49</v>
      </c>
      <c r="B384" s="144"/>
      <c r="C384" s="144"/>
      <c r="D384" s="144"/>
      <c r="E384" s="144"/>
      <c r="F384" s="144"/>
      <c r="G384" s="144"/>
      <c r="H384" s="143"/>
      <c r="I384" s="886" t="s">
        <v>48</v>
      </c>
      <c r="J384" s="887"/>
      <c r="K384" s="888">
        <v>0.68</v>
      </c>
      <c r="L384" s="889"/>
      <c r="M384" s="106">
        <f>K384*12*I345</f>
        <v>7732.4160000000002</v>
      </c>
    </row>
    <row r="385" spans="1:13">
      <c r="A385" s="145" t="s">
        <v>47</v>
      </c>
      <c r="B385" s="144"/>
      <c r="C385" s="144"/>
      <c r="D385" s="144"/>
      <c r="E385" s="144"/>
      <c r="F385" s="144"/>
      <c r="G385" s="144"/>
      <c r="H385" s="143"/>
      <c r="I385" s="886" t="s">
        <v>46</v>
      </c>
      <c r="J385" s="887"/>
      <c r="K385" s="888">
        <v>0.17</v>
      </c>
      <c r="L385" s="889"/>
      <c r="M385" s="106">
        <f>K385*12*I345</f>
        <v>1933.104</v>
      </c>
    </row>
    <row r="386" spans="1:13">
      <c r="A386" s="140" t="s">
        <v>38</v>
      </c>
      <c r="B386" s="139"/>
      <c r="C386" s="139"/>
      <c r="D386" s="139"/>
      <c r="E386" s="139"/>
      <c r="F386" s="139"/>
      <c r="G386" s="139"/>
      <c r="H386" s="138"/>
      <c r="I386" s="886" t="s">
        <v>37</v>
      </c>
      <c r="J386" s="887"/>
      <c r="K386" s="902">
        <v>0.09</v>
      </c>
      <c r="L386" s="903"/>
      <c r="M386" s="106">
        <f>K386*12*I345</f>
        <v>1023.4080000000001</v>
      </c>
    </row>
    <row r="387" spans="1:13" ht="15.75" thickBot="1">
      <c r="A387" s="140" t="s">
        <v>45</v>
      </c>
      <c r="B387" s="139"/>
      <c r="C387" s="139"/>
      <c r="D387" s="139"/>
      <c r="E387" s="139"/>
      <c r="F387" s="139"/>
      <c r="G387" s="139"/>
      <c r="H387" s="138"/>
      <c r="I387" s="913" t="s">
        <v>44</v>
      </c>
      <c r="J387" s="914"/>
      <c r="K387" s="923">
        <v>0.14000000000000001</v>
      </c>
      <c r="L387" s="924"/>
      <c r="M387" s="151">
        <f>K387*12*I345</f>
        <v>1591.9680000000003</v>
      </c>
    </row>
    <row r="388" spans="1:13" ht="15.75" thickBot="1">
      <c r="A388" s="917" t="s">
        <v>108</v>
      </c>
      <c r="B388" s="918"/>
      <c r="C388" s="918"/>
      <c r="D388" s="918"/>
      <c r="E388" s="918"/>
      <c r="F388" s="918"/>
      <c r="G388" s="918"/>
      <c r="H388" s="919"/>
      <c r="I388" s="150"/>
      <c r="J388" s="149"/>
      <c r="K388" s="928">
        <f>K389+K390+K391</f>
        <v>1.5199999999999998</v>
      </c>
      <c r="L388" s="927"/>
      <c r="M388" s="130">
        <f>K388*12*I345</f>
        <v>17284.223999999998</v>
      </c>
    </row>
    <row r="389" spans="1:13">
      <c r="A389" s="148" t="s">
        <v>42</v>
      </c>
      <c r="B389" s="147"/>
      <c r="C389" s="147"/>
      <c r="D389" s="147"/>
      <c r="E389" s="147"/>
      <c r="F389" s="147"/>
      <c r="G389" s="147"/>
      <c r="H389" s="146"/>
      <c r="I389" s="929" t="s">
        <v>41</v>
      </c>
      <c r="J389" s="930"/>
      <c r="K389" s="931">
        <v>0.53</v>
      </c>
      <c r="L389" s="932"/>
      <c r="M389" s="106">
        <f>K389*12*I345</f>
        <v>6026.7360000000008</v>
      </c>
    </row>
    <row r="390" spans="1:13">
      <c r="A390" s="145" t="s">
        <v>40</v>
      </c>
      <c r="B390" s="144"/>
      <c r="C390" s="144"/>
      <c r="D390" s="144"/>
      <c r="E390" s="144"/>
      <c r="F390" s="144"/>
      <c r="G390" s="144"/>
      <c r="H390" s="143"/>
      <c r="I390" s="142" t="s">
        <v>39</v>
      </c>
      <c r="J390" s="141"/>
      <c r="K390" s="902">
        <v>0.83</v>
      </c>
      <c r="L390" s="903"/>
      <c r="M390" s="106">
        <f>K390*12*I345</f>
        <v>9438.0959999999995</v>
      </c>
    </row>
    <row r="391" spans="1:13" ht="15.75" thickBot="1">
      <c r="A391" s="140" t="s">
        <v>38</v>
      </c>
      <c r="B391" s="139"/>
      <c r="C391" s="139"/>
      <c r="D391" s="139"/>
      <c r="E391" s="139"/>
      <c r="F391" s="139"/>
      <c r="G391" s="139"/>
      <c r="H391" s="138"/>
      <c r="I391" s="913" t="s">
        <v>37</v>
      </c>
      <c r="J391" s="914"/>
      <c r="K391" s="923">
        <v>0.16</v>
      </c>
      <c r="L391" s="924"/>
      <c r="M391" s="106">
        <f>K391*12*I345</f>
        <v>1819.3920000000001</v>
      </c>
    </row>
    <row r="392" spans="1:13" ht="15.75" thickBot="1">
      <c r="A392" s="136" t="s">
        <v>107</v>
      </c>
      <c r="B392" s="135"/>
      <c r="C392" s="135"/>
      <c r="D392" s="135"/>
      <c r="E392" s="135"/>
      <c r="F392" s="135"/>
      <c r="G392" s="135"/>
      <c r="H392" s="134"/>
      <c r="I392" s="933" t="s">
        <v>35</v>
      </c>
      <c r="J392" s="934"/>
      <c r="K392" s="935">
        <v>18.75</v>
      </c>
      <c r="L392" s="936"/>
      <c r="M392" s="130">
        <f>K392*12*I345</f>
        <v>213210</v>
      </c>
    </row>
    <row r="393" spans="1:13" ht="15.75" thickBot="1">
      <c r="A393" s="907" t="s">
        <v>106</v>
      </c>
      <c r="B393" s="908"/>
      <c r="C393" s="908"/>
      <c r="D393" s="908"/>
      <c r="E393" s="908"/>
      <c r="F393" s="908"/>
      <c r="G393" s="908"/>
      <c r="H393" s="909"/>
      <c r="I393" s="132"/>
      <c r="J393" s="131"/>
      <c r="K393" s="920">
        <v>1.8</v>
      </c>
      <c r="L393" s="927"/>
      <c r="M393" s="130">
        <f>K393*12*I345</f>
        <v>20468.160000000003</v>
      </c>
    </row>
    <row r="394" spans="1:13">
      <c r="A394" s="128" t="s">
        <v>33</v>
      </c>
      <c r="B394" s="127"/>
      <c r="C394" s="127"/>
      <c r="D394" s="127"/>
      <c r="E394" s="127"/>
      <c r="F394" s="127"/>
      <c r="G394" s="127"/>
      <c r="H394" s="125"/>
      <c r="I394" s="925" t="s">
        <v>32</v>
      </c>
      <c r="J394" s="926"/>
      <c r="K394" s="124"/>
      <c r="L394" s="123"/>
      <c r="M394" s="106"/>
    </row>
    <row r="395" spans="1:13">
      <c r="A395" s="128" t="s">
        <v>31</v>
      </c>
      <c r="B395" s="127"/>
      <c r="C395" s="127"/>
      <c r="D395" s="127"/>
      <c r="E395" s="127"/>
      <c r="F395" s="127"/>
      <c r="G395" s="127"/>
      <c r="H395" s="125"/>
      <c r="I395" s="122"/>
      <c r="J395" s="121"/>
      <c r="K395" s="124"/>
      <c r="L395" s="123"/>
      <c r="M395" s="106"/>
    </row>
    <row r="396" spans="1:13" ht="15.75" thickBot="1">
      <c r="A396" s="128" t="s">
        <v>30</v>
      </c>
      <c r="B396" s="127"/>
      <c r="C396" s="127"/>
      <c r="D396" s="127"/>
      <c r="E396" s="127"/>
      <c r="F396" s="127"/>
      <c r="G396" s="127"/>
      <c r="H396" s="125"/>
      <c r="I396" s="137"/>
      <c r="J396" s="121"/>
      <c r="K396" s="124"/>
      <c r="L396" s="123"/>
      <c r="M396" s="106"/>
    </row>
    <row r="397" spans="1:13" ht="15.75" thickBot="1">
      <c r="A397" s="136" t="s">
        <v>105</v>
      </c>
      <c r="B397" s="135"/>
      <c r="C397" s="135"/>
      <c r="D397" s="135"/>
      <c r="E397" s="135"/>
      <c r="F397" s="135"/>
      <c r="G397" s="135"/>
      <c r="H397" s="134"/>
      <c r="I397" s="132"/>
      <c r="J397" s="131"/>
      <c r="K397" s="920">
        <v>0.08</v>
      </c>
      <c r="L397" s="927"/>
      <c r="M397" s="130">
        <f>K397*12*I345</f>
        <v>909.69600000000003</v>
      </c>
    </row>
    <row r="398" spans="1:13">
      <c r="A398" s="128" t="s">
        <v>28</v>
      </c>
      <c r="B398" s="127"/>
      <c r="C398" s="127"/>
      <c r="D398" s="127"/>
      <c r="E398" s="127"/>
      <c r="F398" s="127"/>
      <c r="G398" s="127"/>
      <c r="H398" s="125"/>
      <c r="I398" s="925" t="s">
        <v>27</v>
      </c>
      <c r="J398" s="926"/>
      <c r="K398" s="133"/>
      <c r="L398" s="123"/>
      <c r="M398" s="106"/>
    </row>
    <row r="399" spans="1:13" ht="15.75" thickBot="1">
      <c r="A399" s="128" t="s">
        <v>26</v>
      </c>
      <c r="B399" s="127"/>
      <c r="C399" s="127"/>
      <c r="D399" s="127"/>
      <c r="E399" s="127"/>
      <c r="F399" s="127"/>
      <c r="G399" s="127"/>
      <c r="H399" s="125"/>
      <c r="I399" s="122"/>
      <c r="J399" s="121"/>
      <c r="K399" s="133"/>
      <c r="L399" s="123"/>
      <c r="M399" s="106"/>
    </row>
    <row r="400" spans="1:13" ht="15.75" thickBot="1">
      <c r="A400" s="907" t="s">
        <v>25</v>
      </c>
      <c r="B400" s="908"/>
      <c r="C400" s="908"/>
      <c r="D400" s="908"/>
      <c r="E400" s="908"/>
      <c r="F400" s="908"/>
      <c r="G400" s="908"/>
      <c r="H400" s="909"/>
      <c r="I400" s="132"/>
      <c r="J400" s="131"/>
      <c r="K400" s="920">
        <v>6.67</v>
      </c>
      <c r="L400" s="927"/>
      <c r="M400" s="130">
        <f>K400*12*I345</f>
        <v>75845.903999999995</v>
      </c>
    </row>
    <row r="401" spans="1:13">
      <c r="A401" s="128" t="s">
        <v>24</v>
      </c>
      <c r="B401" s="126"/>
      <c r="C401" s="126"/>
      <c r="D401" s="126"/>
      <c r="E401" s="126"/>
      <c r="F401" s="127"/>
      <c r="G401" s="126"/>
      <c r="H401" s="125"/>
      <c r="I401" s="892" t="s">
        <v>23</v>
      </c>
      <c r="J401" s="893"/>
      <c r="K401" s="124"/>
      <c r="L401" s="123"/>
      <c r="M401" s="106"/>
    </row>
    <row r="402" spans="1:13">
      <c r="A402" s="128" t="s">
        <v>22</v>
      </c>
      <c r="B402" s="126"/>
      <c r="C402" s="126"/>
      <c r="D402" s="126"/>
      <c r="E402" s="126"/>
      <c r="F402" s="127"/>
      <c r="G402" s="126"/>
      <c r="H402" s="125"/>
      <c r="I402" s="892" t="s">
        <v>21</v>
      </c>
      <c r="J402" s="893"/>
      <c r="K402" s="124"/>
      <c r="L402" s="123"/>
      <c r="M402" s="106"/>
    </row>
    <row r="403" spans="1:13">
      <c r="A403" s="128" t="s">
        <v>20</v>
      </c>
      <c r="B403" s="126"/>
      <c r="C403" s="126"/>
      <c r="D403" s="126"/>
      <c r="E403" s="126"/>
      <c r="F403" s="127"/>
      <c r="G403" s="126"/>
      <c r="H403" s="125"/>
      <c r="I403" s="892" t="s">
        <v>19</v>
      </c>
      <c r="J403" s="893"/>
      <c r="K403" s="124"/>
      <c r="L403" s="123"/>
      <c r="M403" s="106"/>
    </row>
    <row r="404" spans="1:13">
      <c r="A404" s="128" t="s">
        <v>18</v>
      </c>
      <c r="B404" s="126"/>
      <c r="C404" s="126"/>
      <c r="D404" s="126"/>
      <c r="E404" s="126"/>
      <c r="F404" s="127"/>
      <c r="G404" s="126"/>
      <c r="H404" s="125"/>
      <c r="I404" s="892" t="s">
        <v>17</v>
      </c>
      <c r="J404" s="893"/>
      <c r="K404" s="124"/>
      <c r="L404" s="123"/>
      <c r="M404" s="106"/>
    </row>
    <row r="405" spans="1:13">
      <c r="A405" s="128" t="s">
        <v>16</v>
      </c>
      <c r="B405" s="126"/>
      <c r="C405" s="126"/>
      <c r="D405" s="126"/>
      <c r="E405" s="126"/>
      <c r="F405" s="127"/>
      <c r="G405" s="126"/>
      <c r="H405" s="125"/>
      <c r="I405" s="892" t="s">
        <v>15</v>
      </c>
      <c r="J405" s="893"/>
      <c r="K405" s="124"/>
      <c r="L405" s="123"/>
      <c r="M405" s="106"/>
    </row>
    <row r="406" spans="1:13">
      <c r="A406" s="128" t="s">
        <v>14</v>
      </c>
      <c r="B406" s="126"/>
      <c r="C406" s="126"/>
      <c r="D406" s="126"/>
      <c r="E406" s="126"/>
      <c r="F406" s="127"/>
      <c r="G406" s="126"/>
      <c r="H406" s="125"/>
      <c r="I406" s="122"/>
      <c r="J406" s="121"/>
      <c r="K406" s="124"/>
      <c r="L406" s="129"/>
      <c r="M406" s="106"/>
    </row>
    <row r="407" spans="1:13">
      <c r="A407" s="128" t="s">
        <v>13</v>
      </c>
      <c r="B407" s="126"/>
      <c r="C407" s="126"/>
      <c r="D407" s="126"/>
      <c r="E407" s="126"/>
      <c r="F407" s="127"/>
      <c r="G407" s="126"/>
      <c r="H407" s="125"/>
      <c r="I407" s="122"/>
      <c r="J407" s="121"/>
      <c r="K407" s="124"/>
      <c r="L407" s="123"/>
      <c r="M407" s="106"/>
    </row>
    <row r="408" spans="1:13">
      <c r="A408" s="128" t="s">
        <v>12</v>
      </c>
      <c r="B408" s="126"/>
      <c r="C408" s="126"/>
      <c r="D408" s="126"/>
      <c r="E408" s="126"/>
      <c r="F408" s="127"/>
      <c r="G408" s="126"/>
      <c r="H408" s="125"/>
      <c r="I408" s="122"/>
      <c r="J408" s="121"/>
      <c r="K408" s="124"/>
      <c r="L408" s="123"/>
      <c r="M408" s="106"/>
    </row>
    <row r="409" spans="1:13">
      <c r="A409" s="128" t="s">
        <v>11</v>
      </c>
      <c r="B409" s="126"/>
      <c r="C409" s="126"/>
      <c r="D409" s="126"/>
      <c r="E409" s="126"/>
      <c r="F409" s="127"/>
      <c r="G409" s="126"/>
      <c r="H409" s="125"/>
      <c r="I409" s="122"/>
      <c r="J409" s="121"/>
      <c r="K409" s="124"/>
      <c r="L409" s="123"/>
      <c r="M409" s="106"/>
    </row>
    <row r="410" spans="1:13">
      <c r="A410" s="128" t="s">
        <v>10</v>
      </c>
      <c r="B410" s="126"/>
      <c r="C410" s="126"/>
      <c r="D410" s="126"/>
      <c r="E410" s="126"/>
      <c r="F410" s="127"/>
      <c r="G410" s="126"/>
      <c r="H410" s="125"/>
      <c r="I410" s="122"/>
      <c r="J410" s="121"/>
      <c r="K410" s="124"/>
      <c r="L410" s="123"/>
      <c r="M410" s="106"/>
    </row>
    <row r="411" spans="1:13" ht="15.75" thickBot="1">
      <c r="A411" s="937" t="s">
        <v>9</v>
      </c>
      <c r="B411" s="938"/>
      <c r="C411" s="938"/>
      <c r="D411" s="938"/>
      <c r="E411" s="938"/>
      <c r="F411" s="938"/>
      <c r="G411" s="938"/>
      <c r="H411" s="939"/>
      <c r="I411" s="122"/>
      <c r="J411" s="121"/>
      <c r="K411" s="120"/>
      <c r="L411" s="119"/>
      <c r="M411" s="106"/>
    </row>
    <row r="412" spans="1:13">
      <c r="A412" s="118" t="s">
        <v>8</v>
      </c>
      <c r="B412" s="117"/>
      <c r="C412" s="117"/>
      <c r="D412" s="117"/>
      <c r="E412" s="117"/>
      <c r="F412" s="117"/>
      <c r="G412" s="117"/>
      <c r="H412" s="117"/>
      <c r="I412" s="925" t="s">
        <v>3</v>
      </c>
      <c r="J412" s="926"/>
      <c r="K412" s="116"/>
      <c r="L412" s="115"/>
      <c r="M412" s="114"/>
    </row>
    <row r="413" spans="1:13" ht="15.75" thickBot="1">
      <c r="A413" s="113" t="s">
        <v>7</v>
      </c>
      <c r="B413" s="112"/>
      <c r="C413" s="112"/>
      <c r="D413" s="112"/>
      <c r="E413" s="112"/>
      <c r="F413" s="112"/>
      <c r="G413" s="112"/>
      <c r="H413" s="112"/>
      <c r="I413" s="111"/>
      <c r="J413" s="110"/>
      <c r="K413" s="109"/>
      <c r="L413" s="108"/>
      <c r="M413" s="107"/>
    </row>
    <row r="414" spans="1:13" ht="15.75" thickBot="1">
      <c r="A414" s="907" t="s">
        <v>6</v>
      </c>
      <c r="B414" s="908"/>
      <c r="C414" s="908"/>
      <c r="D414" s="908"/>
      <c r="E414" s="908"/>
      <c r="F414" s="908"/>
      <c r="G414" s="908"/>
      <c r="H414" s="940"/>
      <c r="I414" s="941" t="s">
        <v>5</v>
      </c>
      <c r="J414" s="954"/>
      <c r="K414" s="943">
        <v>1.64</v>
      </c>
      <c r="L414" s="944"/>
      <c r="M414" s="99">
        <f>K414*12*I345</f>
        <v>18648.768</v>
      </c>
    </row>
    <row r="415" spans="1:13" ht="15.75" thickBot="1">
      <c r="A415" s="951" t="s">
        <v>4</v>
      </c>
      <c r="B415" s="951"/>
      <c r="C415" s="951"/>
      <c r="D415" s="951"/>
      <c r="E415" s="951"/>
      <c r="F415" s="951"/>
      <c r="G415" s="951"/>
      <c r="H415" s="951"/>
      <c r="I415" s="925" t="s">
        <v>3</v>
      </c>
      <c r="J415" s="926"/>
      <c r="K415" s="952">
        <v>0.49</v>
      </c>
      <c r="L415" s="952"/>
      <c r="M415" s="106">
        <f>I345*K415*12</f>
        <v>5571.8879999999999</v>
      </c>
    </row>
    <row r="416" spans="1:13" ht="15.75" thickBot="1">
      <c r="A416" s="105" t="s">
        <v>2</v>
      </c>
      <c r="B416" s="104"/>
      <c r="C416" s="104"/>
      <c r="D416" s="104"/>
      <c r="E416" s="104"/>
      <c r="F416" s="104"/>
      <c r="G416" s="104"/>
      <c r="H416" s="104"/>
      <c r="I416" s="103"/>
      <c r="J416" s="102"/>
      <c r="K416" s="945"/>
      <c r="L416" s="946"/>
      <c r="M416" s="99"/>
    </row>
    <row r="417" spans="1:13" ht="15.75" thickBot="1">
      <c r="A417" s="947" t="s">
        <v>0</v>
      </c>
      <c r="B417" s="948"/>
      <c r="C417" s="948"/>
      <c r="D417" s="948"/>
      <c r="E417" s="948"/>
      <c r="F417" s="948"/>
      <c r="G417" s="948"/>
      <c r="H417" s="948"/>
      <c r="I417" s="101"/>
      <c r="J417" s="100"/>
      <c r="K417" s="949">
        <f>K346+K356+K371+K400+K414+K416+K415</f>
        <v>56.4</v>
      </c>
      <c r="L417" s="950"/>
      <c r="M417" s="99">
        <f>M346+M356+M371+M400+M414+M416+M415</f>
        <v>641335.68000000005</v>
      </c>
    </row>
    <row r="419" spans="1:13" ht="15.75">
      <c r="A419" s="874" t="s">
        <v>104</v>
      </c>
      <c r="B419" s="874"/>
      <c r="C419" s="874"/>
      <c r="D419" s="874"/>
      <c r="E419" s="874"/>
      <c r="F419" s="874"/>
      <c r="G419" s="874"/>
      <c r="H419" s="874"/>
      <c r="I419" s="874"/>
      <c r="J419" s="874"/>
      <c r="K419" s="874"/>
      <c r="L419" s="874"/>
      <c r="M419" s="152"/>
    </row>
    <row r="420" spans="1:13" ht="15.75">
      <c r="A420" s="875" t="s">
        <v>103</v>
      </c>
      <c r="B420" s="875"/>
      <c r="C420" s="875"/>
      <c r="D420" s="875"/>
      <c r="E420" s="875"/>
      <c r="F420" s="875"/>
      <c r="G420" s="875"/>
      <c r="H420" s="875"/>
      <c r="I420" s="875"/>
      <c r="J420" s="875"/>
      <c r="K420" s="875"/>
      <c r="L420" s="875"/>
      <c r="M420" s="152"/>
    </row>
    <row r="421" spans="1:13" ht="15.75">
      <c r="A421" s="195"/>
      <c r="B421" s="195"/>
      <c r="C421" s="195"/>
      <c r="D421" s="195"/>
      <c r="E421" s="195"/>
      <c r="F421" s="195" t="s">
        <v>112</v>
      </c>
      <c r="G421" s="195"/>
      <c r="H421" s="195"/>
      <c r="I421" s="195"/>
      <c r="J421" s="195"/>
      <c r="K421" s="953" t="s">
        <v>109</v>
      </c>
      <c r="L421" s="872"/>
      <c r="M421" s="872"/>
    </row>
    <row r="422" spans="1:13">
      <c r="A422" s="154"/>
      <c r="B422" s="153"/>
      <c r="C422" s="876" t="s">
        <v>100</v>
      </c>
      <c r="D422" s="876"/>
      <c r="E422" s="876"/>
      <c r="F422" s="153"/>
      <c r="G422" s="153"/>
      <c r="H422" s="193"/>
      <c r="I422" s="877" t="s">
        <v>99</v>
      </c>
      <c r="J422" s="878"/>
      <c r="K422" s="879" t="s">
        <v>98</v>
      </c>
      <c r="L422" s="880"/>
      <c r="M422" s="207"/>
    </row>
    <row r="423" spans="1:13">
      <c r="A423" s="206"/>
      <c r="B423" s="180"/>
      <c r="C423" s="180"/>
      <c r="D423" s="180"/>
      <c r="E423" s="180"/>
      <c r="F423" s="180"/>
      <c r="G423" s="180"/>
      <c r="H423" s="181"/>
      <c r="I423" s="122"/>
      <c r="J423" s="121"/>
      <c r="K423" s="890" t="s">
        <v>97</v>
      </c>
      <c r="L423" s="891"/>
      <c r="M423" s="205" t="s">
        <v>96</v>
      </c>
    </row>
    <row r="424" spans="1:13">
      <c r="A424" s="206"/>
      <c r="B424" s="180"/>
      <c r="C424" s="180"/>
      <c r="D424" s="180"/>
      <c r="E424" s="180"/>
      <c r="F424" s="180"/>
      <c r="G424" s="180"/>
      <c r="H424" s="181"/>
      <c r="I424" s="892" t="s">
        <v>95</v>
      </c>
      <c r="J424" s="893"/>
      <c r="K424" s="894" t="s">
        <v>94</v>
      </c>
      <c r="L424" s="895"/>
      <c r="M424" s="205" t="s">
        <v>93</v>
      </c>
    </row>
    <row r="425" spans="1:13" ht="16.5" thickBot="1">
      <c r="A425" s="204"/>
      <c r="B425" s="176"/>
      <c r="C425" s="176"/>
      <c r="D425" s="176"/>
      <c r="E425" s="176"/>
      <c r="F425" s="176"/>
      <c r="G425" s="176"/>
      <c r="H425" s="175"/>
      <c r="I425" s="896">
        <v>893.5</v>
      </c>
      <c r="J425" s="897"/>
      <c r="K425" s="898"/>
      <c r="L425" s="899"/>
      <c r="M425" s="203"/>
    </row>
    <row r="426" spans="1:13">
      <c r="A426" s="192" t="s">
        <v>92</v>
      </c>
      <c r="B426" s="169"/>
      <c r="C426" s="169"/>
      <c r="D426" s="169"/>
      <c r="E426" s="169"/>
      <c r="F426" s="169"/>
      <c r="G426" s="169"/>
      <c r="H426" s="202"/>
      <c r="I426" s="166"/>
      <c r="J426" s="165"/>
      <c r="K426" s="900">
        <f>K429+K432</f>
        <v>6.9</v>
      </c>
      <c r="L426" s="901"/>
      <c r="M426" s="114">
        <f>K426*12*I425</f>
        <v>73981.8</v>
      </c>
    </row>
    <row r="427" spans="1:13">
      <c r="A427" s="201" t="s">
        <v>91</v>
      </c>
      <c r="B427" s="200"/>
      <c r="C427" s="200"/>
      <c r="D427" s="200"/>
      <c r="E427" s="200"/>
      <c r="F427" s="200"/>
      <c r="G427" s="200"/>
      <c r="H427" s="199"/>
      <c r="I427" s="122"/>
      <c r="J427" s="121"/>
      <c r="K427" s="120"/>
      <c r="L427" s="119"/>
      <c r="M427" s="198"/>
    </row>
    <row r="428" spans="1:13" ht="15.75" thickBot="1">
      <c r="A428" s="188" t="s">
        <v>90</v>
      </c>
      <c r="B428" s="197"/>
      <c r="C428" s="197"/>
      <c r="D428" s="197"/>
      <c r="E428" s="197"/>
      <c r="F428" s="197"/>
      <c r="G428" s="197"/>
      <c r="H428" s="196"/>
      <c r="I428" s="161"/>
      <c r="J428" s="110"/>
      <c r="K428" s="109"/>
      <c r="L428" s="108"/>
      <c r="M428" s="107"/>
    </row>
    <row r="429" spans="1:13">
      <c r="A429" s="148" t="s">
        <v>89</v>
      </c>
      <c r="B429" s="156"/>
      <c r="C429" s="156"/>
      <c r="D429" s="156"/>
      <c r="E429" s="156"/>
      <c r="F429" s="156"/>
      <c r="G429" s="156"/>
      <c r="H429" s="182"/>
      <c r="I429" s="881" t="s">
        <v>27</v>
      </c>
      <c r="J429" s="882"/>
      <c r="K429" s="883">
        <v>4.13</v>
      </c>
      <c r="L429" s="884"/>
      <c r="M429" s="106">
        <f>K429*12*I425</f>
        <v>44281.86</v>
      </c>
    </row>
    <row r="430" spans="1:13">
      <c r="A430" s="128" t="s">
        <v>80</v>
      </c>
      <c r="B430" s="180"/>
      <c r="C430" s="180"/>
      <c r="D430" s="180"/>
      <c r="E430" s="180"/>
      <c r="F430" s="180"/>
      <c r="G430" s="180"/>
      <c r="H430" s="181"/>
      <c r="I430" s="892" t="s">
        <v>70</v>
      </c>
      <c r="J430" s="893"/>
      <c r="K430" s="152"/>
      <c r="L430" s="119"/>
      <c r="M430" s="106"/>
    </row>
    <row r="431" spans="1:13">
      <c r="A431" s="148" t="s">
        <v>79</v>
      </c>
      <c r="B431" s="156"/>
      <c r="C431" s="156"/>
      <c r="D431" s="156"/>
      <c r="E431" s="156"/>
      <c r="F431" s="156"/>
      <c r="G431" s="156"/>
      <c r="H431" s="182"/>
      <c r="I431" s="881"/>
      <c r="J431" s="882"/>
      <c r="K431" s="152"/>
      <c r="L431" s="119"/>
      <c r="M431" s="106"/>
    </row>
    <row r="432" spans="1:13">
      <c r="A432" s="148" t="s">
        <v>88</v>
      </c>
      <c r="B432" s="156"/>
      <c r="C432" s="156"/>
      <c r="D432" s="156"/>
      <c r="E432" s="156"/>
      <c r="F432" s="156"/>
      <c r="G432" s="156"/>
      <c r="H432" s="182"/>
      <c r="I432" s="886" t="s">
        <v>59</v>
      </c>
      <c r="J432" s="887"/>
      <c r="K432" s="888">
        <v>2.77</v>
      </c>
      <c r="L432" s="889"/>
      <c r="M432" s="106">
        <f>K432*12*I425</f>
        <v>29699.940000000002</v>
      </c>
    </row>
    <row r="433" spans="1:13" ht="15.75">
      <c r="A433" s="145" t="s">
        <v>87</v>
      </c>
      <c r="B433" s="179"/>
      <c r="C433" s="179"/>
      <c r="D433" s="179"/>
      <c r="E433" s="179"/>
      <c r="F433" s="179"/>
      <c r="G433" s="179"/>
      <c r="H433" s="178"/>
      <c r="I433" s="892" t="s">
        <v>70</v>
      </c>
      <c r="J433" s="893"/>
      <c r="K433" s="195"/>
      <c r="L433" s="194"/>
      <c r="M433" s="106"/>
    </row>
    <row r="434" spans="1:13">
      <c r="A434" s="140" t="s">
        <v>86</v>
      </c>
      <c r="B434" s="153"/>
      <c r="C434" s="153"/>
      <c r="D434" s="153"/>
      <c r="E434" s="153"/>
      <c r="F434" s="153"/>
      <c r="G434" s="153"/>
      <c r="H434" s="193"/>
      <c r="I434" s="892"/>
      <c r="J434" s="893"/>
      <c r="K434" s="177"/>
      <c r="L434" s="119"/>
      <c r="M434" s="106"/>
    </row>
    <row r="435" spans="1:13" ht="15.75" thickBot="1">
      <c r="A435" s="148" t="s">
        <v>85</v>
      </c>
      <c r="B435" s="147"/>
      <c r="C435" s="147"/>
      <c r="D435" s="147"/>
      <c r="E435" s="147"/>
      <c r="F435" s="147"/>
      <c r="G435" s="147"/>
      <c r="H435" s="146"/>
      <c r="I435" s="159"/>
      <c r="J435" s="158"/>
      <c r="K435" s="902"/>
      <c r="L435" s="903"/>
      <c r="M435" s="106"/>
    </row>
    <row r="436" spans="1:13">
      <c r="A436" s="192" t="s">
        <v>84</v>
      </c>
      <c r="B436" s="191"/>
      <c r="C436" s="191"/>
      <c r="D436" s="191"/>
      <c r="E436" s="191"/>
      <c r="F436" s="191"/>
      <c r="G436" s="191"/>
      <c r="H436" s="190"/>
      <c r="I436" s="166"/>
      <c r="J436" s="189"/>
      <c r="K436" s="904">
        <f>K438+K443+K446</f>
        <v>5.6400000000000006</v>
      </c>
      <c r="L436" s="901"/>
      <c r="M436" s="114">
        <f>K436*12*I425</f>
        <v>60472.080000000009</v>
      </c>
    </row>
    <row r="437" spans="1:13" ht="15.75" thickBot="1">
      <c r="A437" s="188" t="s">
        <v>83</v>
      </c>
      <c r="B437" s="187"/>
      <c r="C437" s="187"/>
      <c r="D437" s="187"/>
      <c r="E437" s="187"/>
      <c r="F437" s="187"/>
      <c r="G437" s="187"/>
      <c r="H437" s="186"/>
      <c r="I437" s="161"/>
      <c r="J437" s="185"/>
      <c r="K437" s="109"/>
      <c r="L437" s="108"/>
      <c r="M437" s="107"/>
    </row>
    <row r="438" spans="1:13">
      <c r="A438" s="128" t="s">
        <v>82</v>
      </c>
      <c r="B438" s="127"/>
      <c r="C438" s="127"/>
      <c r="D438" s="127"/>
      <c r="E438" s="127"/>
      <c r="F438" s="127"/>
      <c r="G438" s="127"/>
      <c r="H438" s="125"/>
      <c r="I438" s="892" t="s">
        <v>27</v>
      </c>
      <c r="J438" s="893"/>
      <c r="K438" s="883">
        <v>2.83</v>
      </c>
      <c r="L438" s="884"/>
      <c r="M438" s="106">
        <f>K438*12*I425</f>
        <v>30343.260000000002</v>
      </c>
    </row>
    <row r="439" spans="1:13">
      <c r="A439" s="148" t="s">
        <v>81</v>
      </c>
      <c r="B439" s="147"/>
      <c r="C439" s="147"/>
      <c r="D439" s="147"/>
      <c r="E439" s="147"/>
      <c r="F439" s="147"/>
      <c r="G439" s="147"/>
      <c r="H439" s="146"/>
      <c r="I439" s="184"/>
      <c r="J439" s="183"/>
      <c r="K439" s="152"/>
      <c r="L439" s="119"/>
      <c r="M439" s="106"/>
    </row>
    <row r="440" spans="1:13">
      <c r="A440" s="128" t="s">
        <v>80</v>
      </c>
      <c r="B440" s="180"/>
      <c r="C440" s="180"/>
      <c r="D440" s="180"/>
      <c r="E440" s="180"/>
      <c r="F440" s="180"/>
      <c r="G440" s="180"/>
      <c r="H440" s="181"/>
      <c r="I440" s="892" t="s">
        <v>70</v>
      </c>
      <c r="J440" s="893"/>
      <c r="K440" s="152"/>
      <c r="L440" s="119"/>
      <c r="M440" s="106"/>
    </row>
    <row r="441" spans="1:13">
      <c r="A441" s="148" t="s">
        <v>79</v>
      </c>
      <c r="B441" s="156"/>
      <c r="C441" s="156"/>
      <c r="D441" s="156"/>
      <c r="E441" s="156"/>
      <c r="F441" s="156"/>
      <c r="G441" s="156"/>
      <c r="H441" s="182"/>
      <c r="I441" s="881"/>
      <c r="J441" s="882"/>
      <c r="K441" s="152"/>
      <c r="L441" s="119"/>
      <c r="M441" s="106"/>
    </row>
    <row r="442" spans="1:13">
      <c r="A442" s="145" t="s">
        <v>78</v>
      </c>
      <c r="B442" s="179"/>
      <c r="C442" s="178"/>
      <c r="D442" s="180"/>
      <c r="E442" s="180"/>
      <c r="F442" s="180"/>
      <c r="G442" s="180"/>
      <c r="H442" s="181"/>
      <c r="I442" s="892" t="s">
        <v>70</v>
      </c>
      <c r="J442" s="893"/>
      <c r="K442" s="152"/>
      <c r="L442" s="119"/>
      <c r="M442" s="106"/>
    </row>
    <row r="443" spans="1:13">
      <c r="A443" s="128" t="s">
        <v>77</v>
      </c>
      <c r="B443" s="180"/>
      <c r="C443" s="180"/>
      <c r="D443" s="179"/>
      <c r="E443" s="179"/>
      <c r="F443" s="179"/>
      <c r="G443" s="179"/>
      <c r="H443" s="178"/>
      <c r="I443" s="886" t="s">
        <v>59</v>
      </c>
      <c r="J443" s="887"/>
      <c r="K443" s="888">
        <v>1.24</v>
      </c>
      <c r="L443" s="889"/>
      <c r="M443" s="106">
        <f>K443*12*I425</f>
        <v>13295.279999999999</v>
      </c>
    </row>
    <row r="444" spans="1:13">
      <c r="A444" s="140" t="s">
        <v>76</v>
      </c>
      <c r="B444" s="139"/>
      <c r="C444" s="139"/>
      <c r="D444" s="139"/>
      <c r="E444" s="139"/>
      <c r="F444" s="139"/>
      <c r="G444" s="139"/>
      <c r="H444" s="138"/>
      <c r="I444" s="877" t="s">
        <v>75</v>
      </c>
      <c r="J444" s="878"/>
      <c r="K444" s="152"/>
      <c r="L444" s="119"/>
      <c r="M444" s="106"/>
    </row>
    <row r="445" spans="1:13">
      <c r="A445" s="148"/>
      <c r="B445" s="147"/>
      <c r="C445" s="147"/>
      <c r="D445" s="147"/>
      <c r="E445" s="147"/>
      <c r="F445" s="147"/>
      <c r="G445" s="147"/>
      <c r="H445" s="146"/>
      <c r="I445" s="159" t="s">
        <v>74</v>
      </c>
      <c r="J445" s="158"/>
      <c r="K445" s="177"/>
      <c r="L445" s="119"/>
      <c r="M445" s="106"/>
    </row>
    <row r="446" spans="1:13">
      <c r="A446" s="140" t="s">
        <v>73</v>
      </c>
      <c r="B446" s="139"/>
      <c r="C446" s="139"/>
      <c r="D446" s="139"/>
      <c r="E446" s="139"/>
      <c r="F446" s="139"/>
      <c r="G446" s="139"/>
      <c r="H446" s="138"/>
      <c r="I446" s="877" t="s">
        <v>59</v>
      </c>
      <c r="J446" s="878"/>
      <c r="K446" s="888">
        <v>1.57</v>
      </c>
      <c r="L446" s="889"/>
      <c r="M446" s="106">
        <f>K446*12*I425</f>
        <v>16833.54</v>
      </c>
    </row>
    <row r="447" spans="1:13">
      <c r="A447" s="148" t="s">
        <v>72</v>
      </c>
      <c r="B447" s="147"/>
      <c r="C447" s="147"/>
      <c r="D447" s="147"/>
      <c r="E447" s="147"/>
      <c r="F447" s="147"/>
      <c r="G447" s="147"/>
      <c r="H447" s="146"/>
      <c r="I447" s="159"/>
      <c r="J447" s="158"/>
      <c r="K447" s="152"/>
      <c r="L447" s="119"/>
      <c r="M447" s="106"/>
    </row>
    <row r="448" spans="1:13">
      <c r="A448" s="140" t="s">
        <v>71</v>
      </c>
      <c r="B448" s="139"/>
      <c r="C448" s="139"/>
      <c r="D448" s="139"/>
      <c r="E448" s="139"/>
      <c r="F448" s="139"/>
      <c r="G448" s="139"/>
      <c r="H448" s="138"/>
      <c r="I448" s="892" t="s">
        <v>70</v>
      </c>
      <c r="J448" s="893"/>
      <c r="K448" s="152"/>
      <c r="L448" s="119"/>
      <c r="M448" s="106"/>
    </row>
    <row r="449" spans="1:13">
      <c r="A449" s="140" t="s">
        <v>69</v>
      </c>
      <c r="B449" s="139"/>
      <c r="C449" s="139"/>
      <c r="D449" s="139"/>
      <c r="E449" s="139"/>
      <c r="F449" s="139"/>
      <c r="G449" s="139"/>
      <c r="H449" s="138"/>
      <c r="I449" s="877" t="s">
        <v>68</v>
      </c>
      <c r="J449" s="878"/>
      <c r="K449" s="176"/>
      <c r="L449" s="175"/>
      <c r="M449" s="174"/>
    </row>
    <row r="450" spans="1:13" ht="15.75" thickBot="1">
      <c r="A450" s="148"/>
      <c r="B450" s="147"/>
      <c r="C450" s="147"/>
      <c r="D450" s="147"/>
      <c r="E450" s="147"/>
      <c r="F450" s="147"/>
      <c r="G450" s="147"/>
      <c r="H450" s="146"/>
      <c r="I450" s="905" t="s">
        <v>67</v>
      </c>
      <c r="J450" s="906"/>
      <c r="K450" s="173"/>
      <c r="L450" s="172"/>
      <c r="M450" s="171"/>
    </row>
    <row r="451" spans="1:13">
      <c r="A451" s="170" t="s">
        <v>66</v>
      </c>
      <c r="B451" s="169"/>
      <c r="C451" s="169"/>
      <c r="D451" s="169"/>
      <c r="E451" s="169"/>
      <c r="F451" s="169"/>
      <c r="G451" s="168"/>
      <c r="H451" s="167"/>
      <c r="I451" s="166"/>
      <c r="J451" s="165"/>
      <c r="K451" s="912">
        <f>K453+K460+K468+K472+K473+K477</f>
        <v>43</v>
      </c>
      <c r="L451" s="901"/>
      <c r="M451" s="114">
        <f>M453+M460+M468+M472+M473+M477</f>
        <v>461046</v>
      </c>
    </row>
    <row r="452" spans="1:13" ht="15.75" thickBot="1">
      <c r="A452" s="164"/>
      <c r="B452" s="163"/>
      <c r="C452" s="163"/>
      <c r="D452" s="163"/>
      <c r="E452" s="163"/>
      <c r="F452" s="163"/>
      <c r="G452" s="163"/>
      <c r="H452" s="162"/>
      <c r="I452" s="161"/>
      <c r="J452" s="110"/>
      <c r="K452" s="109"/>
      <c r="L452" s="108"/>
      <c r="M452" s="107"/>
    </row>
    <row r="453" spans="1:13" ht="15.75" thickBot="1">
      <c r="A453" s="907" t="s">
        <v>65</v>
      </c>
      <c r="B453" s="908"/>
      <c r="C453" s="908"/>
      <c r="D453" s="908"/>
      <c r="E453" s="908"/>
      <c r="F453" s="908"/>
      <c r="G453" s="908"/>
      <c r="H453" s="909"/>
      <c r="I453" s="132"/>
      <c r="J453" s="131"/>
      <c r="K453" s="910">
        <f>K454+K455+K456+K458+K459</f>
        <v>10.020000000000001</v>
      </c>
      <c r="L453" s="911"/>
      <c r="M453" s="130">
        <f>K453*12*I425</f>
        <v>107434.44</v>
      </c>
    </row>
    <row r="454" spans="1:13">
      <c r="A454" s="148" t="s">
        <v>64</v>
      </c>
      <c r="B454" s="147"/>
      <c r="C454" s="147"/>
      <c r="D454" s="147"/>
      <c r="E454" s="147"/>
      <c r="F454" s="147"/>
      <c r="G454" s="147"/>
      <c r="H454" s="146"/>
      <c r="I454" s="881" t="s">
        <v>63</v>
      </c>
      <c r="J454" s="882"/>
      <c r="K454" s="883">
        <v>2.2400000000000002</v>
      </c>
      <c r="L454" s="884"/>
      <c r="M454" s="106">
        <f>K454*12*I425</f>
        <v>24017.280000000002</v>
      </c>
    </row>
    <row r="455" spans="1:13">
      <c r="A455" s="145" t="s">
        <v>62</v>
      </c>
      <c r="B455" s="144"/>
      <c r="C455" s="144"/>
      <c r="D455" s="144"/>
      <c r="E455" s="144"/>
      <c r="F455" s="144"/>
      <c r="G455" s="144"/>
      <c r="H455" s="143"/>
      <c r="I455" s="886" t="s">
        <v>61</v>
      </c>
      <c r="J455" s="887"/>
      <c r="K455" s="888">
        <v>5.28</v>
      </c>
      <c r="L455" s="889"/>
      <c r="M455" s="106">
        <f>K455*12*I425</f>
        <v>56612.159999999996</v>
      </c>
    </row>
    <row r="456" spans="1:13">
      <c r="A456" s="140" t="s">
        <v>60</v>
      </c>
      <c r="B456" s="139"/>
      <c r="C456" s="139"/>
      <c r="D456" s="139"/>
      <c r="E456" s="139"/>
      <c r="F456" s="139"/>
      <c r="G456" s="139"/>
      <c r="H456" s="138"/>
      <c r="I456" s="877" t="s">
        <v>59</v>
      </c>
      <c r="J456" s="878"/>
      <c r="K456" s="888">
        <v>0.6</v>
      </c>
      <c r="L456" s="889"/>
      <c r="M456" s="106">
        <f>K456*12*I425</f>
        <v>6433.2</v>
      </c>
    </row>
    <row r="457" spans="1:13">
      <c r="A457" s="160" t="s">
        <v>58</v>
      </c>
      <c r="B457" s="156"/>
      <c r="C457" s="156"/>
      <c r="D457" s="156"/>
      <c r="E457" s="147"/>
      <c r="F457" s="147"/>
      <c r="G457" s="147"/>
      <c r="H457" s="146"/>
      <c r="I457" s="159"/>
      <c r="J457" s="158"/>
      <c r="K457" s="120"/>
      <c r="L457" s="119"/>
      <c r="M457" s="106"/>
    </row>
    <row r="458" spans="1:13">
      <c r="A458" s="145" t="s">
        <v>57</v>
      </c>
      <c r="B458" s="144"/>
      <c r="C458" s="144"/>
      <c r="D458" s="144"/>
      <c r="E458" s="144"/>
      <c r="F458" s="144"/>
      <c r="G458" s="144"/>
      <c r="H458" s="143"/>
      <c r="I458" s="886" t="s">
        <v>27</v>
      </c>
      <c r="J458" s="887"/>
      <c r="K458" s="888">
        <v>0.18</v>
      </c>
      <c r="L458" s="889"/>
      <c r="M458" s="106">
        <f>K458*12*I425</f>
        <v>1929.96</v>
      </c>
    </row>
    <row r="459" spans="1:13" ht="15.75" thickBot="1">
      <c r="A459" s="140" t="s">
        <v>56</v>
      </c>
      <c r="B459" s="139"/>
      <c r="C459" s="139"/>
      <c r="D459" s="139"/>
      <c r="E459" s="139"/>
      <c r="F459" s="139"/>
      <c r="G459" s="139"/>
      <c r="H459" s="138"/>
      <c r="I459" s="913" t="s">
        <v>27</v>
      </c>
      <c r="J459" s="914"/>
      <c r="K459" s="915">
        <v>1.72</v>
      </c>
      <c r="L459" s="916"/>
      <c r="M459" s="106">
        <f>K459*12*I425</f>
        <v>18441.84</v>
      </c>
    </row>
    <row r="460" spans="1:13" ht="15.75" thickBot="1">
      <c r="A460" s="917" t="s">
        <v>55</v>
      </c>
      <c r="B460" s="918"/>
      <c r="C460" s="918"/>
      <c r="D460" s="918"/>
      <c r="E460" s="918"/>
      <c r="F460" s="918"/>
      <c r="G460" s="918"/>
      <c r="H460" s="919"/>
      <c r="I460" s="132"/>
      <c r="J460" s="131"/>
      <c r="K460" s="920">
        <f>K461+K462+K464+K465+K466+K467</f>
        <v>2.3200000000000003</v>
      </c>
      <c r="L460" s="911"/>
      <c r="M460" s="130">
        <f>K460*12*I425</f>
        <v>24875.040000000005</v>
      </c>
    </row>
    <row r="461" spans="1:13">
      <c r="A461" s="157" t="s">
        <v>54</v>
      </c>
      <c r="B461" s="156"/>
      <c r="C461" s="156"/>
      <c r="D461" s="156"/>
      <c r="E461" s="156"/>
      <c r="F461" s="147"/>
      <c r="G461" s="147"/>
      <c r="H461" s="146"/>
      <c r="I461" s="155"/>
      <c r="J461" s="121"/>
      <c r="K461" s="883">
        <v>0.13</v>
      </c>
      <c r="L461" s="884"/>
      <c r="M461" s="106">
        <f>K461*12*I425</f>
        <v>1393.8600000000001</v>
      </c>
    </row>
    <row r="462" spans="1:13">
      <c r="A462" s="154" t="s">
        <v>53</v>
      </c>
      <c r="B462" s="153"/>
      <c r="C462" s="153"/>
      <c r="D462" s="153"/>
      <c r="E462" s="153"/>
      <c r="F462" s="139"/>
      <c r="G462" s="139"/>
      <c r="H462" s="138"/>
      <c r="I462" s="892" t="s">
        <v>52</v>
      </c>
      <c r="J462" s="893"/>
      <c r="K462" s="888">
        <v>1.1100000000000001</v>
      </c>
      <c r="L462" s="889"/>
      <c r="M462" s="106">
        <f>K462*12*I425</f>
        <v>11901.42</v>
      </c>
    </row>
    <row r="463" spans="1:13">
      <c r="A463" s="148" t="s">
        <v>51</v>
      </c>
      <c r="B463" s="147"/>
      <c r="C463" s="147"/>
      <c r="D463" s="147"/>
      <c r="E463" s="147"/>
      <c r="F463" s="147"/>
      <c r="G463" s="147"/>
      <c r="H463" s="146"/>
      <c r="I463" s="881" t="s">
        <v>50</v>
      </c>
      <c r="J463" s="882"/>
      <c r="K463" s="152"/>
      <c r="L463" s="119"/>
      <c r="M463" s="106"/>
    </row>
    <row r="464" spans="1:13">
      <c r="A464" s="145" t="s">
        <v>49</v>
      </c>
      <c r="B464" s="144"/>
      <c r="C464" s="144"/>
      <c r="D464" s="144"/>
      <c r="E464" s="144"/>
      <c r="F464" s="144"/>
      <c r="G464" s="144"/>
      <c r="H464" s="143"/>
      <c r="I464" s="886" t="s">
        <v>48</v>
      </c>
      <c r="J464" s="887"/>
      <c r="K464" s="888">
        <v>0.68</v>
      </c>
      <c r="L464" s="889"/>
      <c r="M464" s="106">
        <f>K464*12*I425</f>
        <v>7290.96</v>
      </c>
    </row>
    <row r="465" spans="1:13">
      <c r="A465" s="145" t="s">
        <v>47</v>
      </c>
      <c r="B465" s="144"/>
      <c r="C465" s="144"/>
      <c r="D465" s="144"/>
      <c r="E465" s="144"/>
      <c r="F465" s="144"/>
      <c r="G465" s="144"/>
      <c r="H465" s="143"/>
      <c r="I465" s="886" t="s">
        <v>46</v>
      </c>
      <c r="J465" s="887"/>
      <c r="K465" s="888">
        <v>0.17</v>
      </c>
      <c r="L465" s="889"/>
      <c r="M465" s="106">
        <f>K465*12*I425</f>
        <v>1822.74</v>
      </c>
    </row>
    <row r="466" spans="1:13">
      <c r="A466" s="140" t="s">
        <v>38</v>
      </c>
      <c r="B466" s="139"/>
      <c r="C466" s="139"/>
      <c r="D466" s="139"/>
      <c r="E466" s="139"/>
      <c r="F466" s="139"/>
      <c r="G466" s="139"/>
      <c r="H466" s="138"/>
      <c r="I466" s="886" t="s">
        <v>37</v>
      </c>
      <c r="J466" s="887"/>
      <c r="K466" s="902">
        <v>0.09</v>
      </c>
      <c r="L466" s="903"/>
      <c r="M466" s="106">
        <f>K466*12*I425</f>
        <v>964.98</v>
      </c>
    </row>
    <row r="467" spans="1:13" ht="15.75" thickBot="1">
      <c r="A467" s="140" t="s">
        <v>45</v>
      </c>
      <c r="B467" s="139"/>
      <c r="C467" s="139"/>
      <c r="D467" s="139"/>
      <c r="E467" s="139"/>
      <c r="F467" s="139"/>
      <c r="G467" s="139"/>
      <c r="H467" s="138"/>
      <c r="I467" s="913" t="s">
        <v>44</v>
      </c>
      <c r="J467" s="914"/>
      <c r="K467" s="923">
        <v>0.14000000000000001</v>
      </c>
      <c r="L467" s="924"/>
      <c r="M467" s="151">
        <f>K467*12*I425</f>
        <v>1501.0800000000002</v>
      </c>
    </row>
    <row r="468" spans="1:13" ht="15.75" thickBot="1">
      <c r="A468" s="917" t="s">
        <v>108</v>
      </c>
      <c r="B468" s="918"/>
      <c r="C468" s="918"/>
      <c r="D468" s="918"/>
      <c r="E468" s="918"/>
      <c r="F468" s="918"/>
      <c r="G468" s="918"/>
      <c r="H468" s="919"/>
      <c r="I468" s="150"/>
      <c r="J468" s="149"/>
      <c r="K468" s="928">
        <f>K469+K470+K471</f>
        <v>1.5199999999999998</v>
      </c>
      <c r="L468" s="927"/>
      <c r="M468" s="130">
        <f>K468*12*I425</f>
        <v>16297.439999999999</v>
      </c>
    </row>
    <row r="469" spans="1:13">
      <c r="A469" s="148" t="s">
        <v>42</v>
      </c>
      <c r="B469" s="147"/>
      <c r="C469" s="147"/>
      <c r="D469" s="147"/>
      <c r="E469" s="147"/>
      <c r="F469" s="147"/>
      <c r="G469" s="147"/>
      <c r="H469" s="146"/>
      <c r="I469" s="929" t="s">
        <v>41</v>
      </c>
      <c r="J469" s="930"/>
      <c r="K469" s="931">
        <v>0.53</v>
      </c>
      <c r="L469" s="932"/>
      <c r="M469" s="106">
        <f>K469*12*I425</f>
        <v>5682.66</v>
      </c>
    </row>
    <row r="470" spans="1:13">
      <c r="A470" s="145" t="s">
        <v>40</v>
      </c>
      <c r="B470" s="144"/>
      <c r="C470" s="144"/>
      <c r="D470" s="144"/>
      <c r="E470" s="144"/>
      <c r="F470" s="144"/>
      <c r="G470" s="144"/>
      <c r="H470" s="143"/>
      <c r="I470" s="142" t="s">
        <v>39</v>
      </c>
      <c r="J470" s="141"/>
      <c r="K470" s="902">
        <v>0.83</v>
      </c>
      <c r="L470" s="903"/>
      <c r="M470" s="106">
        <f>K470*12*I425</f>
        <v>8899.2599999999984</v>
      </c>
    </row>
    <row r="471" spans="1:13" ht="15.75" thickBot="1">
      <c r="A471" s="140" t="s">
        <v>38</v>
      </c>
      <c r="B471" s="139"/>
      <c r="C471" s="139"/>
      <c r="D471" s="139"/>
      <c r="E471" s="139"/>
      <c r="F471" s="139"/>
      <c r="G471" s="139"/>
      <c r="H471" s="138"/>
      <c r="I471" s="913" t="s">
        <v>37</v>
      </c>
      <c r="J471" s="914"/>
      <c r="K471" s="923">
        <v>0.16</v>
      </c>
      <c r="L471" s="924"/>
      <c r="M471" s="106">
        <f>K471*12*I425</f>
        <v>1715.52</v>
      </c>
    </row>
    <row r="472" spans="1:13" ht="15.75" thickBot="1">
      <c r="A472" s="136" t="s">
        <v>107</v>
      </c>
      <c r="B472" s="135"/>
      <c r="C472" s="135"/>
      <c r="D472" s="135"/>
      <c r="E472" s="135"/>
      <c r="F472" s="135"/>
      <c r="G472" s="135"/>
      <c r="H472" s="134"/>
      <c r="I472" s="933" t="s">
        <v>35</v>
      </c>
      <c r="J472" s="934"/>
      <c r="K472" s="935">
        <v>27.26</v>
      </c>
      <c r="L472" s="936"/>
      <c r="M472" s="130">
        <f>K472*12*I425</f>
        <v>292281.72000000003</v>
      </c>
    </row>
    <row r="473" spans="1:13" ht="15.75" thickBot="1">
      <c r="A473" s="907" t="s">
        <v>106</v>
      </c>
      <c r="B473" s="908"/>
      <c r="C473" s="908"/>
      <c r="D473" s="908"/>
      <c r="E473" s="908"/>
      <c r="F473" s="908"/>
      <c r="G473" s="908"/>
      <c r="H473" s="909"/>
      <c r="I473" s="132"/>
      <c r="J473" s="131"/>
      <c r="K473" s="920">
        <v>1.8</v>
      </c>
      <c r="L473" s="927"/>
      <c r="M473" s="130">
        <f>K473*12*I425</f>
        <v>19299.600000000002</v>
      </c>
    </row>
    <row r="474" spans="1:13">
      <c r="A474" s="128" t="s">
        <v>33</v>
      </c>
      <c r="B474" s="127"/>
      <c r="C474" s="127"/>
      <c r="D474" s="127"/>
      <c r="E474" s="127"/>
      <c r="F474" s="127"/>
      <c r="G474" s="127"/>
      <c r="H474" s="125"/>
      <c r="I474" s="925" t="s">
        <v>32</v>
      </c>
      <c r="J474" s="926"/>
      <c r="K474" s="124"/>
      <c r="L474" s="123"/>
      <c r="M474" s="106"/>
    </row>
    <row r="475" spans="1:13">
      <c r="A475" s="128" t="s">
        <v>31</v>
      </c>
      <c r="B475" s="127"/>
      <c r="C475" s="127"/>
      <c r="D475" s="127"/>
      <c r="E475" s="127"/>
      <c r="F475" s="127"/>
      <c r="G475" s="127"/>
      <c r="H475" s="125"/>
      <c r="I475" s="122"/>
      <c r="J475" s="121"/>
      <c r="K475" s="124"/>
      <c r="L475" s="123"/>
      <c r="M475" s="106"/>
    </row>
    <row r="476" spans="1:13" ht="15.75" thickBot="1">
      <c r="A476" s="128" t="s">
        <v>30</v>
      </c>
      <c r="B476" s="127"/>
      <c r="C476" s="127"/>
      <c r="D476" s="127"/>
      <c r="E476" s="127"/>
      <c r="F476" s="127"/>
      <c r="G476" s="127"/>
      <c r="H476" s="125"/>
      <c r="I476" s="137"/>
      <c r="J476" s="121"/>
      <c r="K476" s="124"/>
      <c r="L476" s="123"/>
      <c r="M476" s="106"/>
    </row>
    <row r="477" spans="1:13" ht="15.75" thickBot="1">
      <c r="A477" s="136" t="s">
        <v>105</v>
      </c>
      <c r="B477" s="135"/>
      <c r="C477" s="135"/>
      <c r="D477" s="135"/>
      <c r="E477" s="135"/>
      <c r="F477" s="135"/>
      <c r="G477" s="135"/>
      <c r="H477" s="134"/>
      <c r="I477" s="132"/>
      <c r="J477" s="131"/>
      <c r="K477" s="920">
        <v>0.08</v>
      </c>
      <c r="L477" s="927"/>
      <c r="M477" s="130">
        <f>K477*12*I425</f>
        <v>857.76</v>
      </c>
    </row>
    <row r="478" spans="1:13">
      <c r="A478" s="128" t="s">
        <v>28</v>
      </c>
      <c r="B478" s="127"/>
      <c r="C478" s="127"/>
      <c r="D478" s="127"/>
      <c r="E478" s="127"/>
      <c r="F478" s="127"/>
      <c r="G478" s="127"/>
      <c r="H478" s="125"/>
      <c r="I478" s="925" t="s">
        <v>27</v>
      </c>
      <c r="J478" s="926"/>
      <c r="K478" s="133"/>
      <c r="L478" s="123"/>
      <c r="M478" s="106"/>
    </row>
    <row r="479" spans="1:13" ht="15.75" thickBot="1">
      <c r="A479" s="128" t="s">
        <v>26</v>
      </c>
      <c r="B479" s="127"/>
      <c r="C479" s="127"/>
      <c r="D479" s="127"/>
      <c r="E479" s="127"/>
      <c r="F479" s="127"/>
      <c r="G479" s="127"/>
      <c r="H479" s="125"/>
      <c r="I479" s="122"/>
      <c r="J479" s="121"/>
      <c r="K479" s="133"/>
      <c r="L479" s="123"/>
      <c r="M479" s="106"/>
    </row>
    <row r="480" spans="1:13" ht="15.75" thickBot="1">
      <c r="A480" s="907" t="s">
        <v>111</v>
      </c>
      <c r="B480" s="908"/>
      <c r="C480" s="908"/>
      <c r="D480" s="908"/>
      <c r="E480" s="908"/>
      <c r="F480" s="908"/>
      <c r="G480" s="908"/>
      <c r="H480" s="909"/>
      <c r="I480" s="132"/>
      <c r="J480" s="131"/>
      <c r="K480" s="920">
        <v>6.67</v>
      </c>
      <c r="L480" s="927"/>
      <c r="M480" s="130">
        <f>K480*12*I425</f>
        <v>71515.739999999991</v>
      </c>
    </row>
    <row r="481" spans="1:13">
      <c r="A481" s="128" t="s">
        <v>24</v>
      </c>
      <c r="B481" s="126"/>
      <c r="C481" s="126"/>
      <c r="D481" s="126"/>
      <c r="E481" s="126"/>
      <c r="F481" s="127"/>
      <c r="G481" s="126"/>
      <c r="H481" s="125"/>
      <c r="I481" s="892" t="s">
        <v>23</v>
      </c>
      <c r="J481" s="893"/>
      <c r="K481" s="124"/>
      <c r="L481" s="123"/>
      <c r="M481" s="106"/>
    </row>
    <row r="482" spans="1:13">
      <c r="A482" s="128" t="s">
        <v>22</v>
      </c>
      <c r="B482" s="126"/>
      <c r="C482" s="126"/>
      <c r="D482" s="126"/>
      <c r="E482" s="126"/>
      <c r="F482" s="127"/>
      <c r="G482" s="126"/>
      <c r="H482" s="125"/>
      <c r="I482" s="892" t="s">
        <v>21</v>
      </c>
      <c r="J482" s="893"/>
      <c r="K482" s="124"/>
      <c r="L482" s="123"/>
      <c r="M482" s="106"/>
    </row>
    <row r="483" spans="1:13">
      <c r="A483" s="128" t="s">
        <v>20</v>
      </c>
      <c r="B483" s="126"/>
      <c r="C483" s="126"/>
      <c r="D483" s="126"/>
      <c r="E483" s="126"/>
      <c r="F483" s="127"/>
      <c r="G483" s="126"/>
      <c r="H483" s="125"/>
      <c r="I483" s="892" t="s">
        <v>19</v>
      </c>
      <c r="J483" s="893"/>
      <c r="K483" s="124"/>
      <c r="L483" s="123"/>
      <c r="M483" s="106"/>
    </row>
    <row r="484" spans="1:13">
      <c r="A484" s="128" t="s">
        <v>18</v>
      </c>
      <c r="B484" s="126"/>
      <c r="C484" s="126"/>
      <c r="D484" s="126"/>
      <c r="E484" s="126"/>
      <c r="F484" s="127"/>
      <c r="G484" s="126"/>
      <c r="H484" s="125"/>
      <c r="I484" s="892" t="s">
        <v>17</v>
      </c>
      <c r="J484" s="893"/>
      <c r="K484" s="124"/>
      <c r="L484" s="123"/>
      <c r="M484" s="106"/>
    </row>
    <row r="485" spans="1:13">
      <c r="A485" s="128" t="s">
        <v>16</v>
      </c>
      <c r="B485" s="126"/>
      <c r="C485" s="126"/>
      <c r="D485" s="126"/>
      <c r="E485" s="126"/>
      <c r="F485" s="127"/>
      <c r="G485" s="126"/>
      <c r="H485" s="125"/>
      <c r="I485" s="892" t="s">
        <v>15</v>
      </c>
      <c r="J485" s="893"/>
      <c r="K485" s="124"/>
      <c r="L485" s="123"/>
      <c r="M485" s="106"/>
    </row>
    <row r="486" spans="1:13">
      <c r="A486" s="128" t="s">
        <v>14</v>
      </c>
      <c r="B486" s="126"/>
      <c r="C486" s="126"/>
      <c r="D486" s="126"/>
      <c r="E486" s="126"/>
      <c r="F486" s="127"/>
      <c r="G486" s="126"/>
      <c r="H486" s="125"/>
      <c r="I486" s="122"/>
      <c r="J486" s="121"/>
      <c r="K486" s="124"/>
      <c r="L486" s="129"/>
      <c r="M486" s="106"/>
    </row>
    <row r="487" spans="1:13">
      <c r="A487" s="128" t="s">
        <v>13</v>
      </c>
      <c r="B487" s="126"/>
      <c r="C487" s="126"/>
      <c r="D487" s="126"/>
      <c r="E487" s="126"/>
      <c r="F487" s="127"/>
      <c r="G487" s="126"/>
      <c r="H487" s="125"/>
      <c r="I487" s="122"/>
      <c r="J487" s="121"/>
      <c r="K487" s="124"/>
      <c r="L487" s="123"/>
      <c r="M487" s="106"/>
    </row>
    <row r="488" spans="1:13">
      <c r="A488" s="128" t="s">
        <v>12</v>
      </c>
      <c r="B488" s="126"/>
      <c r="C488" s="126"/>
      <c r="D488" s="126"/>
      <c r="E488" s="126"/>
      <c r="F488" s="127"/>
      <c r="G488" s="126"/>
      <c r="H488" s="125"/>
      <c r="I488" s="122"/>
      <c r="J488" s="121"/>
      <c r="K488" s="124"/>
      <c r="L488" s="123"/>
      <c r="M488" s="106"/>
    </row>
    <row r="489" spans="1:13">
      <c r="A489" s="128" t="s">
        <v>11</v>
      </c>
      <c r="B489" s="126"/>
      <c r="C489" s="126"/>
      <c r="D489" s="126"/>
      <c r="E489" s="126"/>
      <c r="F489" s="127"/>
      <c r="G489" s="126"/>
      <c r="H489" s="125"/>
      <c r="I489" s="122"/>
      <c r="J489" s="121"/>
      <c r="K489" s="124"/>
      <c r="L489" s="123"/>
      <c r="M489" s="106"/>
    </row>
    <row r="490" spans="1:13">
      <c r="A490" s="128" t="s">
        <v>10</v>
      </c>
      <c r="B490" s="126"/>
      <c r="C490" s="126"/>
      <c r="D490" s="126"/>
      <c r="E490" s="126"/>
      <c r="F490" s="127"/>
      <c r="G490" s="126"/>
      <c r="H490" s="125"/>
      <c r="I490" s="122"/>
      <c r="J490" s="121"/>
      <c r="K490" s="124"/>
      <c r="L490" s="123"/>
      <c r="M490" s="106"/>
    </row>
    <row r="491" spans="1:13" ht="15.75" thickBot="1">
      <c r="A491" s="937" t="s">
        <v>9</v>
      </c>
      <c r="B491" s="938"/>
      <c r="C491" s="938"/>
      <c r="D491" s="938"/>
      <c r="E491" s="938"/>
      <c r="F491" s="938"/>
      <c r="G491" s="938"/>
      <c r="H491" s="939"/>
      <c r="I491" s="122"/>
      <c r="J491" s="121"/>
      <c r="K491" s="120"/>
      <c r="L491" s="119"/>
      <c r="M491" s="106"/>
    </row>
    <row r="492" spans="1:13">
      <c r="A492" s="118" t="s">
        <v>8</v>
      </c>
      <c r="B492" s="117"/>
      <c r="C492" s="117"/>
      <c r="D492" s="117"/>
      <c r="E492" s="117"/>
      <c r="F492" s="117"/>
      <c r="G492" s="117"/>
      <c r="H492" s="117"/>
      <c r="I492" s="925" t="s">
        <v>3</v>
      </c>
      <c r="J492" s="926"/>
      <c r="K492" s="116"/>
      <c r="L492" s="115"/>
      <c r="M492" s="114"/>
    </row>
    <row r="493" spans="1:13" ht="15.75" thickBot="1">
      <c r="A493" s="113" t="s">
        <v>7</v>
      </c>
      <c r="B493" s="112"/>
      <c r="C493" s="112"/>
      <c r="D493" s="112"/>
      <c r="E493" s="112"/>
      <c r="F493" s="112"/>
      <c r="G493" s="112"/>
      <c r="H493" s="112"/>
      <c r="I493" s="111"/>
      <c r="J493" s="110"/>
      <c r="K493" s="109"/>
      <c r="L493" s="108"/>
      <c r="M493" s="107"/>
    </row>
    <row r="494" spans="1:13" ht="15.75" thickBot="1">
      <c r="A494" s="907" t="s">
        <v>6</v>
      </c>
      <c r="B494" s="908"/>
      <c r="C494" s="908"/>
      <c r="D494" s="908"/>
      <c r="E494" s="908"/>
      <c r="F494" s="908"/>
      <c r="G494" s="908"/>
      <c r="H494" s="940"/>
      <c r="I494" s="941" t="s">
        <v>5</v>
      </c>
      <c r="J494" s="954"/>
      <c r="K494" s="943">
        <v>1.64</v>
      </c>
      <c r="L494" s="944"/>
      <c r="M494" s="99">
        <f>K494*12*I425</f>
        <v>17584.079999999998</v>
      </c>
    </row>
    <row r="495" spans="1:13" ht="15.75" thickBot="1">
      <c r="A495" s="951" t="s">
        <v>4</v>
      </c>
      <c r="B495" s="951"/>
      <c r="C495" s="951"/>
      <c r="D495" s="951"/>
      <c r="E495" s="951"/>
      <c r="F495" s="951"/>
      <c r="G495" s="951"/>
      <c r="H495" s="951"/>
      <c r="I495" s="925" t="s">
        <v>3</v>
      </c>
      <c r="J495" s="926"/>
      <c r="K495" s="952">
        <v>0.52</v>
      </c>
      <c r="L495" s="952"/>
      <c r="M495" s="106">
        <f>I425*K495*12</f>
        <v>5575.4400000000005</v>
      </c>
    </row>
    <row r="496" spans="1:13" ht="15.75" thickBot="1">
      <c r="A496" s="105" t="s">
        <v>2</v>
      </c>
      <c r="B496" s="104"/>
      <c r="C496" s="104"/>
      <c r="D496" s="104"/>
      <c r="E496" s="104"/>
      <c r="F496" s="104"/>
      <c r="G496" s="104"/>
      <c r="H496" s="104"/>
      <c r="I496" s="103"/>
      <c r="J496" s="102"/>
      <c r="K496" s="945"/>
      <c r="L496" s="946"/>
      <c r="M496" s="99"/>
    </row>
    <row r="497" spans="1:13" ht="15.75" thickBot="1">
      <c r="A497" s="947" t="s">
        <v>0</v>
      </c>
      <c r="B497" s="948"/>
      <c r="C497" s="948"/>
      <c r="D497" s="948"/>
      <c r="E497" s="948"/>
      <c r="F497" s="948"/>
      <c r="G497" s="948"/>
      <c r="H497" s="948"/>
      <c r="I497" s="101"/>
      <c r="J497" s="100"/>
      <c r="K497" s="949">
        <f>K426+K436+K451+K480+K494+K496+K495</f>
        <v>64.37</v>
      </c>
      <c r="L497" s="950"/>
      <c r="M497" s="99">
        <f>M426+M436+M451+M480+M494+M496+M495</f>
        <v>690175.1399999999</v>
      </c>
    </row>
    <row r="501" spans="1:13" ht="15.75">
      <c r="A501" s="874" t="s">
        <v>104</v>
      </c>
      <c r="B501" s="874"/>
      <c r="C501" s="874"/>
      <c r="D501" s="874"/>
      <c r="E501" s="874"/>
      <c r="F501" s="874"/>
      <c r="G501" s="874"/>
      <c r="H501" s="874"/>
      <c r="I501" s="874"/>
      <c r="J501" s="874"/>
      <c r="K501" s="874"/>
      <c r="L501" s="874"/>
      <c r="M501" s="152"/>
    </row>
    <row r="502" spans="1:13" ht="15.75">
      <c r="A502" s="875" t="s">
        <v>103</v>
      </c>
      <c r="B502" s="875"/>
      <c r="C502" s="875"/>
      <c r="D502" s="875"/>
      <c r="E502" s="875"/>
      <c r="F502" s="875"/>
      <c r="G502" s="875"/>
      <c r="H502" s="875"/>
      <c r="I502" s="875"/>
      <c r="J502" s="875"/>
      <c r="K502" s="875"/>
      <c r="L502" s="875"/>
      <c r="M502" s="152"/>
    </row>
    <row r="503" spans="1:13" ht="15.75">
      <c r="A503" s="195"/>
      <c r="B503" s="195"/>
      <c r="C503" s="195"/>
      <c r="D503" s="195"/>
      <c r="E503" s="195"/>
      <c r="F503" s="195" t="s">
        <v>110</v>
      </c>
      <c r="G503" s="195"/>
      <c r="H503" s="195"/>
      <c r="I503" s="195"/>
      <c r="J503" s="195"/>
      <c r="K503" s="953" t="s">
        <v>109</v>
      </c>
      <c r="L503" s="872"/>
      <c r="M503" s="872"/>
    </row>
    <row r="504" spans="1:13">
      <c r="A504" s="154"/>
      <c r="B504" s="153"/>
      <c r="C504" s="876" t="s">
        <v>100</v>
      </c>
      <c r="D504" s="876"/>
      <c r="E504" s="876"/>
      <c r="F504" s="153"/>
      <c r="G504" s="153"/>
      <c r="H504" s="193"/>
      <c r="I504" s="877" t="s">
        <v>99</v>
      </c>
      <c r="J504" s="878"/>
      <c r="K504" s="879" t="s">
        <v>98</v>
      </c>
      <c r="L504" s="880"/>
      <c r="M504" s="207"/>
    </row>
    <row r="505" spans="1:13">
      <c r="A505" s="206"/>
      <c r="B505" s="180"/>
      <c r="C505" s="180"/>
      <c r="D505" s="180"/>
      <c r="E505" s="180"/>
      <c r="F505" s="180"/>
      <c r="G505" s="180"/>
      <c r="H505" s="181"/>
      <c r="I505" s="122"/>
      <c r="J505" s="121"/>
      <c r="K505" s="890" t="s">
        <v>97</v>
      </c>
      <c r="L505" s="891"/>
      <c r="M505" s="205" t="s">
        <v>96</v>
      </c>
    </row>
    <row r="506" spans="1:13">
      <c r="A506" s="206"/>
      <c r="B506" s="180"/>
      <c r="C506" s="180"/>
      <c r="D506" s="180"/>
      <c r="E506" s="180"/>
      <c r="F506" s="180"/>
      <c r="G506" s="180"/>
      <c r="H506" s="181"/>
      <c r="I506" s="892" t="s">
        <v>95</v>
      </c>
      <c r="J506" s="893"/>
      <c r="K506" s="894" t="s">
        <v>94</v>
      </c>
      <c r="L506" s="895"/>
      <c r="M506" s="205" t="s">
        <v>93</v>
      </c>
    </row>
    <row r="507" spans="1:13" ht="16.5" thickBot="1">
      <c r="A507" s="204"/>
      <c r="B507" s="176"/>
      <c r="C507" s="176"/>
      <c r="D507" s="176"/>
      <c r="E507" s="176"/>
      <c r="F507" s="176"/>
      <c r="G507" s="176"/>
      <c r="H507" s="175"/>
      <c r="I507" s="896">
        <v>555.79999999999995</v>
      </c>
      <c r="J507" s="897"/>
      <c r="K507" s="898"/>
      <c r="L507" s="899"/>
      <c r="M507" s="203"/>
    </row>
    <row r="508" spans="1:13">
      <c r="A508" s="192" t="s">
        <v>92</v>
      </c>
      <c r="B508" s="169"/>
      <c r="C508" s="169"/>
      <c r="D508" s="169"/>
      <c r="E508" s="169"/>
      <c r="F508" s="169"/>
      <c r="G508" s="169"/>
      <c r="H508" s="202"/>
      <c r="I508" s="166"/>
      <c r="J508" s="165"/>
      <c r="K508" s="900">
        <f>K511+K514</f>
        <v>6.9</v>
      </c>
      <c r="L508" s="901"/>
      <c r="M508" s="114">
        <f>K508*12*I507</f>
        <v>46020.240000000005</v>
      </c>
    </row>
    <row r="509" spans="1:13">
      <c r="A509" s="201" t="s">
        <v>91</v>
      </c>
      <c r="B509" s="200"/>
      <c r="C509" s="200"/>
      <c r="D509" s="200"/>
      <c r="E509" s="200"/>
      <c r="F509" s="200"/>
      <c r="G509" s="200"/>
      <c r="H509" s="199"/>
      <c r="I509" s="122"/>
      <c r="J509" s="121"/>
      <c r="K509" s="120"/>
      <c r="L509" s="119"/>
      <c r="M509" s="198"/>
    </row>
    <row r="510" spans="1:13" ht="15.75" thickBot="1">
      <c r="A510" s="188" t="s">
        <v>90</v>
      </c>
      <c r="B510" s="197"/>
      <c r="C510" s="197"/>
      <c r="D510" s="197"/>
      <c r="E510" s="197"/>
      <c r="F510" s="197"/>
      <c r="G510" s="197"/>
      <c r="H510" s="196"/>
      <c r="I510" s="161"/>
      <c r="J510" s="110"/>
      <c r="K510" s="109"/>
      <c r="L510" s="108"/>
      <c r="M510" s="107"/>
    </row>
    <row r="511" spans="1:13">
      <c r="A511" s="148" t="s">
        <v>89</v>
      </c>
      <c r="B511" s="156"/>
      <c r="C511" s="156"/>
      <c r="D511" s="156"/>
      <c r="E511" s="156"/>
      <c r="F511" s="156"/>
      <c r="G511" s="156"/>
      <c r="H511" s="182"/>
      <c r="I511" s="881" t="s">
        <v>27</v>
      </c>
      <c r="J511" s="882"/>
      <c r="K511" s="883">
        <v>4.13</v>
      </c>
      <c r="L511" s="884"/>
      <c r="M511" s="106">
        <f>K511*12*I507</f>
        <v>27545.448</v>
      </c>
    </row>
    <row r="512" spans="1:13">
      <c r="A512" s="128" t="s">
        <v>80</v>
      </c>
      <c r="B512" s="180"/>
      <c r="C512" s="180"/>
      <c r="D512" s="180"/>
      <c r="E512" s="180"/>
      <c r="F512" s="180"/>
      <c r="G512" s="180"/>
      <c r="H512" s="181"/>
      <c r="I512" s="892" t="s">
        <v>70</v>
      </c>
      <c r="J512" s="893"/>
      <c r="K512" s="152"/>
      <c r="L512" s="119"/>
      <c r="M512" s="106"/>
    </row>
    <row r="513" spans="1:13">
      <c r="A513" s="148" t="s">
        <v>79</v>
      </c>
      <c r="B513" s="156"/>
      <c r="C513" s="156"/>
      <c r="D513" s="156"/>
      <c r="E513" s="156"/>
      <c r="F513" s="156"/>
      <c r="G513" s="156"/>
      <c r="H513" s="182"/>
      <c r="I513" s="881"/>
      <c r="J513" s="882"/>
      <c r="K513" s="152"/>
      <c r="L513" s="119"/>
      <c r="M513" s="106"/>
    </row>
    <row r="514" spans="1:13">
      <c r="A514" s="148" t="s">
        <v>88</v>
      </c>
      <c r="B514" s="156"/>
      <c r="C514" s="156"/>
      <c r="D514" s="156"/>
      <c r="E514" s="156"/>
      <c r="F514" s="156"/>
      <c r="G514" s="156"/>
      <c r="H514" s="182"/>
      <c r="I514" s="886" t="s">
        <v>59</v>
      </c>
      <c r="J514" s="887"/>
      <c r="K514" s="888">
        <v>2.77</v>
      </c>
      <c r="L514" s="889"/>
      <c r="M514" s="106">
        <f>K514*12*I507</f>
        <v>18474.792000000001</v>
      </c>
    </row>
    <row r="515" spans="1:13" ht="15.75">
      <c r="A515" s="145" t="s">
        <v>87</v>
      </c>
      <c r="B515" s="179"/>
      <c r="C515" s="179"/>
      <c r="D515" s="179"/>
      <c r="E515" s="179"/>
      <c r="F515" s="179"/>
      <c r="G515" s="179"/>
      <c r="H515" s="178"/>
      <c r="I515" s="892" t="s">
        <v>70</v>
      </c>
      <c r="J515" s="893"/>
      <c r="K515" s="195"/>
      <c r="L515" s="194"/>
      <c r="M515" s="106"/>
    </row>
    <row r="516" spans="1:13">
      <c r="A516" s="140" t="s">
        <v>86</v>
      </c>
      <c r="B516" s="153"/>
      <c r="C516" s="153"/>
      <c r="D516" s="153"/>
      <c r="E516" s="153"/>
      <c r="F516" s="153"/>
      <c r="G516" s="153"/>
      <c r="H516" s="193"/>
      <c r="I516" s="892"/>
      <c r="J516" s="893"/>
      <c r="K516" s="177"/>
      <c r="L516" s="119"/>
      <c r="M516" s="106"/>
    </row>
    <row r="517" spans="1:13" ht="15.75" thickBot="1">
      <c r="A517" s="148" t="s">
        <v>85</v>
      </c>
      <c r="B517" s="147"/>
      <c r="C517" s="147"/>
      <c r="D517" s="147"/>
      <c r="E517" s="147"/>
      <c r="F517" s="147"/>
      <c r="G517" s="147"/>
      <c r="H517" s="146"/>
      <c r="I517" s="159"/>
      <c r="J517" s="158"/>
      <c r="K517" s="902"/>
      <c r="L517" s="903"/>
      <c r="M517" s="106"/>
    </row>
    <row r="518" spans="1:13">
      <c r="A518" s="192" t="s">
        <v>84</v>
      </c>
      <c r="B518" s="191"/>
      <c r="C518" s="191"/>
      <c r="D518" s="191"/>
      <c r="E518" s="191"/>
      <c r="F518" s="191"/>
      <c r="G518" s="191"/>
      <c r="H518" s="190"/>
      <c r="I518" s="166"/>
      <c r="J518" s="189"/>
      <c r="K518" s="904">
        <f>K520+K525+K528</f>
        <v>5.6400000000000006</v>
      </c>
      <c r="L518" s="901"/>
      <c r="M518" s="114">
        <f>K518*12*I507</f>
        <v>37616.544000000002</v>
      </c>
    </row>
    <row r="519" spans="1:13" ht="15.75" thickBot="1">
      <c r="A519" s="188" t="s">
        <v>83</v>
      </c>
      <c r="B519" s="187"/>
      <c r="C519" s="187"/>
      <c r="D519" s="187"/>
      <c r="E519" s="187"/>
      <c r="F519" s="187"/>
      <c r="G519" s="187"/>
      <c r="H519" s="186"/>
      <c r="I519" s="161"/>
      <c r="J519" s="185"/>
      <c r="K519" s="109"/>
      <c r="L519" s="108"/>
      <c r="M519" s="107"/>
    </row>
    <row r="520" spans="1:13">
      <c r="A520" s="128" t="s">
        <v>82</v>
      </c>
      <c r="B520" s="127"/>
      <c r="C520" s="127"/>
      <c r="D520" s="127"/>
      <c r="E520" s="127"/>
      <c r="F520" s="127"/>
      <c r="G520" s="127"/>
      <c r="H520" s="125"/>
      <c r="I520" s="892" t="s">
        <v>27</v>
      </c>
      <c r="J520" s="893"/>
      <c r="K520" s="883">
        <v>2.83</v>
      </c>
      <c r="L520" s="884"/>
      <c r="M520" s="106">
        <f>K520*12*I507</f>
        <v>18874.967999999997</v>
      </c>
    </row>
    <row r="521" spans="1:13">
      <c r="A521" s="148" t="s">
        <v>81</v>
      </c>
      <c r="B521" s="147"/>
      <c r="C521" s="147"/>
      <c r="D521" s="147"/>
      <c r="E521" s="147"/>
      <c r="F521" s="147"/>
      <c r="G521" s="147"/>
      <c r="H521" s="146"/>
      <c r="I521" s="184"/>
      <c r="J521" s="183"/>
      <c r="K521" s="152"/>
      <c r="L521" s="119"/>
      <c r="M521" s="106"/>
    </row>
    <row r="522" spans="1:13">
      <c r="A522" s="128" t="s">
        <v>80</v>
      </c>
      <c r="B522" s="180"/>
      <c r="C522" s="180"/>
      <c r="D522" s="180"/>
      <c r="E522" s="180"/>
      <c r="F522" s="180"/>
      <c r="G522" s="180"/>
      <c r="H522" s="181"/>
      <c r="I522" s="892" t="s">
        <v>70</v>
      </c>
      <c r="J522" s="893"/>
      <c r="K522" s="152"/>
      <c r="L522" s="119"/>
      <c r="M522" s="106"/>
    </row>
    <row r="523" spans="1:13">
      <c r="A523" s="148" t="s">
        <v>79</v>
      </c>
      <c r="B523" s="156"/>
      <c r="C523" s="156"/>
      <c r="D523" s="156"/>
      <c r="E523" s="156"/>
      <c r="F523" s="156"/>
      <c r="G523" s="156"/>
      <c r="H523" s="182"/>
      <c r="I523" s="881"/>
      <c r="J523" s="882"/>
      <c r="K523" s="152"/>
      <c r="L523" s="119"/>
      <c r="M523" s="106"/>
    </row>
    <row r="524" spans="1:13">
      <c r="A524" s="145" t="s">
        <v>78</v>
      </c>
      <c r="B524" s="179"/>
      <c r="C524" s="178"/>
      <c r="D524" s="180"/>
      <c r="E524" s="180"/>
      <c r="F524" s="180"/>
      <c r="G524" s="180"/>
      <c r="H524" s="181"/>
      <c r="I524" s="892" t="s">
        <v>70</v>
      </c>
      <c r="J524" s="893"/>
      <c r="K524" s="152"/>
      <c r="L524" s="119"/>
      <c r="M524" s="106"/>
    </row>
    <row r="525" spans="1:13">
      <c r="A525" s="128" t="s">
        <v>77</v>
      </c>
      <c r="B525" s="180"/>
      <c r="C525" s="180"/>
      <c r="D525" s="179"/>
      <c r="E525" s="179"/>
      <c r="F525" s="179"/>
      <c r="G525" s="179"/>
      <c r="H525" s="178"/>
      <c r="I525" s="886" t="s">
        <v>59</v>
      </c>
      <c r="J525" s="887"/>
      <c r="K525" s="888">
        <v>1.24</v>
      </c>
      <c r="L525" s="889"/>
      <c r="M525" s="106">
        <f>K525*12*I507</f>
        <v>8270.3039999999983</v>
      </c>
    </row>
    <row r="526" spans="1:13">
      <c r="A526" s="140" t="s">
        <v>76</v>
      </c>
      <c r="B526" s="139"/>
      <c r="C526" s="139"/>
      <c r="D526" s="139"/>
      <c r="E526" s="139"/>
      <c r="F526" s="139"/>
      <c r="G526" s="139"/>
      <c r="H526" s="138"/>
      <c r="I526" s="877" t="s">
        <v>75</v>
      </c>
      <c r="J526" s="878"/>
      <c r="K526" s="152"/>
      <c r="L526" s="119"/>
      <c r="M526" s="106"/>
    </row>
    <row r="527" spans="1:13">
      <c r="A527" s="148"/>
      <c r="B527" s="147"/>
      <c r="C527" s="147"/>
      <c r="D527" s="147"/>
      <c r="E527" s="147"/>
      <c r="F527" s="147"/>
      <c r="G527" s="147"/>
      <c r="H527" s="146"/>
      <c r="I527" s="159" t="s">
        <v>74</v>
      </c>
      <c r="J527" s="158"/>
      <c r="K527" s="177"/>
      <c r="L527" s="119"/>
      <c r="M527" s="106"/>
    </row>
    <row r="528" spans="1:13">
      <c r="A528" s="140" t="s">
        <v>73</v>
      </c>
      <c r="B528" s="139"/>
      <c r="C528" s="139"/>
      <c r="D528" s="139"/>
      <c r="E528" s="139"/>
      <c r="F528" s="139"/>
      <c r="G528" s="139"/>
      <c r="H528" s="138"/>
      <c r="I528" s="877" t="s">
        <v>59</v>
      </c>
      <c r="J528" s="878"/>
      <c r="K528" s="888">
        <v>1.57</v>
      </c>
      <c r="L528" s="889"/>
      <c r="M528" s="106">
        <f>K528*12*I507</f>
        <v>10471.271999999999</v>
      </c>
    </row>
    <row r="529" spans="1:13">
      <c r="A529" s="148" t="s">
        <v>72</v>
      </c>
      <c r="B529" s="147"/>
      <c r="C529" s="147"/>
      <c r="D529" s="147"/>
      <c r="E529" s="147"/>
      <c r="F529" s="147"/>
      <c r="G529" s="147"/>
      <c r="H529" s="146"/>
      <c r="I529" s="159"/>
      <c r="J529" s="158"/>
      <c r="K529" s="152"/>
      <c r="L529" s="119"/>
      <c r="M529" s="106"/>
    </row>
    <row r="530" spans="1:13">
      <c r="A530" s="140" t="s">
        <v>71</v>
      </c>
      <c r="B530" s="139"/>
      <c r="C530" s="139"/>
      <c r="D530" s="139"/>
      <c r="E530" s="139"/>
      <c r="F530" s="139"/>
      <c r="G530" s="139"/>
      <c r="H530" s="138"/>
      <c r="I530" s="892" t="s">
        <v>70</v>
      </c>
      <c r="J530" s="893"/>
      <c r="K530" s="152"/>
      <c r="L530" s="119"/>
      <c r="M530" s="106"/>
    </row>
    <row r="531" spans="1:13">
      <c r="A531" s="140" t="s">
        <v>69</v>
      </c>
      <c r="B531" s="139"/>
      <c r="C531" s="139"/>
      <c r="D531" s="139"/>
      <c r="E531" s="139"/>
      <c r="F531" s="139"/>
      <c r="G531" s="139"/>
      <c r="H531" s="138"/>
      <c r="I531" s="877" t="s">
        <v>68</v>
      </c>
      <c r="J531" s="878"/>
      <c r="K531" s="176"/>
      <c r="L531" s="175"/>
      <c r="M531" s="174"/>
    </row>
    <row r="532" spans="1:13" ht="15.75" thickBot="1">
      <c r="A532" s="148"/>
      <c r="B532" s="147"/>
      <c r="C532" s="147"/>
      <c r="D532" s="147"/>
      <c r="E532" s="147"/>
      <c r="F532" s="147"/>
      <c r="G532" s="147"/>
      <c r="H532" s="146"/>
      <c r="I532" s="905" t="s">
        <v>67</v>
      </c>
      <c r="J532" s="906"/>
      <c r="K532" s="173"/>
      <c r="L532" s="172"/>
      <c r="M532" s="171"/>
    </row>
    <row r="533" spans="1:13">
      <c r="A533" s="170" t="s">
        <v>66</v>
      </c>
      <c r="B533" s="169"/>
      <c r="C533" s="169"/>
      <c r="D533" s="169"/>
      <c r="E533" s="169"/>
      <c r="F533" s="169"/>
      <c r="G533" s="168"/>
      <c r="H533" s="167"/>
      <c r="I533" s="166"/>
      <c r="J533" s="165"/>
      <c r="K533" s="912">
        <f>K535+K542+K550+K554+K555+K559</f>
        <v>34.199999999999996</v>
      </c>
      <c r="L533" s="901"/>
      <c r="M533" s="114">
        <f>M535+M542+M550+M554+M555+M559</f>
        <v>228100.31999999995</v>
      </c>
    </row>
    <row r="534" spans="1:13" ht="15.75" thickBot="1">
      <c r="A534" s="164"/>
      <c r="B534" s="163"/>
      <c r="C534" s="163"/>
      <c r="D534" s="163"/>
      <c r="E534" s="163"/>
      <c r="F534" s="163"/>
      <c r="G534" s="163"/>
      <c r="H534" s="162"/>
      <c r="I534" s="161"/>
      <c r="J534" s="110"/>
      <c r="K534" s="109"/>
      <c r="L534" s="108"/>
      <c r="M534" s="107"/>
    </row>
    <row r="535" spans="1:13" ht="15.75" thickBot="1">
      <c r="A535" s="907" t="s">
        <v>65</v>
      </c>
      <c r="B535" s="908"/>
      <c r="C535" s="908"/>
      <c r="D535" s="908"/>
      <c r="E535" s="908"/>
      <c r="F535" s="908"/>
      <c r="G535" s="908"/>
      <c r="H535" s="909"/>
      <c r="I535" s="132"/>
      <c r="J535" s="131"/>
      <c r="K535" s="910">
        <f>K536+K537+K538+K540+K541</f>
        <v>11</v>
      </c>
      <c r="L535" s="911"/>
      <c r="M535" s="130">
        <f>K535*12*I507</f>
        <v>73365.599999999991</v>
      </c>
    </row>
    <row r="536" spans="1:13">
      <c r="A536" s="148" t="s">
        <v>64</v>
      </c>
      <c r="B536" s="147"/>
      <c r="C536" s="147"/>
      <c r="D536" s="147"/>
      <c r="E536" s="147"/>
      <c r="F536" s="147"/>
      <c r="G536" s="147"/>
      <c r="H536" s="146"/>
      <c r="I536" s="881" t="s">
        <v>63</v>
      </c>
      <c r="J536" s="882"/>
      <c r="K536" s="883">
        <v>2.2400000000000002</v>
      </c>
      <c r="L536" s="884"/>
      <c r="M536" s="106">
        <f>K536*12*I507</f>
        <v>14939.904</v>
      </c>
    </row>
    <row r="537" spans="1:13">
      <c r="A537" s="145" t="s">
        <v>62</v>
      </c>
      <c r="B537" s="144"/>
      <c r="C537" s="144"/>
      <c r="D537" s="144"/>
      <c r="E537" s="144"/>
      <c r="F537" s="144"/>
      <c r="G537" s="144"/>
      <c r="H537" s="143"/>
      <c r="I537" s="886" t="s">
        <v>61</v>
      </c>
      <c r="J537" s="887"/>
      <c r="K537" s="888">
        <v>5.28</v>
      </c>
      <c r="L537" s="889"/>
      <c r="M537" s="106">
        <f>K537*12*I507</f>
        <v>35215.487999999998</v>
      </c>
    </row>
    <row r="538" spans="1:13">
      <c r="A538" s="140" t="s">
        <v>60</v>
      </c>
      <c r="B538" s="139"/>
      <c r="C538" s="139"/>
      <c r="D538" s="139"/>
      <c r="E538" s="139"/>
      <c r="F538" s="139"/>
      <c r="G538" s="139"/>
      <c r="H538" s="138"/>
      <c r="I538" s="877" t="s">
        <v>59</v>
      </c>
      <c r="J538" s="878"/>
      <c r="K538" s="888">
        <v>0.6</v>
      </c>
      <c r="L538" s="889"/>
      <c r="M538" s="106">
        <f>K538*12*I507</f>
        <v>4001.7599999999993</v>
      </c>
    </row>
    <row r="539" spans="1:13">
      <c r="A539" s="160" t="s">
        <v>58</v>
      </c>
      <c r="B539" s="156"/>
      <c r="C539" s="156"/>
      <c r="D539" s="156"/>
      <c r="E539" s="147"/>
      <c r="F539" s="147"/>
      <c r="G539" s="147"/>
      <c r="H539" s="146"/>
      <c r="I539" s="159"/>
      <c r="J539" s="158"/>
      <c r="K539" s="120"/>
      <c r="L539" s="119"/>
      <c r="M539" s="106"/>
    </row>
    <row r="540" spans="1:13">
      <c r="A540" s="145" t="s">
        <v>57</v>
      </c>
      <c r="B540" s="144"/>
      <c r="C540" s="144"/>
      <c r="D540" s="144"/>
      <c r="E540" s="144"/>
      <c r="F540" s="144"/>
      <c r="G540" s="144"/>
      <c r="H540" s="143"/>
      <c r="I540" s="886" t="s">
        <v>27</v>
      </c>
      <c r="J540" s="887"/>
      <c r="K540" s="888">
        <v>0.18</v>
      </c>
      <c r="L540" s="889"/>
      <c r="M540" s="106">
        <f>K540*12*I507</f>
        <v>1200.528</v>
      </c>
    </row>
    <row r="541" spans="1:13" ht="15.75" thickBot="1">
      <c r="A541" s="140" t="s">
        <v>56</v>
      </c>
      <c r="B541" s="139"/>
      <c r="C541" s="139"/>
      <c r="D541" s="139"/>
      <c r="E541" s="139"/>
      <c r="F541" s="139"/>
      <c r="G541" s="139"/>
      <c r="H541" s="138"/>
      <c r="I541" s="913" t="s">
        <v>27</v>
      </c>
      <c r="J541" s="914"/>
      <c r="K541" s="915">
        <v>2.7</v>
      </c>
      <c r="L541" s="916"/>
      <c r="M541" s="106">
        <f>K541*12*I507</f>
        <v>18007.920000000002</v>
      </c>
    </row>
    <row r="542" spans="1:13" ht="15.75" thickBot="1">
      <c r="A542" s="917" t="s">
        <v>55</v>
      </c>
      <c r="B542" s="918"/>
      <c r="C542" s="918"/>
      <c r="D542" s="918"/>
      <c r="E542" s="918"/>
      <c r="F542" s="918"/>
      <c r="G542" s="918"/>
      <c r="H542" s="919"/>
      <c r="I542" s="132"/>
      <c r="J542" s="131"/>
      <c r="K542" s="920">
        <f>K543+K544+K546+K547+K548+K549</f>
        <v>2.3200000000000003</v>
      </c>
      <c r="L542" s="911"/>
      <c r="M542" s="130">
        <f>K542*12*I507</f>
        <v>15473.472</v>
      </c>
    </row>
    <row r="543" spans="1:13">
      <c r="A543" s="157" t="s">
        <v>54</v>
      </c>
      <c r="B543" s="156"/>
      <c r="C543" s="156"/>
      <c r="D543" s="156"/>
      <c r="E543" s="156"/>
      <c r="F543" s="147"/>
      <c r="G543" s="147"/>
      <c r="H543" s="146"/>
      <c r="I543" s="155"/>
      <c r="J543" s="121"/>
      <c r="K543" s="883">
        <v>0.13</v>
      </c>
      <c r="L543" s="884"/>
      <c r="M543" s="106">
        <f>K543*12*I507</f>
        <v>867.048</v>
      </c>
    </row>
    <row r="544" spans="1:13">
      <c r="A544" s="154" t="s">
        <v>53</v>
      </c>
      <c r="B544" s="153"/>
      <c r="C544" s="153"/>
      <c r="D544" s="153"/>
      <c r="E544" s="153"/>
      <c r="F544" s="139"/>
      <c r="G544" s="139"/>
      <c r="H544" s="138"/>
      <c r="I544" s="892" t="s">
        <v>52</v>
      </c>
      <c r="J544" s="893"/>
      <c r="K544" s="888">
        <v>1.1100000000000001</v>
      </c>
      <c r="L544" s="889"/>
      <c r="M544" s="106">
        <f>K544*12*I507</f>
        <v>7403.2559999999994</v>
      </c>
    </row>
    <row r="545" spans="1:13">
      <c r="A545" s="148" t="s">
        <v>51</v>
      </c>
      <c r="B545" s="147"/>
      <c r="C545" s="147"/>
      <c r="D545" s="147"/>
      <c r="E545" s="147"/>
      <c r="F545" s="147"/>
      <c r="G545" s="147"/>
      <c r="H545" s="146"/>
      <c r="I545" s="881" t="s">
        <v>50</v>
      </c>
      <c r="J545" s="882"/>
      <c r="K545" s="152"/>
      <c r="L545" s="119"/>
      <c r="M545" s="106"/>
    </row>
    <row r="546" spans="1:13">
      <c r="A546" s="145" t="s">
        <v>49</v>
      </c>
      <c r="B546" s="144"/>
      <c r="C546" s="144"/>
      <c r="D546" s="144"/>
      <c r="E546" s="144"/>
      <c r="F546" s="144"/>
      <c r="G546" s="144"/>
      <c r="H546" s="143"/>
      <c r="I546" s="886" t="s">
        <v>48</v>
      </c>
      <c r="J546" s="887"/>
      <c r="K546" s="888">
        <v>0.68</v>
      </c>
      <c r="L546" s="889"/>
      <c r="M546" s="106">
        <f>K546*12*I507</f>
        <v>4535.3279999999995</v>
      </c>
    </row>
    <row r="547" spans="1:13">
      <c r="A547" s="145" t="s">
        <v>47</v>
      </c>
      <c r="B547" s="144"/>
      <c r="C547" s="144"/>
      <c r="D547" s="144"/>
      <c r="E547" s="144"/>
      <c r="F547" s="144"/>
      <c r="G547" s="144"/>
      <c r="H547" s="143"/>
      <c r="I547" s="886" t="s">
        <v>46</v>
      </c>
      <c r="J547" s="887"/>
      <c r="K547" s="888">
        <v>0.17</v>
      </c>
      <c r="L547" s="889"/>
      <c r="M547" s="106">
        <f>K547*12*I507</f>
        <v>1133.8319999999999</v>
      </c>
    </row>
    <row r="548" spans="1:13">
      <c r="A548" s="140" t="s">
        <v>38</v>
      </c>
      <c r="B548" s="139"/>
      <c r="C548" s="139"/>
      <c r="D548" s="139"/>
      <c r="E548" s="139"/>
      <c r="F548" s="139"/>
      <c r="G548" s="139"/>
      <c r="H548" s="138"/>
      <c r="I548" s="886" t="s">
        <v>37</v>
      </c>
      <c r="J548" s="887"/>
      <c r="K548" s="902">
        <v>0.09</v>
      </c>
      <c r="L548" s="903"/>
      <c r="M548" s="106">
        <f>K548*12*I507</f>
        <v>600.26400000000001</v>
      </c>
    </row>
    <row r="549" spans="1:13" ht="15.75" thickBot="1">
      <c r="A549" s="140" t="s">
        <v>45</v>
      </c>
      <c r="B549" s="139"/>
      <c r="C549" s="139"/>
      <c r="D549" s="139"/>
      <c r="E549" s="139"/>
      <c r="F549" s="139"/>
      <c r="G549" s="139"/>
      <c r="H549" s="138"/>
      <c r="I549" s="913" t="s">
        <v>44</v>
      </c>
      <c r="J549" s="914"/>
      <c r="K549" s="923">
        <v>0.14000000000000001</v>
      </c>
      <c r="L549" s="924"/>
      <c r="M549" s="151">
        <f>K549*12*I507</f>
        <v>933.74400000000003</v>
      </c>
    </row>
    <row r="550" spans="1:13" ht="15.75" thickBot="1">
      <c r="A550" s="917" t="s">
        <v>108</v>
      </c>
      <c r="B550" s="918"/>
      <c r="C550" s="918"/>
      <c r="D550" s="918"/>
      <c r="E550" s="918"/>
      <c r="F550" s="918"/>
      <c r="G550" s="918"/>
      <c r="H550" s="919"/>
      <c r="I550" s="150"/>
      <c r="J550" s="149"/>
      <c r="K550" s="928">
        <f>K551+K552+K553</f>
        <v>1.5199999999999998</v>
      </c>
      <c r="L550" s="927"/>
      <c r="M550" s="130">
        <f>K550*12*I507</f>
        <v>10137.791999999998</v>
      </c>
    </row>
    <row r="551" spans="1:13">
      <c r="A551" s="148" t="s">
        <v>42</v>
      </c>
      <c r="B551" s="147"/>
      <c r="C551" s="147"/>
      <c r="D551" s="147"/>
      <c r="E551" s="147"/>
      <c r="F551" s="147"/>
      <c r="G551" s="147"/>
      <c r="H551" s="146"/>
      <c r="I551" s="929" t="s">
        <v>41</v>
      </c>
      <c r="J551" s="930"/>
      <c r="K551" s="931">
        <v>0.53</v>
      </c>
      <c r="L551" s="932"/>
      <c r="M551" s="106">
        <f>K551*12*I507</f>
        <v>3534.8879999999999</v>
      </c>
    </row>
    <row r="552" spans="1:13">
      <c r="A552" s="145" t="s">
        <v>40</v>
      </c>
      <c r="B552" s="144"/>
      <c r="C552" s="144"/>
      <c r="D552" s="144"/>
      <c r="E552" s="144"/>
      <c r="F552" s="144"/>
      <c r="G552" s="144"/>
      <c r="H552" s="143"/>
      <c r="I552" s="142" t="s">
        <v>39</v>
      </c>
      <c r="J552" s="141"/>
      <c r="K552" s="902">
        <v>0.83</v>
      </c>
      <c r="L552" s="903"/>
      <c r="M552" s="106">
        <f>K552*12*I507</f>
        <v>5535.7679999999991</v>
      </c>
    </row>
    <row r="553" spans="1:13" ht="15.75" thickBot="1">
      <c r="A553" s="140" t="s">
        <v>38</v>
      </c>
      <c r="B553" s="139"/>
      <c r="C553" s="139"/>
      <c r="D553" s="139"/>
      <c r="E553" s="139"/>
      <c r="F553" s="139"/>
      <c r="G553" s="139"/>
      <c r="H553" s="138"/>
      <c r="I553" s="913" t="s">
        <v>37</v>
      </c>
      <c r="J553" s="914"/>
      <c r="K553" s="923">
        <v>0.16</v>
      </c>
      <c r="L553" s="924"/>
      <c r="M553" s="106">
        <f>K553*12*I507</f>
        <v>1067.136</v>
      </c>
    </row>
    <row r="554" spans="1:13" ht="15.75" thickBot="1">
      <c r="A554" s="136" t="s">
        <v>107</v>
      </c>
      <c r="B554" s="135"/>
      <c r="C554" s="135"/>
      <c r="D554" s="135"/>
      <c r="E554" s="135"/>
      <c r="F554" s="135"/>
      <c r="G554" s="135"/>
      <c r="H554" s="134"/>
      <c r="I554" s="933" t="s">
        <v>35</v>
      </c>
      <c r="J554" s="934"/>
      <c r="K554" s="935">
        <v>17.48</v>
      </c>
      <c r="L554" s="936"/>
      <c r="M554" s="130">
        <f>K554*12*I507</f>
        <v>116584.60799999998</v>
      </c>
    </row>
    <row r="555" spans="1:13" ht="15.75" thickBot="1">
      <c r="A555" s="907" t="s">
        <v>106</v>
      </c>
      <c r="B555" s="908"/>
      <c r="C555" s="908"/>
      <c r="D555" s="908"/>
      <c r="E555" s="908"/>
      <c r="F555" s="908"/>
      <c r="G555" s="908"/>
      <c r="H555" s="909"/>
      <c r="I555" s="132"/>
      <c r="J555" s="131"/>
      <c r="K555" s="920">
        <v>1.8</v>
      </c>
      <c r="L555" s="927"/>
      <c r="M555" s="130">
        <f>K555*12*I507</f>
        <v>12005.28</v>
      </c>
    </row>
    <row r="556" spans="1:13">
      <c r="A556" s="128" t="s">
        <v>33</v>
      </c>
      <c r="B556" s="127"/>
      <c r="C556" s="127"/>
      <c r="D556" s="127"/>
      <c r="E556" s="127"/>
      <c r="F556" s="127"/>
      <c r="G556" s="127"/>
      <c r="H556" s="125"/>
      <c r="I556" s="925" t="s">
        <v>32</v>
      </c>
      <c r="J556" s="926"/>
      <c r="K556" s="124"/>
      <c r="L556" s="123"/>
      <c r="M556" s="106"/>
    </row>
    <row r="557" spans="1:13">
      <c r="A557" s="128" t="s">
        <v>31</v>
      </c>
      <c r="B557" s="127"/>
      <c r="C557" s="127"/>
      <c r="D557" s="127"/>
      <c r="E557" s="127"/>
      <c r="F557" s="127"/>
      <c r="G557" s="127"/>
      <c r="H557" s="125"/>
      <c r="I557" s="122"/>
      <c r="J557" s="121"/>
      <c r="K557" s="124"/>
      <c r="L557" s="123"/>
      <c r="M557" s="106"/>
    </row>
    <row r="558" spans="1:13" ht="15.75" thickBot="1">
      <c r="A558" s="128" t="s">
        <v>30</v>
      </c>
      <c r="B558" s="127"/>
      <c r="C558" s="127"/>
      <c r="D558" s="127"/>
      <c r="E558" s="127"/>
      <c r="F558" s="127"/>
      <c r="G558" s="127"/>
      <c r="H558" s="125"/>
      <c r="I558" s="137"/>
      <c r="J558" s="121"/>
      <c r="K558" s="124"/>
      <c r="L558" s="123"/>
      <c r="M558" s="106"/>
    </row>
    <row r="559" spans="1:13" ht="15.75" thickBot="1">
      <c r="A559" s="136" t="s">
        <v>105</v>
      </c>
      <c r="B559" s="135"/>
      <c r="C559" s="135"/>
      <c r="D559" s="135"/>
      <c r="E559" s="135"/>
      <c r="F559" s="135"/>
      <c r="G559" s="135"/>
      <c r="H559" s="134"/>
      <c r="I559" s="132"/>
      <c r="J559" s="131"/>
      <c r="K559" s="920">
        <v>0.08</v>
      </c>
      <c r="L559" s="927"/>
      <c r="M559" s="130">
        <f>K559*12*I507</f>
        <v>533.56799999999998</v>
      </c>
    </row>
    <row r="560" spans="1:13">
      <c r="A560" s="128" t="s">
        <v>28</v>
      </c>
      <c r="B560" s="127"/>
      <c r="C560" s="127"/>
      <c r="D560" s="127"/>
      <c r="E560" s="127"/>
      <c r="F560" s="127"/>
      <c r="G560" s="127"/>
      <c r="H560" s="125"/>
      <c r="I560" s="925" t="s">
        <v>27</v>
      </c>
      <c r="J560" s="926"/>
      <c r="K560" s="133"/>
      <c r="L560" s="123"/>
      <c r="M560" s="106"/>
    </row>
    <row r="561" spans="1:13" ht="15.75" thickBot="1">
      <c r="A561" s="128" t="s">
        <v>26</v>
      </c>
      <c r="B561" s="127"/>
      <c r="C561" s="127"/>
      <c r="D561" s="127"/>
      <c r="E561" s="127"/>
      <c r="F561" s="127"/>
      <c r="G561" s="127"/>
      <c r="H561" s="125"/>
      <c r="I561" s="122"/>
      <c r="J561" s="121"/>
      <c r="K561" s="133"/>
      <c r="L561" s="123"/>
      <c r="M561" s="106"/>
    </row>
    <row r="562" spans="1:13" ht="15.75" thickBot="1">
      <c r="A562" s="907" t="s">
        <v>25</v>
      </c>
      <c r="B562" s="908"/>
      <c r="C562" s="908"/>
      <c r="D562" s="908"/>
      <c r="E562" s="908"/>
      <c r="F562" s="908"/>
      <c r="G562" s="908"/>
      <c r="H562" s="909"/>
      <c r="I562" s="132"/>
      <c r="J562" s="131"/>
      <c r="K562" s="920">
        <v>6.67</v>
      </c>
      <c r="L562" s="927"/>
      <c r="M562" s="130">
        <f>K562*12*I507</f>
        <v>44486.231999999989</v>
      </c>
    </row>
    <row r="563" spans="1:13">
      <c r="A563" s="128" t="s">
        <v>24</v>
      </c>
      <c r="B563" s="126"/>
      <c r="C563" s="126"/>
      <c r="D563" s="126"/>
      <c r="E563" s="126"/>
      <c r="F563" s="127"/>
      <c r="G563" s="126"/>
      <c r="H563" s="125"/>
      <c r="I563" s="892" t="s">
        <v>23</v>
      </c>
      <c r="J563" s="893"/>
      <c r="K563" s="124"/>
      <c r="L563" s="123"/>
      <c r="M563" s="106"/>
    </row>
    <row r="564" spans="1:13">
      <c r="A564" s="128" t="s">
        <v>22</v>
      </c>
      <c r="B564" s="126"/>
      <c r="C564" s="126"/>
      <c r="D564" s="126"/>
      <c r="E564" s="126"/>
      <c r="F564" s="127"/>
      <c r="G564" s="126"/>
      <c r="H564" s="125"/>
      <c r="I564" s="892" t="s">
        <v>21</v>
      </c>
      <c r="J564" s="893"/>
      <c r="K564" s="124"/>
      <c r="L564" s="123"/>
      <c r="M564" s="106"/>
    </row>
    <row r="565" spans="1:13">
      <c r="A565" s="128" t="s">
        <v>20</v>
      </c>
      <c r="B565" s="126"/>
      <c r="C565" s="126"/>
      <c r="D565" s="126"/>
      <c r="E565" s="126"/>
      <c r="F565" s="127"/>
      <c r="G565" s="126"/>
      <c r="H565" s="125"/>
      <c r="I565" s="892" t="s">
        <v>19</v>
      </c>
      <c r="J565" s="893"/>
      <c r="K565" s="124"/>
      <c r="L565" s="123"/>
      <c r="M565" s="106"/>
    </row>
    <row r="566" spans="1:13">
      <c r="A566" s="128" t="s">
        <v>18</v>
      </c>
      <c r="B566" s="126"/>
      <c r="C566" s="126"/>
      <c r="D566" s="126"/>
      <c r="E566" s="126"/>
      <c r="F566" s="127"/>
      <c r="G566" s="126"/>
      <c r="H566" s="125"/>
      <c r="I566" s="892" t="s">
        <v>17</v>
      </c>
      <c r="J566" s="893"/>
      <c r="K566" s="124"/>
      <c r="L566" s="123"/>
      <c r="M566" s="106"/>
    </row>
    <row r="567" spans="1:13">
      <c r="A567" s="128" t="s">
        <v>16</v>
      </c>
      <c r="B567" s="126"/>
      <c r="C567" s="126"/>
      <c r="D567" s="126"/>
      <c r="E567" s="126"/>
      <c r="F567" s="127"/>
      <c r="G567" s="126"/>
      <c r="H567" s="125"/>
      <c r="I567" s="892" t="s">
        <v>15</v>
      </c>
      <c r="J567" s="893"/>
      <c r="K567" s="124"/>
      <c r="L567" s="123"/>
      <c r="M567" s="106"/>
    </row>
    <row r="568" spans="1:13">
      <c r="A568" s="128" t="s">
        <v>14</v>
      </c>
      <c r="B568" s="126"/>
      <c r="C568" s="126"/>
      <c r="D568" s="126"/>
      <c r="E568" s="126"/>
      <c r="F568" s="127"/>
      <c r="G568" s="126"/>
      <c r="H568" s="125"/>
      <c r="I568" s="122"/>
      <c r="J568" s="121"/>
      <c r="K568" s="124"/>
      <c r="L568" s="129"/>
      <c r="M568" s="106"/>
    </row>
    <row r="569" spans="1:13">
      <c r="A569" s="128" t="s">
        <v>13</v>
      </c>
      <c r="B569" s="126"/>
      <c r="C569" s="126"/>
      <c r="D569" s="126"/>
      <c r="E569" s="126"/>
      <c r="F569" s="127"/>
      <c r="G569" s="126"/>
      <c r="H569" s="125"/>
      <c r="I569" s="122"/>
      <c r="J569" s="121"/>
      <c r="K569" s="124"/>
      <c r="L569" s="123"/>
      <c r="M569" s="106"/>
    </row>
    <row r="570" spans="1:13">
      <c r="A570" s="128" t="s">
        <v>12</v>
      </c>
      <c r="B570" s="126"/>
      <c r="C570" s="126"/>
      <c r="D570" s="126"/>
      <c r="E570" s="126"/>
      <c r="F570" s="127"/>
      <c r="G570" s="126"/>
      <c r="H570" s="125"/>
      <c r="I570" s="122"/>
      <c r="J570" s="121"/>
      <c r="K570" s="124"/>
      <c r="L570" s="123"/>
      <c r="M570" s="106"/>
    </row>
    <row r="571" spans="1:13">
      <c r="A571" s="128" t="s">
        <v>11</v>
      </c>
      <c r="B571" s="126"/>
      <c r="C571" s="126"/>
      <c r="D571" s="126"/>
      <c r="E571" s="126"/>
      <c r="F571" s="127"/>
      <c r="G571" s="126"/>
      <c r="H571" s="125"/>
      <c r="I571" s="122"/>
      <c r="J571" s="121"/>
      <c r="K571" s="124"/>
      <c r="L571" s="123"/>
      <c r="M571" s="106"/>
    </row>
    <row r="572" spans="1:13">
      <c r="A572" s="128" t="s">
        <v>10</v>
      </c>
      <c r="B572" s="126"/>
      <c r="C572" s="126"/>
      <c r="D572" s="126"/>
      <c r="E572" s="126"/>
      <c r="F572" s="127"/>
      <c r="G572" s="126"/>
      <c r="H572" s="125"/>
      <c r="I572" s="122"/>
      <c r="J572" s="121"/>
      <c r="K572" s="124"/>
      <c r="L572" s="123"/>
      <c r="M572" s="106"/>
    </row>
    <row r="573" spans="1:13" ht="15.75" thickBot="1">
      <c r="A573" s="937" t="s">
        <v>9</v>
      </c>
      <c r="B573" s="938"/>
      <c r="C573" s="938"/>
      <c r="D573" s="938"/>
      <c r="E573" s="938"/>
      <c r="F573" s="938"/>
      <c r="G573" s="938"/>
      <c r="H573" s="939"/>
      <c r="I573" s="122"/>
      <c r="J573" s="121"/>
      <c r="K573" s="120"/>
      <c r="L573" s="119"/>
      <c r="M573" s="106"/>
    </row>
    <row r="574" spans="1:13">
      <c r="A574" s="118" t="s">
        <v>8</v>
      </c>
      <c r="B574" s="117"/>
      <c r="C574" s="117"/>
      <c r="D574" s="117"/>
      <c r="E574" s="117"/>
      <c r="F574" s="117"/>
      <c r="G574" s="117"/>
      <c r="H574" s="117"/>
      <c r="I574" s="925" t="s">
        <v>3</v>
      </c>
      <c r="J574" s="926"/>
      <c r="K574" s="116"/>
      <c r="L574" s="115"/>
      <c r="M574" s="114"/>
    </row>
    <row r="575" spans="1:13" ht="15.75" thickBot="1">
      <c r="A575" s="113" t="s">
        <v>7</v>
      </c>
      <c r="B575" s="112"/>
      <c r="C575" s="112"/>
      <c r="D575" s="112"/>
      <c r="E575" s="112"/>
      <c r="F575" s="112"/>
      <c r="G575" s="112"/>
      <c r="H575" s="112"/>
      <c r="I575" s="111"/>
      <c r="J575" s="110"/>
      <c r="K575" s="109"/>
      <c r="L575" s="108"/>
      <c r="M575" s="107"/>
    </row>
    <row r="576" spans="1:13" ht="15.75" thickBot="1">
      <c r="A576" s="907" t="s">
        <v>6</v>
      </c>
      <c r="B576" s="908"/>
      <c r="C576" s="908"/>
      <c r="D576" s="908"/>
      <c r="E576" s="908"/>
      <c r="F576" s="908"/>
      <c r="G576" s="908"/>
      <c r="H576" s="940"/>
      <c r="I576" s="941" t="s">
        <v>5</v>
      </c>
      <c r="J576" s="954"/>
      <c r="K576" s="943">
        <v>1.64</v>
      </c>
      <c r="L576" s="944"/>
      <c r="M576" s="99">
        <f>K576*12*I507</f>
        <v>10938.143999999998</v>
      </c>
    </row>
    <row r="577" spans="1:13" ht="15.75" thickBot="1">
      <c r="A577" s="951" t="s">
        <v>4</v>
      </c>
      <c r="B577" s="951"/>
      <c r="C577" s="951"/>
      <c r="D577" s="951"/>
      <c r="E577" s="951"/>
      <c r="F577" s="951"/>
      <c r="G577" s="951"/>
      <c r="H577" s="951"/>
      <c r="I577" s="925" t="s">
        <v>3</v>
      </c>
      <c r="J577" s="926"/>
      <c r="K577" s="952">
        <v>0.38</v>
      </c>
      <c r="L577" s="952"/>
      <c r="M577" s="106">
        <f>I507*K577*12</f>
        <v>2534.4479999999999</v>
      </c>
    </row>
    <row r="578" spans="1:13" ht="15.75" thickBot="1">
      <c r="A578" s="105" t="s">
        <v>2</v>
      </c>
      <c r="B578" s="104"/>
      <c r="C578" s="104"/>
      <c r="D578" s="104"/>
      <c r="E578" s="104"/>
      <c r="F578" s="104"/>
      <c r="G578" s="104"/>
      <c r="H578" s="104"/>
      <c r="I578" s="103"/>
      <c r="J578" s="102"/>
      <c r="K578" s="945"/>
      <c r="L578" s="946"/>
      <c r="M578" s="99"/>
    </row>
    <row r="579" spans="1:13" ht="15.75" thickBot="1">
      <c r="A579" s="947" t="s">
        <v>0</v>
      </c>
      <c r="B579" s="948"/>
      <c r="C579" s="948"/>
      <c r="D579" s="948"/>
      <c r="E579" s="948"/>
      <c r="F579" s="948"/>
      <c r="G579" s="948"/>
      <c r="H579" s="948"/>
      <c r="I579" s="101"/>
      <c r="J579" s="100"/>
      <c r="K579" s="949">
        <f>K508+K518+K533+K562+K576+K578+K577</f>
        <v>55.43</v>
      </c>
      <c r="L579" s="950"/>
      <c r="M579" s="99">
        <f>M508+M518+M533+M562+M576+M578+M577</f>
        <v>369695.92799999984</v>
      </c>
    </row>
    <row r="581" spans="1:13" ht="18.75">
      <c r="A581" s="866" t="s">
        <v>104</v>
      </c>
      <c r="B581" s="866"/>
      <c r="C581" s="866"/>
      <c r="D581" s="866"/>
      <c r="E581" s="866"/>
      <c r="F581" s="866"/>
      <c r="G581" s="866"/>
      <c r="H581" s="866"/>
      <c r="I581" s="866"/>
      <c r="J581" s="866"/>
      <c r="K581" s="866"/>
      <c r="L581" s="866"/>
      <c r="M581" s="98"/>
    </row>
    <row r="582" spans="1:13" ht="18.75">
      <c r="A582" s="867" t="s">
        <v>103</v>
      </c>
      <c r="B582" s="867"/>
      <c r="C582" s="867"/>
      <c r="D582" s="867"/>
      <c r="E582" s="867"/>
      <c r="F582" s="867"/>
      <c r="G582" s="867"/>
      <c r="H582" s="867"/>
      <c r="I582" s="867"/>
      <c r="J582" s="867"/>
      <c r="K582" s="867"/>
      <c r="L582" s="867"/>
      <c r="M582" s="54"/>
    </row>
    <row r="583" spans="1:13" ht="18.75">
      <c r="A583" s="88"/>
      <c r="B583" s="88"/>
      <c r="C583" s="88"/>
      <c r="D583" s="88"/>
      <c r="E583" s="88"/>
      <c r="F583" s="88" t="s">
        <v>102</v>
      </c>
      <c r="G583" s="88"/>
      <c r="H583" s="88"/>
      <c r="I583" s="88"/>
      <c r="J583" s="88"/>
      <c r="K583" s="871" t="s">
        <v>101</v>
      </c>
      <c r="L583" s="872"/>
      <c r="M583" s="54"/>
    </row>
    <row r="584" spans="1:13" ht="18.75">
      <c r="A584" s="96"/>
      <c r="B584" s="72"/>
      <c r="C584" s="868" t="s">
        <v>100</v>
      </c>
      <c r="D584" s="868"/>
      <c r="E584" s="868"/>
      <c r="F584" s="72"/>
      <c r="G584" s="72"/>
      <c r="H584" s="71"/>
      <c r="I584" s="857" t="s">
        <v>99</v>
      </c>
      <c r="J584" s="858"/>
      <c r="K584" s="857" t="s">
        <v>98</v>
      </c>
      <c r="L584" s="858"/>
      <c r="M584" s="70"/>
    </row>
    <row r="585" spans="1:13" ht="18.75">
      <c r="A585" s="38"/>
      <c r="B585" s="21"/>
      <c r="C585" s="21"/>
      <c r="D585" s="21"/>
      <c r="E585" s="21"/>
      <c r="F585" s="21"/>
      <c r="G585" s="21"/>
      <c r="H585" s="20"/>
      <c r="I585" s="21"/>
      <c r="J585" s="20"/>
      <c r="K585" s="808" t="s">
        <v>97</v>
      </c>
      <c r="L585" s="809"/>
      <c r="M585" s="97" t="s">
        <v>96</v>
      </c>
    </row>
    <row r="586" spans="1:13" ht="18.75">
      <c r="A586" s="38"/>
      <c r="B586" s="21"/>
      <c r="C586" s="21"/>
      <c r="D586" s="21"/>
      <c r="E586" s="21"/>
      <c r="F586" s="21"/>
      <c r="G586" s="21"/>
      <c r="H586" s="20"/>
      <c r="I586" s="808" t="s">
        <v>95</v>
      </c>
      <c r="J586" s="809"/>
      <c r="K586" s="855" t="s">
        <v>94</v>
      </c>
      <c r="L586" s="856"/>
      <c r="M586" s="97" t="s">
        <v>93</v>
      </c>
    </row>
    <row r="587" spans="1:13" ht="19.5" thickBot="1">
      <c r="A587" s="96"/>
      <c r="B587" s="72"/>
      <c r="C587" s="72"/>
      <c r="D587" s="72"/>
      <c r="E587" s="72"/>
      <c r="F587" s="72"/>
      <c r="G587" s="72"/>
      <c r="H587" s="71"/>
      <c r="I587" s="869">
        <v>720.1</v>
      </c>
      <c r="J587" s="870"/>
      <c r="K587" s="827"/>
      <c r="L587" s="828"/>
      <c r="M587" s="95"/>
    </row>
    <row r="588" spans="1:13" ht="18.75">
      <c r="A588" s="86" t="s">
        <v>92</v>
      </c>
      <c r="B588" s="64"/>
      <c r="C588" s="64"/>
      <c r="D588" s="64"/>
      <c r="E588" s="64"/>
      <c r="F588" s="64"/>
      <c r="G588" s="64"/>
      <c r="H588" s="94"/>
      <c r="I588" s="16"/>
      <c r="J588" s="15"/>
      <c r="K588" s="873">
        <f>K591+K594</f>
        <v>6.9</v>
      </c>
      <c r="L588" s="864"/>
      <c r="M588" s="14">
        <f>K588*12*I587</f>
        <v>59624.280000000013</v>
      </c>
    </row>
    <row r="589" spans="1:13" ht="18.75">
      <c r="A589" s="93" t="s">
        <v>91</v>
      </c>
      <c r="B589" s="92"/>
      <c r="C589" s="92"/>
      <c r="D589" s="92"/>
      <c r="E589" s="92"/>
      <c r="F589" s="92"/>
      <c r="G589" s="92"/>
      <c r="H589" s="87"/>
      <c r="I589" s="21"/>
      <c r="J589" s="20"/>
      <c r="K589" s="21"/>
      <c r="L589" s="20"/>
      <c r="M589" s="91"/>
    </row>
    <row r="590" spans="1:13" ht="19.5" thickBot="1">
      <c r="A590" s="82" t="s">
        <v>90</v>
      </c>
      <c r="B590" s="90"/>
      <c r="C590" s="90"/>
      <c r="D590" s="90"/>
      <c r="E590" s="90"/>
      <c r="F590" s="90"/>
      <c r="G590" s="90"/>
      <c r="H590" s="89"/>
      <c r="I590" s="10"/>
      <c r="J590" s="9"/>
      <c r="K590" s="10"/>
      <c r="L590" s="9"/>
      <c r="M590" s="8"/>
    </row>
    <row r="591" spans="1:13" ht="18.75">
      <c r="A591" s="69" t="s">
        <v>89</v>
      </c>
      <c r="B591" s="62"/>
      <c r="C591" s="62"/>
      <c r="D591" s="62"/>
      <c r="E591" s="62"/>
      <c r="F591" s="62"/>
      <c r="G591" s="62"/>
      <c r="H591" s="61"/>
      <c r="I591" s="855" t="s">
        <v>27</v>
      </c>
      <c r="J591" s="856"/>
      <c r="K591" s="825">
        <v>4.13</v>
      </c>
      <c r="L591" s="826"/>
      <c r="M591" s="19">
        <f>K591*12*I587</f>
        <v>35688.156000000003</v>
      </c>
    </row>
    <row r="592" spans="1:13" ht="18.75">
      <c r="A592" s="27" t="s">
        <v>80</v>
      </c>
      <c r="B592" s="21"/>
      <c r="C592" s="21"/>
      <c r="D592" s="21"/>
      <c r="E592" s="21"/>
      <c r="F592" s="21"/>
      <c r="G592" s="21"/>
      <c r="H592" s="20"/>
      <c r="I592" s="808" t="s">
        <v>70</v>
      </c>
      <c r="J592" s="809"/>
      <c r="K592" s="54"/>
      <c r="L592" s="20"/>
      <c r="M592" s="19"/>
    </row>
    <row r="593" spans="1:13" ht="18.75">
      <c r="A593" s="69" t="s">
        <v>79</v>
      </c>
      <c r="B593" s="62"/>
      <c r="C593" s="62"/>
      <c r="D593" s="62"/>
      <c r="E593" s="62"/>
      <c r="F593" s="62"/>
      <c r="G593" s="62"/>
      <c r="H593" s="61"/>
      <c r="I593" s="855"/>
      <c r="J593" s="856"/>
      <c r="K593" s="54"/>
      <c r="L593" s="20"/>
      <c r="M593" s="19"/>
    </row>
    <row r="594" spans="1:13" ht="18.75">
      <c r="A594" s="69" t="s">
        <v>88</v>
      </c>
      <c r="B594" s="62"/>
      <c r="C594" s="62"/>
      <c r="D594" s="62"/>
      <c r="E594" s="62"/>
      <c r="F594" s="62"/>
      <c r="G594" s="62"/>
      <c r="H594" s="61"/>
      <c r="I594" s="851" t="s">
        <v>59</v>
      </c>
      <c r="J594" s="852"/>
      <c r="K594" s="808">
        <v>2.77</v>
      </c>
      <c r="L594" s="809"/>
      <c r="M594" s="19">
        <f>K594*12*I587</f>
        <v>23936.124000000003</v>
      </c>
    </row>
    <row r="595" spans="1:13" ht="18.75">
      <c r="A595" s="76" t="s">
        <v>87</v>
      </c>
      <c r="B595" s="44"/>
      <c r="C595" s="44"/>
      <c r="D595" s="44"/>
      <c r="E595" s="44"/>
      <c r="F595" s="44"/>
      <c r="G595" s="44"/>
      <c r="H595" s="43"/>
      <c r="I595" s="808" t="s">
        <v>70</v>
      </c>
      <c r="J595" s="809"/>
      <c r="K595" s="88"/>
      <c r="L595" s="87"/>
      <c r="M595" s="19"/>
    </row>
    <row r="596" spans="1:13" ht="18.75">
      <c r="A596" s="75" t="s">
        <v>86</v>
      </c>
      <c r="B596" s="72"/>
      <c r="C596" s="72"/>
      <c r="D596" s="72"/>
      <c r="E596" s="72"/>
      <c r="F596" s="72"/>
      <c r="G596" s="72"/>
      <c r="H596" s="71"/>
      <c r="I596" s="808"/>
      <c r="J596" s="809"/>
      <c r="K596" s="54"/>
      <c r="L596" s="20"/>
      <c r="M596" s="19"/>
    </row>
    <row r="597" spans="1:13" ht="19.5" thickBot="1">
      <c r="A597" s="69" t="s">
        <v>85</v>
      </c>
      <c r="B597" s="68"/>
      <c r="C597" s="68"/>
      <c r="D597" s="68"/>
      <c r="E597" s="68"/>
      <c r="F597" s="68"/>
      <c r="G597" s="68"/>
      <c r="H597" s="67"/>
      <c r="I597" s="62"/>
      <c r="J597" s="61"/>
      <c r="K597" s="840"/>
      <c r="L597" s="841"/>
      <c r="M597" s="19"/>
    </row>
    <row r="598" spans="1:13" ht="18.75">
      <c r="A598" s="86" t="s">
        <v>84</v>
      </c>
      <c r="B598" s="85"/>
      <c r="C598" s="85"/>
      <c r="D598" s="85"/>
      <c r="E598" s="85"/>
      <c r="F598" s="85"/>
      <c r="G598" s="85"/>
      <c r="H598" s="84"/>
      <c r="I598" s="16"/>
      <c r="J598" s="83"/>
      <c r="K598" s="865">
        <f>K600+K605+K608</f>
        <v>5.7700000000000005</v>
      </c>
      <c r="L598" s="864"/>
      <c r="M598" s="14">
        <f>K598*12*I587</f>
        <v>49859.724000000009</v>
      </c>
    </row>
    <row r="599" spans="1:13" ht="19.5" thickBot="1">
      <c r="A599" s="82" t="s">
        <v>83</v>
      </c>
      <c r="B599" s="81"/>
      <c r="C599" s="81"/>
      <c r="D599" s="81"/>
      <c r="E599" s="81"/>
      <c r="F599" s="81"/>
      <c r="G599" s="81"/>
      <c r="H599" s="80"/>
      <c r="I599" s="10"/>
      <c r="J599" s="79"/>
      <c r="K599" s="10"/>
      <c r="L599" s="9"/>
      <c r="M599" s="8"/>
    </row>
    <row r="600" spans="1:13" ht="18.75">
      <c r="A600" s="27" t="s">
        <v>82</v>
      </c>
      <c r="B600" s="26"/>
      <c r="C600" s="26"/>
      <c r="D600" s="26"/>
      <c r="E600" s="26"/>
      <c r="F600" s="26"/>
      <c r="G600" s="26"/>
      <c r="H600" s="24"/>
      <c r="I600" s="808" t="s">
        <v>27</v>
      </c>
      <c r="J600" s="809"/>
      <c r="K600" s="825">
        <v>2.9</v>
      </c>
      <c r="L600" s="826"/>
      <c r="M600" s="19">
        <f>K600*12*I587</f>
        <v>25059.48</v>
      </c>
    </row>
    <row r="601" spans="1:13" ht="18.75">
      <c r="A601" s="69" t="s">
        <v>81</v>
      </c>
      <c r="B601" s="68"/>
      <c r="C601" s="68"/>
      <c r="D601" s="68"/>
      <c r="E601" s="68"/>
      <c r="F601" s="68"/>
      <c r="G601" s="68"/>
      <c r="H601" s="67"/>
      <c r="I601" s="78"/>
      <c r="J601" s="77"/>
      <c r="K601" s="54"/>
      <c r="L601" s="20"/>
      <c r="M601" s="19"/>
    </row>
    <row r="602" spans="1:13" ht="18.75">
      <c r="A602" s="27" t="s">
        <v>80</v>
      </c>
      <c r="B602" s="21"/>
      <c r="C602" s="21"/>
      <c r="D602" s="21"/>
      <c r="E602" s="21"/>
      <c r="F602" s="21"/>
      <c r="G602" s="21"/>
      <c r="H602" s="20"/>
      <c r="I602" s="808" t="s">
        <v>70</v>
      </c>
      <c r="J602" s="809"/>
      <c r="K602" s="54"/>
      <c r="L602" s="20"/>
      <c r="M602" s="19"/>
    </row>
    <row r="603" spans="1:13" ht="18.75">
      <c r="A603" s="69" t="s">
        <v>79</v>
      </c>
      <c r="B603" s="62"/>
      <c r="C603" s="62"/>
      <c r="D603" s="62"/>
      <c r="E603" s="62"/>
      <c r="F603" s="62"/>
      <c r="G603" s="62"/>
      <c r="H603" s="61"/>
      <c r="I603" s="855"/>
      <c r="J603" s="856"/>
      <c r="K603" s="54"/>
      <c r="L603" s="20"/>
      <c r="M603" s="19"/>
    </row>
    <row r="604" spans="1:13" ht="18.75">
      <c r="A604" s="76" t="s">
        <v>78</v>
      </c>
      <c r="B604" s="44"/>
      <c r="C604" s="43"/>
      <c r="D604" s="21"/>
      <c r="E604" s="21"/>
      <c r="F604" s="21"/>
      <c r="G604" s="21"/>
      <c r="H604" s="20"/>
      <c r="I604" s="808" t="s">
        <v>70</v>
      </c>
      <c r="J604" s="809"/>
      <c r="K604" s="54"/>
      <c r="L604" s="20"/>
      <c r="M604" s="19"/>
    </row>
    <row r="605" spans="1:13" ht="18.75">
      <c r="A605" s="27" t="s">
        <v>77</v>
      </c>
      <c r="B605" s="21"/>
      <c r="C605" s="21"/>
      <c r="D605" s="44"/>
      <c r="E605" s="44"/>
      <c r="F605" s="44"/>
      <c r="G605" s="44"/>
      <c r="H605" s="43"/>
      <c r="I605" s="851" t="s">
        <v>59</v>
      </c>
      <c r="J605" s="852"/>
      <c r="K605" s="808">
        <v>1.3</v>
      </c>
      <c r="L605" s="809"/>
      <c r="M605" s="19">
        <f>K605*12*I587</f>
        <v>11233.560000000001</v>
      </c>
    </row>
    <row r="606" spans="1:13" ht="18.75">
      <c r="A606" s="75" t="s">
        <v>76</v>
      </c>
      <c r="B606" s="74"/>
      <c r="C606" s="74"/>
      <c r="D606" s="74"/>
      <c r="E606" s="74"/>
      <c r="F606" s="74"/>
      <c r="G606" s="74"/>
      <c r="H606" s="73"/>
      <c r="I606" s="857" t="s">
        <v>75</v>
      </c>
      <c r="J606" s="858"/>
      <c r="K606" s="54"/>
      <c r="L606" s="20"/>
      <c r="M606" s="19"/>
    </row>
    <row r="607" spans="1:13" ht="18.75">
      <c r="A607" s="69"/>
      <c r="B607" s="68"/>
      <c r="C607" s="68"/>
      <c r="D607" s="68"/>
      <c r="E607" s="68"/>
      <c r="F607" s="68"/>
      <c r="G607" s="68"/>
      <c r="H607" s="67"/>
      <c r="I607" s="62" t="s">
        <v>74</v>
      </c>
      <c r="J607" s="61"/>
      <c r="K607" s="54"/>
      <c r="L607" s="20"/>
      <c r="M607" s="19"/>
    </row>
    <row r="608" spans="1:13" ht="18.75">
      <c r="A608" s="75" t="s">
        <v>73</v>
      </c>
      <c r="B608" s="74"/>
      <c r="C608" s="74"/>
      <c r="D608" s="74"/>
      <c r="E608" s="74"/>
      <c r="F608" s="74"/>
      <c r="G608" s="74"/>
      <c r="H608" s="73"/>
      <c r="I608" s="857" t="s">
        <v>59</v>
      </c>
      <c r="J608" s="858"/>
      <c r="K608" s="808">
        <v>1.57</v>
      </c>
      <c r="L608" s="809"/>
      <c r="M608" s="19">
        <f>K608*12*I587</f>
        <v>13566.684000000001</v>
      </c>
    </row>
    <row r="609" spans="1:13" ht="18.75">
      <c r="A609" s="69" t="s">
        <v>72</v>
      </c>
      <c r="B609" s="68"/>
      <c r="C609" s="68"/>
      <c r="D609" s="68"/>
      <c r="E609" s="68"/>
      <c r="F609" s="68"/>
      <c r="G609" s="68"/>
      <c r="H609" s="67"/>
      <c r="I609" s="62"/>
      <c r="J609" s="61"/>
      <c r="K609" s="54"/>
      <c r="L609" s="20"/>
      <c r="M609" s="19"/>
    </row>
    <row r="610" spans="1:13" ht="18.75">
      <c r="A610" s="75" t="s">
        <v>71</v>
      </c>
      <c r="B610" s="74"/>
      <c r="C610" s="74"/>
      <c r="D610" s="74"/>
      <c r="E610" s="74"/>
      <c r="F610" s="74"/>
      <c r="G610" s="74"/>
      <c r="H610" s="73"/>
      <c r="I610" s="808" t="s">
        <v>70</v>
      </c>
      <c r="J610" s="809"/>
      <c r="K610" s="54"/>
      <c r="L610" s="20"/>
      <c r="M610" s="19"/>
    </row>
    <row r="611" spans="1:13" ht="18.75">
      <c r="A611" s="75" t="s">
        <v>69</v>
      </c>
      <c r="B611" s="74"/>
      <c r="C611" s="74"/>
      <c r="D611" s="74"/>
      <c r="E611" s="74"/>
      <c r="F611" s="74"/>
      <c r="G611" s="74"/>
      <c r="H611" s="73"/>
      <c r="I611" s="857" t="s">
        <v>68</v>
      </c>
      <c r="J611" s="858"/>
      <c r="K611" s="72"/>
      <c r="L611" s="71"/>
      <c r="M611" s="70"/>
    </row>
    <row r="612" spans="1:13" ht="19.5" thickBot="1">
      <c r="A612" s="69"/>
      <c r="B612" s="68"/>
      <c r="C612" s="68"/>
      <c r="D612" s="68"/>
      <c r="E612" s="68"/>
      <c r="F612" s="68"/>
      <c r="G612" s="68"/>
      <c r="H612" s="67"/>
      <c r="I612" s="861" t="s">
        <v>67</v>
      </c>
      <c r="J612" s="862"/>
      <c r="K612" s="62"/>
      <c r="L612" s="61"/>
      <c r="M612" s="66"/>
    </row>
    <row r="613" spans="1:13" ht="18.75">
      <c r="A613" s="65" t="s">
        <v>66</v>
      </c>
      <c r="B613" s="64"/>
      <c r="C613" s="64"/>
      <c r="D613" s="64"/>
      <c r="E613" s="64"/>
      <c r="F613" s="64"/>
      <c r="G613" s="16"/>
      <c r="H613" s="15"/>
      <c r="I613" s="16"/>
      <c r="J613" s="15"/>
      <c r="K613" s="863">
        <f>K615+K622+K630+K634+K635+K639</f>
        <v>37</v>
      </c>
      <c r="L613" s="864"/>
      <c r="M613" s="14">
        <f>M615+M622+M630+M634+M635+M639</f>
        <v>319724.40000000008</v>
      </c>
    </row>
    <row r="614" spans="1:13" ht="19.5" thickBot="1">
      <c r="A614" s="63"/>
      <c r="B614" s="10"/>
      <c r="C614" s="10"/>
      <c r="D614" s="10"/>
      <c r="E614" s="10"/>
      <c r="F614" s="10"/>
      <c r="G614" s="10"/>
      <c r="H614" s="9"/>
      <c r="I614" s="10"/>
      <c r="J614" s="9"/>
      <c r="K614" s="10"/>
      <c r="L614" s="9"/>
      <c r="M614" s="8"/>
    </row>
    <row r="615" spans="1:13" ht="19.5" thickBot="1">
      <c r="A615" s="846" t="s">
        <v>65</v>
      </c>
      <c r="B615" s="847"/>
      <c r="C615" s="847"/>
      <c r="D615" s="847"/>
      <c r="E615" s="847"/>
      <c r="F615" s="847"/>
      <c r="G615" s="847"/>
      <c r="H615" s="848"/>
      <c r="I615" s="30"/>
      <c r="J615" s="29"/>
      <c r="K615" s="853">
        <f>K616+K617+K618+K620+K621</f>
        <v>9.6900000000000013</v>
      </c>
      <c r="L615" s="854"/>
      <c r="M615" s="28">
        <f>K615*12*I587</f>
        <v>83733.228000000017</v>
      </c>
    </row>
    <row r="616" spans="1:13" ht="18.75">
      <c r="A616" s="50" t="s">
        <v>64</v>
      </c>
      <c r="B616" s="49"/>
      <c r="C616" s="49"/>
      <c r="D616" s="49"/>
      <c r="E616" s="49"/>
      <c r="F616" s="49"/>
      <c r="G616" s="49"/>
      <c r="H616" s="48"/>
      <c r="I616" s="855" t="s">
        <v>63</v>
      </c>
      <c r="J616" s="856"/>
      <c r="K616" s="825">
        <v>2.2400000000000002</v>
      </c>
      <c r="L616" s="826"/>
      <c r="M616" s="19">
        <f>K616*12*I587</f>
        <v>19356.288000000004</v>
      </c>
    </row>
    <row r="617" spans="1:13" ht="18.75">
      <c r="A617" s="47" t="s">
        <v>62</v>
      </c>
      <c r="B617" s="46"/>
      <c r="C617" s="46"/>
      <c r="D617" s="46"/>
      <c r="E617" s="46"/>
      <c r="F617" s="46"/>
      <c r="G617" s="46"/>
      <c r="H617" s="45"/>
      <c r="I617" s="851" t="s">
        <v>61</v>
      </c>
      <c r="J617" s="852"/>
      <c r="K617" s="808">
        <v>5.28</v>
      </c>
      <c r="L617" s="809"/>
      <c r="M617" s="19">
        <f>K617*12*I587</f>
        <v>45625.536</v>
      </c>
    </row>
    <row r="618" spans="1:13" ht="18.75">
      <c r="A618" s="42" t="s">
        <v>60</v>
      </c>
      <c r="B618" s="41"/>
      <c r="C618" s="41"/>
      <c r="D618" s="41"/>
      <c r="E618" s="41"/>
      <c r="F618" s="41"/>
      <c r="G618" s="41"/>
      <c r="H618" s="40"/>
      <c r="I618" s="857" t="s">
        <v>59</v>
      </c>
      <c r="J618" s="858"/>
      <c r="K618" s="808">
        <v>0.6</v>
      </c>
      <c r="L618" s="809"/>
      <c r="M618" s="19">
        <f>K618*12*I587</f>
        <v>5184.7199999999993</v>
      </c>
    </row>
    <row r="619" spans="1:13" ht="18.75">
      <c r="A619" s="50" t="s">
        <v>58</v>
      </c>
      <c r="B619" s="58"/>
      <c r="C619" s="58"/>
      <c r="D619" s="58"/>
      <c r="E619" s="49"/>
      <c r="F619" s="49"/>
      <c r="G619" s="49"/>
      <c r="H619" s="48"/>
      <c r="I619" s="62"/>
      <c r="J619" s="61"/>
      <c r="K619" s="21"/>
      <c r="L619" s="20"/>
      <c r="M619" s="19"/>
    </row>
    <row r="620" spans="1:13" ht="18.75">
      <c r="A620" s="47" t="s">
        <v>57</v>
      </c>
      <c r="B620" s="46"/>
      <c r="C620" s="46"/>
      <c r="D620" s="46"/>
      <c r="E620" s="46"/>
      <c r="F620" s="46"/>
      <c r="G620" s="46"/>
      <c r="H620" s="45"/>
      <c r="I620" s="851" t="s">
        <v>27</v>
      </c>
      <c r="J620" s="852"/>
      <c r="K620" s="808">
        <v>0.18</v>
      </c>
      <c r="L620" s="809"/>
      <c r="M620" s="19">
        <f>K620*12*I587</f>
        <v>1555.4160000000002</v>
      </c>
    </row>
    <row r="621" spans="1:13" ht="19.5" thickBot="1">
      <c r="A621" s="42" t="s">
        <v>56</v>
      </c>
      <c r="B621" s="41"/>
      <c r="C621" s="41"/>
      <c r="D621" s="41"/>
      <c r="E621" s="41"/>
      <c r="F621" s="41"/>
      <c r="G621" s="41"/>
      <c r="H621" s="40"/>
      <c r="I621" s="859" t="s">
        <v>27</v>
      </c>
      <c r="J621" s="860"/>
      <c r="K621" s="861">
        <v>1.39</v>
      </c>
      <c r="L621" s="862"/>
      <c r="M621" s="60">
        <f>K621*12*I587</f>
        <v>12011.268</v>
      </c>
    </row>
    <row r="622" spans="1:13" ht="19.5" thickBot="1">
      <c r="A622" s="831" t="s">
        <v>55</v>
      </c>
      <c r="B622" s="832"/>
      <c r="C622" s="832"/>
      <c r="D622" s="832"/>
      <c r="E622" s="832"/>
      <c r="F622" s="832"/>
      <c r="G622" s="832"/>
      <c r="H622" s="833"/>
      <c r="I622" s="30"/>
      <c r="J622" s="29"/>
      <c r="K622" s="849">
        <f>K623+K624+K626+K627+K628+K629</f>
        <v>2.3200000000000003</v>
      </c>
      <c r="L622" s="854"/>
      <c r="M622" s="28">
        <f>K622*12*I587</f>
        <v>20047.584000000003</v>
      </c>
    </row>
    <row r="623" spans="1:13" ht="18.75">
      <c r="A623" s="59" t="s">
        <v>54</v>
      </c>
      <c r="B623" s="58"/>
      <c r="C623" s="58"/>
      <c r="D623" s="58"/>
      <c r="E623" s="58"/>
      <c r="F623" s="49"/>
      <c r="G623" s="49"/>
      <c r="H623" s="48"/>
      <c r="I623" s="57"/>
      <c r="J623" s="20"/>
      <c r="K623" s="825">
        <v>0.13</v>
      </c>
      <c r="L623" s="826"/>
      <c r="M623" s="19">
        <f>K623*12*I587</f>
        <v>1123.356</v>
      </c>
    </row>
    <row r="624" spans="1:13" ht="18.75">
      <c r="A624" s="56" t="s">
        <v>53</v>
      </c>
      <c r="B624" s="55"/>
      <c r="C624" s="55"/>
      <c r="D624" s="55"/>
      <c r="E624" s="55"/>
      <c r="F624" s="41"/>
      <c r="G624" s="41"/>
      <c r="H624" s="40"/>
      <c r="I624" s="808" t="s">
        <v>52</v>
      </c>
      <c r="J624" s="809"/>
      <c r="K624" s="808">
        <v>1.1100000000000001</v>
      </c>
      <c r="L624" s="809"/>
      <c r="M624" s="19">
        <f>K624*12*I587</f>
        <v>9591.732</v>
      </c>
    </row>
    <row r="625" spans="1:13" ht="18.75">
      <c r="A625" s="50" t="s">
        <v>51</v>
      </c>
      <c r="B625" s="49"/>
      <c r="C625" s="49"/>
      <c r="D625" s="49"/>
      <c r="E625" s="49"/>
      <c r="F625" s="49"/>
      <c r="G625" s="49"/>
      <c r="H625" s="48"/>
      <c r="I625" s="855" t="s">
        <v>50</v>
      </c>
      <c r="J625" s="856"/>
      <c r="K625" s="54"/>
      <c r="L625" s="20"/>
      <c r="M625" s="19"/>
    </row>
    <row r="626" spans="1:13" ht="18.75">
      <c r="A626" s="47" t="s">
        <v>49</v>
      </c>
      <c r="B626" s="46"/>
      <c r="C626" s="46"/>
      <c r="D626" s="46"/>
      <c r="E626" s="46"/>
      <c r="F626" s="46"/>
      <c r="G626" s="46"/>
      <c r="H626" s="45"/>
      <c r="I626" s="851" t="s">
        <v>48</v>
      </c>
      <c r="J626" s="852"/>
      <c r="K626" s="808">
        <v>0.68</v>
      </c>
      <c r="L626" s="809"/>
      <c r="M626" s="19">
        <f>K626*12*I587</f>
        <v>5876.0160000000005</v>
      </c>
    </row>
    <row r="627" spans="1:13" ht="18.75">
      <c r="A627" s="47" t="s">
        <v>47</v>
      </c>
      <c r="B627" s="46"/>
      <c r="C627" s="46"/>
      <c r="D627" s="46"/>
      <c r="E627" s="46"/>
      <c r="F627" s="46"/>
      <c r="G627" s="46"/>
      <c r="H627" s="45"/>
      <c r="I627" s="851" t="s">
        <v>46</v>
      </c>
      <c r="J627" s="852"/>
      <c r="K627" s="808">
        <v>0.17</v>
      </c>
      <c r="L627" s="809"/>
      <c r="M627" s="19">
        <f>K627*12*I587</f>
        <v>1469.0040000000001</v>
      </c>
    </row>
    <row r="628" spans="1:13" ht="18.75">
      <c r="A628" s="42" t="s">
        <v>38</v>
      </c>
      <c r="B628" s="41"/>
      <c r="C628" s="41"/>
      <c r="D628" s="41"/>
      <c r="E628" s="41"/>
      <c r="F628" s="41"/>
      <c r="G628" s="41"/>
      <c r="H628" s="40"/>
      <c r="I628" s="851" t="s">
        <v>37</v>
      </c>
      <c r="J628" s="852"/>
      <c r="K628" s="840">
        <v>0.09</v>
      </c>
      <c r="L628" s="841"/>
      <c r="M628" s="19">
        <f>K628*12*I587</f>
        <v>777.70800000000008</v>
      </c>
    </row>
    <row r="629" spans="1:13" ht="19.5" thickBot="1">
      <c r="A629" s="42" t="s">
        <v>45</v>
      </c>
      <c r="B629" s="41"/>
      <c r="C629" s="41"/>
      <c r="D629" s="41"/>
      <c r="E629" s="41"/>
      <c r="F629" s="41"/>
      <c r="G629" s="41"/>
      <c r="H629" s="40"/>
      <c r="I629" s="827" t="s">
        <v>44</v>
      </c>
      <c r="J629" s="828"/>
      <c r="K629" s="829">
        <v>0.14000000000000001</v>
      </c>
      <c r="L629" s="830"/>
      <c r="M629" s="53">
        <f>K629*12*I587</f>
        <v>1209.7680000000003</v>
      </c>
    </row>
    <row r="630" spans="1:13" ht="19.5" thickBot="1">
      <c r="A630" s="831" t="s">
        <v>43</v>
      </c>
      <c r="B630" s="832"/>
      <c r="C630" s="832"/>
      <c r="D630" s="832"/>
      <c r="E630" s="832"/>
      <c r="F630" s="832"/>
      <c r="G630" s="832"/>
      <c r="H630" s="833"/>
      <c r="I630" s="52"/>
      <c r="J630" s="51"/>
      <c r="K630" s="834">
        <f>K631+K632+K633</f>
        <v>1.52</v>
      </c>
      <c r="L630" s="835"/>
      <c r="M630" s="28">
        <f>K630*12*I587</f>
        <v>13134.624000000002</v>
      </c>
    </row>
    <row r="631" spans="1:13" ht="18.75">
      <c r="A631" s="50" t="s">
        <v>42</v>
      </c>
      <c r="B631" s="49"/>
      <c r="C631" s="49"/>
      <c r="D631" s="49"/>
      <c r="E631" s="49"/>
      <c r="F631" s="49"/>
      <c r="G631" s="49"/>
      <c r="H631" s="48"/>
      <c r="I631" s="836" t="s">
        <v>41</v>
      </c>
      <c r="J631" s="837"/>
      <c r="K631" s="838">
        <v>0.73</v>
      </c>
      <c r="L631" s="839"/>
      <c r="M631" s="19">
        <f>K631*12*I587</f>
        <v>6308.076</v>
      </c>
    </row>
    <row r="632" spans="1:13" ht="18.75">
      <c r="A632" s="47" t="s">
        <v>40</v>
      </c>
      <c r="B632" s="46"/>
      <c r="C632" s="46"/>
      <c r="D632" s="46"/>
      <c r="E632" s="46"/>
      <c r="F632" s="46"/>
      <c r="G632" s="46"/>
      <c r="H632" s="45"/>
      <c r="I632" s="44" t="s">
        <v>39</v>
      </c>
      <c r="J632" s="43"/>
      <c r="K632" s="840">
        <v>0.64</v>
      </c>
      <c r="L632" s="841"/>
      <c r="M632" s="19">
        <f>K632*12*I587</f>
        <v>5530.3680000000004</v>
      </c>
    </row>
    <row r="633" spans="1:13" ht="19.5" thickBot="1">
      <c r="A633" s="42" t="s">
        <v>38</v>
      </c>
      <c r="B633" s="41"/>
      <c r="C633" s="41"/>
      <c r="D633" s="41"/>
      <c r="E633" s="41"/>
      <c r="F633" s="41"/>
      <c r="G633" s="41"/>
      <c r="H633" s="40"/>
      <c r="I633" s="827" t="s">
        <v>37</v>
      </c>
      <c r="J633" s="828"/>
      <c r="K633" s="829">
        <v>0.15</v>
      </c>
      <c r="L633" s="830"/>
      <c r="M633" s="19">
        <f>K633*12*I587</f>
        <v>1296.1799999999998</v>
      </c>
    </row>
    <row r="634" spans="1:13" ht="19.5" thickBot="1">
      <c r="A634" s="37" t="s">
        <v>36</v>
      </c>
      <c r="B634" s="36"/>
      <c r="C634" s="36"/>
      <c r="D634" s="36"/>
      <c r="E634" s="36"/>
      <c r="F634" s="36"/>
      <c r="G634" s="36"/>
      <c r="H634" s="35"/>
      <c r="I634" s="842" t="s">
        <v>35</v>
      </c>
      <c r="J634" s="843"/>
      <c r="K634" s="844">
        <v>20.47</v>
      </c>
      <c r="L634" s="845"/>
      <c r="M634" s="39">
        <f>K634*12*I587</f>
        <v>176885.364</v>
      </c>
    </row>
    <row r="635" spans="1:13" ht="19.5" thickBot="1">
      <c r="A635" s="846" t="s">
        <v>34</v>
      </c>
      <c r="B635" s="847"/>
      <c r="C635" s="847"/>
      <c r="D635" s="847"/>
      <c r="E635" s="847"/>
      <c r="F635" s="847"/>
      <c r="G635" s="847"/>
      <c r="H635" s="848"/>
      <c r="I635" s="30"/>
      <c r="J635" s="29"/>
      <c r="K635" s="849">
        <v>2</v>
      </c>
      <c r="L635" s="835"/>
      <c r="M635" s="28">
        <f>K635*12*I587</f>
        <v>17282.400000000001</v>
      </c>
    </row>
    <row r="636" spans="1:13" ht="18.75">
      <c r="A636" s="34" t="s">
        <v>33</v>
      </c>
      <c r="B636" s="33"/>
      <c r="C636" s="33"/>
      <c r="D636" s="33"/>
      <c r="E636" s="33"/>
      <c r="F636" s="33"/>
      <c r="G636" s="33"/>
      <c r="H636" s="32"/>
      <c r="I636" s="825" t="s">
        <v>32</v>
      </c>
      <c r="J636" s="826"/>
      <c r="K636" s="23"/>
      <c r="L636" s="22"/>
      <c r="M636" s="19"/>
    </row>
    <row r="637" spans="1:13" ht="18.75">
      <c r="A637" s="34" t="s">
        <v>31</v>
      </c>
      <c r="B637" s="33"/>
      <c r="C637" s="33"/>
      <c r="D637" s="33"/>
      <c r="E637" s="33"/>
      <c r="F637" s="33"/>
      <c r="G637" s="33"/>
      <c r="H637" s="32"/>
      <c r="I637" s="21"/>
      <c r="J637" s="20"/>
      <c r="K637" s="23"/>
      <c r="L637" s="22"/>
      <c r="M637" s="19"/>
    </row>
    <row r="638" spans="1:13" ht="19.5" thickBot="1">
      <c r="A638" s="34" t="s">
        <v>30</v>
      </c>
      <c r="B638" s="33"/>
      <c r="C638" s="33"/>
      <c r="D638" s="33"/>
      <c r="E638" s="33"/>
      <c r="F638" s="33"/>
      <c r="G638" s="33"/>
      <c r="H638" s="32"/>
      <c r="I638" s="38"/>
      <c r="J638" s="20"/>
      <c r="K638" s="23"/>
      <c r="L638" s="22"/>
      <c r="M638" s="19"/>
    </row>
    <row r="639" spans="1:13" ht="19.5" thickBot="1">
      <c r="A639" s="37" t="s">
        <v>29</v>
      </c>
      <c r="B639" s="36"/>
      <c r="C639" s="36"/>
      <c r="D639" s="36"/>
      <c r="E639" s="36"/>
      <c r="F639" s="36"/>
      <c r="G639" s="36"/>
      <c r="H639" s="35"/>
      <c r="I639" s="30"/>
      <c r="J639" s="29"/>
      <c r="K639" s="849">
        <v>1</v>
      </c>
      <c r="L639" s="835"/>
      <c r="M639" s="28">
        <f>K639*12*I587</f>
        <v>8641.2000000000007</v>
      </c>
    </row>
    <row r="640" spans="1:13" ht="18.75">
      <c r="A640" s="34" t="s">
        <v>28</v>
      </c>
      <c r="B640" s="33"/>
      <c r="C640" s="33"/>
      <c r="D640" s="33"/>
      <c r="E640" s="33"/>
      <c r="F640" s="33"/>
      <c r="G640" s="33"/>
      <c r="H640" s="32"/>
      <c r="I640" s="825" t="s">
        <v>27</v>
      </c>
      <c r="J640" s="826"/>
      <c r="K640" s="31"/>
      <c r="L640" s="22"/>
      <c r="M640" s="19"/>
    </row>
    <row r="641" spans="1:13" ht="19.5" thickBot="1">
      <c r="A641" s="34" t="s">
        <v>26</v>
      </c>
      <c r="B641" s="33"/>
      <c r="C641" s="33"/>
      <c r="D641" s="33"/>
      <c r="E641" s="33"/>
      <c r="F641" s="33"/>
      <c r="G641" s="33"/>
      <c r="H641" s="32"/>
      <c r="I641" s="21"/>
      <c r="J641" s="20"/>
      <c r="K641" s="31"/>
      <c r="L641" s="22"/>
      <c r="M641" s="19"/>
    </row>
    <row r="642" spans="1:13" ht="19.5" thickBot="1">
      <c r="A642" s="812" t="s">
        <v>25</v>
      </c>
      <c r="B642" s="813"/>
      <c r="C642" s="813"/>
      <c r="D642" s="813"/>
      <c r="E642" s="813"/>
      <c r="F642" s="813"/>
      <c r="G642" s="813"/>
      <c r="H642" s="850"/>
      <c r="I642" s="30"/>
      <c r="J642" s="29"/>
      <c r="K642" s="849">
        <v>7.2</v>
      </c>
      <c r="L642" s="835"/>
      <c r="M642" s="28">
        <f>K642*12*I587</f>
        <v>62216.640000000007</v>
      </c>
    </row>
    <row r="643" spans="1:13" ht="18.75">
      <c r="A643" s="27" t="s">
        <v>24</v>
      </c>
      <c r="B643" s="25"/>
      <c r="C643" s="25"/>
      <c r="D643" s="25"/>
      <c r="E643" s="25"/>
      <c r="F643" s="26"/>
      <c r="G643" s="25"/>
      <c r="H643" s="24"/>
      <c r="I643" s="808" t="s">
        <v>23</v>
      </c>
      <c r="J643" s="809"/>
      <c r="K643" s="23"/>
      <c r="L643" s="22"/>
      <c r="M643" s="19"/>
    </row>
    <row r="644" spans="1:13" ht="18.75">
      <c r="A644" s="27" t="s">
        <v>22</v>
      </c>
      <c r="B644" s="25"/>
      <c r="C644" s="25"/>
      <c r="D644" s="25"/>
      <c r="E644" s="25"/>
      <c r="F644" s="26"/>
      <c r="G644" s="25"/>
      <c r="H644" s="24"/>
      <c r="I644" s="808" t="s">
        <v>21</v>
      </c>
      <c r="J644" s="809"/>
      <c r="K644" s="23"/>
      <c r="L644" s="22"/>
      <c r="M644" s="19"/>
    </row>
    <row r="645" spans="1:13" ht="18.75">
      <c r="A645" s="27" t="s">
        <v>20</v>
      </c>
      <c r="B645" s="25"/>
      <c r="C645" s="25"/>
      <c r="D645" s="25"/>
      <c r="E645" s="25"/>
      <c r="F645" s="26"/>
      <c r="G645" s="25"/>
      <c r="H645" s="24"/>
      <c r="I645" s="808" t="s">
        <v>19</v>
      </c>
      <c r="J645" s="809"/>
      <c r="K645" s="23"/>
      <c r="L645" s="22"/>
      <c r="M645" s="19"/>
    </row>
    <row r="646" spans="1:13" ht="18.75">
      <c r="A646" s="27" t="s">
        <v>18</v>
      </c>
      <c r="B646" s="25"/>
      <c r="C646" s="25"/>
      <c r="D646" s="25"/>
      <c r="E646" s="25"/>
      <c r="F646" s="26"/>
      <c r="G646" s="25"/>
      <c r="H646" s="24"/>
      <c r="I646" s="808" t="s">
        <v>17</v>
      </c>
      <c r="J646" s="809"/>
      <c r="K646" s="23"/>
      <c r="L646" s="22"/>
      <c r="M646" s="19"/>
    </row>
    <row r="647" spans="1:13" ht="18.75">
      <c r="A647" s="27" t="s">
        <v>16</v>
      </c>
      <c r="B647" s="25"/>
      <c r="C647" s="25"/>
      <c r="D647" s="25"/>
      <c r="E647" s="25"/>
      <c r="F647" s="26"/>
      <c r="G647" s="25"/>
      <c r="H647" s="24"/>
      <c r="I647" s="808" t="s">
        <v>15</v>
      </c>
      <c r="J647" s="809"/>
      <c r="K647" s="23"/>
      <c r="L647" s="22"/>
      <c r="M647" s="19"/>
    </row>
    <row r="648" spans="1:13" ht="18.75">
      <c r="A648" s="27" t="s">
        <v>14</v>
      </c>
      <c r="B648" s="25"/>
      <c r="C648" s="25"/>
      <c r="D648" s="25"/>
      <c r="E648" s="25"/>
      <c r="F648" s="26"/>
      <c r="G648" s="25"/>
      <c r="H648" s="24"/>
      <c r="I648" s="21"/>
      <c r="J648" s="20"/>
      <c r="K648" s="23"/>
      <c r="L648" s="22"/>
      <c r="M648" s="19"/>
    </row>
    <row r="649" spans="1:13" ht="18.75">
      <c r="A649" s="27" t="s">
        <v>13</v>
      </c>
      <c r="B649" s="25"/>
      <c r="C649" s="25"/>
      <c r="D649" s="25"/>
      <c r="E649" s="25"/>
      <c r="F649" s="26"/>
      <c r="G649" s="25"/>
      <c r="H649" s="24"/>
      <c r="I649" s="21"/>
      <c r="J649" s="20"/>
      <c r="K649" s="23"/>
      <c r="L649" s="22"/>
      <c r="M649" s="19"/>
    </row>
    <row r="650" spans="1:13" ht="18.75">
      <c r="A650" s="27" t="s">
        <v>12</v>
      </c>
      <c r="B650" s="25"/>
      <c r="C650" s="25"/>
      <c r="D650" s="25"/>
      <c r="E650" s="25"/>
      <c r="F650" s="26"/>
      <c r="G650" s="25"/>
      <c r="H650" s="24"/>
      <c r="I650" s="21"/>
      <c r="J650" s="20"/>
      <c r="K650" s="23"/>
      <c r="L650" s="22"/>
      <c r="M650" s="19"/>
    </row>
    <row r="651" spans="1:13" ht="18.75">
      <c r="A651" s="27" t="s">
        <v>11</v>
      </c>
      <c r="B651" s="25"/>
      <c r="C651" s="25"/>
      <c r="D651" s="25"/>
      <c r="E651" s="25"/>
      <c r="F651" s="26"/>
      <c r="G651" s="25"/>
      <c r="H651" s="24"/>
      <c r="I651" s="21"/>
      <c r="J651" s="20"/>
      <c r="K651" s="23"/>
      <c r="L651" s="22"/>
      <c r="M651" s="19"/>
    </row>
    <row r="652" spans="1:13" ht="18.75">
      <c r="A652" s="27" t="s">
        <v>10</v>
      </c>
      <c r="B652" s="25"/>
      <c r="C652" s="25"/>
      <c r="D652" s="25"/>
      <c r="E652" s="25"/>
      <c r="F652" s="26"/>
      <c r="G652" s="25"/>
      <c r="H652" s="24"/>
      <c r="I652" s="21"/>
      <c r="J652" s="20"/>
      <c r="K652" s="23"/>
      <c r="L652" s="22"/>
      <c r="M652" s="19"/>
    </row>
    <row r="653" spans="1:13" ht="19.5" thickBot="1">
      <c r="A653" s="822" t="s">
        <v>9</v>
      </c>
      <c r="B653" s="823"/>
      <c r="C653" s="823"/>
      <c r="D653" s="823"/>
      <c r="E653" s="823"/>
      <c r="F653" s="823"/>
      <c r="G653" s="823"/>
      <c r="H653" s="824"/>
      <c r="I653" s="21"/>
      <c r="J653" s="20"/>
      <c r="K653" s="21"/>
      <c r="L653" s="20"/>
      <c r="M653" s="19"/>
    </row>
    <row r="654" spans="1:13" ht="18.75">
      <c r="A654" s="18" t="s">
        <v>8</v>
      </c>
      <c r="B654" s="17"/>
      <c r="C654" s="17"/>
      <c r="D654" s="17"/>
      <c r="E654" s="17"/>
      <c r="F654" s="17"/>
      <c r="G654" s="17"/>
      <c r="H654" s="17"/>
      <c r="I654" s="825" t="s">
        <v>3</v>
      </c>
      <c r="J654" s="826"/>
      <c r="K654" s="16"/>
      <c r="L654" s="15"/>
      <c r="M654" s="14"/>
    </row>
    <row r="655" spans="1:13" ht="19.5" thickBot="1">
      <c r="A655" s="13" t="s">
        <v>7</v>
      </c>
      <c r="B655" s="12"/>
      <c r="C655" s="12"/>
      <c r="D655" s="12"/>
      <c r="E655" s="12"/>
      <c r="F655" s="12"/>
      <c r="G655" s="12"/>
      <c r="H655" s="12"/>
      <c r="I655" s="11"/>
      <c r="J655" s="9"/>
      <c r="K655" s="10"/>
      <c r="L655" s="9"/>
      <c r="M655" s="8"/>
    </row>
    <row r="656" spans="1:13" ht="19.5" thickBot="1">
      <c r="A656" s="812" t="s">
        <v>6</v>
      </c>
      <c r="B656" s="813"/>
      <c r="C656" s="813"/>
      <c r="D656" s="813"/>
      <c r="E656" s="813"/>
      <c r="F656" s="813"/>
      <c r="G656" s="813"/>
      <c r="H656" s="816"/>
      <c r="I656" s="817" t="s">
        <v>5</v>
      </c>
      <c r="J656" s="818"/>
      <c r="K656" s="819">
        <v>1.64</v>
      </c>
      <c r="L656" s="820"/>
      <c r="M656" s="2">
        <f>K656*12*I587</f>
        <v>14171.568000000001</v>
      </c>
    </row>
    <row r="657" spans="1:13" ht="19.5" thickBot="1">
      <c r="A657" s="7" t="s">
        <v>4</v>
      </c>
      <c r="B657" s="6"/>
      <c r="C657" s="6"/>
      <c r="D657" s="6"/>
      <c r="E657" s="6"/>
      <c r="F657" s="6"/>
      <c r="G657" s="6"/>
      <c r="H657" s="6"/>
      <c r="I657" s="817" t="s">
        <v>3</v>
      </c>
      <c r="J657" s="821"/>
      <c r="K657" s="810">
        <v>0.24</v>
      </c>
      <c r="L657" s="811"/>
      <c r="M657" s="2">
        <f>K657*12*I587</f>
        <v>2073.8879999999999</v>
      </c>
    </row>
    <row r="658" spans="1:13" ht="19.5" thickBot="1">
      <c r="A658" s="7" t="s">
        <v>2</v>
      </c>
      <c r="B658" s="6"/>
      <c r="C658" s="6"/>
      <c r="D658" s="6"/>
      <c r="E658" s="6"/>
      <c r="F658" s="6"/>
      <c r="G658" s="6"/>
      <c r="H658" s="6"/>
      <c r="I658" s="5"/>
      <c r="J658" s="4"/>
      <c r="K658" s="810">
        <v>1.87</v>
      </c>
      <c r="L658" s="811"/>
      <c r="M658" s="2">
        <f>K658*12*I587</f>
        <v>16159.044000000002</v>
      </c>
    </row>
    <row r="659" spans="1:13" ht="19.5" thickBot="1">
      <c r="A659" s="7" t="s">
        <v>1</v>
      </c>
      <c r="B659" s="6"/>
      <c r="C659" s="6"/>
      <c r="D659" s="6"/>
      <c r="E659" s="6"/>
      <c r="F659" s="6"/>
      <c r="G659" s="6"/>
      <c r="H659" s="6"/>
      <c r="I659" s="5"/>
      <c r="J659" s="4"/>
      <c r="K659" s="810">
        <v>7.94</v>
      </c>
      <c r="L659" s="811"/>
      <c r="M659" s="2">
        <f>K659*12*I587</f>
        <v>68611.127999999997</v>
      </c>
    </row>
    <row r="660" spans="1:13" ht="19.5" thickBot="1">
      <c r="A660" s="812" t="s">
        <v>0</v>
      </c>
      <c r="B660" s="813"/>
      <c r="C660" s="813"/>
      <c r="D660" s="813"/>
      <c r="E660" s="813"/>
      <c r="F660" s="813"/>
      <c r="G660" s="813"/>
      <c r="H660" s="813"/>
      <c r="I660" s="3"/>
      <c r="J660" s="2"/>
      <c r="K660" s="814">
        <f>K658+K657+K656+K642+K639+K635+K613+K598+K588+K659</f>
        <v>71.56</v>
      </c>
      <c r="L660" s="815"/>
      <c r="M660" s="2">
        <f>M658+M657+M656+M642+M639+M635+M634+M613+M598+M588+M659</f>
        <v>795249.63600000029</v>
      </c>
    </row>
    <row r="665" spans="1:13" ht="15.75">
      <c r="A665" s="957" t="s">
        <v>104</v>
      </c>
      <c r="B665" s="957"/>
      <c r="C665" s="957"/>
      <c r="D665" s="957"/>
      <c r="E665" s="957"/>
      <c r="F665" s="957"/>
      <c r="G665" s="957"/>
      <c r="H665" s="957"/>
      <c r="I665" s="957"/>
      <c r="J665" s="957"/>
      <c r="K665" s="957"/>
      <c r="L665" s="957"/>
      <c r="M665" s="262"/>
    </row>
    <row r="666" spans="1:13" ht="15.75">
      <c r="A666" s="958" t="s">
        <v>103</v>
      </c>
      <c r="B666" s="958"/>
      <c r="C666" s="958"/>
      <c r="D666" s="958"/>
      <c r="E666" s="958"/>
      <c r="F666" s="958"/>
      <c r="G666" s="958"/>
      <c r="H666" s="958"/>
      <c r="I666" s="958"/>
      <c r="J666" s="958"/>
      <c r="K666" s="958"/>
      <c r="L666" s="958"/>
      <c r="M666" s="262"/>
    </row>
    <row r="667" spans="1:13" ht="15.75">
      <c r="A667" s="300"/>
      <c r="B667" s="300"/>
      <c r="C667" s="300"/>
      <c r="D667" s="300"/>
      <c r="E667" s="300"/>
      <c r="F667" s="300" t="s">
        <v>135</v>
      </c>
      <c r="G667" s="300"/>
      <c r="H667" s="300"/>
      <c r="I667" s="300"/>
      <c r="J667" s="300"/>
      <c r="K667" s="300"/>
      <c r="L667" s="959">
        <v>45292</v>
      </c>
      <c r="M667" s="959"/>
    </row>
    <row r="668" spans="1:13">
      <c r="A668" s="264"/>
      <c r="B668" s="263"/>
      <c r="C668" s="960" t="s">
        <v>100</v>
      </c>
      <c r="D668" s="960"/>
      <c r="E668" s="960"/>
      <c r="F668" s="263"/>
      <c r="G668" s="263"/>
      <c r="H668" s="298"/>
      <c r="I668" s="961" t="s">
        <v>99</v>
      </c>
      <c r="J668" s="962"/>
      <c r="K668" s="963" t="s">
        <v>98</v>
      </c>
      <c r="L668" s="964"/>
      <c r="M668" s="312"/>
    </row>
    <row r="669" spans="1:13">
      <c r="A669" s="311"/>
      <c r="B669" s="283"/>
      <c r="C669" s="283"/>
      <c r="D669" s="283"/>
      <c r="E669" s="283"/>
      <c r="F669" s="283"/>
      <c r="G669" s="283"/>
      <c r="H669" s="284"/>
      <c r="I669" s="234"/>
      <c r="J669" s="233"/>
      <c r="K669" s="965" t="s">
        <v>97</v>
      </c>
      <c r="L669" s="966"/>
      <c r="M669" s="310" t="s">
        <v>96</v>
      </c>
    </row>
    <row r="670" spans="1:13">
      <c r="A670" s="311"/>
      <c r="B670" s="283"/>
      <c r="C670" s="283"/>
      <c r="D670" s="283"/>
      <c r="E670" s="283"/>
      <c r="F670" s="283"/>
      <c r="G670" s="283"/>
      <c r="H670" s="284"/>
      <c r="I670" s="967" t="s">
        <v>95</v>
      </c>
      <c r="J670" s="968"/>
      <c r="K670" s="969" t="s">
        <v>94</v>
      </c>
      <c r="L670" s="970"/>
      <c r="M670" s="310" t="s">
        <v>93</v>
      </c>
    </row>
    <row r="671" spans="1:13" ht="16.5" thickBot="1">
      <c r="A671" s="309"/>
      <c r="B671" s="280"/>
      <c r="C671" s="280"/>
      <c r="D671" s="280"/>
      <c r="E671" s="280"/>
      <c r="F671" s="280"/>
      <c r="G671" s="280"/>
      <c r="H671" s="279"/>
      <c r="I671" s="971">
        <v>1581.5</v>
      </c>
      <c r="J671" s="972"/>
      <c r="K671" s="973"/>
      <c r="L671" s="974"/>
      <c r="M671" s="308"/>
    </row>
    <row r="672" spans="1:13">
      <c r="A672" s="296" t="s">
        <v>92</v>
      </c>
      <c r="B672" s="276"/>
      <c r="C672" s="276"/>
      <c r="D672" s="276"/>
      <c r="E672" s="276"/>
      <c r="F672" s="276"/>
      <c r="G672" s="276"/>
      <c r="H672" s="307"/>
      <c r="I672" s="273"/>
      <c r="J672" s="272"/>
      <c r="K672" s="955">
        <f>K675+K678</f>
        <v>6.9</v>
      </c>
      <c r="L672" s="956"/>
      <c r="M672" s="226">
        <f>K672*12*I671</f>
        <v>130948.20000000001</v>
      </c>
    </row>
    <row r="673" spans="1:13">
      <c r="A673" s="306" t="s">
        <v>91</v>
      </c>
      <c r="B673" s="305"/>
      <c r="C673" s="305"/>
      <c r="D673" s="305"/>
      <c r="E673" s="305"/>
      <c r="F673" s="305"/>
      <c r="G673" s="305"/>
      <c r="H673" s="304"/>
      <c r="I673" s="234"/>
      <c r="J673" s="233"/>
      <c r="K673" s="268"/>
      <c r="L673" s="261"/>
      <c r="M673" s="303"/>
    </row>
    <row r="674" spans="1:13" ht="15.75" thickBot="1">
      <c r="A674" s="292" t="s">
        <v>90</v>
      </c>
      <c r="B674" s="302"/>
      <c r="C674" s="302"/>
      <c r="D674" s="302"/>
      <c r="E674" s="302"/>
      <c r="F674" s="302"/>
      <c r="G674" s="302"/>
      <c r="H674" s="301"/>
      <c r="I674" s="289"/>
      <c r="J674" s="222"/>
      <c r="K674" s="221"/>
      <c r="L674" s="220"/>
      <c r="M674" s="219"/>
    </row>
    <row r="675" spans="1:13">
      <c r="A675" s="257" t="s">
        <v>89</v>
      </c>
      <c r="B675" s="266"/>
      <c r="C675" s="266"/>
      <c r="D675" s="266"/>
      <c r="E675" s="266"/>
      <c r="F675" s="266"/>
      <c r="G675" s="266"/>
      <c r="H675" s="285"/>
      <c r="I675" s="975" t="s">
        <v>27</v>
      </c>
      <c r="J675" s="976"/>
      <c r="K675" s="977">
        <v>4.13</v>
      </c>
      <c r="L675" s="978"/>
      <c r="M675" s="215">
        <f>K675*12*I671</f>
        <v>78379.14</v>
      </c>
    </row>
    <row r="676" spans="1:13">
      <c r="A676" s="238" t="s">
        <v>80</v>
      </c>
      <c r="B676" s="283"/>
      <c r="C676" s="283"/>
      <c r="D676" s="283"/>
      <c r="E676" s="283"/>
      <c r="F676" s="283"/>
      <c r="G676" s="283"/>
      <c r="H676" s="284"/>
      <c r="I676" s="967" t="s">
        <v>70</v>
      </c>
      <c r="J676" s="968"/>
      <c r="K676" s="262"/>
      <c r="L676" s="261"/>
      <c r="M676" s="215"/>
    </row>
    <row r="677" spans="1:13">
      <c r="A677" s="257" t="s">
        <v>79</v>
      </c>
      <c r="B677" s="266"/>
      <c r="C677" s="266"/>
      <c r="D677" s="266"/>
      <c r="E677" s="266"/>
      <c r="F677" s="266"/>
      <c r="G677" s="266"/>
      <c r="H677" s="285"/>
      <c r="I677" s="975"/>
      <c r="J677" s="976"/>
      <c r="K677" s="262"/>
      <c r="L677" s="261"/>
      <c r="M677" s="215"/>
    </row>
    <row r="678" spans="1:13">
      <c r="A678" s="257" t="s">
        <v>88</v>
      </c>
      <c r="B678" s="266"/>
      <c r="C678" s="266"/>
      <c r="D678" s="266"/>
      <c r="E678" s="266"/>
      <c r="F678" s="266"/>
      <c r="G678" s="266"/>
      <c r="H678" s="285"/>
      <c r="I678" s="979" t="s">
        <v>59</v>
      </c>
      <c r="J678" s="980"/>
      <c r="K678" s="981">
        <v>2.77</v>
      </c>
      <c r="L678" s="982"/>
      <c r="M678" s="215">
        <f>K678*12*I671</f>
        <v>52569.060000000005</v>
      </c>
    </row>
    <row r="679" spans="1:13" ht="15.75">
      <c r="A679" s="254" t="s">
        <v>87</v>
      </c>
      <c r="B679" s="282"/>
      <c r="C679" s="282"/>
      <c r="D679" s="282"/>
      <c r="E679" s="282"/>
      <c r="F679" s="282"/>
      <c r="G679" s="282"/>
      <c r="H679" s="281"/>
      <c r="I679" s="967" t="s">
        <v>70</v>
      </c>
      <c r="J679" s="968"/>
      <c r="K679" s="300"/>
      <c r="L679" s="299"/>
      <c r="M679" s="215"/>
    </row>
    <row r="680" spans="1:13">
      <c r="A680" s="249" t="s">
        <v>86</v>
      </c>
      <c r="B680" s="263"/>
      <c r="C680" s="263"/>
      <c r="D680" s="263"/>
      <c r="E680" s="263"/>
      <c r="F680" s="263"/>
      <c r="G680" s="263"/>
      <c r="H680" s="298"/>
      <c r="I680" s="967"/>
      <c r="J680" s="968"/>
      <c r="K680" s="297"/>
      <c r="L680" s="261"/>
      <c r="M680" s="215"/>
    </row>
    <row r="681" spans="1:13" ht="15.75" thickBot="1">
      <c r="A681" s="257" t="s">
        <v>85</v>
      </c>
      <c r="B681" s="256"/>
      <c r="C681" s="256"/>
      <c r="D681" s="256"/>
      <c r="E681" s="256"/>
      <c r="F681" s="256"/>
      <c r="G681" s="256"/>
      <c r="H681" s="255"/>
      <c r="I681" s="270"/>
      <c r="J681" s="269"/>
      <c r="K681" s="983"/>
      <c r="L681" s="984"/>
      <c r="M681" s="215"/>
    </row>
    <row r="682" spans="1:13">
      <c r="A682" s="296" t="s">
        <v>84</v>
      </c>
      <c r="B682" s="295"/>
      <c r="C682" s="295"/>
      <c r="D682" s="295"/>
      <c r="E682" s="295"/>
      <c r="F682" s="295"/>
      <c r="G682" s="295"/>
      <c r="H682" s="294"/>
      <c r="I682" s="273"/>
      <c r="J682" s="293"/>
      <c r="K682" s="985">
        <f>K684+K689+K691</f>
        <v>5.6400000000000006</v>
      </c>
      <c r="L682" s="956"/>
      <c r="M682" s="226">
        <f>K682*12*I671</f>
        <v>107035.92000000001</v>
      </c>
    </row>
    <row r="683" spans="1:13" ht="15.75" thickBot="1">
      <c r="A683" s="292" t="s">
        <v>83</v>
      </c>
      <c r="B683" s="291"/>
      <c r="C683" s="291"/>
      <c r="D683" s="291"/>
      <c r="E683" s="291"/>
      <c r="F683" s="291"/>
      <c r="G683" s="291"/>
      <c r="H683" s="290"/>
      <c r="I683" s="289"/>
      <c r="J683" s="288"/>
      <c r="K683" s="221"/>
      <c r="L683" s="220"/>
      <c r="M683" s="219"/>
    </row>
    <row r="684" spans="1:13">
      <c r="A684" s="238" t="s">
        <v>82</v>
      </c>
      <c r="B684" s="237"/>
      <c r="C684" s="237"/>
      <c r="D684" s="237"/>
      <c r="E684" s="237"/>
      <c r="F684" s="237"/>
      <c r="G684" s="237"/>
      <c r="H684" s="235"/>
      <c r="I684" s="967" t="s">
        <v>27</v>
      </c>
      <c r="J684" s="968"/>
      <c r="K684" s="977">
        <v>2.83</v>
      </c>
      <c r="L684" s="978"/>
      <c r="M684" s="215">
        <f>K684*12*I671</f>
        <v>53707.74</v>
      </c>
    </row>
    <row r="685" spans="1:13">
      <c r="A685" s="257" t="s">
        <v>81</v>
      </c>
      <c r="B685" s="256"/>
      <c r="C685" s="256"/>
      <c r="D685" s="256"/>
      <c r="E685" s="256"/>
      <c r="F685" s="256"/>
      <c r="G685" s="256"/>
      <c r="H685" s="255"/>
      <c r="I685" s="287"/>
      <c r="J685" s="286"/>
      <c r="K685" s="262"/>
      <c r="L685" s="261"/>
      <c r="M685" s="215"/>
    </row>
    <row r="686" spans="1:13">
      <c r="A686" s="238" t="s">
        <v>80</v>
      </c>
      <c r="B686" s="283"/>
      <c r="C686" s="283"/>
      <c r="D686" s="283"/>
      <c r="E686" s="283"/>
      <c r="F686" s="283"/>
      <c r="G686" s="283"/>
      <c r="H686" s="284"/>
      <c r="I686" s="967" t="s">
        <v>70</v>
      </c>
      <c r="J686" s="968"/>
      <c r="K686" s="262"/>
      <c r="L686" s="261"/>
      <c r="M686" s="215"/>
    </row>
    <row r="687" spans="1:13">
      <c r="A687" s="257" t="s">
        <v>79</v>
      </c>
      <c r="B687" s="266"/>
      <c r="C687" s="266"/>
      <c r="D687" s="266"/>
      <c r="E687" s="266"/>
      <c r="F687" s="266"/>
      <c r="G687" s="266"/>
      <c r="H687" s="285"/>
      <c r="I687" s="975"/>
      <c r="J687" s="976"/>
      <c r="K687" s="262"/>
      <c r="L687" s="261"/>
      <c r="M687" s="215"/>
    </row>
    <row r="688" spans="1:13">
      <c r="A688" s="254" t="s">
        <v>78</v>
      </c>
      <c r="B688" s="282"/>
      <c r="C688" s="281"/>
      <c r="D688" s="283"/>
      <c r="E688" s="283"/>
      <c r="F688" s="283"/>
      <c r="G688" s="283"/>
      <c r="H688" s="284"/>
      <c r="I688" s="967" t="s">
        <v>70</v>
      </c>
      <c r="J688" s="968"/>
      <c r="K688" s="262"/>
      <c r="L688" s="261"/>
      <c r="M688" s="215"/>
    </row>
    <row r="689" spans="1:13">
      <c r="A689" s="238" t="s">
        <v>77</v>
      </c>
      <c r="B689" s="283"/>
      <c r="C689" s="283"/>
      <c r="D689" s="282"/>
      <c r="E689" s="282"/>
      <c r="F689" s="282"/>
      <c r="G689" s="282"/>
      <c r="H689" s="281"/>
      <c r="I689" s="979" t="s">
        <v>59</v>
      </c>
      <c r="J689" s="980"/>
      <c r="K689" s="981">
        <v>1.24</v>
      </c>
      <c r="L689" s="982"/>
      <c r="M689" s="215">
        <f>K689*12*I671</f>
        <v>23532.719999999998</v>
      </c>
    </row>
    <row r="690" spans="1:13">
      <c r="A690" s="249" t="s">
        <v>76</v>
      </c>
      <c r="B690" s="248"/>
      <c r="C690" s="248"/>
      <c r="D690" s="248"/>
      <c r="E690" s="248"/>
      <c r="F690" s="248"/>
      <c r="G690" s="248"/>
      <c r="H690" s="247"/>
      <c r="I690" s="961" t="s">
        <v>134</v>
      </c>
      <c r="J690" s="962"/>
      <c r="K690" s="262"/>
      <c r="L690" s="261"/>
      <c r="M690" s="215"/>
    </row>
    <row r="691" spans="1:13">
      <c r="A691" s="249" t="s">
        <v>73</v>
      </c>
      <c r="B691" s="248"/>
      <c r="C691" s="248"/>
      <c r="D691" s="248"/>
      <c r="E691" s="248"/>
      <c r="F691" s="248"/>
      <c r="G691" s="248"/>
      <c r="H691" s="247"/>
      <c r="I691" s="961" t="s">
        <v>59</v>
      </c>
      <c r="J691" s="962"/>
      <c r="K691" s="981">
        <v>1.57</v>
      </c>
      <c r="L691" s="982"/>
      <c r="M691" s="215">
        <f>K691*12*I671</f>
        <v>29795.46</v>
      </c>
    </row>
    <row r="692" spans="1:13">
      <c r="A692" s="257" t="s">
        <v>72</v>
      </c>
      <c r="B692" s="256"/>
      <c r="C692" s="256"/>
      <c r="D692" s="256"/>
      <c r="E692" s="256"/>
      <c r="F692" s="256"/>
      <c r="G692" s="256"/>
      <c r="H692" s="255"/>
      <c r="I692" s="270"/>
      <c r="J692" s="269"/>
      <c r="K692" s="262"/>
      <c r="L692" s="261"/>
      <c r="M692" s="215"/>
    </row>
    <row r="693" spans="1:13">
      <c r="A693" s="249" t="s">
        <v>71</v>
      </c>
      <c r="B693" s="248"/>
      <c r="C693" s="248"/>
      <c r="D693" s="248"/>
      <c r="E693" s="248"/>
      <c r="F693" s="248"/>
      <c r="G693" s="248"/>
      <c r="H693" s="247"/>
      <c r="I693" s="967" t="s">
        <v>70</v>
      </c>
      <c r="J693" s="968"/>
      <c r="K693" s="262"/>
      <c r="L693" s="261"/>
      <c r="M693" s="215"/>
    </row>
    <row r="694" spans="1:13" ht="15.75" thickBot="1">
      <c r="A694" s="249" t="s">
        <v>69</v>
      </c>
      <c r="B694" s="248"/>
      <c r="C694" s="248"/>
      <c r="D694" s="248"/>
      <c r="E694" s="248"/>
      <c r="F694" s="248"/>
      <c r="G694" s="248"/>
      <c r="H694" s="247"/>
      <c r="I694" s="961" t="s">
        <v>133</v>
      </c>
      <c r="J694" s="962"/>
      <c r="K694" s="280"/>
      <c r="L694" s="279"/>
      <c r="M694" s="278"/>
    </row>
    <row r="695" spans="1:13" ht="15.75" thickBot="1">
      <c r="A695" s="277" t="s">
        <v>66</v>
      </c>
      <c r="B695" s="276"/>
      <c r="C695" s="276"/>
      <c r="D695" s="276"/>
      <c r="E695" s="276"/>
      <c r="F695" s="276"/>
      <c r="G695" s="275"/>
      <c r="H695" s="274"/>
      <c r="I695" s="273"/>
      <c r="J695" s="272"/>
      <c r="K695" s="991">
        <f>K696+K703+K713+K719+K720+K721</f>
        <v>35.669999999999995</v>
      </c>
      <c r="L695" s="956"/>
      <c r="M695" s="226">
        <f>M696+M703+M713+M719+M720+M721</f>
        <v>676945.26</v>
      </c>
    </row>
    <row r="696" spans="1:13" ht="15.75" thickBot="1">
      <c r="A696" s="986" t="s">
        <v>65</v>
      </c>
      <c r="B696" s="987"/>
      <c r="C696" s="987"/>
      <c r="D696" s="987"/>
      <c r="E696" s="987"/>
      <c r="F696" s="987"/>
      <c r="G696" s="987"/>
      <c r="H696" s="988"/>
      <c r="I696" s="242"/>
      <c r="J696" s="241"/>
      <c r="K696" s="989">
        <f>K697+K698+K699+K701+K702</f>
        <v>9.73</v>
      </c>
      <c r="L696" s="990"/>
      <c r="M696" s="240">
        <f>K696*12*I671</f>
        <v>184655.94</v>
      </c>
    </row>
    <row r="697" spans="1:13">
      <c r="A697" s="257" t="s">
        <v>64</v>
      </c>
      <c r="B697" s="256"/>
      <c r="C697" s="256"/>
      <c r="D697" s="256"/>
      <c r="E697" s="256"/>
      <c r="F697" s="256"/>
      <c r="G697" s="256"/>
      <c r="H697" s="255"/>
      <c r="I697" s="975" t="s">
        <v>63</v>
      </c>
      <c r="J697" s="976"/>
      <c r="K697" s="977">
        <v>2.2400000000000002</v>
      </c>
      <c r="L697" s="978"/>
      <c r="M697" s="215">
        <f>K697*12*I671</f>
        <v>42510.720000000001</v>
      </c>
    </row>
    <row r="698" spans="1:13">
      <c r="A698" s="254" t="s">
        <v>62</v>
      </c>
      <c r="B698" s="253"/>
      <c r="C698" s="253"/>
      <c r="D698" s="253"/>
      <c r="E698" s="253"/>
      <c r="F698" s="253"/>
      <c r="G698" s="253"/>
      <c r="H698" s="252"/>
      <c r="I698" s="979" t="s">
        <v>61</v>
      </c>
      <c r="J698" s="980"/>
      <c r="K698" s="981">
        <v>5.28</v>
      </c>
      <c r="L698" s="982"/>
      <c r="M698" s="215">
        <f>K698*12*I671</f>
        <v>100203.84</v>
      </c>
    </row>
    <row r="699" spans="1:13">
      <c r="A699" s="249" t="s">
        <v>60</v>
      </c>
      <c r="B699" s="248"/>
      <c r="C699" s="248"/>
      <c r="D699" s="248"/>
      <c r="E699" s="248"/>
      <c r="F699" s="248"/>
      <c r="G699" s="248"/>
      <c r="H699" s="247"/>
      <c r="I699" s="961" t="s">
        <v>59</v>
      </c>
      <c r="J699" s="962"/>
      <c r="K699" s="981">
        <v>0.6</v>
      </c>
      <c r="L699" s="982"/>
      <c r="M699" s="215">
        <f>K699*12*I671</f>
        <v>11386.8</v>
      </c>
    </row>
    <row r="700" spans="1:13">
      <c r="A700" s="271" t="s">
        <v>58</v>
      </c>
      <c r="B700" s="266"/>
      <c r="C700" s="266"/>
      <c r="D700" s="266"/>
      <c r="E700" s="256"/>
      <c r="F700" s="256"/>
      <c r="G700" s="256"/>
      <c r="H700" s="255"/>
      <c r="I700" s="270"/>
      <c r="J700" s="269"/>
      <c r="K700" s="268"/>
      <c r="L700" s="261"/>
      <c r="M700" s="215"/>
    </row>
    <row r="701" spans="1:13">
      <c r="A701" s="254" t="s">
        <v>57</v>
      </c>
      <c r="B701" s="253"/>
      <c r="C701" s="253"/>
      <c r="D701" s="253"/>
      <c r="E701" s="253"/>
      <c r="F701" s="253"/>
      <c r="G701" s="253"/>
      <c r="H701" s="252"/>
      <c r="I701" s="979" t="s">
        <v>27</v>
      </c>
      <c r="J701" s="980"/>
      <c r="K701" s="981">
        <v>0.18</v>
      </c>
      <c r="L701" s="982"/>
      <c r="M701" s="215">
        <f>K701*12*I671</f>
        <v>3416.0400000000004</v>
      </c>
    </row>
    <row r="702" spans="1:13" ht="15.75" thickBot="1">
      <c r="A702" s="249" t="s">
        <v>56</v>
      </c>
      <c r="B702" s="248"/>
      <c r="C702" s="248"/>
      <c r="D702" s="248"/>
      <c r="E702" s="248"/>
      <c r="F702" s="248"/>
      <c r="G702" s="248"/>
      <c r="H702" s="247"/>
      <c r="I702" s="992" t="s">
        <v>27</v>
      </c>
      <c r="J702" s="993"/>
      <c r="K702" s="994">
        <v>1.43</v>
      </c>
      <c r="L702" s="995"/>
      <c r="M702" s="215">
        <f>K702*12*I671</f>
        <v>27138.54</v>
      </c>
    </row>
    <row r="703" spans="1:13" ht="15.75" thickBot="1">
      <c r="A703" s="996" t="s">
        <v>55</v>
      </c>
      <c r="B703" s="997"/>
      <c r="C703" s="997"/>
      <c r="D703" s="997"/>
      <c r="E703" s="997"/>
      <c r="F703" s="997"/>
      <c r="G703" s="997"/>
      <c r="H703" s="998"/>
      <c r="I703" s="242"/>
      <c r="J703" s="241"/>
      <c r="K703" s="999">
        <f>K704+K705+K707+K708+K711+K712</f>
        <v>2.3200000000000003</v>
      </c>
      <c r="L703" s="990"/>
      <c r="M703" s="240">
        <f>K703*12*I671</f>
        <v>44028.960000000006</v>
      </c>
    </row>
    <row r="704" spans="1:13">
      <c r="A704" s="267" t="s">
        <v>54</v>
      </c>
      <c r="B704" s="266"/>
      <c r="C704" s="266"/>
      <c r="D704" s="266"/>
      <c r="E704" s="266"/>
      <c r="F704" s="256"/>
      <c r="G704" s="256"/>
      <c r="H704" s="255"/>
      <c r="I704" s="265"/>
      <c r="J704" s="233"/>
      <c r="K704" s="977">
        <v>0.13</v>
      </c>
      <c r="L704" s="978"/>
      <c r="M704" s="215">
        <f>K704*12*I671</f>
        <v>2467.14</v>
      </c>
    </row>
    <row r="705" spans="1:13">
      <c r="A705" s="264" t="s">
        <v>53</v>
      </c>
      <c r="B705" s="263"/>
      <c r="C705" s="263"/>
      <c r="D705" s="263"/>
      <c r="E705" s="263"/>
      <c r="F705" s="248"/>
      <c r="G705" s="248"/>
      <c r="H705" s="247"/>
      <c r="I705" s="967" t="s">
        <v>52</v>
      </c>
      <c r="J705" s="968"/>
      <c r="K705" s="981">
        <v>1.1100000000000001</v>
      </c>
      <c r="L705" s="982"/>
      <c r="M705" s="215">
        <f>K705*12*I671</f>
        <v>21065.58</v>
      </c>
    </row>
    <row r="706" spans="1:13">
      <c r="A706" s="257" t="s">
        <v>51</v>
      </c>
      <c r="B706" s="256"/>
      <c r="C706" s="256"/>
      <c r="D706" s="256"/>
      <c r="E706" s="256"/>
      <c r="F706" s="256"/>
      <c r="G706" s="256"/>
      <c r="H706" s="255"/>
      <c r="I706" s="975" t="s">
        <v>50</v>
      </c>
      <c r="J706" s="976"/>
      <c r="K706" s="262"/>
      <c r="L706" s="261"/>
      <c r="M706" s="215"/>
    </row>
    <row r="707" spans="1:13">
      <c r="A707" s="254" t="s">
        <v>49</v>
      </c>
      <c r="B707" s="253"/>
      <c r="C707" s="253"/>
      <c r="D707" s="253"/>
      <c r="E707" s="253"/>
      <c r="F707" s="253"/>
      <c r="G707" s="253"/>
      <c r="H707" s="252"/>
      <c r="I707" s="979" t="s">
        <v>48</v>
      </c>
      <c r="J707" s="980"/>
      <c r="K707" s="981">
        <v>0.68</v>
      </c>
      <c r="L707" s="982"/>
      <c r="M707" s="215">
        <f>K707*12*I671</f>
        <v>12905.04</v>
      </c>
    </row>
    <row r="708" spans="1:13">
      <c r="A708" s="254" t="s">
        <v>47</v>
      </c>
      <c r="B708" s="253"/>
      <c r="C708" s="253"/>
      <c r="D708" s="253"/>
      <c r="E708" s="253"/>
      <c r="F708" s="253"/>
      <c r="G708" s="253"/>
      <c r="H708" s="252"/>
      <c r="I708" s="979" t="s">
        <v>46</v>
      </c>
      <c r="J708" s="980"/>
      <c r="K708" s="981">
        <v>0.17</v>
      </c>
      <c r="L708" s="982"/>
      <c r="M708" s="215">
        <f>K708*12*I671</f>
        <v>3226.26</v>
      </c>
    </row>
    <row r="709" spans="1:13">
      <c r="A709" s="249" t="s">
        <v>120</v>
      </c>
      <c r="B709" s="248"/>
      <c r="C709" s="248"/>
      <c r="D709" s="248"/>
      <c r="E709" s="248"/>
      <c r="F709" s="248"/>
      <c r="G709" s="248"/>
      <c r="H709" s="247"/>
      <c r="I709" s="1000" t="s">
        <v>116</v>
      </c>
      <c r="J709" s="1001"/>
      <c r="K709" s="262"/>
      <c r="L709" s="261"/>
      <c r="M709" s="215"/>
    </row>
    <row r="710" spans="1:13">
      <c r="A710" s="257" t="s">
        <v>119</v>
      </c>
      <c r="B710" s="256"/>
      <c r="C710" s="256"/>
      <c r="D710" s="256"/>
      <c r="E710" s="256"/>
      <c r="F710" s="256"/>
      <c r="G710" s="256"/>
      <c r="H710" s="255"/>
      <c r="I710" s="975" t="s">
        <v>118</v>
      </c>
      <c r="J710" s="976"/>
      <c r="K710" s="983"/>
      <c r="L710" s="984"/>
      <c r="M710" s="215"/>
    </row>
    <row r="711" spans="1:13">
      <c r="A711" s="249" t="s">
        <v>38</v>
      </c>
      <c r="B711" s="248"/>
      <c r="C711" s="248"/>
      <c r="D711" s="248"/>
      <c r="E711" s="248"/>
      <c r="F711" s="248"/>
      <c r="G711" s="248"/>
      <c r="H711" s="247"/>
      <c r="I711" s="979" t="s">
        <v>37</v>
      </c>
      <c r="J711" s="980"/>
      <c r="K711" s="983">
        <v>0.09</v>
      </c>
      <c r="L711" s="984"/>
      <c r="M711" s="215">
        <f>K711*12*I671</f>
        <v>1708.0200000000002</v>
      </c>
    </row>
    <row r="712" spans="1:13" ht="15.75" thickBot="1">
      <c r="A712" s="249" t="s">
        <v>45</v>
      </c>
      <c r="B712" s="248"/>
      <c r="C712" s="248"/>
      <c r="D712" s="248"/>
      <c r="E712" s="248"/>
      <c r="F712" s="248"/>
      <c r="G712" s="248"/>
      <c r="H712" s="247"/>
      <c r="I712" s="992" t="s">
        <v>44</v>
      </c>
      <c r="J712" s="993"/>
      <c r="K712" s="1002">
        <v>0.14000000000000001</v>
      </c>
      <c r="L712" s="1003"/>
      <c r="M712" s="260">
        <f>K712*12*I671</f>
        <v>2656.92</v>
      </c>
    </row>
    <row r="713" spans="1:13" ht="15.75" thickBot="1">
      <c r="A713" s="996" t="s">
        <v>108</v>
      </c>
      <c r="B713" s="997"/>
      <c r="C713" s="997"/>
      <c r="D713" s="997"/>
      <c r="E713" s="997"/>
      <c r="F713" s="997"/>
      <c r="G713" s="997"/>
      <c r="H713" s="998"/>
      <c r="I713" s="259"/>
      <c r="J713" s="258"/>
      <c r="K713" s="1004">
        <f>K714+K715+K717+K718</f>
        <v>1.5199999999999998</v>
      </c>
      <c r="L713" s="1005"/>
      <c r="M713" s="240">
        <f>K713*12*I671</f>
        <v>28846.559999999998</v>
      </c>
    </row>
    <row r="714" spans="1:13">
      <c r="A714" s="257" t="s">
        <v>42</v>
      </c>
      <c r="B714" s="256"/>
      <c r="C714" s="256"/>
      <c r="D714" s="256"/>
      <c r="E714" s="256"/>
      <c r="F714" s="256"/>
      <c r="G714" s="256"/>
      <c r="H714" s="255"/>
      <c r="I714" s="1006" t="s">
        <v>41</v>
      </c>
      <c r="J714" s="1007"/>
      <c r="K714" s="1008">
        <v>0.53</v>
      </c>
      <c r="L714" s="1009"/>
      <c r="M714" s="215">
        <f>K714*12*I671</f>
        <v>10058.34</v>
      </c>
    </row>
    <row r="715" spans="1:13">
      <c r="A715" s="238" t="s">
        <v>117</v>
      </c>
      <c r="B715" s="236"/>
      <c r="C715" s="236"/>
      <c r="D715" s="236"/>
      <c r="E715" s="236"/>
      <c r="F715" s="237"/>
      <c r="G715" s="236"/>
      <c r="H715" s="235"/>
      <c r="I715" s="1000" t="s">
        <v>116</v>
      </c>
      <c r="J715" s="1001"/>
      <c r="K715" s="983">
        <v>0.2</v>
      </c>
      <c r="L715" s="984"/>
      <c r="M715" s="215">
        <f>K715*12*I671</f>
        <v>3795.6000000000004</v>
      </c>
    </row>
    <row r="716" spans="1:13">
      <c r="A716" s="257" t="s">
        <v>115</v>
      </c>
      <c r="B716" s="256"/>
      <c r="C716" s="256"/>
      <c r="D716" s="256"/>
      <c r="E716" s="256"/>
      <c r="F716" s="256"/>
      <c r="G716" s="256"/>
      <c r="H716" s="255"/>
      <c r="I716" s="975" t="s">
        <v>114</v>
      </c>
      <c r="J716" s="976"/>
      <c r="K716" s="243"/>
      <c r="L716" s="231"/>
      <c r="M716" s="215"/>
    </row>
    <row r="717" spans="1:13">
      <c r="A717" s="254" t="s">
        <v>40</v>
      </c>
      <c r="B717" s="253"/>
      <c r="C717" s="253"/>
      <c r="D717" s="253"/>
      <c r="E717" s="253"/>
      <c r="F717" s="253"/>
      <c r="G717" s="253"/>
      <c r="H717" s="252"/>
      <c r="I717" s="251" t="s">
        <v>39</v>
      </c>
      <c r="J717" s="250"/>
      <c r="K717" s="983">
        <v>0.63</v>
      </c>
      <c r="L717" s="984"/>
      <c r="M717" s="215">
        <f>K717*12*I671</f>
        <v>11956.140000000001</v>
      </c>
    </row>
    <row r="718" spans="1:13" ht="15.75" thickBot="1">
      <c r="A718" s="249" t="s">
        <v>38</v>
      </c>
      <c r="B718" s="248"/>
      <c r="C718" s="248"/>
      <c r="D718" s="248"/>
      <c r="E718" s="248"/>
      <c r="F718" s="248"/>
      <c r="G718" s="248"/>
      <c r="H718" s="247"/>
      <c r="I718" s="992" t="s">
        <v>37</v>
      </c>
      <c r="J718" s="993"/>
      <c r="K718" s="1002">
        <v>0.16</v>
      </c>
      <c r="L718" s="1003"/>
      <c r="M718" s="215">
        <f>K718*12*I671</f>
        <v>3036.48</v>
      </c>
    </row>
    <row r="719" spans="1:13" ht="15.75" thickBot="1">
      <c r="A719" s="246" t="s">
        <v>107</v>
      </c>
      <c r="B719" s="245"/>
      <c r="C719" s="245"/>
      <c r="D719" s="245"/>
      <c r="E719" s="245"/>
      <c r="F719" s="245"/>
      <c r="G719" s="245"/>
      <c r="H719" s="244"/>
      <c r="I719" s="1010" t="s">
        <v>35</v>
      </c>
      <c r="J719" s="1011"/>
      <c r="K719" s="1012">
        <v>20.22</v>
      </c>
      <c r="L719" s="1013"/>
      <c r="M719" s="240">
        <f>K719*12*I671</f>
        <v>383735.16</v>
      </c>
    </row>
    <row r="720" spans="1:13" ht="15.75" thickBot="1">
      <c r="A720" s="986" t="s">
        <v>106</v>
      </c>
      <c r="B720" s="987"/>
      <c r="C720" s="987"/>
      <c r="D720" s="987"/>
      <c r="E720" s="987"/>
      <c r="F720" s="987"/>
      <c r="G720" s="987"/>
      <c r="H720" s="988"/>
      <c r="I720" s="1014" t="s">
        <v>32</v>
      </c>
      <c r="J720" s="1015"/>
      <c r="K720" s="999">
        <v>1.8</v>
      </c>
      <c r="L720" s="1005"/>
      <c r="M720" s="240">
        <f>K720*12*I671</f>
        <v>34160.400000000001</v>
      </c>
    </row>
    <row r="721" spans="1:13" ht="15.75" thickBot="1">
      <c r="A721" s="246" t="s">
        <v>105</v>
      </c>
      <c r="B721" s="245"/>
      <c r="C721" s="245"/>
      <c r="D721" s="245"/>
      <c r="E721" s="245"/>
      <c r="F721" s="245"/>
      <c r="G721" s="245"/>
      <c r="H721" s="244"/>
      <c r="I721" s="242"/>
      <c r="J721" s="241"/>
      <c r="K721" s="999">
        <v>0.08</v>
      </c>
      <c r="L721" s="1005"/>
      <c r="M721" s="240">
        <f>K721*12*I671</f>
        <v>1518.24</v>
      </c>
    </row>
    <row r="722" spans="1:13">
      <c r="A722" s="238" t="s">
        <v>28</v>
      </c>
      <c r="B722" s="237"/>
      <c r="C722" s="237"/>
      <c r="D722" s="237"/>
      <c r="E722" s="237"/>
      <c r="F722" s="237"/>
      <c r="G722" s="237"/>
      <c r="H722" s="235"/>
      <c r="I722" s="1014" t="s">
        <v>27</v>
      </c>
      <c r="J722" s="1015"/>
      <c r="K722" s="243"/>
      <c r="L722" s="231"/>
      <c r="M722" s="215"/>
    </row>
    <row r="723" spans="1:13" ht="15.75" thickBot="1">
      <c r="A723" s="238" t="s">
        <v>26</v>
      </c>
      <c r="B723" s="237"/>
      <c r="C723" s="237"/>
      <c r="D723" s="237"/>
      <c r="E723" s="237"/>
      <c r="F723" s="237"/>
      <c r="G723" s="237"/>
      <c r="H723" s="235"/>
      <c r="I723" s="234"/>
      <c r="J723" s="233"/>
      <c r="K723" s="243"/>
      <c r="L723" s="231"/>
      <c r="M723" s="215"/>
    </row>
    <row r="724" spans="1:13" ht="15.75" thickBot="1">
      <c r="A724" s="986" t="s">
        <v>111</v>
      </c>
      <c r="B724" s="987"/>
      <c r="C724" s="987"/>
      <c r="D724" s="987"/>
      <c r="E724" s="987"/>
      <c r="F724" s="987"/>
      <c r="G724" s="987"/>
      <c r="H724" s="988"/>
      <c r="I724" s="242"/>
      <c r="J724" s="241"/>
      <c r="K724" s="999">
        <v>6.67</v>
      </c>
      <c r="L724" s="1005"/>
      <c r="M724" s="240">
        <f>K724*12*I671</f>
        <v>126583.25999999998</v>
      </c>
    </row>
    <row r="725" spans="1:13">
      <c r="A725" s="238" t="s">
        <v>132</v>
      </c>
      <c r="B725" s="236"/>
      <c r="C725" s="236"/>
      <c r="D725" s="236"/>
      <c r="E725" s="236"/>
      <c r="F725" s="237"/>
      <c r="G725" s="236"/>
      <c r="H725" s="235"/>
      <c r="I725" s="967" t="s">
        <v>23</v>
      </c>
      <c r="J725" s="968"/>
      <c r="K725" s="232"/>
      <c r="L725" s="231"/>
      <c r="M725" s="215"/>
    </row>
    <row r="726" spans="1:13">
      <c r="A726" s="238" t="s">
        <v>131</v>
      </c>
      <c r="B726" s="236"/>
      <c r="C726" s="236"/>
      <c r="D726" s="236"/>
      <c r="E726" s="236"/>
      <c r="F726" s="237"/>
      <c r="G726" s="236"/>
      <c r="H726" s="235"/>
      <c r="I726" s="967" t="s">
        <v>21</v>
      </c>
      <c r="J726" s="968"/>
      <c r="K726" s="232"/>
      <c r="L726" s="231"/>
      <c r="M726" s="215"/>
    </row>
    <row r="727" spans="1:13">
      <c r="A727" s="238" t="s">
        <v>130</v>
      </c>
      <c r="B727" s="236"/>
      <c r="C727" s="236"/>
      <c r="D727" s="236"/>
      <c r="E727" s="236"/>
      <c r="F727" s="237"/>
      <c r="G727" s="236"/>
      <c r="H727" s="235"/>
      <c r="I727" s="967" t="s">
        <v>19</v>
      </c>
      <c r="J727" s="968"/>
      <c r="K727" s="232"/>
      <c r="L727" s="231"/>
      <c r="M727" s="215"/>
    </row>
    <row r="728" spans="1:13">
      <c r="A728" s="238" t="s">
        <v>129</v>
      </c>
      <c r="B728" s="236"/>
      <c r="C728" s="236"/>
      <c r="D728" s="236"/>
      <c r="E728" s="236"/>
      <c r="F728" s="237"/>
      <c r="G728" s="236"/>
      <c r="H728" s="235"/>
      <c r="I728" s="967" t="s">
        <v>17</v>
      </c>
      <c r="J728" s="968"/>
      <c r="K728" s="232"/>
      <c r="L728" s="231"/>
      <c r="M728" s="215"/>
    </row>
    <row r="729" spans="1:13">
      <c r="A729" s="238" t="s">
        <v>128</v>
      </c>
      <c r="B729" s="236"/>
      <c r="C729" s="236"/>
      <c r="D729" s="236"/>
      <c r="E729" s="236"/>
      <c r="F729" s="237"/>
      <c r="G729" s="236"/>
      <c r="H729" s="235"/>
      <c r="I729" s="967" t="s">
        <v>15</v>
      </c>
      <c r="J729" s="968"/>
      <c r="K729" s="232"/>
      <c r="L729" s="231"/>
      <c r="M729" s="215"/>
    </row>
    <row r="730" spans="1:13">
      <c r="A730" s="238" t="s">
        <v>127</v>
      </c>
      <c r="B730" s="236"/>
      <c r="C730" s="236"/>
      <c r="D730" s="236"/>
      <c r="E730" s="236"/>
      <c r="F730" s="237"/>
      <c r="G730" s="236"/>
      <c r="H730" s="235"/>
      <c r="I730" s="234"/>
      <c r="J730" s="233"/>
      <c r="K730" s="232"/>
      <c r="L730" s="239"/>
      <c r="M730" s="215"/>
    </row>
    <row r="731" spans="1:13">
      <c r="A731" s="238" t="s">
        <v>126</v>
      </c>
      <c r="B731" s="236"/>
      <c r="C731" s="236"/>
      <c r="D731" s="236"/>
      <c r="E731" s="236"/>
      <c r="F731" s="237"/>
      <c r="G731" s="236"/>
      <c r="H731" s="235"/>
      <c r="I731" s="234"/>
      <c r="J731" s="233"/>
      <c r="K731" s="232"/>
      <c r="L731" s="231"/>
      <c r="M731" s="215"/>
    </row>
    <row r="732" spans="1:13">
      <c r="A732" s="238" t="s">
        <v>11</v>
      </c>
      <c r="B732" s="236"/>
      <c r="C732" s="236"/>
      <c r="D732" s="236"/>
      <c r="E732" s="236"/>
      <c r="F732" s="237"/>
      <c r="G732" s="236"/>
      <c r="H732" s="235"/>
      <c r="I732" s="234"/>
      <c r="J732" s="233"/>
      <c r="K732" s="232"/>
      <c r="L732" s="231"/>
      <c r="M732" s="215"/>
    </row>
    <row r="733" spans="1:13" ht="15.75" thickBot="1">
      <c r="A733" s="238" t="s">
        <v>125</v>
      </c>
      <c r="B733" s="236"/>
      <c r="C733" s="236"/>
      <c r="D733" s="236"/>
      <c r="E733" s="236"/>
      <c r="F733" s="237"/>
      <c r="G733" s="236"/>
      <c r="H733" s="235"/>
      <c r="I733" s="234"/>
      <c r="J733" s="233"/>
      <c r="K733" s="232"/>
      <c r="L733" s="231"/>
      <c r="M733" s="215"/>
    </row>
    <row r="734" spans="1:13">
      <c r="A734" s="230" t="s">
        <v>8</v>
      </c>
      <c r="B734" s="229"/>
      <c r="C734" s="229"/>
      <c r="D734" s="229"/>
      <c r="E734" s="229"/>
      <c r="F734" s="229"/>
      <c r="G734" s="229"/>
      <c r="H734" s="229"/>
      <c r="I734" s="1014" t="s">
        <v>3</v>
      </c>
      <c r="J734" s="1015"/>
      <c r="K734" s="228"/>
      <c r="L734" s="227"/>
      <c r="M734" s="226"/>
    </row>
    <row r="735" spans="1:13" ht="15.75" thickBot="1">
      <c r="A735" s="225" t="s">
        <v>7</v>
      </c>
      <c r="B735" s="224"/>
      <c r="C735" s="224"/>
      <c r="D735" s="224"/>
      <c r="E735" s="224"/>
      <c r="F735" s="224"/>
      <c r="G735" s="224"/>
      <c r="H735" s="224"/>
      <c r="I735" s="223"/>
      <c r="J735" s="222"/>
      <c r="K735" s="221"/>
      <c r="L735" s="220"/>
      <c r="M735" s="219"/>
    </row>
    <row r="736" spans="1:13" ht="15.75" thickBot="1">
      <c r="A736" s="986" t="s">
        <v>6</v>
      </c>
      <c r="B736" s="987"/>
      <c r="C736" s="987"/>
      <c r="D736" s="987"/>
      <c r="E736" s="987"/>
      <c r="F736" s="987"/>
      <c r="G736" s="987"/>
      <c r="H736" s="1026"/>
      <c r="I736" s="1027" t="s">
        <v>5</v>
      </c>
      <c r="J736" s="1028"/>
      <c r="K736" s="1024">
        <v>1.64</v>
      </c>
      <c r="L736" s="1025"/>
      <c r="M736" s="208">
        <f>K736*12*I671</f>
        <v>31123.919999999998</v>
      </c>
    </row>
    <row r="737" spans="1:13" ht="15.75" thickBot="1">
      <c r="A737" s="1016" t="s">
        <v>4</v>
      </c>
      <c r="B737" s="1016"/>
      <c r="C737" s="1016"/>
      <c r="D737" s="1016"/>
      <c r="E737" s="1016"/>
      <c r="F737" s="1016"/>
      <c r="G737" s="1016"/>
      <c r="H737" s="1016"/>
      <c r="I737" s="1014" t="s">
        <v>3</v>
      </c>
      <c r="J737" s="1015"/>
      <c r="K737" s="1017">
        <v>0.4</v>
      </c>
      <c r="L737" s="1017"/>
      <c r="M737" s="215">
        <f>K737*I671*12</f>
        <v>7591.2000000000007</v>
      </c>
    </row>
    <row r="738" spans="1:13" ht="15.75" thickBot="1">
      <c r="A738" s="214" t="s">
        <v>2</v>
      </c>
      <c r="B738" s="213"/>
      <c r="C738" s="213"/>
      <c r="D738" s="213"/>
      <c r="E738" s="213"/>
      <c r="F738" s="213"/>
      <c r="G738" s="213"/>
      <c r="H738" s="213"/>
      <c r="I738" s="212"/>
      <c r="J738" s="211"/>
      <c r="K738" s="1018">
        <v>0.85</v>
      </c>
      <c r="L738" s="1019"/>
      <c r="M738" s="208">
        <f>K738*12*I671</f>
        <v>16131.3</v>
      </c>
    </row>
    <row r="739" spans="1:13" ht="15.75" thickBot="1">
      <c r="A739" s="1020" t="s">
        <v>0</v>
      </c>
      <c r="B739" s="1021"/>
      <c r="C739" s="1021"/>
      <c r="D739" s="1021"/>
      <c r="E739" s="1021"/>
      <c r="F739" s="1021"/>
      <c r="G739" s="1021"/>
      <c r="H739" s="1021"/>
      <c r="I739" s="210"/>
      <c r="J739" s="209"/>
      <c r="K739" s="1022">
        <f>K672+K682+K695+K724+K736+K738+K737</f>
        <v>57.769999999999996</v>
      </c>
      <c r="L739" s="1023"/>
      <c r="M739" s="208">
        <f>M672+M682+M695+M724+M736+M738+M737</f>
        <v>1096359.06</v>
      </c>
    </row>
  </sheetData>
  <mergeCells count="868">
    <mergeCell ref="A737:H737"/>
    <mergeCell ref="I737:J737"/>
    <mergeCell ref="K737:L737"/>
    <mergeCell ref="K738:L738"/>
    <mergeCell ref="A739:H739"/>
    <mergeCell ref="K739:L739"/>
    <mergeCell ref="K736:L736"/>
    <mergeCell ref="I722:J722"/>
    <mergeCell ref="A724:H724"/>
    <mergeCell ref="K724:L724"/>
    <mergeCell ref="I725:J725"/>
    <mergeCell ref="I726:J726"/>
    <mergeCell ref="I727:J727"/>
    <mergeCell ref="I728:J728"/>
    <mergeCell ref="I729:J729"/>
    <mergeCell ref="I734:J734"/>
    <mergeCell ref="A736:H736"/>
    <mergeCell ref="I736:J736"/>
    <mergeCell ref="I712:J712"/>
    <mergeCell ref="K712:L712"/>
    <mergeCell ref="A713:H713"/>
    <mergeCell ref="K713:L713"/>
    <mergeCell ref="I714:J714"/>
    <mergeCell ref="K714:L714"/>
    <mergeCell ref="K721:L721"/>
    <mergeCell ref="I715:J715"/>
    <mergeCell ref="K715:L715"/>
    <mergeCell ref="I716:J716"/>
    <mergeCell ref="K717:L717"/>
    <mergeCell ref="I718:J718"/>
    <mergeCell ref="K718:L718"/>
    <mergeCell ref="I719:J719"/>
    <mergeCell ref="K719:L719"/>
    <mergeCell ref="A720:H720"/>
    <mergeCell ref="I720:J720"/>
    <mergeCell ref="K720:L720"/>
    <mergeCell ref="A703:H703"/>
    <mergeCell ref="K703:L703"/>
    <mergeCell ref="I711:J711"/>
    <mergeCell ref="K711:L711"/>
    <mergeCell ref="K704:L704"/>
    <mergeCell ref="I705:J705"/>
    <mergeCell ref="K705:L705"/>
    <mergeCell ref="I706:J706"/>
    <mergeCell ref="I707:J707"/>
    <mergeCell ref="K707:L707"/>
    <mergeCell ref="I708:J708"/>
    <mergeCell ref="K708:L708"/>
    <mergeCell ref="I709:J709"/>
    <mergeCell ref="I710:J710"/>
    <mergeCell ref="K710:L710"/>
    <mergeCell ref="I697:J697"/>
    <mergeCell ref="K697:L697"/>
    <mergeCell ref="I698:J698"/>
    <mergeCell ref="K698:L698"/>
    <mergeCell ref="I699:J699"/>
    <mergeCell ref="K699:L699"/>
    <mergeCell ref="I701:J701"/>
    <mergeCell ref="K701:L701"/>
    <mergeCell ref="I702:J702"/>
    <mergeCell ref="K702:L702"/>
    <mergeCell ref="K682:L682"/>
    <mergeCell ref="I684:J684"/>
    <mergeCell ref="K684:L684"/>
    <mergeCell ref="A696:H696"/>
    <mergeCell ref="K696:L696"/>
    <mergeCell ref="I686:J686"/>
    <mergeCell ref="I687:J687"/>
    <mergeCell ref="I688:J688"/>
    <mergeCell ref="I689:J689"/>
    <mergeCell ref="K689:L689"/>
    <mergeCell ref="I690:J690"/>
    <mergeCell ref="I691:J691"/>
    <mergeCell ref="K691:L691"/>
    <mergeCell ref="I693:J693"/>
    <mergeCell ref="I694:J694"/>
    <mergeCell ref="K695:L695"/>
    <mergeCell ref="I675:J675"/>
    <mergeCell ref="K675:L675"/>
    <mergeCell ref="I676:J676"/>
    <mergeCell ref="I677:J677"/>
    <mergeCell ref="I678:J678"/>
    <mergeCell ref="K678:L678"/>
    <mergeCell ref="I679:J679"/>
    <mergeCell ref="I680:J680"/>
    <mergeCell ref="K681:L681"/>
    <mergeCell ref="K672:L672"/>
    <mergeCell ref="A665:L665"/>
    <mergeCell ref="A666:L666"/>
    <mergeCell ref="L667:M667"/>
    <mergeCell ref="C668:E668"/>
    <mergeCell ref="I668:J668"/>
    <mergeCell ref="K668:L668"/>
    <mergeCell ref="K669:L669"/>
    <mergeCell ref="I670:J670"/>
    <mergeCell ref="K670:L670"/>
    <mergeCell ref="I671:J671"/>
    <mergeCell ref="K671:L671"/>
    <mergeCell ref="I574:J574"/>
    <mergeCell ref="A576:H576"/>
    <mergeCell ref="I576:J576"/>
    <mergeCell ref="K576:L576"/>
    <mergeCell ref="K578:L578"/>
    <mergeCell ref="A579:H579"/>
    <mergeCell ref="K579:L579"/>
    <mergeCell ref="A577:H577"/>
    <mergeCell ref="I577:J577"/>
    <mergeCell ref="K577:L577"/>
    <mergeCell ref="I567:J567"/>
    <mergeCell ref="A573:H573"/>
    <mergeCell ref="K552:L552"/>
    <mergeCell ref="I553:J553"/>
    <mergeCell ref="K553:L553"/>
    <mergeCell ref="I554:J554"/>
    <mergeCell ref="K554:L554"/>
    <mergeCell ref="A555:H555"/>
    <mergeCell ref="K555:L555"/>
    <mergeCell ref="I560:J560"/>
    <mergeCell ref="A562:H562"/>
    <mergeCell ref="K562:L562"/>
    <mergeCell ref="I563:J563"/>
    <mergeCell ref="I564:J564"/>
    <mergeCell ref="I565:J565"/>
    <mergeCell ref="I556:J556"/>
    <mergeCell ref="K559:L559"/>
    <mergeCell ref="I547:J547"/>
    <mergeCell ref="K547:L547"/>
    <mergeCell ref="I548:J548"/>
    <mergeCell ref="K548:L548"/>
    <mergeCell ref="I549:J549"/>
    <mergeCell ref="K549:L549"/>
    <mergeCell ref="I566:J566"/>
    <mergeCell ref="A550:H550"/>
    <mergeCell ref="K550:L550"/>
    <mergeCell ref="I551:J551"/>
    <mergeCell ref="K551:L551"/>
    <mergeCell ref="I541:J541"/>
    <mergeCell ref="K541:L541"/>
    <mergeCell ref="A542:H542"/>
    <mergeCell ref="K542:L542"/>
    <mergeCell ref="K543:L543"/>
    <mergeCell ref="I544:J544"/>
    <mergeCell ref="K544:L544"/>
    <mergeCell ref="I545:J545"/>
    <mergeCell ref="I546:J546"/>
    <mergeCell ref="K546:L546"/>
    <mergeCell ref="A535:H535"/>
    <mergeCell ref="K535:L535"/>
    <mergeCell ref="I536:J536"/>
    <mergeCell ref="K536:L536"/>
    <mergeCell ref="I537:J537"/>
    <mergeCell ref="K537:L537"/>
    <mergeCell ref="I538:J538"/>
    <mergeCell ref="K538:L538"/>
    <mergeCell ref="I540:J540"/>
    <mergeCell ref="K540:L540"/>
    <mergeCell ref="I525:J525"/>
    <mergeCell ref="K525:L525"/>
    <mergeCell ref="I526:J526"/>
    <mergeCell ref="I528:J528"/>
    <mergeCell ref="K528:L528"/>
    <mergeCell ref="I530:J530"/>
    <mergeCell ref="I531:J531"/>
    <mergeCell ref="I532:J532"/>
    <mergeCell ref="K533:L533"/>
    <mergeCell ref="I515:J515"/>
    <mergeCell ref="I516:J516"/>
    <mergeCell ref="K517:L517"/>
    <mergeCell ref="K518:L518"/>
    <mergeCell ref="I520:J520"/>
    <mergeCell ref="K520:L520"/>
    <mergeCell ref="I522:J522"/>
    <mergeCell ref="I523:J523"/>
    <mergeCell ref="I524:J524"/>
    <mergeCell ref="I507:J507"/>
    <mergeCell ref="K507:L507"/>
    <mergeCell ref="K508:L508"/>
    <mergeCell ref="I511:J511"/>
    <mergeCell ref="K511:L511"/>
    <mergeCell ref="I512:J512"/>
    <mergeCell ref="I513:J513"/>
    <mergeCell ref="I514:J514"/>
    <mergeCell ref="K514:L514"/>
    <mergeCell ref="A501:L501"/>
    <mergeCell ref="A502:L502"/>
    <mergeCell ref="K503:M503"/>
    <mergeCell ref="C504:E504"/>
    <mergeCell ref="I504:J504"/>
    <mergeCell ref="K504:L504"/>
    <mergeCell ref="K505:L505"/>
    <mergeCell ref="I506:J506"/>
    <mergeCell ref="K506:L506"/>
    <mergeCell ref="A494:H494"/>
    <mergeCell ref="I494:J494"/>
    <mergeCell ref="K494:L494"/>
    <mergeCell ref="K496:L496"/>
    <mergeCell ref="A497:H497"/>
    <mergeCell ref="K497:L497"/>
    <mergeCell ref="A495:H495"/>
    <mergeCell ref="I495:J495"/>
    <mergeCell ref="K495:L495"/>
    <mergeCell ref="K477:L477"/>
    <mergeCell ref="I478:J478"/>
    <mergeCell ref="I466:J466"/>
    <mergeCell ref="K466:L466"/>
    <mergeCell ref="I467:J467"/>
    <mergeCell ref="K467:L467"/>
    <mergeCell ref="I485:J485"/>
    <mergeCell ref="A491:H491"/>
    <mergeCell ref="I492:J492"/>
    <mergeCell ref="I471:J471"/>
    <mergeCell ref="K471:L471"/>
    <mergeCell ref="I472:J472"/>
    <mergeCell ref="K472:L472"/>
    <mergeCell ref="A473:H473"/>
    <mergeCell ref="K473:L473"/>
    <mergeCell ref="I474:J474"/>
    <mergeCell ref="A480:H480"/>
    <mergeCell ref="K480:L480"/>
    <mergeCell ref="I481:J481"/>
    <mergeCell ref="I482:J482"/>
    <mergeCell ref="I483:J483"/>
    <mergeCell ref="I484:J484"/>
    <mergeCell ref="A468:H468"/>
    <mergeCell ref="K468:L468"/>
    <mergeCell ref="K470:L470"/>
    <mergeCell ref="A460:H460"/>
    <mergeCell ref="K460:L460"/>
    <mergeCell ref="K461:L461"/>
    <mergeCell ref="I462:J462"/>
    <mergeCell ref="K462:L462"/>
    <mergeCell ref="I463:J463"/>
    <mergeCell ref="I464:J464"/>
    <mergeCell ref="K464:L464"/>
    <mergeCell ref="I465:J465"/>
    <mergeCell ref="K465:L465"/>
    <mergeCell ref="I455:J455"/>
    <mergeCell ref="K455:L455"/>
    <mergeCell ref="I456:J456"/>
    <mergeCell ref="K456:L456"/>
    <mergeCell ref="I458:J458"/>
    <mergeCell ref="K458:L458"/>
    <mergeCell ref="I459:J459"/>
    <mergeCell ref="K459:L459"/>
    <mergeCell ref="I469:J469"/>
    <mergeCell ref="K469:L469"/>
    <mergeCell ref="I446:J446"/>
    <mergeCell ref="K446:L446"/>
    <mergeCell ref="I448:J448"/>
    <mergeCell ref="I449:J449"/>
    <mergeCell ref="I450:J450"/>
    <mergeCell ref="K451:L451"/>
    <mergeCell ref="A453:H453"/>
    <mergeCell ref="K453:L453"/>
    <mergeCell ref="I454:J454"/>
    <mergeCell ref="K454:L454"/>
    <mergeCell ref="K436:L436"/>
    <mergeCell ref="I438:J438"/>
    <mergeCell ref="K438:L438"/>
    <mergeCell ref="I440:J440"/>
    <mergeCell ref="I441:J441"/>
    <mergeCell ref="I442:J442"/>
    <mergeCell ref="I443:J443"/>
    <mergeCell ref="K443:L443"/>
    <mergeCell ref="I444:J444"/>
    <mergeCell ref="I429:J429"/>
    <mergeCell ref="K429:L429"/>
    <mergeCell ref="I430:J430"/>
    <mergeCell ref="I431:J431"/>
    <mergeCell ref="I432:J432"/>
    <mergeCell ref="K432:L432"/>
    <mergeCell ref="I433:J433"/>
    <mergeCell ref="I434:J434"/>
    <mergeCell ref="K435:L435"/>
    <mergeCell ref="C422:E422"/>
    <mergeCell ref="I422:J422"/>
    <mergeCell ref="K422:L422"/>
    <mergeCell ref="K423:L423"/>
    <mergeCell ref="I424:J424"/>
    <mergeCell ref="K424:L424"/>
    <mergeCell ref="I425:J425"/>
    <mergeCell ref="K425:L425"/>
    <mergeCell ref="K426:L426"/>
    <mergeCell ref="K416:L416"/>
    <mergeCell ref="A417:H417"/>
    <mergeCell ref="K417:L417"/>
    <mergeCell ref="A415:H415"/>
    <mergeCell ref="I415:J415"/>
    <mergeCell ref="K415:L415"/>
    <mergeCell ref="A419:L419"/>
    <mergeCell ref="A420:L420"/>
    <mergeCell ref="K421:M421"/>
    <mergeCell ref="I412:J412"/>
    <mergeCell ref="A414:H414"/>
    <mergeCell ref="I414:J414"/>
    <mergeCell ref="I392:J392"/>
    <mergeCell ref="K392:L392"/>
    <mergeCell ref="A393:H393"/>
    <mergeCell ref="K393:L393"/>
    <mergeCell ref="I394:J394"/>
    <mergeCell ref="K397:L397"/>
    <mergeCell ref="I398:J398"/>
    <mergeCell ref="I401:J401"/>
    <mergeCell ref="I402:J402"/>
    <mergeCell ref="I403:J403"/>
    <mergeCell ref="I404:J404"/>
    <mergeCell ref="I405:J405"/>
    <mergeCell ref="A411:H411"/>
    <mergeCell ref="A400:H400"/>
    <mergeCell ref="K400:L400"/>
    <mergeCell ref="K414:L414"/>
    <mergeCell ref="I387:J387"/>
    <mergeCell ref="K387:L387"/>
    <mergeCell ref="A388:H388"/>
    <mergeCell ref="K388:L388"/>
    <mergeCell ref="I389:J389"/>
    <mergeCell ref="K389:L389"/>
    <mergeCell ref="K390:L390"/>
    <mergeCell ref="I391:J391"/>
    <mergeCell ref="K391:L391"/>
    <mergeCell ref="I382:J382"/>
    <mergeCell ref="K382:L382"/>
    <mergeCell ref="I383:J383"/>
    <mergeCell ref="I384:J384"/>
    <mergeCell ref="K384:L384"/>
    <mergeCell ref="I385:J385"/>
    <mergeCell ref="K385:L385"/>
    <mergeCell ref="I386:J386"/>
    <mergeCell ref="K386:L386"/>
    <mergeCell ref="A380:H380"/>
    <mergeCell ref="K380:L380"/>
    <mergeCell ref="K381:L381"/>
    <mergeCell ref="I369:J369"/>
    <mergeCell ref="I370:J370"/>
    <mergeCell ref="K371:L371"/>
    <mergeCell ref="A373:H373"/>
    <mergeCell ref="K373:L373"/>
    <mergeCell ref="I374:J374"/>
    <mergeCell ref="K374:L374"/>
    <mergeCell ref="I376:J376"/>
    <mergeCell ref="K376:L376"/>
    <mergeCell ref="I378:J378"/>
    <mergeCell ref="K378:L378"/>
    <mergeCell ref="I379:J379"/>
    <mergeCell ref="K379:L379"/>
    <mergeCell ref="I375:J375"/>
    <mergeCell ref="K375:L375"/>
    <mergeCell ref="I360:J360"/>
    <mergeCell ref="I361:J361"/>
    <mergeCell ref="I362:J362"/>
    <mergeCell ref="I363:J363"/>
    <mergeCell ref="K363:L363"/>
    <mergeCell ref="I364:J364"/>
    <mergeCell ref="I366:J366"/>
    <mergeCell ref="K366:L366"/>
    <mergeCell ref="I368:J368"/>
    <mergeCell ref="I351:J351"/>
    <mergeCell ref="I352:J352"/>
    <mergeCell ref="K352:L352"/>
    <mergeCell ref="I353:J353"/>
    <mergeCell ref="I354:J354"/>
    <mergeCell ref="K355:L355"/>
    <mergeCell ref="K356:L356"/>
    <mergeCell ref="I358:J358"/>
    <mergeCell ref="K358:L358"/>
    <mergeCell ref="I349:J349"/>
    <mergeCell ref="K349:L349"/>
    <mergeCell ref="I350:J350"/>
    <mergeCell ref="A336:H336"/>
    <mergeCell ref="K336:L336"/>
    <mergeCell ref="A334:H334"/>
    <mergeCell ref="I334:J334"/>
    <mergeCell ref="K334:L334"/>
    <mergeCell ref="A339:L339"/>
    <mergeCell ref="A340:L340"/>
    <mergeCell ref="K343:L343"/>
    <mergeCell ref="I344:J344"/>
    <mergeCell ref="K344:L344"/>
    <mergeCell ref="I345:J345"/>
    <mergeCell ref="K345:L345"/>
    <mergeCell ref="K346:L346"/>
    <mergeCell ref="K341:M341"/>
    <mergeCell ref="C342:E342"/>
    <mergeCell ref="I342:J342"/>
    <mergeCell ref="K342:L342"/>
    <mergeCell ref="I322:J322"/>
    <mergeCell ref="I323:J323"/>
    <mergeCell ref="I324:J324"/>
    <mergeCell ref="A330:H330"/>
    <mergeCell ref="I331:J331"/>
    <mergeCell ref="A333:H333"/>
    <mergeCell ref="I333:J333"/>
    <mergeCell ref="K333:L333"/>
    <mergeCell ref="K335:L335"/>
    <mergeCell ref="A312:H312"/>
    <mergeCell ref="K312:L312"/>
    <mergeCell ref="I313:J313"/>
    <mergeCell ref="K316:L316"/>
    <mergeCell ref="I317:J317"/>
    <mergeCell ref="A319:H319"/>
    <mergeCell ref="K319:L319"/>
    <mergeCell ref="I320:J320"/>
    <mergeCell ref="I321:J321"/>
    <mergeCell ref="I306:J306"/>
    <mergeCell ref="K306:L306"/>
    <mergeCell ref="I307:J307"/>
    <mergeCell ref="K307:L307"/>
    <mergeCell ref="I308:J308"/>
    <mergeCell ref="K309:L309"/>
    <mergeCell ref="I310:J310"/>
    <mergeCell ref="K310:L310"/>
    <mergeCell ref="I311:J311"/>
    <mergeCell ref="K311:L311"/>
    <mergeCell ref="I301:J301"/>
    <mergeCell ref="I302:J302"/>
    <mergeCell ref="K302:L302"/>
    <mergeCell ref="I303:J303"/>
    <mergeCell ref="K303:L303"/>
    <mergeCell ref="I304:J304"/>
    <mergeCell ref="K304:L304"/>
    <mergeCell ref="A305:H305"/>
    <mergeCell ref="K305:L305"/>
    <mergeCell ref="A295:H295"/>
    <mergeCell ref="K295:L295"/>
    <mergeCell ref="K296:L296"/>
    <mergeCell ref="I297:J297"/>
    <mergeCell ref="K297:L297"/>
    <mergeCell ref="I298:J298"/>
    <mergeCell ref="I299:J299"/>
    <mergeCell ref="K299:L299"/>
    <mergeCell ref="I300:J300"/>
    <mergeCell ref="K300:L300"/>
    <mergeCell ref="I289:J289"/>
    <mergeCell ref="K289:L289"/>
    <mergeCell ref="I290:J290"/>
    <mergeCell ref="K290:L290"/>
    <mergeCell ref="I291:J291"/>
    <mergeCell ref="K291:L291"/>
    <mergeCell ref="I293:J293"/>
    <mergeCell ref="K293:L293"/>
    <mergeCell ref="I294:J294"/>
    <mergeCell ref="K294:L294"/>
    <mergeCell ref="I279:J279"/>
    <mergeCell ref="I281:J281"/>
    <mergeCell ref="K281:L281"/>
    <mergeCell ref="I283:J283"/>
    <mergeCell ref="I284:J284"/>
    <mergeCell ref="I285:J285"/>
    <mergeCell ref="K286:L286"/>
    <mergeCell ref="A288:H288"/>
    <mergeCell ref="K288:L288"/>
    <mergeCell ref="K270:L270"/>
    <mergeCell ref="K271:L271"/>
    <mergeCell ref="I273:J273"/>
    <mergeCell ref="K273:L273"/>
    <mergeCell ref="I275:J275"/>
    <mergeCell ref="I276:J276"/>
    <mergeCell ref="I277:J277"/>
    <mergeCell ref="I278:J278"/>
    <mergeCell ref="K278:L278"/>
    <mergeCell ref="K261:L261"/>
    <mergeCell ref="I264:J264"/>
    <mergeCell ref="K264:L264"/>
    <mergeCell ref="I265:J265"/>
    <mergeCell ref="I266:J266"/>
    <mergeCell ref="I267:J267"/>
    <mergeCell ref="K267:L267"/>
    <mergeCell ref="I268:J268"/>
    <mergeCell ref="I269:J269"/>
    <mergeCell ref="I260:J260"/>
    <mergeCell ref="K260:L260"/>
    <mergeCell ref="K248:L248"/>
    <mergeCell ref="K250:L250"/>
    <mergeCell ref="A251:H251"/>
    <mergeCell ref="K251:L251"/>
    <mergeCell ref="A249:H249"/>
    <mergeCell ref="I249:J249"/>
    <mergeCell ref="K249:L249"/>
    <mergeCell ref="A254:L254"/>
    <mergeCell ref="K256:M256"/>
    <mergeCell ref="C257:E257"/>
    <mergeCell ref="I257:J257"/>
    <mergeCell ref="K257:L257"/>
    <mergeCell ref="K258:L258"/>
    <mergeCell ref="I259:J259"/>
    <mergeCell ref="K259:L259"/>
    <mergeCell ref="A255:L255"/>
    <mergeCell ref="I235:J235"/>
    <mergeCell ref="I236:J236"/>
    <mergeCell ref="I237:J237"/>
    <mergeCell ref="I238:J238"/>
    <mergeCell ref="I239:J239"/>
    <mergeCell ref="A245:H245"/>
    <mergeCell ref="I246:J246"/>
    <mergeCell ref="A248:H248"/>
    <mergeCell ref="I248:J248"/>
    <mergeCell ref="I232:J232"/>
    <mergeCell ref="A234:H234"/>
    <mergeCell ref="K234:L234"/>
    <mergeCell ref="I221:J221"/>
    <mergeCell ref="K221:L221"/>
    <mergeCell ref="A222:H222"/>
    <mergeCell ref="K222:L222"/>
    <mergeCell ref="I223:J223"/>
    <mergeCell ref="K223:L223"/>
    <mergeCell ref="K224:L224"/>
    <mergeCell ref="I226:J226"/>
    <mergeCell ref="K226:L226"/>
    <mergeCell ref="A227:H227"/>
    <mergeCell ref="K227:L227"/>
    <mergeCell ref="I228:J228"/>
    <mergeCell ref="K231:L231"/>
    <mergeCell ref="K220:L220"/>
    <mergeCell ref="I210:J210"/>
    <mergeCell ref="K210:L210"/>
    <mergeCell ref="I212:J212"/>
    <mergeCell ref="K212:L212"/>
    <mergeCell ref="I213:J213"/>
    <mergeCell ref="K213:L213"/>
    <mergeCell ref="I225:J225"/>
    <mergeCell ref="K225:L225"/>
    <mergeCell ref="I216:J216"/>
    <mergeCell ref="K216:L216"/>
    <mergeCell ref="I217:J217"/>
    <mergeCell ref="I218:J218"/>
    <mergeCell ref="K218:L218"/>
    <mergeCell ref="I219:J219"/>
    <mergeCell ref="K219:L219"/>
    <mergeCell ref="I220:J220"/>
    <mergeCell ref="A214:H214"/>
    <mergeCell ref="K214:L214"/>
    <mergeCell ref="K215:L215"/>
    <mergeCell ref="I203:J203"/>
    <mergeCell ref="I204:J204"/>
    <mergeCell ref="K205:L205"/>
    <mergeCell ref="A207:H207"/>
    <mergeCell ref="K207:L207"/>
    <mergeCell ref="I208:J208"/>
    <mergeCell ref="K208:L208"/>
    <mergeCell ref="I209:J209"/>
    <mergeCell ref="K209:L209"/>
    <mergeCell ref="I194:J194"/>
    <mergeCell ref="I195:J195"/>
    <mergeCell ref="I196:J196"/>
    <mergeCell ref="I197:J197"/>
    <mergeCell ref="K197:L197"/>
    <mergeCell ref="I198:J198"/>
    <mergeCell ref="I200:J200"/>
    <mergeCell ref="K200:L200"/>
    <mergeCell ref="I202:J202"/>
    <mergeCell ref="I185:J185"/>
    <mergeCell ref="I186:J186"/>
    <mergeCell ref="K186:L186"/>
    <mergeCell ref="I187:J187"/>
    <mergeCell ref="I188:J188"/>
    <mergeCell ref="K189:L189"/>
    <mergeCell ref="K190:L190"/>
    <mergeCell ref="I192:J192"/>
    <mergeCell ref="K192:L192"/>
    <mergeCell ref="I183:J183"/>
    <mergeCell ref="K183:L183"/>
    <mergeCell ref="I184:J184"/>
    <mergeCell ref="A169:H169"/>
    <mergeCell ref="K169:L169"/>
    <mergeCell ref="A167:H167"/>
    <mergeCell ref="I167:J167"/>
    <mergeCell ref="K167:L167"/>
    <mergeCell ref="A173:L173"/>
    <mergeCell ref="A174:L174"/>
    <mergeCell ref="K177:L177"/>
    <mergeCell ref="I178:J178"/>
    <mergeCell ref="K178:L178"/>
    <mergeCell ref="I179:J179"/>
    <mergeCell ref="K179:L179"/>
    <mergeCell ref="K180:L180"/>
    <mergeCell ref="K175:M175"/>
    <mergeCell ref="C176:E176"/>
    <mergeCell ref="I176:J176"/>
    <mergeCell ref="K176:L176"/>
    <mergeCell ref="I155:J155"/>
    <mergeCell ref="I156:J156"/>
    <mergeCell ref="I157:J157"/>
    <mergeCell ref="A163:H163"/>
    <mergeCell ref="I164:J164"/>
    <mergeCell ref="A166:H166"/>
    <mergeCell ref="I166:J166"/>
    <mergeCell ref="K166:L166"/>
    <mergeCell ref="K168:L168"/>
    <mergeCell ref="A145:H145"/>
    <mergeCell ref="K145:L145"/>
    <mergeCell ref="I146:J146"/>
    <mergeCell ref="K149:L149"/>
    <mergeCell ref="I150:J150"/>
    <mergeCell ref="A152:H152"/>
    <mergeCell ref="K152:L152"/>
    <mergeCell ref="I153:J153"/>
    <mergeCell ref="I154:J154"/>
    <mergeCell ref="I139:J139"/>
    <mergeCell ref="K139:L139"/>
    <mergeCell ref="I140:J140"/>
    <mergeCell ref="K140:L140"/>
    <mergeCell ref="I141:J141"/>
    <mergeCell ref="K142:L142"/>
    <mergeCell ref="I143:J143"/>
    <mergeCell ref="K143:L143"/>
    <mergeCell ref="I144:J144"/>
    <mergeCell ref="K144:L144"/>
    <mergeCell ref="I134:J134"/>
    <mergeCell ref="I135:J135"/>
    <mergeCell ref="K135:L135"/>
    <mergeCell ref="I136:J136"/>
    <mergeCell ref="K136:L136"/>
    <mergeCell ref="I137:J137"/>
    <mergeCell ref="K137:L137"/>
    <mergeCell ref="A138:H138"/>
    <mergeCell ref="K138:L138"/>
    <mergeCell ref="A128:H128"/>
    <mergeCell ref="K128:L128"/>
    <mergeCell ref="K129:L129"/>
    <mergeCell ref="I130:J130"/>
    <mergeCell ref="K130:L130"/>
    <mergeCell ref="I131:J131"/>
    <mergeCell ref="I132:J132"/>
    <mergeCell ref="K132:L132"/>
    <mergeCell ref="I133:J133"/>
    <mergeCell ref="K133:L133"/>
    <mergeCell ref="I122:J122"/>
    <mergeCell ref="K122:L122"/>
    <mergeCell ref="I123:J123"/>
    <mergeCell ref="K123:L123"/>
    <mergeCell ref="I124:J124"/>
    <mergeCell ref="K124:L124"/>
    <mergeCell ref="I126:J126"/>
    <mergeCell ref="K126:L126"/>
    <mergeCell ref="I127:J127"/>
    <mergeCell ref="K127:L127"/>
    <mergeCell ref="I112:J112"/>
    <mergeCell ref="I114:J114"/>
    <mergeCell ref="K114:L114"/>
    <mergeCell ref="I116:J116"/>
    <mergeCell ref="I117:J117"/>
    <mergeCell ref="I118:J118"/>
    <mergeCell ref="K119:L119"/>
    <mergeCell ref="A121:H121"/>
    <mergeCell ref="K121:L121"/>
    <mergeCell ref="K103:L103"/>
    <mergeCell ref="K104:L104"/>
    <mergeCell ref="I106:J106"/>
    <mergeCell ref="K106:L106"/>
    <mergeCell ref="I108:J108"/>
    <mergeCell ref="I109:J109"/>
    <mergeCell ref="I110:J110"/>
    <mergeCell ref="I111:J111"/>
    <mergeCell ref="K111:L111"/>
    <mergeCell ref="K94:L94"/>
    <mergeCell ref="I97:J97"/>
    <mergeCell ref="K97:L97"/>
    <mergeCell ref="I98:J98"/>
    <mergeCell ref="I99:J99"/>
    <mergeCell ref="I100:J100"/>
    <mergeCell ref="K100:L100"/>
    <mergeCell ref="I101:J101"/>
    <mergeCell ref="I102:J102"/>
    <mergeCell ref="I93:J93"/>
    <mergeCell ref="K93:L93"/>
    <mergeCell ref="K81:L81"/>
    <mergeCell ref="K83:L83"/>
    <mergeCell ref="A84:H84"/>
    <mergeCell ref="K84:L84"/>
    <mergeCell ref="A82:H82"/>
    <mergeCell ref="I82:J82"/>
    <mergeCell ref="K82:L82"/>
    <mergeCell ref="A87:L87"/>
    <mergeCell ref="K89:M89"/>
    <mergeCell ref="C90:E90"/>
    <mergeCell ref="I90:J90"/>
    <mergeCell ref="K90:L90"/>
    <mergeCell ref="K91:L91"/>
    <mergeCell ref="I92:J92"/>
    <mergeCell ref="K92:L92"/>
    <mergeCell ref="A88:L88"/>
    <mergeCell ref="I68:J68"/>
    <mergeCell ref="I69:J69"/>
    <mergeCell ref="I70:J70"/>
    <mergeCell ref="I71:J71"/>
    <mergeCell ref="I72:J72"/>
    <mergeCell ref="A78:H78"/>
    <mergeCell ref="I79:J79"/>
    <mergeCell ref="A81:H81"/>
    <mergeCell ref="I81:J81"/>
    <mergeCell ref="I65:J65"/>
    <mergeCell ref="A67:H67"/>
    <mergeCell ref="K67:L67"/>
    <mergeCell ref="A53:H53"/>
    <mergeCell ref="K53:L53"/>
    <mergeCell ref="I54:J54"/>
    <mergeCell ref="K54:L54"/>
    <mergeCell ref="I55:J55"/>
    <mergeCell ref="K55:L55"/>
    <mergeCell ref="I56:J56"/>
    <mergeCell ref="I59:J59"/>
    <mergeCell ref="K59:L59"/>
    <mergeCell ref="A60:H60"/>
    <mergeCell ref="K60:L60"/>
    <mergeCell ref="I61:J61"/>
    <mergeCell ref="K64:L64"/>
    <mergeCell ref="K57:L57"/>
    <mergeCell ref="I58:J58"/>
    <mergeCell ref="K58:L58"/>
    <mergeCell ref="I48:J48"/>
    <mergeCell ref="K48:L48"/>
    <mergeCell ref="I49:J49"/>
    <mergeCell ref="I50:J50"/>
    <mergeCell ref="K50:L50"/>
    <mergeCell ref="I51:J51"/>
    <mergeCell ref="K51:L51"/>
    <mergeCell ref="I52:J52"/>
    <mergeCell ref="K52:L52"/>
    <mergeCell ref="I42:J42"/>
    <mergeCell ref="K42:L42"/>
    <mergeCell ref="A43:H43"/>
    <mergeCell ref="K43:L43"/>
    <mergeCell ref="K44:L44"/>
    <mergeCell ref="I45:J45"/>
    <mergeCell ref="K45:L45"/>
    <mergeCell ref="I46:J46"/>
    <mergeCell ref="I47:J47"/>
    <mergeCell ref="K47:L47"/>
    <mergeCell ref="A36:H36"/>
    <mergeCell ref="K36:L36"/>
    <mergeCell ref="I37:J37"/>
    <mergeCell ref="K37:L37"/>
    <mergeCell ref="I38:J38"/>
    <mergeCell ref="K38:L38"/>
    <mergeCell ref="I39:J39"/>
    <mergeCell ref="K39:L39"/>
    <mergeCell ref="I21:J21"/>
    <mergeCell ref="K21:L21"/>
    <mergeCell ref="I23:J23"/>
    <mergeCell ref="I24:J24"/>
    <mergeCell ref="I25:J25"/>
    <mergeCell ref="K34:L34"/>
    <mergeCell ref="I16:J16"/>
    <mergeCell ref="I17:J17"/>
    <mergeCell ref="K18:L18"/>
    <mergeCell ref="K19:L19"/>
    <mergeCell ref="I41:J41"/>
    <mergeCell ref="K41:L41"/>
    <mergeCell ref="I26:J26"/>
    <mergeCell ref="K26:L26"/>
    <mergeCell ref="I27:J27"/>
    <mergeCell ref="I29:J29"/>
    <mergeCell ref="K29:L29"/>
    <mergeCell ref="I31:J31"/>
    <mergeCell ref="I32:J32"/>
    <mergeCell ref="I33:J33"/>
    <mergeCell ref="A2:L2"/>
    <mergeCell ref="A3:L3"/>
    <mergeCell ref="C5:E5"/>
    <mergeCell ref="I5:J5"/>
    <mergeCell ref="K5:L5"/>
    <mergeCell ref="I12:J12"/>
    <mergeCell ref="K12:L12"/>
    <mergeCell ref="K4:M4"/>
    <mergeCell ref="I15:J15"/>
    <mergeCell ref="K15:L15"/>
    <mergeCell ref="K6:L6"/>
    <mergeCell ref="I7:J7"/>
    <mergeCell ref="K7:L7"/>
    <mergeCell ref="I8:J8"/>
    <mergeCell ref="K8:L8"/>
    <mergeCell ref="K9:L9"/>
    <mergeCell ref="I13:J13"/>
    <mergeCell ref="I14:J14"/>
    <mergeCell ref="I608:J608"/>
    <mergeCell ref="K608:L608"/>
    <mergeCell ref="I610:J610"/>
    <mergeCell ref="A581:L581"/>
    <mergeCell ref="A582:L582"/>
    <mergeCell ref="C584:E584"/>
    <mergeCell ref="I584:J584"/>
    <mergeCell ref="K584:L584"/>
    <mergeCell ref="K585:L585"/>
    <mergeCell ref="I586:J586"/>
    <mergeCell ref="K586:L586"/>
    <mergeCell ref="I587:J587"/>
    <mergeCell ref="K587:L587"/>
    <mergeCell ref="K583:L583"/>
    <mergeCell ref="K588:L588"/>
    <mergeCell ref="K626:L626"/>
    <mergeCell ref="I627:J627"/>
    <mergeCell ref="K627:L627"/>
    <mergeCell ref="I611:J611"/>
    <mergeCell ref="I612:J612"/>
    <mergeCell ref="K613:L613"/>
    <mergeCell ref="I591:J591"/>
    <mergeCell ref="K591:L591"/>
    <mergeCell ref="I592:J592"/>
    <mergeCell ref="I593:J593"/>
    <mergeCell ref="I594:J594"/>
    <mergeCell ref="K594:L594"/>
    <mergeCell ref="I595:J595"/>
    <mergeCell ref="I596:J596"/>
    <mergeCell ref="K597:L597"/>
    <mergeCell ref="K598:L598"/>
    <mergeCell ref="I600:J600"/>
    <mergeCell ref="K600:L600"/>
    <mergeCell ref="I602:J602"/>
    <mergeCell ref="I603:J603"/>
    <mergeCell ref="I604:J604"/>
    <mergeCell ref="I605:J605"/>
    <mergeCell ref="K605:L605"/>
    <mergeCell ref="I606:J606"/>
    <mergeCell ref="I643:J643"/>
    <mergeCell ref="I644:J644"/>
    <mergeCell ref="I645:J645"/>
    <mergeCell ref="I628:J628"/>
    <mergeCell ref="K628:L628"/>
    <mergeCell ref="A615:H615"/>
    <mergeCell ref="K615:L615"/>
    <mergeCell ref="I616:J616"/>
    <mergeCell ref="K616:L616"/>
    <mergeCell ref="I617:J617"/>
    <mergeCell ref="K617:L617"/>
    <mergeCell ref="I618:J618"/>
    <mergeCell ref="K618:L618"/>
    <mergeCell ref="I620:J620"/>
    <mergeCell ref="K620:L620"/>
    <mergeCell ref="I621:J621"/>
    <mergeCell ref="K621:L621"/>
    <mergeCell ref="A622:H622"/>
    <mergeCell ref="K622:L622"/>
    <mergeCell ref="K623:L623"/>
    <mergeCell ref="I624:J624"/>
    <mergeCell ref="K624:L624"/>
    <mergeCell ref="I625:J625"/>
    <mergeCell ref="I626:J626"/>
    <mergeCell ref="I634:J634"/>
    <mergeCell ref="K634:L634"/>
    <mergeCell ref="A635:H635"/>
    <mergeCell ref="K635:L635"/>
    <mergeCell ref="I636:J636"/>
    <mergeCell ref="K639:L639"/>
    <mergeCell ref="I640:J640"/>
    <mergeCell ref="A642:H642"/>
    <mergeCell ref="K642:L642"/>
    <mergeCell ref="I629:J629"/>
    <mergeCell ref="K629:L629"/>
    <mergeCell ref="A630:H630"/>
    <mergeCell ref="K630:L630"/>
    <mergeCell ref="I631:J631"/>
    <mergeCell ref="K631:L631"/>
    <mergeCell ref="K632:L632"/>
    <mergeCell ref="I633:J633"/>
    <mergeCell ref="K633:L633"/>
    <mergeCell ref="I646:J646"/>
    <mergeCell ref="K659:L659"/>
    <mergeCell ref="A660:H660"/>
    <mergeCell ref="K660:L660"/>
    <mergeCell ref="A656:H656"/>
    <mergeCell ref="I656:J656"/>
    <mergeCell ref="K656:L656"/>
    <mergeCell ref="I657:J657"/>
    <mergeCell ref="K657:L657"/>
    <mergeCell ref="K658:L658"/>
    <mergeCell ref="I647:J647"/>
    <mergeCell ref="A653:H653"/>
    <mergeCell ref="I654:J654"/>
  </mergeCells>
  <pageMargins left="0.7" right="0.7" top="0.75" bottom="0.75" header="0.3" footer="0.3"/>
  <pageSetup paperSize="9" scale="68" fitToHeight="0" orientation="portrait" r:id="rId1"/>
  <rowBreaks count="7" manualBreakCount="7">
    <brk id="85" max="16383" man="1"/>
    <brk id="170" max="16383" man="1"/>
    <brk id="252" max="16383" man="1"/>
    <brk id="337" max="16383" man="1"/>
    <brk id="418" max="16383" man="1"/>
    <brk id="499" max="16383" man="1"/>
    <brk id="5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2"/>
  <sheetViews>
    <sheetView tabSelected="1" view="pageBreakPreview" zoomScaleNormal="100" zoomScaleSheetLayoutView="100" workbookViewId="0">
      <selection activeCell="T26" sqref="T26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1" max="11" width="9.140625" style="321"/>
    <col min="12" max="12" width="9.140625" style="321" customWidth="1"/>
    <col min="13" max="13" width="14.5703125" customWidth="1"/>
  </cols>
  <sheetData>
    <row r="1" spans="1:13" ht="15.75">
      <c r="A1" s="957" t="s">
        <v>104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262"/>
    </row>
    <row r="2" spans="1:13" ht="15.75">
      <c r="A2" s="958" t="s">
        <v>139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262"/>
    </row>
    <row r="3" spans="1:13" ht="15.75">
      <c r="A3" s="300"/>
      <c r="B3" s="300"/>
      <c r="C3" s="300"/>
      <c r="D3" s="300"/>
      <c r="E3" s="300"/>
      <c r="F3" s="300" t="s">
        <v>147</v>
      </c>
      <c r="G3" s="300"/>
      <c r="H3" s="300"/>
      <c r="I3" s="300"/>
      <c r="J3" s="300"/>
      <c r="K3" s="422" t="s">
        <v>141</v>
      </c>
      <c r="L3" s="422"/>
      <c r="M3" s="262"/>
    </row>
    <row r="4" spans="1:13">
      <c r="A4" s="264"/>
      <c r="B4" s="263"/>
      <c r="C4" s="960" t="s">
        <v>100</v>
      </c>
      <c r="D4" s="960"/>
      <c r="E4" s="960"/>
      <c r="F4" s="263"/>
      <c r="G4" s="263"/>
      <c r="H4" s="298"/>
      <c r="I4" s="961" t="s">
        <v>99</v>
      </c>
      <c r="J4" s="962"/>
      <c r="K4" s="1073" t="s">
        <v>98</v>
      </c>
      <c r="L4" s="1074"/>
      <c r="M4" s="312"/>
    </row>
    <row r="5" spans="1:13">
      <c r="A5" s="311"/>
      <c r="B5" s="283"/>
      <c r="C5" s="283"/>
      <c r="D5" s="283"/>
      <c r="E5" s="283"/>
      <c r="F5" s="283"/>
      <c r="G5" s="283"/>
      <c r="H5" s="284"/>
      <c r="I5" s="234"/>
      <c r="J5" s="233"/>
      <c r="K5" s="1035" t="s">
        <v>97</v>
      </c>
      <c r="L5" s="1036"/>
      <c r="M5" s="310" t="s">
        <v>96</v>
      </c>
    </row>
    <row r="6" spans="1:13">
      <c r="A6" s="311"/>
      <c r="B6" s="283"/>
      <c r="C6" s="283"/>
      <c r="D6" s="283"/>
      <c r="E6" s="283"/>
      <c r="F6" s="283"/>
      <c r="G6" s="283"/>
      <c r="H6" s="284"/>
      <c r="I6" s="967" t="s">
        <v>95</v>
      </c>
      <c r="J6" s="968"/>
      <c r="K6" s="1066" t="s">
        <v>94</v>
      </c>
      <c r="L6" s="1067"/>
      <c r="M6" s="310" t="s">
        <v>93</v>
      </c>
    </row>
    <row r="7" spans="1:13" ht="16.5" thickBot="1">
      <c r="A7" s="309"/>
      <c r="B7" s="280"/>
      <c r="C7" s="280"/>
      <c r="D7" s="280"/>
      <c r="E7" s="280"/>
      <c r="F7" s="280"/>
      <c r="G7" s="280"/>
      <c r="H7" s="279"/>
      <c r="I7" s="971">
        <v>396.2</v>
      </c>
      <c r="J7" s="972"/>
      <c r="K7" s="1103"/>
      <c r="L7" s="1104"/>
      <c r="M7" s="308"/>
    </row>
    <row r="8" spans="1:13">
      <c r="A8" s="296" t="s">
        <v>92</v>
      </c>
      <c r="B8" s="276"/>
      <c r="C8" s="276"/>
      <c r="D8" s="276"/>
      <c r="E8" s="276"/>
      <c r="F8" s="276"/>
      <c r="G8" s="276"/>
      <c r="H8" s="307"/>
      <c r="I8" s="273"/>
      <c r="J8" s="272"/>
      <c r="K8" s="1105">
        <f>K11+K14</f>
        <v>7.5</v>
      </c>
      <c r="L8" s="1098"/>
      <c r="M8" s="226">
        <f>K8*12*I7</f>
        <v>35658</v>
      </c>
    </row>
    <row r="9" spans="1:13">
      <c r="A9" s="306" t="s">
        <v>91</v>
      </c>
      <c r="B9" s="305"/>
      <c r="C9" s="305"/>
      <c r="D9" s="305"/>
      <c r="E9" s="305"/>
      <c r="F9" s="305"/>
      <c r="G9" s="305"/>
      <c r="H9" s="304"/>
      <c r="I9" s="234"/>
      <c r="J9" s="233"/>
      <c r="K9" s="408"/>
      <c r="L9" s="407"/>
      <c r="M9" s="303"/>
    </row>
    <row r="10" spans="1:13" ht="15.75" thickBot="1">
      <c r="A10" s="292" t="s">
        <v>90</v>
      </c>
      <c r="B10" s="302"/>
      <c r="C10" s="302"/>
      <c r="D10" s="302"/>
      <c r="E10" s="302"/>
      <c r="F10" s="302"/>
      <c r="G10" s="302"/>
      <c r="H10" s="301"/>
      <c r="I10" s="289"/>
      <c r="J10" s="222"/>
      <c r="K10" s="406"/>
      <c r="L10" s="405"/>
      <c r="M10" s="219"/>
    </row>
    <row r="11" spans="1:13">
      <c r="A11" s="257" t="s">
        <v>89</v>
      </c>
      <c r="B11" s="266"/>
      <c r="C11" s="266"/>
      <c r="D11" s="266"/>
      <c r="E11" s="266"/>
      <c r="F11" s="266"/>
      <c r="G11" s="266"/>
      <c r="H11" s="285"/>
      <c r="I11" s="975" t="s">
        <v>27</v>
      </c>
      <c r="J11" s="976"/>
      <c r="K11" s="1084">
        <v>4.5</v>
      </c>
      <c r="L11" s="1085"/>
      <c r="M11" s="215">
        <f>K11*12*I7</f>
        <v>21394.799999999999</v>
      </c>
    </row>
    <row r="12" spans="1:13">
      <c r="A12" s="238" t="s">
        <v>80</v>
      </c>
      <c r="B12" s="283"/>
      <c r="C12" s="283"/>
      <c r="D12" s="283"/>
      <c r="E12" s="283"/>
      <c r="F12" s="283"/>
      <c r="G12" s="283"/>
      <c r="H12" s="284"/>
      <c r="I12" s="967" t="s">
        <v>70</v>
      </c>
      <c r="J12" s="968"/>
      <c r="K12" s="414"/>
      <c r="L12" s="407"/>
      <c r="M12" s="215"/>
    </row>
    <row r="13" spans="1:13">
      <c r="A13" s="257" t="s">
        <v>79</v>
      </c>
      <c r="B13" s="266"/>
      <c r="C13" s="266"/>
      <c r="D13" s="266"/>
      <c r="E13" s="266"/>
      <c r="F13" s="266"/>
      <c r="G13" s="266"/>
      <c r="H13" s="285"/>
      <c r="I13" s="975"/>
      <c r="J13" s="976"/>
      <c r="K13" s="414"/>
      <c r="L13" s="407"/>
      <c r="M13" s="215"/>
    </row>
    <row r="14" spans="1:13">
      <c r="A14" s="257" t="s">
        <v>88</v>
      </c>
      <c r="B14" s="266"/>
      <c r="C14" s="266"/>
      <c r="D14" s="266"/>
      <c r="E14" s="266"/>
      <c r="F14" s="266"/>
      <c r="G14" s="266"/>
      <c r="H14" s="285"/>
      <c r="I14" s="979" t="s">
        <v>59</v>
      </c>
      <c r="J14" s="980"/>
      <c r="K14" s="1089">
        <v>3</v>
      </c>
      <c r="L14" s="1090"/>
      <c r="M14" s="215">
        <f>K14*12*I7</f>
        <v>14263.199999999999</v>
      </c>
    </row>
    <row r="15" spans="1:13" ht="15.75">
      <c r="A15" s="254" t="s">
        <v>87</v>
      </c>
      <c r="B15" s="282"/>
      <c r="C15" s="282"/>
      <c r="D15" s="282"/>
      <c r="E15" s="282"/>
      <c r="F15" s="282"/>
      <c r="G15" s="282"/>
      <c r="H15" s="281"/>
      <c r="I15" s="967" t="s">
        <v>70</v>
      </c>
      <c r="J15" s="968"/>
      <c r="K15" s="422"/>
      <c r="L15" s="421"/>
      <c r="M15" s="215"/>
    </row>
    <row r="16" spans="1:13">
      <c r="A16" s="249" t="s">
        <v>86</v>
      </c>
      <c r="B16" s="263"/>
      <c r="C16" s="263"/>
      <c r="D16" s="263"/>
      <c r="E16" s="263"/>
      <c r="F16" s="263"/>
      <c r="G16" s="263"/>
      <c r="H16" s="298"/>
      <c r="I16" s="967"/>
      <c r="J16" s="968"/>
      <c r="K16" s="365"/>
      <c r="L16" s="407"/>
      <c r="M16" s="215"/>
    </row>
    <row r="17" spans="1:13" ht="15.75" thickBot="1">
      <c r="A17" s="257" t="s">
        <v>85</v>
      </c>
      <c r="B17" s="256"/>
      <c r="C17" s="256"/>
      <c r="D17" s="256"/>
      <c r="E17" s="256"/>
      <c r="F17" s="256"/>
      <c r="G17" s="256"/>
      <c r="H17" s="255"/>
      <c r="I17" s="270"/>
      <c r="J17" s="269"/>
      <c r="K17" s="1091"/>
      <c r="L17" s="1092"/>
      <c r="M17" s="215"/>
    </row>
    <row r="18" spans="1:13">
      <c r="A18" s="296" t="s">
        <v>84</v>
      </c>
      <c r="B18" s="295"/>
      <c r="C18" s="295"/>
      <c r="D18" s="295"/>
      <c r="E18" s="295"/>
      <c r="F18" s="295"/>
      <c r="G18" s="295"/>
      <c r="H18" s="294"/>
      <c r="I18" s="273"/>
      <c r="J18" s="293"/>
      <c r="K18" s="1099">
        <f>K20+K25+K28</f>
        <v>6.03</v>
      </c>
      <c r="L18" s="1098"/>
      <c r="M18" s="226">
        <f>K18*12*I7</f>
        <v>28669.031999999999</v>
      </c>
    </row>
    <row r="19" spans="1:13" ht="15.75" thickBot="1">
      <c r="A19" s="292" t="s">
        <v>83</v>
      </c>
      <c r="B19" s="291"/>
      <c r="C19" s="291"/>
      <c r="D19" s="291"/>
      <c r="E19" s="291"/>
      <c r="F19" s="291"/>
      <c r="G19" s="291"/>
      <c r="H19" s="290"/>
      <c r="I19" s="289"/>
      <c r="J19" s="288"/>
      <c r="K19" s="406"/>
      <c r="L19" s="405"/>
      <c r="M19" s="219"/>
    </row>
    <row r="20" spans="1:13">
      <c r="A20" s="238" t="s">
        <v>82</v>
      </c>
      <c r="B20" s="237"/>
      <c r="C20" s="237"/>
      <c r="D20" s="237"/>
      <c r="E20" s="237"/>
      <c r="F20" s="237"/>
      <c r="G20" s="237"/>
      <c r="H20" s="235"/>
      <c r="I20" s="967" t="s">
        <v>27</v>
      </c>
      <c r="J20" s="968"/>
      <c r="K20" s="1084">
        <v>2.83</v>
      </c>
      <c r="L20" s="1085"/>
      <c r="M20" s="215">
        <f>K20*12*I7</f>
        <v>13454.951999999999</v>
      </c>
    </row>
    <row r="21" spans="1:13">
      <c r="A21" s="257" t="s">
        <v>81</v>
      </c>
      <c r="B21" s="256"/>
      <c r="C21" s="256"/>
      <c r="D21" s="256"/>
      <c r="E21" s="256"/>
      <c r="F21" s="256"/>
      <c r="G21" s="256"/>
      <c r="H21" s="255"/>
      <c r="I21" s="287"/>
      <c r="J21" s="286"/>
      <c r="K21" s="414"/>
      <c r="L21" s="407"/>
      <c r="M21" s="215"/>
    </row>
    <row r="22" spans="1:13">
      <c r="A22" s="238" t="s">
        <v>80</v>
      </c>
      <c r="B22" s="283"/>
      <c r="C22" s="283"/>
      <c r="D22" s="283"/>
      <c r="E22" s="283"/>
      <c r="F22" s="283"/>
      <c r="G22" s="283"/>
      <c r="H22" s="284"/>
      <c r="I22" s="967" t="s">
        <v>70</v>
      </c>
      <c r="J22" s="968"/>
      <c r="K22" s="414"/>
      <c r="L22" s="407"/>
      <c r="M22" s="215"/>
    </row>
    <row r="23" spans="1:13">
      <c r="A23" s="257" t="s">
        <v>79</v>
      </c>
      <c r="B23" s="266"/>
      <c r="C23" s="266"/>
      <c r="D23" s="266"/>
      <c r="E23" s="266"/>
      <c r="F23" s="266"/>
      <c r="G23" s="266"/>
      <c r="H23" s="285"/>
      <c r="I23" s="975"/>
      <c r="J23" s="976"/>
      <c r="K23" s="414"/>
      <c r="L23" s="407"/>
      <c r="M23" s="215"/>
    </row>
    <row r="24" spans="1:13">
      <c r="A24" s="254" t="s">
        <v>78</v>
      </c>
      <c r="B24" s="282"/>
      <c r="C24" s="281"/>
      <c r="D24" s="283"/>
      <c r="E24" s="283"/>
      <c r="F24" s="283"/>
      <c r="G24" s="283"/>
      <c r="H24" s="284"/>
      <c r="I24" s="967" t="s">
        <v>70</v>
      </c>
      <c r="J24" s="968"/>
      <c r="K24" s="414"/>
      <c r="L24" s="407"/>
      <c r="M24" s="215"/>
    </row>
    <row r="25" spans="1:13">
      <c r="A25" s="238" t="s">
        <v>77</v>
      </c>
      <c r="B25" s="283"/>
      <c r="C25" s="283"/>
      <c r="D25" s="282"/>
      <c r="E25" s="282"/>
      <c r="F25" s="282"/>
      <c r="G25" s="282"/>
      <c r="H25" s="281"/>
      <c r="I25" s="979" t="s">
        <v>59</v>
      </c>
      <c r="J25" s="980"/>
      <c r="K25" s="1089">
        <v>1.5</v>
      </c>
      <c r="L25" s="1090"/>
      <c r="M25" s="215">
        <f>K25*12*I7</f>
        <v>7131.5999999999995</v>
      </c>
    </row>
    <row r="26" spans="1:13">
      <c r="A26" s="249" t="s">
        <v>76</v>
      </c>
      <c r="B26" s="248"/>
      <c r="C26" s="248"/>
      <c r="D26" s="248"/>
      <c r="E26" s="248"/>
      <c r="F26" s="248"/>
      <c r="G26" s="248"/>
      <c r="H26" s="247"/>
      <c r="I26" s="961" t="s">
        <v>75</v>
      </c>
      <c r="J26" s="962"/>
      <c r="K26" s="414"/>
      <c r="L26" s="407"/>
      <c r="M26" s="215"/>
    </row>
    <row r="27" spans="1:13">
      <c r="A27" s="257"/>
      <c r="B27" s="256"/>
      <c r="C27" s="256"/>
      <c r="D27" s="256"/>
      <c r="E27" s="256"/>
      <c r="F27" s="256"/>
      <c r="G27" s="256"/>
      <c r="H27" s="255"/>
      <c r="I27" s="270" t="s">
        <v>74</v>
      </c>
      <c r="J27" s="269"/>
      <c r="K27" s="365"/>
      <c r="L27" s="407"/>
      <c r="M27" s="215"/>
    </row>
    <row r="28" spans="1:13">
      <c r="A28" s="249" t="s">
        <v>73</v>
      </c>
      <c r="B28" s="248"/>
      <c r="C28" s="248"/>
      <c r="D28" s="248"/>
      <c r="E28" s="248"/>
      <c r="F28" s="248"/>
      <c r="G28" s="248"/>
      <c r="H28" s="247"/>
      <c r="I28" s="961" t="s">
        <v>59</v>
      </c>
      <c r="J28" s="962"/>
      <c r="K28" s="1089">
        <v>1.7</v>
      </c>
      <c r="L28" s="1090"/>
      <c r="M28" s="215">
        <f>K28*12*I7</f>
        <v>8082.48</v>
      </c>
    </row>
    <row r="29" spans="1:13">
      <c r="A29" s="257" t="s">
        <v>72</v>
      </c>
      <c r="B29" s="256"/>
      <c r="C29" s="256"/>
      <c r="D29" s="256"/>
      <c r="E29" s="256"/>
      <c r="F29" s="256"/>
      <c r="G29" s="256"/>
      <c r="H29" s="255"/>
      <c r="I29" s="270"/>
      <c r="J29" s="269"/>
      <c r="K29" s="414"/>
      <c r="L29" s="407"/>
      <c r="M29" s="215"/>
    </row>
    <row r="30" spans="1:13">
      <c r="A30" s="249" t="s">
        <v>71</v>
      </c>
      <c r="B30" s="248"/>
      <c r="C30" s="248"/>
      <c r="D30" s="248"/>
      <c r="E30" s="248"/>
      <c r="F30" s="248"/>
      <c r="G30" s="248"/>
      <c r="H30" s="247"/>
      <c r="I30" s="967" t="s">
        <v>70</v>
      </c>
      <c r="J30" s="968"/>
      <c r="K30" s="414"/>
      <c r="L30" s="407"/>
      <c r="M30" s="215"/>
    </row>
    <row r="31" spans="1:13">
      <c r="A31" s="249" t="s">
        <v>69</v>
      </c>
      <c r="B31" s="248"/>
      <c r="C31" s="248"/>
      <c r="D31" s="248"/>
      <c r="E31" s="248"/>
      <c r="F31" s="248"/>
      <c r="G31" s="248"/>
      <c r="H31" s="247"/>
      <c r="I31" s="961" t="s">
        <v>68</v>
      </c>
      <c r="J31" s="962"/>
      <c r="K31" s="420"/>
      <c r="L31" s="419"/>
      <c r="M31" s="278"/>
    </row>
    <row r="32" spans="1:13" ht="15.75" thickBot="1">
      <c r="A32" s="257"/>
      <c r="B32" s="256"/>
      <c r="C32" s="256"/>
      <c r="D32" s="256"/>
      <c r="E32" s="256"/>
      <c r="F32" s="256"/>
      <c r="G32" s="256"/>
      <c r="H32" s="255"/>
      <c r="I32" s="1095" t="s">
        <v>67</v>
      </c>
      <c r="J32" s="1096"/>
      <c r="K32" s="418"/>
      <c r="L32" s="417"/>
      <c r="M32" s="416"/>
    </row>
    <row r="33" spans="1:13">
      <c r="A33" s="277" t="s">
        <v>66</v>
      </c>
      <c r="B33" s="276"/>
      <c r="C33" s="276"/>
      <c r="D33" s="276"/>
      <c r="E33" s="276"/>
      <c r="F33" s="276"/>
      <c r="G33" s="275"/>
      <c r="H33" s="274"/>
      <c r="I33" s="273"/>
      <c r="J33" s="272"/>
      <c r="K33" s="1097">
        <f>K35+K42+K50+K54+K55+K59</f>
        <v>30.979999999999997</v>
      </c>
      <c r="L33" s="1098"/>
      <c r="M33" s="226">
        <f>M35+M42+M50+M54+M55+M59</f>
        <v>147291.31199999998</v>
      </c>
    </row>
    <row r="34" spans="1:13" ht="15.75" thickBot="1">
      <c r="A34" s="415"/>
      <c r="B34" s="328"/>
      <c r="C34" s="328"/>
      <c r="D34" s="328"/>
      <c r="E34" s="328"/>
      <c r="F34" s="328"/>
      <c r="G34" s="328"/>
      <c r="H34" s="327"/>
      <c r="I34" s="289"/>
      <c r="J34" s="222"/>
      <c r="K34" s="406"/>
      <c r="L34" s="405"/>
      <c r="M34" s="219"/>
    </row>
    <row r="35" spans="1:13" ht="15.75" thickBot="1">
      <c r="A35" s="986" t="s">
        <v>65</v>
      </c>
      <c r="B35" s="987"/>
      <c r="C35" s="987"/>
      <c r="D35" s="987"/>
      <c r="E35" s="987"/>
      <c r="F35" s="987"/>
      <c r="G35" s="987"/>
      <c r="H35" s="988"/>
      <c r="I35" s="242"/>
      <c r="J35" s="241"/>
      <c r="K35" s="1082">
        <f>K36+K37+K38+K40+K41</f>
        <v>7.11</v>
      </c>
      <c r="L35" s="1083"/>
      <c r="M35" s="240">
        <f>K35*12*I7</f>
        <v>33803.784</v>
      </c>
    </row>
    <row r="36" spans="1:13">
      <c r="A36" s="257" t="s">
        <v>64</v>
      </c>
      <c r="B36" s="256"/>
      <c r="C36" s="256"/>
      <c r="D36" s="256"/>
      <c r="E36" s="256"/>
      <c r="F36" s="256"/>
      <c r="G36" s="256"/>
      <c r="H36" s="255"/>
      <c r="I36" s="975" t="s">
        <v>63</v>
      </c>
      <c r="J36" s="976"/>
      <c r="K36" s="1084">
        <v>1.58</v>
      </c>
      <c r="L36" s="1085"/>
      <c r="M36" s="215">
        <f>K36*12*I7</f>
        <v>7511.9520000000002</v>
      </c>
    </row>
    <row r="37" spans="1:13">
      <c r="A37" s="254" t="s">
        <v>62</v>
      </c>
      <c r="B37" s="253"/>
      <c r="C37" s="253"/>
      <c r="D37" s="253"/>
      <c r="E37" s="253"/>
      <c r="F37" s="253"/>
      <c r="G37" s="253"/>
      <c r="H37" s="252"/>
      <c r="I37" s="979" t="s">
        <v>61</v>
      </c>
      <c r="J37" s="980"/>
      <c r="K37" s="1089">
        <v>3.72</v>
      </c>
      <c r="L37" s="1090"/>
      <c r="M37" s="215">
        <f>K37*12*I7</f>
        <v>17686.367999999999</v>
      </c>
    </row>
    <row r="38" spans="1:13">
      <c r="A38" s="249" t="s">
        <v>60</v>
      </c>
      <c r="B38" s="248"/>
      <c r="C38" s="248"/>
      <c r="D38" s="248"/>
      <c r="E38" s="248"/>
      <c r="F38" s="248"/>
      <c r="G38" s="248"/>
      <c r="H38" s="247"/>
      <c r="I38" s="961" t="s">
        <v>59</v>
      </c>
      <c r="J38" s="962"/>
      <c r="K38" s="1089">
        <v>0.43</v>
      </c>
      <c r="L38" s="1090"/>
      <c r="M38" s="215">
        <f>K38*12*I7</f>
        <v>2044.3920000000001</v>
      </c>
    </row>
    <row r="39" spans="1:13">
      <c r="A39" s="271" t="s">
        <v>58</v>
      </c>
      <c r="B39" s="266"/>
      <c r="C39" s="266"/>
      <c r="D39" s="266"/>
      <c r="E39" s="256"/>
      <c r="F39" s="256"/>
      <c r="G39" s="256"/>
      <c r="H39" s="255"/>
      <c r="I39" s="270"/>
      <c r="J39" s="269"/>
      <c r="K39" s="408"/>
      <c r="L39" s="407"/>
      <c r="M39" s="215"/>
    </row>
    <row r="40" spans="1:13">
      <c r="A40" s="254" t="s">
        <v>57</v>
      </c>
      <c r="B40" s="253"/>
      <c r="C40" s="253"/>
      <c r="D40" s="253"/>
      <c r="E40" s="253"/>
      <c r="F40" s="253"/>
      <c r="G40" s="253"/>
      <c r="H40" s="252"/>
      <c r="I40" s="979" t="s">
        <v>27</v>
      </c>
      <c r="J40" s="980"/>
      <c r="K40" s="1089">
        <v>0.12</v>
      </c>
      <c r="L40" s="1090"/>
      <c r="M40" s="215">
        <f>K40*12*I7</f>
        <v>570.52799999999991</v>
      </c>
    </row>
    <row r="41" spans="1:13" ht="15.75" thickBot="1">
      <c r="A41" s="249" t="s">
        <v>56</v>
      </c>
      <c r="B41" s="248"/>
      <c r="C41" s="248"/>
      <c r="D41" s="248"/>
      <c r="E41" s="248"/>
      <c r="F41" s="248"/>
      <c r="G41" s="248"/>
      <c r="H41" s="247"/>
      <c r="I41" s="992" t="s">
        <v>27</v>
      </c>
      <c r="J41" s="993"/>
      <c r="K41" s="1113">
        <v>1.26</v>
      </c>
      <c r="L41" s="1114"/>
      <c r="M41" s="215">
        <f>K41*12*I7</f>
        <v>5990.5439999999999</v>
      </c>
    </row>
    <row r="42" spans="1:13" ht="15.75" thickBot="1">
      <c r="A42" s="996" t="s">
        <v>55</v>
      </c>
      <c r="B42" s="997"/>
      <c r="C42" s="997"/>
      <c r="D42" s="997"/>
      <c r="E42" s="997"/>
      <c r="F42" s="997"/>
      <c r="G42" s="997"/>
      <c r="H42" s="998"/>
      <c r="I42" s="242"/>
      <c r="J42" s="241"/>
      <c r="K42" s="1112">
        <f>K43+K44+K46+K47+K48+K49</f>
        <v>2.9299999999999997</v>
      </c>
      <c r="L42" s="1083"/>
      <c r="M42" s="240">
        <f>K42*12*I7</f>
        <v>13930.391999999998</v>
      </c>
    </row>
    <row r="43" spans="1:13">
      <c r="A43" s="267" t="s">
        <v>54</v>
      </c>
      <c r="B43" s="266"/>
      <c r="C43" s="266"/>
      <c r="D43" s="266"/>
      <c r="E43" s="266"/>
      <c r="F43" s="256"/>
      <c r="G43" s="256"/>
      <c r="H43" s="255"/>
      <c r="I43" s="265"/>
      <c r="J43" s="233"/>
      <c r="K43" s="1084">
        <v>0.13</v>
      </c>
      <c r="L43" s="1085"/>
      <c r="M43" s="215">
        <f>K43*12*I7</f>
        <v>618.072</v>
      </c>
    </row>
    <row r="44" spans="1:13">
      <c r="A44" s="264" t="s">
        <v>53</v>
      </c>
      <c r="B44" s="263"/>
      <c r="C44" s="263"/>
      <c r="D44" s="263"/>
      <c r="E44" s="263"/>
      <c r="F44" s="248"/>
      <c r="G44" s="248"/>
      <c r="H44" s="247"/>
      <c r="I44" s="967" t="s">
        <v>52</v>
      </c>
      <c r="J44" s="968"/>
      <c r="K44" s="1089">
        <v>1.5</v>
      </c>
      <c r="L44" s="1090"/>
      <c r="M44" s="215">
        <f>K44*12*I7</f>
        <v>7131.5999999999995</v>
      </c>
    </row>
    <row r="45" spans="1:13">
      <c r="A45" s="257" t="s">
        <v>51</v>
      </c>
      <c r="B45" s="256"/>
      <c r="C45" s="256"/>
      <c r="D45" s="256"/>
      <c r="E45" s="256"/>
      <c r="F45" s="256"/>
      <c r="G45" s="256"/>
      <c r="H45" s="255"/>
      <c r="I45" s="975" t="s">
        <v>50</v>
      </c>
      <c r="J45" s="976"/>
      <c r="K45" s="414"/>
      <c r="L45" s="407"/>
      <c r="M45" s="215"/>
    </row>
    <row r="46" spans="1:13">
      <c r="A46" s="254" t="s">
        <v>49</v>
      </c>
      <c r="B46" s="253"/>
      <c r="C46" s="253"/>
      <c r="D46" s="253"/>
      <c r="E46" s="253"/>
      <c r="F46" s="253"/>
      <c r="G46" s="253"/>
      <c r="H46" s="252"/>
      <c r="I46" s="979" t="s">
        <v>48</v>
      </c>
      <c r="J46" s="980"/>
      <c r="K46" s="1089">
        <v>0.8</v>
      </c>
      <c r="L46" s="1090"/>
      <c r="M46" s="215">
        <f>K46*12*I7</f>
        <v>3803.5200000000004</v>
      </c>
    </row>
    <row r="47" spans="1:13">
      <c r="A47" s="254" t="s">
        <v>47</v>
      </c>
      <c r="B47" s="253"/>
      <c r="C47" s="253"/>
      <c r="D47" s="253"/>
      <c r="E47" s="253"/>
      <c r="F47" s="253"/>
      <c r="G47" s="253"/>
      <c r="H47" s="252"/>
      <c r="I47" s="979" t="s">
        <v>46</v>
      </c>
      <c r="J47" s="980"/>
      <c r="K47" s="1089">
        <v>0.23</v>
      </c>
      <c r="L47" s="1090"/>
      <c r="M47" s="215">
        <f>K47*12*I7</f>
        <v>1093.5120000000002</v>
      </c>
    </row>
    <row r="48" spans="1:13">
      <c r="A48" s="249" t="s">
        <v>38</v>
      </c>
      <c r="B48" s="248"/>
      <c r="C48" s="248"/>
      <c r="D48" s="248"/>
      <c r="E48" s="248"/>
      <c r="F48" s="248"/>
      <c r="G48" s="248"/>
      <c r="H48" s="247"/>
      <c r="I48" s="979" t="s">
        <v>37</v>
      </c>
      <c r="J48" s="980"/>
      <c r="K48" s="1091">
        <v>0.12</v>
      </c>
      <c r="L48" s="1092"/>
      <c r="M48" s="215">
        <f>K48*12*I7</f>
        <v>570.52799999999991</v>
      </c>
    </row>
    <row r="49" spans="1:13" ht="15.75" thickBot="1">
      <c r="A49" s="249" t="s">
        <v>45</v>
      </c>
      <c r="B49" s="248"/>
      <c r="C49" s="248"/>
      <c r="D49" s="248"/>
      <c r="E49" s="248"/>
      <c r="F49" s="248"/>
      <c r="G49" s="248"/>
      <c r="H49" s="247"/>
      <c r="I49" s="992" t="s">
        <v>44</v>
      </c>
      <c r="J49" s="993"/>
      <c r="K49" s="1093">
        <v>0.15</v>
      </c>
      <c r="L49" s="1094"/>
      <c r="M49" s="260">
        <f>K49*12*I7</f>
        <v>713.15999999999985</v>
      </c>
    </row>
    <row r="50" spans="1:13" ht="15.75" thickBot="1">
      <c r="A50" s="996" t="s">
        <v>108</v>
      </c>
      <c r="B50" s="997"/>
      <c r="C50" s="997"/>
      <c r="D50" s="997"/>
      <c r="E50" s="997"/>
      <c r="F50" s="997"/>
      <c r="G50" s="997"/>
      <c r="H50" s="998"/>
      <c r="I50" s="259"/>
      <c r="J50" s="258"/>
      <c r="K50" s="1106">
        <f>K51+K52+K53</f>
        <v>1.7599999999999998</v>
      </c>
      <c r="L50" s="1107"/>
      <c r="M50" s="240">
        <f>K50*12*I7</f>
        <v>8367.7439999999988</v>
      </c>
    </row>
    <row r="51" spans="1:13">
      <c r="A51" s="257" t="s">
        <v>42</v>
      </c>
      <c r="B51" s="256"/>
      <c r="C51" s="256"/>
      <c r="D51" s="256"/>
      <c r="E51" s="256"/>
      <c r="F51" s="256"/>
      <c r="G51" s="256"/>
      <c r="H51" s="255"/>
      <c r="I51" s="1006" t="s">
        <v>41</v>
      </c>
      <c r="J51" s="1007"/>
      <c r="K51" s="1115">
        <v>0.85</v>
      </c>
      <c r="L51" s="1116"/>
      <c r="M51" s="215">
        <f>K51*12*I7</f>
        <v>4041.24</v>
      </c>
    </row>
    <row r="52" spans="1:13">
      <c r="A52" s="254" t="s">
        <v>40</v>
      </c>
      <c r="B52" s="253"/>
      <c r="C52" s="253"/>
      <c r="D52" s="253"/>
      <c r="E52" s="253"/>
      <c r="F52" s="253"/>
      <c r="G52" s="253"/>
      <c r="H52" s="252"/>
      <c r="I52" s="251" t="s">
        <v>39</v>
      </c>
      <c r="J52" s="250"/>
      <c r="K52" s="1091">
        <v>0.72</v>
      </c>
      <c r="L52" s="1092"/>
      <c r="M52" s="215">
        <f>K52*12*I7</f>
        <v>3423.1680000000001</v>
      </c>
    </row>
    <row r="53" spans="1:13" ht="15.75" thickBot="1">
      <c r="A53" s="249" t="s">
        <v>38</v>
      </c>
      <c r="B53" s="248"/>
      <c r="C53" s="248"/>
      <c r="D53" s="248"/>
      <c r="E53" s="248"/>
      <c r="F53" s="248"/>
      <c r="G53" s="248"/>
      <c r="H53" s="247"/>
      <c r="I53" s="992" t="s">
        <v>37</v>
      </c>
      <c r="J53" s="993"/>
      <c r="K53" s="1093">
        <v>0.19</v>
      </c>
      <c r="L53" s="1094"/>
      <c r="M53" s="215">
        <f>K53*12*I7</f>
        <v>903.33600000000013</v>
      </c>
    </row>
    <row r="54" spans="1:13" ht="15.75" thickBot="1">
      <c r="A54" s="246" t="s">
        <v>107</v>
      </c>
      <c r="B54" s="245"/>
      <c r="C54" s="245"/>
      <c r="D54" s="245"/>
      <c r="E54" s="245"/>
      <c r="F54" s="245"/>
      <c r="G54" s="245"/>
      <c r="H54" s="244"/>
      <c r="I54" s="1010" t="s">
        <v>35</v>
      </c>
      <c r="J54" s="1011"/>
      <c r="K54" s="1112">
        <v>17.079999999999998</v>
      </c>
      <c r="L54" s="1107"/>
      <c r="M54" s="240">
        <f>K54*12*I7</f>
        <v>81205.151999999987</v>
      </c>
    </row>
    <row r="55" spans="1:13" ht="15.75" thickBot="1">
      <c r="A55" s="986" t="s">
        <v>106</v>
      </c>
      <c r="B55" s="987"/>
      <c r="C55" s="987"/>
      <c r="D55" s="987"/>
      <c r="E55" s="987"/>
      <c r="F55" s="987"/>
      <c r="G55" s="987"/>
      <c r="H55" s="988"/>
      <c r="I55" s="242"/>
      <c r="J55" s="241"/>
      <c r="K55" s="1112">
        <v>2</v>
      </c>
      <c r="L55" s="1107"/>
      <c r="M55" s="240">
        <f>K55*12*I7</f>
        <v>9508.7999999999993</v>
      </c>
    </row>
    <row r="56" spans="1:13">
      <c r="A56" s="238" t="s">
        <v>33</v>
      </c>
      <c r="B56" s="237"/>
      <c r="C56" s="237"/>
      <c r="D56" s="237"/>
      <c r="E56" s="237"/>
      <c r="F56" s="237"/>
      <c r="G56" s="237"/>
      <c r="H56" s="235"/>
      <c r="I56" s="1014" t="s">
        <v>32</v>
      </c>
      <c r="J56" s="1015"/>
      <c r="K56" s="410"/>
      <c r="L56" s="409"/>
      <c r="M56" s="215"/>
    </row>
    <row r="57" spans="1:13">
      <c r="A57" s="238" t="s">
        <v>31</v>
      </c>
      <c r="B57" s="237"/>
      <c r="C57" s="237"/>
      <c r="D57" s="237"/>
      <c r="E57" s="237"/>
      <c r="F57" s="237"/>
      <c r="G57" s="237"/>
      <c r="H57" s="235"/>
      <c r="I57" s="234"/>
      <c r="J57" s="233"/>
      <c r="K57" s="410"/>
      <c r="L57" s="409"/>
      <c r="M57" s="215"/>
    </row>
    <row r="58" spans="1:13" ht="15.75" thickBot="1">
      <c r="A58" s="238" t="s">
        <v>30</v>
      </c>
      <c r="B58" s="237"/>
      <c r="C58" s="237"/>
      <c r="D58" s="237"/>
      <c r="E58" s="237"/>
      <c r="F58" s="237"/>
      <c r="G58" s="237"/>
      <c r="H58" s="235"/>
      <c r="I58" s="413"/>
      <c r="J58" s="233"/>
      <c r="K58" s="410"/>
      <c r="L58" s="409"/>
      <c r="M58" s="215"/>
    </row>
    <row r="59" spans="1:13" ht="15.75" thickBot="1">
      <c r="A59" s="246" t="s">
        <v>105</v>
      </c>
      <c r="B59" s="245"/>
      <c r="C59" s="245"/>
      <c r="D59" s="245"/>
      <c r="E59" s="245"/>
      <c r="F59" s="245"/>
      <c r="G59" s="245"/>
      <c r="H59" s="244"/>
      <c r="I59" s="242"/>
      <c r="J59" s="241"/>
      <c r="K59" s="1112">
        <v>0.1</v>
      </c>
      <c r="L59" s="1107"/>
      <c r="M59" s="240">
        <f>K59*12*I7</f>
        <v>475.44000000000005</v>
      </c>
    </row>
    <row r="60" spans="1:13">
      <c r="A60" s="238" t="s">
        <v>28</v>
      </c>
      <c r="B60" s="237"/>
      <c r="C60" s="237"/>
      <c r="D60" s="237"/>
      <c r="E60" s="237"/>
      <c r="F60" s="237"/>
      <c r="G60" s="237"/>
      <c r="H60" s="235"/>
      <c r="I60" s="1014" t="s">
        <v>27</v>
      </c>
      <c r="J60" s="1015"/>
      <c r="K60" s="412"/>
      <c r="L60" s="409"/>
      <c r="M60" s="215"/>
    </row>
    <row r="61" spans="1:13" ht="15.75" thickBot="1">
      <c r="A61" s="238" t="s">
        <v>26</v>
      </c>
      <c r="B61" s="237"/>
      <c r="C61" s="237"/>
      <c r="D61" s="237"/>
      <c r="E61" s="237"/>
      <c r="F61" s="237"/>
      <c r="G61" s="237"/>
      <c r="H61" s="235"/>
      <c r="I61" s="234"/>
      <c r="J61" s="233"/>
      <c r="K61" s="412"/>
      <c r="L61" s="409"/>
      <c r="M61" s="215"/>
    </row>
    <row r="62" spans="1:13" ht="15.75" thickBot="1">
      <c r="A62" s="986" t="s">
        <v>111</v>
      </c>
      <c r="B62" s="987"/>
      <c r="C62" s="987"/>
      <c r="D62" s="987"/>
      <c r="E62" s="987"/>
      <c r="F62" s="987"/>
      <c r="G62" s="987"/>
      <c r="H62" s="988"/>
      <c r="I62" s="242"/>
      <c r="J62" s="241"/>
      <c r="K62" s="1112">
        <v>7.2</v>
      </c>
      <c r="L62" s="1107"/>
      <c r="M62" s="240">
        <f>K62*12*I7</f>
        <v>34231.68</v>
      </c>
    </row>
    <row r="63" spans="1:13">
      <c r="A63" s="238" t="s">
        <v>24</v>
      </c>
      <c r="B63" s="236"/>
      <c r="C63" s="236"/>
      <c r="D63" s="236"/>
      <c r="E63" s="236"/>
      <c r="F63" s="237"/>
      <c r="G63" s="236"/>
      <c r="H63" s="235"/>
      <c r="I63" s="967" t="s">
        <v>23</v>
      </c>
      <c r="J63" s="968"/>
      <c r="K63" s="410"/>
      <c r="L63" s="409"/>
      <c r="M63" s="215"/>
    </row>
    <row r="64" spans="1:13">
      <c r="A64" s="238" t="s">
        <v>22</v>
      </c>
      <c r="B64" s="236"/>
      <c r="C64" s="236"/>
      <c r="D64" s="236"/>
      <c r="E64" s="236"/>
      <c r="F64" s="237"/>
      <c r="G64" s="236"/>
      <c r="H64" s="235"/>
      <c r="I64" s="967" t="s">
        <v>21</v>
      </c>
      <c r="J64" s="968"/>
      <c r="K64" s="410"/>
      <c r="L64" s="409"/>
      <c r="M64" s="215"/>
    </row>
    <row r="65" spans="1:13">
      <c r="A65" s="238" t="s">
        <v>20</v>
      </c>
      <c r="B65" s="236"/>
      <c r="C65" s="236"/>
      <c r="D65" s="236"/>
      <c r="E65" s="236"/>
      <c r="F65" s="237"/>
      <c r="G65" s="236"/>
      <c r="H65" s="235"/>
      <c r="I65" s="967" t="s">
        <v>19</v>
      </c>
      <c r="J65" s="968"/>
      <c r="K65" s="410"/>
      <c r="L65" s="409"/>
      <c r="M65" s="215"/>
    </row>
    <row r="66" spans="1:13">
      <c r="A66" s="238" t="s">
        <v>18</v>
      </c>
      <c r="B66" s="236"/>
      <c r="C66" s="236"/>
      <c r="D66" s="236"/>
      <c r="E66" s="236"/>
      <c r="F66" s="237"/>
      <c r="G66" s="236"/>
      <c r="H66" s="235"/>
      <c r="I66" s="967" t="s">
        <v>17</v>
      </c>
      <c r="J66" s="968"/>
      <c r="K66" s="410"/>
      <c r="L66" s="409"/>
      <c r="M66" s="215"/>
    </row>
    <row r="67" spans="1:13">
      <c r="A67" s="238" t="s">
        <v>16</v>
      </c>
      <c r="B67" s="236"/>
      <c r="C67" s="236"/>
      <c r="D67" s="236"/>
      <c r="E67" s="236"/>
      <c r="F67" s="237"/>
      <c r="G67" s="236"/>
      <c r="H67" s="235"/>
      <c r="I67" s="967" t="s">
        <v>15</v>
      </c>
      <c r="J67" s="968"/>
      <c r="K67" s="410"/>
      <c r="L67" s="409"/>
      <c r="M67" s="215"/>
    </row>
    <row r="68" spans="1:13">
      <c r="A68" s="238" t="s">
        <v>14</v>
      </c>
      <c r="B68" s="236"/>
      <c r="C68" s="236"/>
      <c r="D68" s="236"/>
      <c r="E68" s="236"/>
      <c r="F68" s="237"/>
      <c r="G68" s="236"/>
      <c r="H68" s="235"/>
      <c r="I68" s="234"/>
      <c r="J68" s="233"/>
      <c r="K68" s="410"/>
      <c r="L68" s="411"/>
      <c r="M68" s="215"/>
    </row>
    <row r="69" spans="1:13">
      <c r="A69" s="238" t="s">
        <v>13</v>
      </c>
      <c r="B69" s="236"/>
      <c r="C69" s="236"/>
      <c r="D69" s="236"/>
      <c r="E69" s="236"/>
      <c r="F69" s="237"/>
      <c r="G69" s="236"/>
      <c r="H69" s="235"/>
      <c r="I69" s="234"/>
      <c r="J69" s="233"/>
      <c r="K69" s="410"/>
      <c r="L69" s="409"/>
      <c r="M69" s="215"/>
    </row>
    <row r="70" spans="1:13">
      <c r="A70" s="238" t="s">
        <v>12</v>
      </c>
      <c r="B70" s="236"/>
      <c r="C70" s="236"/>
      <c r="D70" s="236"/>
      <c r="E70" s="236"/>
      <c r="F70" s="237"/>
      <c r="G70" s="236"/>
      <c r="H70" s="235"/>
      <c r="I70" s="234"/>
      <c r="J70" s="233"/>
      <c r="K70" s="410"/>
      <c r="L70" s="409"/>
      <c r="M70" s="215"/>
    </row>
    <row r="71" spans="1:13">
      <c r="A71" s="238" t="s">
        <v>11</v>
      </c>
      <c r="B71" s="236"/>
      <c r="C71" s="236"/>
      <c r="D71" s="236"/>
      <c r="E71" s="236"/>
      <c r="F71" s="237"/>
      <c r="G71" s="236"/>
      <c r="H71" s="235"/>
      <c r="I71" s="234"/>
      <c r="J71" s="233"/>
      <c r="K71" s="410"/>
      <c r="L71" s="409"/>
      <c r="M71" s="215"/>
    </row>
    <row r="72" spans="1:13">
      <c r="A72" s="238" t="s">
        <v>10</v>
      </c>
      <c r="B72" s="236"/>
      <c r="C72" s="236"/>
      <c r="D72" s="236"/>
      <c r="E72" s="236"/>
      <c r="F72" s="237"/>
      <c r="G72" s="236"/>
      <c r="H72" s="235"/>
      <c r="I72" s="234"/>
      <c r="J72" s="233"/>
      <c r="K72" s="410"/>
      <c r="L72" s="409"/>
      <c r="M72" s="215"/>
    </row>
    <row r="73" spans="1:13" ht="15.75" thickBot="1">
      <c r="A73" s="1044" t="s">
        <v>9</v>
      </c>
      <c r="B73" s="1045"/>
      <c r="C73" s="1045"/>
      <c r="D73" s="1045"/>
      <c r="E73" s="1045"/>
      <c r="F73" s="1045"/>
      <c r="G73" s="1045"/>
      <c r="H73" s="1046"/>
      <c r="I73" s="234"/>
      <c r="J73" s="233"/>
      <c r="K73" s="408"/>
      <c r="L73" s="407"/>
      <c r="M73" s="215"/>
    </row>
    <row r="74" spans="1:13">
      <c r="A74" s="230" t="s">
        <v>8</v>
      </c>
      <c r="B74" s="229"/>
      <c r="C74" s="229"/>
      <c r="D74" s="229"/>
      <c r="E74" s="229"/>
      <c r="F74" s="229"/>
      <c r="G74" s="229"/>
      <c r="H74" s="229"/>
      <c r="I74" s="1014" t="s">
        <v>3</v>
      </c>
      <c r="J74" s="1015"/>
      <c r="K74" s="428"/>
      <c r="L74" s="427"/>
      <c r="M74" s="226"/>
    </row>
    <row r="75" spans="1:13" ht="15.75" thickBot="1">
      <c r="A75" s="225" t="s">
        <v>7</v>
      </c>
      <c r="B75" s="224"/>
      <c r="C75" s="224"/>
      <c r="D75" s="224"/>
      <c r="E75" s="224"/>
      <c r="F75" s="224"/>
      <c r="G75" s="224"/>
      <c r="H75" s="224"/>
      <c r="I75" s="223"/>
      <c r="J75" s="222"/>
      <c r="K75" s="406"/>
      <c r="L75" s="405"/>
      <c r="M75" s="219"/>
    </row>
    <row r="76" spans="1:13" ht="15.75" thickBot="1">
      <c r="A76" s="986" t="s">
        <v>6</v>
      </c>
      <c r="B76" s="987"/>
      <c r="C76" s="987"/>
      <c r="D76" s="987"/>
      <c r="E76" s="987"/>
      <c r="F76" s="987"/>
      <c r="G76" s="987"/>
      <c r="H76" s="1026"/>
      <c r="I76" s="1027" t="s">
        <v>5</v>
      </c>
      <c r="J76" s="1028"/>
      <c r="K76" s="1101">
        <v>1.64</v>
      </c>
      <c r="L76" s="1102"/>
      <c r="M76" s="208">
        <f>K76*12*I7</f>
        <v>7797.2159999999994</v>
      </c>
    </row>
    <row r="77" spans="1:13" ht="15.75" thickBot="1">
      <c r="A77" s="218" t="s">
        <v>136</v>
      </c>
      <c r="B77" s="217"/>
      <c r="C77" s="217"/>
      <c r="D77" s="217"/>
      <c r="E77" s="217"/>
      <c r="F77" s="217"/>
      <c r="G77" s="217"/>
      <c r="H77" s="217"/>
      <c r="I77" s="1027" t="s">
        <v>3</v>
      </c>
      <c r="J77" s="1100"/>
      <c r="K77" s="1101">
        <v>0.8</v>
      </c>
      <c r="L77" s="1102"/>
      <c r="M77" s="208">
        <f>K77*I7*12</f>
        <v>3803.5200000000004</v>
      </c>
    </row>
    <row r="78" spans="1:13" ht="15.75" thickBot="1">
      <c r="A78" s="218" t="s">
        <v>2</v>
      </c>
      <c r="B78" s="217"/>
      <c r="C78" s="217"/>
      <c r="D78" s="217"/>
      <c r="E78" s="217"/>
      <c r="F78" s="217"/>
      <c r="G78" s="217"/>
      <c r="H78" s="217"/>
      <c r="I78" s="216"/>
      <c r="J78" s="211"/>
      <c r="K78" s="1101"/>
      <c r="L78" s="1102"/>
      <c r="M78" s="208"/>
    </row>
    <row r="79" spans="1:13" ht="15.75" thickBot="1">
      <c r="A79" s="1020" t="s">
        <v>0</v>
      </c>
      <c r="B79" s="1021"/>
      <c r="C79" s="1021"/>
      <c r="D79" s="1021"/>
      <c r="E79" s="1021"/>
      <c r="F79" s="1021"/>
      <c r="G79" s="1021"/>
      <c r="H79" s="1021"/>
      <c r="I79" s="210"/>
      <c r="J79" s="209"/>
      <c r="K79" s="1108">
        <f>K8+K18+K33+K62+K76+K78+K77</f>
        <v>54.15</v>
      </c>
      <c r="L79" s="1109"/>
      <c r="M79" s="208">
        <f>M8+M18+M33+M62+M76+M78+M77</f>
        <v>257450.75999999995</v>
      </c>
    </row>
    <row r="81" spans="1:13" ht="15.75">
      <c r="A81" s="957" t="s">
        <v>104</v>
      </c>
      <c r="B81" s="957"/>
      <c r="C81" s="957"/>
      <c r="D81" s="957"/>
      <c r="E81" s="957"/>
      <c r="F81" s="957"/>
      <c r="G81" s="957"/>
      <c r="H81" s="957"/>
      <c r="I81" s="957"/>
      <c r="J81" s="957"/>
      <c r="K81" s="957"/>
      <c r="L81" s="957"/>
      <c r="M81" s="262"/>
    </row>
    <row r="82" spans="1:13" ht="15.75">
      <c r="A82" s="958" t="s">
        <v>139</v>
      </c>
      <c r="B82" s="958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262"/>
    </row>
    <row r="83" spans="1:13" ht="15.75">
      <c r="A83" s="300"/>
      <c r="B83" s="300"/>
      <c r="C83" s="300"/>
      <c r="D83" s="300"/>
      <c r="E83" s="300"/>
      <c r="F83" s="300" t="s">
        <v>146</v>
      </c>
      <c r="G83" s="300"/>
      <c r="H83" s="300"/>
      <c r="I83" s="300"/>
      <c r="J83" s="300"/>
      <c r="K83" s="422" t="s">
        <v>141</v>
      </c>
      <c r="L83" s="422"/>
      <c r="M83" s="262"/>
    </row>
    <row r="84" spans="1:13">
      <c r="A84" s="264"/>
      <c r="B84" s="263"/>
      <c r="C84" s="960" t="s">
        <v>100</v>
      </c>
      <c r="D84" s="960"/>
      <c r="E84" s="960"/>
      <c r="F84" s="263"/>
      <c r="G84" s="263"/>
      <c r="H84" s="298"/>
      <c r="I84" s="961" t="s">
        <v>99</v>
      </c>
      <c r="J84" s="962"/>
      <c r="K84" s="1073" t="s">
        <v>98</v>
      </c>
      <c r="L84" s="1074"/>
      <c r="M84" s="312"/>
    </row>
    <row r="85" spans="1:13">
      <c r="A85" s="311"/>
      <c r="B85" s="283"/>
      <c r="C85" s="283"/>
      <c r="D85" s="283"/>
      <c r="E85" s="283"/>
      <c r="F85" s="283"/>
      <c r="G85" s="283"/>
      <c r="H85" s="284"/>
      <c r="I85" s="234"/>
      <c r="J85" s="233"/>
      <c r="K85" s="1035" t="s">
        <v>97</v>
      </c>
      <c r="L85" s="1036"/>
      <c r="M85" s="310" t="s">
        <v>96</v>
      </c>
    </row>
    <row r="86" spans="1:13">
      <c r="A86" s="311"/>
      <c r="B86" s="283"/>
      <c r="C86" s="283"/>
      <c r="D86" s="283"/>
      <c r="E86" s="283"/>
      <c r="F86" s="283"/>
      <c r="G86" s="283"/>
      <c r="H86" s="284"/>
      <c r="I86" s="967" t="s">
        <v>95</v>
      </c>
      <c r="J86" s="968"/>
      <c r="K86" s="1066" t="s">
        <v>94</v>
      </c>
      <c r="L86" s="1067"/>
      <c r="M86" s="310" t="s">
        <v>93</v>
      </c>
    </row>
    <row r="87" spans="1:13" ht="16.5" thickBot="1">
      <c r="A87" s="309"/>
      <c r="B87" s="280"/>
      <c r="C87" s="280"/>
      <c r="D87" s="280"/>
      <c r="E87" s="280"/>
      <c r="F87" s="280"/>
      <c r="G87" s="280"/>
      <c r="H87" s="279"/>
      <c r="I87" s="971">
        <v>363.6</v>
      </c>
      <c r="J87" s="972"/>
      <c r="K87" s="1103"/>
      <c r="L87" s="1104"/>
      <c r="M87" s="308"/>
    </row>
    <row r="88" spans="1:13">
      <c r="A88" s="296" t="s">
        <v>92</v>
      </c>
      <c r="B88" s="276"/>
      <c r="C88" s="276"/>
      <c r="D88" s="276"/>
      <c r="E88" s="276"/>
      <c r="F88" s="276"/>
      <c r="G88" s="276"/>
      <c r="H88" s="307"/>
      <c r="I88" s="273"/>
      <c r="J88" s="272"/>
      <c r="K88" s="1105">
        <f>K91+K94</f>
        <v>7.5</v>
      </c>
      <c r="L88" s="1098"/>
      <c r="M88" s="226">
        <f>K88*12*I87</f>
        <v>32724.000000000004</v>
      </c>
    </row>
    <row r="89" spans="1:13">
      <c r="A89" s="306" t="s">
        <v>91</v>
      </c>
      <c r="B89" s="305"/>
      <c r="C89" s="305"/>
      <c r="D89" s="305"/>
      <c r="E89" s="305"/>
      <c r="F89" s="305"/>
      <c r="G89" s="305"/>
      <c r="H89" s="304"/>
      <c r="I89" s="234"/>
      <c r="J89" s="233"/>
      <c r="K89" s="408"/>
      <c r="L89" s="407"/>
      <c r="M89" s="303"/>
    </row>
    <row r="90" spans="1:13" ht="15.75" thickBot="1">
      <c r="A90" s="292" t="s">
        <v>90</v>
      </c>
      <c r="B90" s="302"/>
      <c r="C90" s="302"/>
      <c r="D90" s="302"/>
      <c r="E90" s="302"/>
      <c r="F90" s="302"/>
      <c r="G90" s="302"/>
      <c r="H90" s="301"/>
      <c r="I90" s="289"/>
      <c r="J90" s="222"/>
      <c r="K90" s="406"/>
      <c r="L90" s="405"/>
      <c r="M90" s="219"/>
    </row>
    <row r="91" spans="1:13">
      <c r="A91" s="257" t="s">
        <v>89</v>
      </c>
      <c r="B91" s="266"/>
      <c r="C91" s="266"/>
      <c r="D91" s="266"/>
      <c r="E91" s="266"/>
      <c r="F91" s="266"/>
      <c r="G91" s="266"/>
      <c r="H91" s="285"/>
      <c r="I91" s="975" t="s">
        <v>27</v>
      </c>
      <c r="J91" s="976"/>
      <c r="K91" s="1084">
        <v>4.5</v>
      </c>
      <c r="L91" s="1085"/>
      <c r="M91" s="215">
        <f>K91*12*I87</f>
        <v>19634.400000000001</v>
      </c>
    </row>
    <row r="92" spans="1:13">
      <c r="A92" s="238" t="s">
        <v>80</v>
      </c>
      <c r="B92" s="283"/>
      <c r="C92" s="283"/>
      <c r="D92" s="283"/>
      <c r="E92" s="283"/>
      <c r="F92" s="283"/>
      <c r="G92" s="283"/>
      <c r="H92" s="284"/>
      <c r="I92" s="967" t="s">
        <v>70</v>
      </c>
      <c r="J92" s="968"/>
      <c r="K92" s="414"/>
      <c r="L92" s="407"/>
      <c r="M92" s="215"/>
    </row>
    <row r="93" spans="1:13">
      <c r="A93" s="257" t="s">
        <v>79</v>
      </c>
      <c r="B93" s="266"/>
      <c r="C93" s="266"/>
      <c r="D93" s="266"/>
      <c r="E93" s="266"/>
      <c r="F93" s="266"/>
      <c r="G93" s="266"/>
      <c r="H93" s="285"/>
      <c r="I93" s="975"/>
      <c r="J93" s="976"/>
      <c r="K93" s="414"/>
      <c r="L93" s="407"/>
      <c r="M93" s="215"/>
    </row>
    <row r="94" spans="1:13">
      <c r="A94" s="257" t="s">
        <v>88</v>
      </c>
      <c r="B94" s="266"/>
      <c r="C94" s="266"/>
      <c r="D94" s="266"/>
      <c r="E94" s="266"/>
      <c r="F94" s="266"/>
      <c r="G94" s="266"/>
      <c r="H94" s="285"/>
      <c r="I94" s="979" t="s">
        <v>59</v>
      </c>
      <c r="J94" s="980"/>
      <c r="K94" s="1089">
        <v>3</v>
      </c>
      <c r="L94" s="1090"/>
      <c r="M94" s="215">
        <f>K94*12*I87</f>
        <v>13089.6</v>
      </c>
    </row>
    <row r="95" spans="1:13" ht="15.75">
      <c r="A95" s="254" t="s">
        <v>87</v>
      </c>
      <c r="B95" s="282"/>
      <c r="C95" s="282"/>
      <c r="D95" s="282"/>
      <c r="E95" s="282"/>
      <c r="F95" s="282"/>
      <c r="G95" s="282"/>
      <c r="H95" s="281"/>
      <c r="I95" s="967" t="s">
        <v>70</v>
      </c>
      <c r="J95" s="968"/>
      <c r="K95" s="422"/>
      <c r="L95" s="421"/>
      <c r="M95" s="215"/>
    </row>
    <row r="96" spans="1:13">
      <c r="A96" s="249" t="s">
        <v>86</v>
      </c>
      <c r="B96" s="263"/>
      <c r="C96" s="263"/>
      <c r="D96" s="263"/>
      <c r="E96" s="263"/>
      <c r="F96" s="263"/>
      <c r="G96" s="263"/>
      <c r="H96" s="298"/>
      <c r="I96" s="967"/>
      <c r="J96" s="968"/>
      <c r="K96" s="365"/>
      <c r="L96" s="407"/>
      <c r="M96" s="215"/>
    </row>
    <row r="97" spans="1:13" ht="15.75" thickBot="1">
      <c r="A97" s="257" t="s">
        <v>85</v>
      </c>
      <c r="B97" s="256"/>
      <c r="C97" s="256"/>
      <c r="D97" s="256"/>
      <c r="E97" s="256"/>
      <c r="F97" s="256"/>
      <c r="G97" s="256"/>
      <c r="H97" s="255"/>
      <c r="I97" s="270"/>
      <c r="J97" s="269"/>
      <c r="K97" s="1091"/>
      <c r="L97" s="1092"/>
      <c r="M97" s="215"/>
    </row>
    <row r="98" spans="1:13">
      <c r="A98" s="296" t="s">
        <v>84</v>
      </c>
      <c r="B98" s="295"/>
      <c r="C98" s="295"/>
      <c r="D98" s="295"/>
      <c r="E98" s="295"/>
      <c r="F98" s="295"/>
      <c r="G98" s="295"/>
      <c r="H98" s="294"/>
      <c r="I98" s="273"/>
      <c r="J98" s="293"/>
      <c r="K98" s="1099">
        <f>K100+K105+K108</f>
        <v>6.03</v>
      </c>
      <c r="L98" s="1098"/>
      <c r="M98" s="226">
        <f>K98*12*I87</f>
        <v>26310.096000000001</v>
      </c>
    </row>
    <row r="99" spans="1:13" ht="15.75" thickBot="1">
      <c r="A99" s="292" t="s">
        <v>83</v>
      </c>
      <c r="B99" s="291"/>
      <c r="C99" s="291"/>
      <c r="D99" s="291"/>
      <c r="E99" s="291"/>
      <c r="F99" s="291"/>
      <c r="G99" s="291"/>
      <c r="H99" s="290"/>
      <c r="I99" s="289"/>
      <c r="J99" s="288"/>
      <c r="K99" s="406"/>
      <c r="L99" s="405"/>
      <c r="M99" s="219"/>
    </row>
    <row r="100" spans="1:13">
      <c r="A100" s="238" t="s">
        <v>82</v>
      </c>
      <c r="B100" s="237"/>
      <c r="C100" s="237"/>
      <c r="D100" s="237"/>
      <c r="E100" s="237"/>
      <c r="F100" s="237"/>
      <c r="G100" s="237"/>
      <c r="H100" s="235"/>
      <c r="I100" s="967" t="s">
        <v>27</v>
      </c>
      <c r="J100" s="968"/>
      <c r="K100" s="1084">
        <v>2.83</v>
      </c>
      <c r="L100" s="1085"/>
      <c r="M100" s="215">
        <f>K100*12*I87</f>
        <v>12347.856000000002</v>
      </c>
    </row>
    <row r="101" spans="1:13">
      <c r="A101" s="257" t="s">
        <v>81</v>
      </c>
      <c r="B101" s="256"/>
      <c r="C101" s="256"/>
      <c r="D101" s="256"/>
      <c r="E101" s="256"/>
      <c r="F101" s="256"/>
      <c r="G101" s="256"/>
      <c r="H101" s="255"/>
      <c r="I101" s="287"/>
      <c r="J101" s="286"/>
      <c r="K101" s="414"/>
      <c r="L101" s="407"/>
      <c r="M101" s="215"/>
    </row>
    <row r="102" spans="1:13">
      <c r="A102" s="238" t="s">
        <v>80</v>
      </c>
      <c r="B102" s="283"/>
      <c r="C102" s="283"/>
      <c r="D102" s="283"/>
      <c r="E102" s="283"/>
      <c r="F102" s="283"/>
      <c r="G102" s="283"/>
      <c r="H102" s="284"/>
      <c r="I102" s="967" t="s">
        <v>70</v>
      </c>
      <c r="J102" s="968"/>
      <c r="K102" s="414"/>
      <c r="L102" s="407"/>
      <c r="M102" s="215"/>
    </row>
    <row r="103" spans="1:13">
      <c r="A103" s="257" t="s">
        <v>79</v>
      </c>
      <c r="B103" s="266"/>
      <c r="C103" s="266"/>
      <c r="D103" s="266"/>
      <c r="E103" s="266"/>
      <c r="F103" s="266"/>
      <c r="G103" s="266"/>
      <c r="H103" s="285"/>
      <c r="I103" s="975"/>
      <c r="J103" s="976"/>
      <c r="K103" s="414"/>
      <c r="L103" s="407"/>
      <c r="M103" s="215"/>
    </row>
    <row r="104" spans="1:13">
      <c r="A104" s="254" t="s">
        <v>78</v>
      </c>
      <c r="B104" s="282"/>
      <c r="C104" s="281"/>
      <c r="D104" s="283"/>
      <c r="E104" s="283"/>
      <c r="F104" s="283"/>
      <c r="G104" s="283"/>
      <c r="H104" s="284"/>
      <c r="I104" s="967" t="s">
        <v>70</v>
      </c>
      <c r="J104" s="968"/>
      <c r="K104" s="414"/>
      <c r="L104" s="407"/>
      <c r="M104" s="215"/>
    </row>
    <row r="105" spans="1:13">
      <c r="A105" s="238" t="s">
        <v>77</v>
      </c>
      <c r="B105" s="283"/>
      <c r="C105" s="283"/>
      <c r="D105" s="282"/>
      <c r="E105" s="282"/>
      <c r="F105" s="282"/>
      <c r="G105" s="282"/>
      <c r="H105" s="281"/>
      <c r="I105" s="979" t="s">
        <v>59</v>
      </c>
      <c r="J105" s="980"/>
      <c r="K105" s="1089">
        <v>1.5</v>
      </c>
      <c r="L105" s="1090"/>
      <c r="M105" s="215">
        <f>K105*12*I87</f>
        <v>6544.8</v>
      </c>
    </row>
    <row r="106" spans="1:13">
      <c r="A106" s="249" t="s">
        <v>76</v>
      </c>
      <c r="B106" s="248"/>
      <c r="C106" s="248"/>
      <c r="D106" s="248"/>
      <c r="E106" s="248"/>
      <c r="F106" s="248"/>
      <c r="G106" s="248"/>
      <c r="H106" s="247"/>
      <c r="I106" s="961" t="s">
        <v>75</v>
      </c>
      <c r="J106" s="962"/>
      <c r="K106" s="414"/>
      <c r="L106" s="407"/>
      <c r="M106" s="215"/>
    </row>
    <row r="107" spans="1:13">
      <c r="A107" s="257"/>
      <c r="B107" s="256"/>
      <c r="C107" s="256"/>
      <c r="D107" s="256"/>
      <c r="E107" s="256"/>
      <c r="F107" s="256"/>
      <c r="G107" s="256"/>
      <c r="H107" s="255"/>
      <c r="I107" s="270" t="s">
        <v>74</v>
      </c>
      <c r="J107" s="269"/>
      <c r="K107" s="365"/>
      <c r="L107" s="407"/>
      <c r="M107" s="215"/>
    </row>
    <row r="108" spans="1:13">
      <c r="A108" s="249" t="s">
        <v>73</v>
      </c>
      <c r="B108" s="248"/>
      <c r="C108" s="248"/>
      <c r="D108" s="248"/>
      <c r="E108" s="248"/>
      <c r="F108" s="248"/>
      <c r="G108" s="248"/>
      <c r="H108" s="247"/>
      <c r="I108" s="961" t="s">
        <v>59</v>
      </c>
      <c r="J108" s="962"/>
      <c r="K108" s="1089">
        <v>1.7</v>
      </c>
      <c r="L108" s="1090"/>
      <c r="M108" s="215">
        <f>K108*12*I87</f>
        <v>7417.44</v>
      </c>
    </row>
    <row r="109" spans="1:13">
      <c r="A109" s="257" t="s">
        <v>72</v>
      </c>
      <c r="B109" s="256"/>
      <c r="C109" s="256"/>
      <c r="D109" s="256"/>
      <c r="E109" s="256"/>
      <c r="F109" s="256"/>
      <c r="G109" s="256"/>
      <c r="H109" s="255"/>
      <c r="I109" s="270"/>
      <c r="J109" s="269"/>
      <c r="K109" s="414"/>
      <c r="L109" s="407"/>
      <c r="M109" s="215"/>
    </row>
    <row r="110" spans="1:13">
      <c r="A110" s="249" t="s">
        <v>71</v>
      </c>
      <c r="B110" s="248"/>
      <c r="C110" s="248"/>
      <c r="D110" s="248"/>
      <c r="E110" s="248"/>
      <c r="F110" s="248"/>
      <c r="G110" s="248"/>
      <c r="H110" s="247"/>
      <c r="I110" s="967" t="s">
        <v>70</v>
      </c>
      <c r="J110" s="968"/>
      <c r="K110" s="414"/>
      <c r="L110" s="407"/>
      <c r="M110" s="215"/>
    </row>
    <row r="111" spans="1:13">
      <c r="A111" s="249" t="s">
        <v>69</v>
      </c>
      <c r="B111" s="248"/>
      <c r="C111" s="248"/>
      <c r="D111" s="248"/>
      <c r="E111" s="248"/>
      <c r="F111" s="248"/>
      <c r="G111" s="248"/>
      <c r="H111" s="247"/>
      <c r="I111" s="961" t="s">
        <v>68</v>
      </c>
      <c r="J111" s="962"/>
      <c r="K111" s="420"/>
      <c r="L111" s="419"/>
      <c r="M111" s="278"/>
    </row>
    <row r="112" spans="1:13" ht="15.75" thickBot="1">
      <c r="A112" s="257"/>
      <c r="B112" s="256"/>
      <c r="C112" s="256"/>
      <c r="D112" s="256"/>
      <c r="E112" s="256"/>
      <c r="F112" s="256"/>
      <c r="G112" s="256"/>
      <c r="H112" s="255"/>
      <c r="I112" s="1095" t="s">
        <v>67</v>
      </c>
      <c r="J112" s="1096"/>
      <c r="K112" s="418"/>
      <c r="L112" s="417"/>
      <c r="M112" s="416"/>
    </row>
    <row r="113" spans="1:13">
      <c r="A113" s="277" t="s">
        <v>66</v>
      </c>
      <c r="B113" s="276"/>
      <c r="C113" s="276"/>
      <c r="D113" s="276"/>
      <c r="E113" s="276"/>
      <c r="F113" s="276"/>
      <c r="G113" s="275"/>
      <c r="H113" s="274"/>
      <c r="I113" s="273"/>
      <c r="J113" s="272"/>
      <c r="K113" s="1097">
        <f>K115+K122+K130+K134+K135+K139</f>
        <v>43.690000000000005</v>
      </c>
      <c r="L113" s="1098"/>
      <c r="M113" s="226">
        <f>M115+M122+M130+M134+M135+M139</f>
        <v>190628.20800000004</v>
      </c>
    </row>
    <row r="114" spans="1:13" ht="15.75" thickBot="1">
      <c r="A114" s="415"/>
      <c r="B114" s="328"/>
      <c r="C114" s="328"/>
      <c r="D114" s="328"/>
      <c r="E114" s="328"/>
      <c r="F114" s="328"/>
      <c r="G114" s="328"/>
      <c r="H114" s="327"/>
      <c r="I114" s="289"/>
      <c r="J114" s="222"/>
      <c r="K114" s="406"/>
      <c r="L114" s="405"/>
      <c r="M114" s="219"/>
    </row>
    <row r="115" spans="1:13" ht="15.75" thickBot="1">
      <c r="A115" s="986" t="s">
        <v>65</v>
      </c>
      <c r="B115" s="987"/>
      <c r="C115" s="987"/>
      <c r="D115" s="987"/>
      <c r="E115" s="987"/>
      <c r="F115" s="987"/>
      <c r="G115" s="987"/>
      <c r="H115" s="988"/>
      <c r="I115" s="242"/>
      <c r="J115" s="241"/>
      <c r="K115" s="1082">
        <f>K116+K117+K118+K120+K121</f>
        <v>4.5599999999999996</v>
      </c>
      <c r="L115" s="1083"/>
      <c r="M115" s="240">
        <f>K115*12*I87</f>
        <v>19896.191999999999</v>
      </c>
    </row>
    <row r="116" spans="1:13">
      <c r="A116" s="257" t="s">
        <v>64</v>
      </c>
      <c r="B116" s="256"/>
      <c r="C116" s="256"/>
      <c r="D116" s="256"/>
      <c r="E116" s="256"/>
      <c r="F116" s="256"/>
      <c r="G116" s="256"/>
      <c r="H116" s="255"/>
      <c r="I116" s="975" t="s">
        <v>63</v>
      </c>
      <c r="J116" s="976"/>
      <c r="K116" s="1084">
        <v>1.23</v>
      </c>
      <c r="L116" s="1085"/>
      <c r="M116" s="215">
        <f>K116*12*I87</f>
        <v>5366.7359999999999</v>
      </c>
    </row>
    <row r="117" spans="1:13">
      <c r="A117" s="254" t="s">
        <v>62</v>
      </c>
      <c r="B117" s="253"/>
      <c r="C117" s="253"/>
      <c r="D117" s="253"/>
      <c r="E117" s="253"/>
      <c r="F117" s="253"/>
      <c r="G117" s="253"/>
      <c r="H117" s="252"/>
      <c r="I117" s="979" t="s">
        <v>61</v>
      </c>
      <c r="J117" s="980"/>
      <c r="K117" s="1089">
        <v>2.9</v>
      </c>
      <c r="L117" s="1090"/>
      <c r="M117" s="215">
        <f>K117*12*I87</f>
        <v>12653.28</v>
      </c>
    </row>
    <row r="118" spans="1:13">
      <c r="A118" s="249" t="s">
        <v>60</v>
      </c>
      <c r="B118" s="248"/>
      <c r="C118" s="248"/>
      <c r="D118" s="248"/>
      <c r="E118" s="248"/>
      <c r="F118" s="248"/>
      <c r="G118" s="248"/>
      <c r="H118" s="247"/>
      <c r="I118" s="961" t="s">
        <v>59</v>
      </c>
      <c r="J118" s="962"/>
      <c r="K118" s="1089">
        <v>0.33</v>
      </c>
      <c r="L118" s="1090"/>
      <c r="M118" s="215">
        <f>K118*12*I87</f>
        <v>1439.856</v>
      </c>
    </row>
    <row r="119" spans="1:13">
      <c r="A119" s="271" t="s">
        <v>58</v>
      </c>
      <c r="B119" s="266"/>
      <c r="C119" s="266"/>
      <c r="D119" s="266"/>
      <c r="E119" s="256"/>
      <c r="F119" s="256"/>
      <c r="G119" s="256"/>
      <c r="H119" s="255"/>
      <c r="I119" s="270"/>
      <c r="J119" s="269"/>
      <c r="K119" s="408"/>
      <c r="L119" s="407"/>
      <c r="M119" s="215"/>
    </row>
    <row r="120" spans="1:13">
      <c r="A120" s="254" t="s">
        <v>57</v>
      </c>
      <c r="B120" s="253"/>
      <c r="C120" s="253"/>
      <c r="D120" s="253"/>
      <c r="E120" s="253"/>
      <c r="F120" s="253"/>
      <c r="G120" s="253"/>
      <c r="H120" s="252"/>
      <c r="I120" s="979" t="s">
        <v>27</v>
      </c>
      <c r="J120" s="980"/>
      <c r="K120" s="1089">
        <v>0.1</v>
      </c>
      <c r="L120" s="1090"/>
      <c r="M120" s="215">
        <f>K120*12*I87</f>
        <v>436.32000000000011</v>
      </c>
    </row>
    <row r="121" spans="1:13" ht="15.75" thickBot="1">
      <c r="A121" s="249" t="s">
        <v>56</v>
      </c>
      <c r="B121" s="248"/>
      <c r="C121" s="248"/>
      <c r="D121" s="248"/>
      <c r="E121" s="248"/>
      <c r="F121" s="248"/>
      <c r="G121" s="248"/>
      <c r="H121" s="247"/>
      <c r="I121" s="992" t="s">
        <v>27</v>
      </c>
      <c r="J121" s="993"/>
      <c r="K121" s="1113"/>
      <c r="L121" s="1114"/>
      <c r="M121" s="215"/>
    </row>
    <row r="122" spans="1:13" ht="15.75" thickBot="1">
      <c r="A122" s="996" t="s">
        <v>55</v>
      </c>
      <c r="B122" s="997"/>
      <c r="C122" s="997"/>
      <c r="D122" s="997"/>
      <c r="E122" s="997"/>
      <c r="F122" s="997"/>
      <c r="G122" s="997"/>
      <c r="H122" s="998"/>
      <c r="I122" s="242"/>
      <c r="J122" s="241"/>
      <c r="K122" s="1112">
        <f>K123+K124+K126+K127+K128+K129</f>
        <v>2.9299999999999997</v>
      </c>
      <c r="L122" s="1083"/>
      <c r="M122" s="240">
        <f>K122*12*I87</f>
        <v>12784.175999999999</v>
      </c>
    </row>
    <row r="123" spans="1:13">
      <c r="A123" s="267" t="s">
        <v>54</v>
      </c>
      <c r="B123" s="266"/>
      <c r="C123" s="266"/>
      <c r="D123" s="266"/>
      <c r="E123" s="266"/>
      <c r="F123" s="256"/>
      <c r="G123" s="256"/>
      <c r="H123" s="255"/>
      <c r="I123" s="265"/>
      <c r="J123" s="233"/>
      <c r="K123" s="1084">
        <v>0.13</v>
      </c>
      <c r="L123" s="1085"/>
      <c r="M123" s="215">
        <f>K123*12*I87</f>
        <v>567.21600000000001</v>
      </c>
    </row>
    <row r="124" spans="1:13">
      <c r="A124" s="264" t="s">
        <v>53</v>
      </c>
      <c r="B124" s="263"/>
      <c r="C124" s="263"/>
      <c r="D124" s="263"/>
      <c r="E124" s="263"/>
      <c r="F124" s="248"/>
      <c r="G124" s="248"/>
      <c r="H124" s="247"/>
      <c r="I124" s="967" t="s">
        <v>52</v>
      </c>
      <c r="J124" s="968"/>
      <c r="K124" s="1089">
        <v>1.5</v>
      </c>
      <c r="L124" s="1090"/>
      <c r="M124" s="215">
        <f>K124*12*I87</f>
        <v>6544.8</v>
      </c>
    </row>
    <row r="125" spans="1:13">
      <c r="A125" s="257" t="s">
        <v>51</v>
      </c>
      <c r="B125" s="256"/>
      <c r="C125" s="256"/>
      <c r="D125" s="256"/>
      <c r="E125" s="256"/>
      <c r="F125" s="256"/>
      <c r="G125" s="256"/>
      <c r="H125" s="255"/>
      <c r="I125" s="975" t="s">
        <v>50</v>
      </c>
      <c r="J125" s="976"/>
      <c r="K125" s="414"/>
      <c r="L125" s="407"/>
      <c r="M125" s="215"/>
    </row>
    <row r="126" spans="1:13">
      <c r="A126" s="254" t="s">
        <v>49</v>
      </c>
      <c r="B126" s="253"/>
      <c r="C126" s="253"/>
      <c r="D126" s="253"/>
      <c r="E126" s="253"/>
      <c r="F126" s="253"/>
      <c r="G126" s="253"/>
      <c r="H126" s="252"/>
      <c r="I126" s="979" t="s">
        <v>48</v>
      </c>
      <c r="J126" s="980"/>
      <c r="K126" s="1089">
        <v>0.8</v>
      </c>
      <c r="L126" s="1090"/>
      <c r="M126" s="215">
        <f>K126*12*I87</f>
        <v>3490.5600000000009</v>
      </c>
    </row>
    <row r="127" spans="1:13">
      <c r="A127" s="254" t="s">
        <v>47</v>
      </c>
      <c r="B127" s="253"/>
      <c r="C127" s="253"/>
      <c r="D127" s="253"/>
      <c r="E127" s="253"/>
      <c r="F127" s="253"/>
      <c r="G127" s="253"/>
      <c r="H127" s="252"/>
      <c r="I127" s="979" t="s">
        <v>46</v>
      </c>
      <c r="J127" s="980"/>
      <c r="K127" s="1089">
        <v>0.23</v>
      </c>
      <c r="L127" s="1090"/>
      <c r="M127" s="215">
        <f>K127*12*I87</f>
        <v>1003.5360000000002</v>
      </c>
    </row>
    <row r="128" spans="1:13">
      <c r="A128" s="249" t="s">
        <v>38</v>
      </c>
      <c r="B128" s="248"/>
      <c r="C128" s="248"/>
      <c r="D128" s="248"/>
      <c r="E128" s="248"/>
      <c r="F128" s="248"/>
      <c r="G128" s="248"/>
      <c r="H128" s="247"/>
      <c r="I128" s="979" t="s">
        <v>37</v>
      </c>
      <c r="J128" s="980"/>
      <c r="K128" s="1091">
        <v>0.12</v>
      </c>
      <c r="L128" s="1092"/>
      <c r="M128" s="215">
        <f>K128*12*I87</f>
        <v>523.58400000000006</v>
      </c>
    </row>
    <row r="129" spans="1:13" ht="15.75" thickBot="1">
      <c r="A129" s="249" t="s">
        <v>45</v>
      </c>
      <c r="B129" s="248"/>
      <c r="C129" s="248"/>
      <c r="D129" s="248"/>
      <c r="E129" s="248"/>
      <c r="F129" s="248"/>
      <c r="G129" s="248"/>
      <c r="H129" s="247"/>
      <c r="I129" s="992" t="s">
        <v>44</v>
      </c>
      <c r="J129" s="993"/>
      <c r="K129" s="1093">
        <v>0.15</v>
      </c>
      <c r="L129" s="1094"/>
      <c r="M129" s="260">
        <f>K129*12*I87</f>
        <v>654.48</v>
      </c>
    </row>
    <row r="130" spans="1:13" ht="15.75" thickBot="1">
      <c r="A130" s="996" t="s">
        <v>108</v>
      </c>
      <c r="B130" s="997"/>
      <c r="C130" s="997"/>
      <c r="D130" s="997"/>
      <c r="E130" s="997"/>
      <c r="F130" s="997"/>
      <c r="G130" s="997"/>
      <c r="H130" s="998"/>
      <c r="I130" s="259"/>
      <c r="J130" s="258"/>
      <c r="K130" s="1106">
        <f>K131+K132+K133</f>
        <v>1.7599999999999998</v>
      </c>
      <c r="L130" s="1107"/>
      <c r="M130" s="240">
        <f>K130*12*I87</f>
        <v>7679.232</v>
      </c>
    </row>
    <row r="131" spans="1:13">
      <c r="A131" s="257" t="s">
        <v>42</v>
      </c>
      <c r="B131" s="256"/>
      <c r="C131" s="256"/>
      <c r="D131" s="256"/>
      <c r="E131" s="256"/>
      <c r="F131" s="256"/>
      <c r="G131" s="256"/>
      <c r="H131" s="255"/>
      <c r="I131" s="1006" t="s">
        <v>41</v>
      </c>
      <c r="J131" s="1007"/>
      <c r="K131" s="1115">
        <v>0.85</v>
      </c>
      <c r="L131" s="1116"/>
      <c r="M131" s="215">
        <f>K131*12*I87</f>
        <v>3708.72</v>
      </c>
    </row>
    <row r="132" spans="1:13">
      <c r="A132" s="254" t="s">
        <v>40</v>
      </c>
      <c r="B132" s="253"/>
      <c r="C132" s="253"/>
      <c r="D132" s="253"/>
      <c r="E132" s="253"/>
      <c r="F132" s="253"/>
      <c r="G132" s="253"/>
      <c r="H132" s="252"/>
      <c r="I132" s="251" t="s">
        <v>39</v>
      </c>
      <c r="J132" s="250"/>
      <c r="K132" s="1091">
        <v>0.72</v>
      </c>
      <c r="L132" s="1092"/>
      <c r="M132" s="215">
        <f>K132*12*I87</f>
        <v>3141.5040000000004</v>
      </c>
    </row>
    <row r="133" spans="1:13" ht="15.75" thickBot="1">
      <c r="A133" s="249" t="s">
        <v>38</v>
      </c>
      <c r="B133" s="248"/>
      <c r="C133" s="248"/>
      <c r="D133" s="248"/>
      <c r="E133" s="248"/>
      <c r="F133" s="248"/>
      <c r="G133" s="248"/>
      <c r="H133" s="247"/>
      <c r="I133" s="992" t="s">
        <v>37</v>
      </c>
      <c r="J133" s="993"/>
      <c r="K133" s="1093">
        <v>0.19</v>
      </c>
      <c r="L133" s="1094"/>
      <c r="M133" s="215">
        <f>K133*12*I87</f>
        <v>829.00800000000015</v>
      </c>
    </row>
    <row r="134" spans="1:13" ht="15.75" thickBot="1">
      <c r="A134" s="246" t="s">
        <v>107</v>
      </c>
      <c r="B134" s="245"/>
      <c r="C134" s="245"/>
      <c r="D134" s="245"/>
      <c r="E134" s="245"/>
      <c r="F134" s="245"/>
      <c r="G134" s="245"/>
      <c r="H134" s="244"/>
      <c r="I134" s="1010" t="s">
        <v>35</v>
      </c>
      <c r="J134" s="1011"/>
      <c r="K134" s="1112">
        <v>32.340000000000003</v>
      </c>
      <c r="L134" s="1107"/>
      <c r="M134" s="240">
        <f>K134*12*I87</f>
        <v>141105.88800000004</v>
      </c>
    </row>
    <row r="135" spans="1:13" ht="15.75" thickBot="1">
      <c r="A135" s="986" t="s">
        <v>106</v>
      </c>
      <c r="B135" s="987"/>
      <c r="C135" s="987"/>
      <c r="D135" s="987"/>
      <c r="E135" s="987"/>
      <c r="F135" s="987"/>
      <c r="G135" s="987"/>
      <c r="H135" s="988"/>
      <c r="I135" s="242"/>
      <c r="J135" s="241"/>
      <c r="K135" s="1112">
        <v>2</v>
      </c>
      <c r="L135" s="1107"/>
      <c r="M135" s="240">
        <f>K135*12*I87</f>
        <v>8726.4000000000015</v>
      </c>
    </row>
    <row r="136" spans="1:13">
      <c r="A136" s="238" t="s">
        <v>33</v>
      </c>
      <c r="B136" s="237"/>
      <c r="C136" s="237"/>
      <c r="D136" s="237"/>
      <c r="E136" s="237"/>
      <c r="F136" s="237"/>
      <c r="G136" s="237"/>
      <c r="H136" s="235"/>
      <c r="I136" s="1014" t="s">
        <v>32</v>
      </c>
      <c r="J136" s="1015"/>
      <c r="K136" s="410"/>
      <c r="L136" s="409"/>
      <c r="M136" s="215"/>
    </row>
    <row r="137" spans="1:13">
      <c r="A137" s="238" t="s">
        <v>31</v>
      </c>
      <c r="B137" s="237"/>
      <c r="C137" s="237"/>
      <c r="D137" s="237"/>
      <c r="E137" s="237"/>
      <c r="F137" s="237"/>
      <c r="G137" s="237"/>
      <c r="H137" s="235"/>
      <c r="I137" s="234"/>
      <c r="J137" s="233"/>
      <c r="K137" s="410"/>
      <c r="L137" s="409"/>
      <c r="M137" s="215"/>
    </row>
    <row r="138" spans="1:13" ht="15.75" thickBot="1">
      <c r="A138" s="238" t="s">
        <v>30</v>
      </c>
      <c r="B138" s="237"/>
      <c r="C138" s="237"/>
      <c r="D138" s="237"/>
      <c r="E138" s="237"/>
      <c r="F138" s="237"/>
      <c r="G138" s="237"/>
      <c r="H138" s="235"/>
      <c r="I138" s="413"/>
      <c r="J138" s="233"/>
      <c r="K138" s="410"/>
      <c r="L138" s="409"/>
      <c r="M138" s="215"/>
    </row>
    <row r="139" spans="1:13" ht="15.75" thickBot="1">
      <c r="A139" s="246" t="s">
        <v>105</v>
      </c>
      <c r="B139" s="245"/>
      <c r="C139" s="245"/>
      <c r="D139" s="245"/>
      <c r="E139" s="245"/>
      <c r="F139" s="245"/>
      <c r="G139" s="245"/>
      <c r="H139" s="244"/>
      <c r="I139" s="242"/>
      <c r="J139" s="241"/>
      <c r="K139" s="1112">
        <v>0.1</v>
      </c>
      <c r="L139" s="1107"/>
      <c r="M139" s="240">
        <f>K139*12*I87</f>
        <v>436.32000000000011</v>
      </c>
    </row>
    <row r="140" spans="1:13">
      <c r="A140" s="238" t="s">
        <v>28</v>
      </c>
      <c r="B140" s="237"/>
      <c r="C140" s="237"/>
      <c r="D140" s="237"/>
      <c r="E140" s="237"/>
      <c r="F140" s="237"/>
      <c r="G140" s="237"/>
      <c r="H140" s="235"/>
      <c r="I140" s="1014" t="s">
        <v>27</v>
      </c>
      <c r="J140" s="1015"/>
      <c r="K140" s="412"/>
      <c r="L140" s="409"/>
      <c r="M140" s="215"/>
    </row>
    <row r="141" spans="1:13" ht="15.75" thickBot="1">
      <c r="A141" s="238" t="s">
        <v>26</v>
      </c>
      <c r="B141" s="237"/>
      <c r="C141" s="237"/>
      <c r="D141" s="237"/>
      <c r="E141" s="237"/>
      <c r="F141" s="237"/>
      <c r="G141" s="237"/>
      <c r="H141" s="235"/>
      <c r="I141" s="234"/>
      <c r="J141" s="233"/>
      <c r="K141" s="412"/>
      <c r="L141" s="409"/>
      <c r="M141" s="215"/>
    </row>
    <row r="142" spans="1:13" ht="15.75" thickBot="1">
      <c r="A142" s="986" t="s">
        <v>111</v>
      </c>
      <c r="B142" s="987"/>
      <c r="C142" s="987"/>
      <c r="D142" s="987"/>
      <c r="E142" s="987"/>
      <c r="F142" s="987"/>
      <c r="G142" s="987"/>
      <c r="H142" s="988"/>
      <c r="I142" s="242"/>
      <c r="J142" s="241"/>
      <c r="K142" s="1112">
        <v>7.2</v>
      </c>
      <c r="L142" s="1107"/>
      <c r="M142" s="240">
        <f>K142*12*I87</f>
        <v>31415.040000000005</v>
      </c>
    </row>
    <row r="143" spans="1:13">
      <c r="A143" s="238" t="s">
        <v>24</v>
      </c>
      <c r="B143" s="236"/>
      <c r="C143" s="236"/>
      <c r="D143" s="236"/>
      <c r="E143" s="236"/>
      <c r="F143" s="237"/>
      <c r="G143" s="236"/>
      <c r="H143" s="235"/>
      <c r="I143" s="967" t="s">
        <v>23</v>
      </c>
      <c r="J143" s="968"/>
      <c r="K143" s="410"/>
      <c r="L143" s="409"/>
      <c r="M143" s="215"/>
    </row>
    <row r="144" spans="1:13">
      <c r="A144" s="238" t="s">
        <v>22</v>
      </c>
      <c r="B144" s="236"/>
      <c r="C144" s="236"/>
      <c r="D144" s="236"/>
      <c r="E144" s="236"/>
      <c r="F144" s="237"/>
      <c r="G144" s="236"/>
      <c r="H144" s="235"/>
      <c r="I144" s="967" t="s">
        <v>21</v>
      </c>
      <c r="J144" s="968"/>
      <c r="K144" s="410"/>
      <c r="L144" s="409"/>
      <c r="M144" s="215"/>
    </row>
    <row r="145" spans="1:13">
      <c r="A145" s="238" t="s">
        <v>20</v>
      </c>
      <c r="B145" s="236"/>
      <c r="C145" s="236"/>
      <c r="D145" s="236"/>
      <c r="E145" s="236"/>
      <c r="F145" s="237"/>
      <c r="G145" s="236"/>
      <c r="H145" s="235"/>
      <c r="I145" s="967" t="s">
        <v>19</v>
      </c>
      <c r="J145" s="968"/>
      <c r="K145" s="410"/>
      <c r="L145" s="409"/>
      <c r="M145" s="215"/>
    </row>
    <row r="146" spans="1:13">
      <c r="A146" s="238" t="s">
        <v>18</v>
      </c>
      <c r="B146" s="236"/>
      <c r="C146" s="236"/>
      <c r="D146" s="236"/>
      <c r="E146" s="236"/>
      <c r="F146" s="237"/>
      <c r="G146" s="236"/>
      <c r="H146" s="235"/>
      <c r="I146" s="967" t="s">
        <v>17</v>
      </c>
      <c r="J146" s="968"/>
      <c r="K146" s="410"/>
      <c r="L146" s="409"/>
      <c r="M146" s="215"/>
    </row>
    <row r="147" spans="1:13">
      <c r="A147" s="238" t="s">
        <v>16</v>
      </c>
      <c r="B147" s="236"/>
      <c r="C147" s="236"/>
      <c r="D147" s="236"/>
      <c r="E147" s="236"/>
      <c r="F147" s="237"/>
      <c r="G147" s="236"/>
      <c r="H147" s="235"/>
      <c r="I147" s="967" t="s">
        <v>15</v>
      </c>
      <c r="J147" s="968"/>
      <c r="K147" s="410"/>
      <c r="L147" s="409"/>
      <c r="M147" s="215"/>
    </row>
    <row r="148" spans="1:13">
      <c r="A148" s="238" t="s">
        <v>14</v>
      </c>
      <c r="B148" s="236"/>
      <c r="C148" s="236"/>
      <c r="D148" s="236"/>
      <c r="E148" s="236"/>
      <c r="F148" s="237"/>
      <c r="G148" s="236"/>
      <c r="H148" s="235"/>
      <c r="I148" s="234"/>
      <c r="J148" s="233"/>
      <c r="K148" s="410"/>
      <c r="L148" s="411"/>
      <c r="M148" s="215"/>
    </row>
    <row r="149" spans="1:13">
      <c r="A149" s="238" t="s">
        <v>13</v>
      </c>
      <c r="B149" s="236"/>
      <c r="C149" s="236"/>
      <c r="D149" s="236"/>
      <c r="E149" s="236"/>
      <c r="F149" s="237"/>
      <c r="G149" s="236"/>
      <c r="H149" s="235"/>
      <c r="I149" s="234"/>
      <c r="J149" s="233"/>
      <c r="K149" s="410"/>
      <c r="L149" s="409"/>
      <c r="M149" s="215"/>
    </row>
    <row r="150" spans="1:13">
      <c r="A150" s="238" t="s">
        <v>12</v>
      </c>
      <c r="B150" s="236"/>
      <c r="C150" s="236"/>
      <c r="D150" s="236"/>
      <c r="E150" s="236"/>
      <c r="F150" s="237"/>
      <c r="G150" s="236"/>
      <c r="H150" s="235"/>
      <c r="I150" s="234"/>
      <c r="J150" s="233"/>
      <c r="K150" s="410"/>
      <c r="L150" s="409"/>
      <c r="M150" s="215"/>
    </row>
    <row r="151" spans="1:13">
      <c r="A151" s="238" t="s">
        <v>11</v>
      </c>
      <c r="B151" s="236"/>
      <c r="C151" s="236"/>
      <c r="D151" s="236"/>
      <c r="E151" s="236"/>
      <c r="F151" s="237"/>
      <c r="G151" s="236"/>
      <c r="H151" s="235"/>
      <c r="I151" s="234"/>
      <c r="J151" s="233"/>
      <c r="K151" s="410"/>
      <c r="L151" s="409"/>
      <c r="M151" s="215"/>
    </row>
    <row r="152" spans="1:13">
      <c r="A152" s="238" t="s">
        <v>10</v>
      </c>
      <c r="B152" s="236"/>
      <c r="C152" s="236"/>
      <c r="D152" s="236"/>
      <c r="E152" s="236"/>
      <c r="F152" s="237"/>
      <c r="G152" s="236"/>
      <c r="H152" s="235"/>
      <c r="I152" s="234"/>
      <c r="J152" s="233"/>
      <c r="K152" s="410"/>
      <c r="L152" s="409"/>
      <c r="M152" s="215"/>
    </row>
    <row r="153" spans="1:13" ht="15.75" thickBot="1">
      <c r="A153" s="1044" t="s">
        <v>9</v>
      </c>
      <c r="B153" s="1045"/>
      <c r="C153" s="1045"/>
      <c r="D153" s="1045"/>
      <c r="E153" s="1045"/>
      <c r="F153" s="1045"/>
      <c r="G153" s="1045"/>
      <c r="H153" s="1046"/>
      <c r="I153" s="234"/>
      <c r="J153" s="233"/>
      <c r="K153" s="408"/>
      <c r="L153" s="407"/>
      <c r="M153" s="215"/>
    </row>
    <row r="154" spans="1:13">
      <c r="A154" s="230" t="s">
        <v>8</v>
      </c>
      <c r="B154" s="229"/>
      <c r="C154" s="229"/>
      <c r="D154" s="229"/>
      <c r="E154" s="229"/>
      <c r="F154" s="229"/>
      <c r="G154" s="229"/>
      <c r="H154" s="229"/>
      <c r="I154" s="1014" t="s">
        <v>3</v>
      </c>
      <c r="J154" s="1015"/>
      <c r="K154" s="428"/>
      <c r="L154" s="427"/>
      <c r="M154" s="226"/>
    </row>
    <row r="155" spans="1:13" ht="15.75" thickBot="1">
      <c r="A155" s="225" t="s">
        <v>7</v>
      </c>
      <c r="B155" s="224"/>
      <c r="C155" s="224"/>
      <c r="D155" s="224"/>
      <c r="E155" s="224"/>
      <c r="F155" s="224"/>
      <c r="G155" s="224"/>
      <c r="H155" s="224"/>
      <c r="I155" s="223"/>
      <c r="J155" s="222"/>
      <c r="K155" s="406"/>
      <c r="L155" s="405"/>
      <c r="M155" s="219"/>
    </row>
    <row r="156" spans="1:13" ht="15.75" thickBot="1">
      <c r="A156" s="218" t="s">
        <v>145</v>
      </c>
      <c r="B156" s="217"/>
      <c r="C156" s="217"/>
      <c r="D156" s="217"/>
      <c r="E156" s="217"/>
      <c r="F156" s="217"/>
      <c r="G156" s="217"/>
      <c r="H156" s="217"/>
      <c r="I156" s="1027" t="s">
        <v>3</v>
      </c>
      <c r="J156" s="1100"/>
      <c r="K156" s="1101">
        <v>1</v>
      </c>
      <c r="L156" s="1102"/>
      <c r="M156" s="208">
        <f>K156*I87*12</f>
        <v>4363.2000000000007</v>
      </c>
    </row>
    <row r="157" spans="1:13" ht="15.75" thickBot="1">
      <c r="A157" s="1020" t="s">
        <v>0</v>
      </c>
      <c r="B157" s="1021"/>
      <c r="C157" s="1021"/>
      <c r="D157" s="1021"/>
      <c r="E157" s="1021"/>
      <c r="F157" s="1021"/>
      <c r="G157" s="1021"/>
      <c r="H157" s="1021"/>
      <c r="I157" s="210"/>
      <c r="J157" s="209"/>
      <c r="K157" s="1108">
        <f>K88+K98+K113+K142+K156</f>
        <v>65.42</v>
      </c>
      <c r="L157" s="1109"/>
      <c r="M157" s="208">
        <f>M88+M98+M113+M142+M156</f>
        <v>285440.54400000005</v>
      </c>
    </row>
    <row r="159" spans="1:13" ht="15.75">
      <c r="A159" s="957" t="s">
        <v>104</v>
      </c>
      <c r="B159" s="957"/>
      <c r="C159" s="957"/>
      <c r="D159" s="957"/>
      <c r="E159" s="957"/>
      <c r="F159" s="957"/>
      <c r="G159" s="957"/>
      <c r="H159" s="957"/>
      <c r="I159" s="957"/>
      <c r="J159" s="957"/>
      <c r="K159" s="957"/>
      <c r="L159" s="957"/>
      <c r="M159" s="262"/>
    </row>
    <row r="160" spans="1:13" ht="15.75">
      <c r="A160" s="958" t="s">
        <v>139</v>
      </c>
      <c r="B160" s="958"/>
      <c r="C160" s="958"/>
      <c r="D160" s="958"/>
      <c r="E160" s="958"/>
      <c r="F160" s="958"/>
      <c r="G160" s="958"/>
      <c r="H160" s="958"/>
      <c r="I160" s="958"/>
      <c r="J160" s="958"/>
      <c r="K160" s="958"/>
      <c r="L160" s="958"/>
      <c r="M160" s="262"/>
    </row>
    <row r="161" spans="1:13" ht="15.75">
      <c r="A161" s="300"/>
      <c r="B161" s="300"/>
      <c r="C161" s="300"/>
      <c r="D161" s="300"/>
      <c r="E161" s="300"/>
      <c r="F161" s="300" t="s">
        <v>144</v>
      </c>
      <c r="G161" s="300"/>
      <c r="H161" s="300"/>
      <c r="I161" s="300"/>
      <c r="J161" s="300"/>
      <c r="K161" s="422" t="s">
        <v>141</v>
      </c>
      <c r="L161" s="422"/>
      <c r="M161" s="262"/>
    </row>
    <row r="162" spans="1:13">
      <c r="A162" s="264"/>
      <c r="B162" s="263"/>
      <c r="C162" s="960" t="s">
        <v>100</v>
      </c>
      <c r="D162" s="960"/>
      <c r="E162" s="960"/>
      <c r="F162" s="263"/>
      <c r="G162" s="263"/>
      <c r="H162" s="298"/>
      <c r="I162" s="961" t="s">
        <v>99</v>
      </c>
      <c r="J162" s="962"/>
      <c r="K162" s="1073" t="s">
        <v>98</v>
      </c>
      <c r="L162" s="1074"/>
      <c r="M162" s="312"/>
    </row>
    <row r="163" spans="1:13">
      <c r="A163" s="311"/>
      <c r="B163" s="283"/>
      <c r="C163" s="283"/>
      <c r="D163" s="283"/>
      <c r="E163" s="283"/>
      <c r="F163" s="283"/>
      <c r="G163" s="283"/>
      <c r="H163" s="284"/>
      <c r="I163" s="234"/>
      <c r="J163" s="233"/>
      <c r="K163" s="1035" t="s">
        <v>97</v>
      </c>
      <c r="L163" s="1036"/>
      <c r="M163" s="310" t="s">
        <v>96</v>
      </c>
    </row>
    <row r="164" spans="1:13">
      <c r="A164" s="311"/>
      <c r="B164" s="283"/>
      <c r="C164" s="283"/>
      <c r="D164" s="283"/>
      <c r="E164" s="283"/>
      <c r="F164" s="283"/>
      <c r="G164" s="283"/>
      <c r="H164" s="284"/>
      <c r="I164" s="967" t="s">
        <v>95</v>
      </c>
      <c r="J164" s="968"/>
      <c r="K164" s="1066" t="s">
        <v>94</v>
      </c>
      <c r="L164" s="1067"/>
      <c r="M164" s="310" t="s">
        <v>93</v>
      </c>
    </row>
    <row r="165" spans="1:13" ht="16.5" thickBot="1">
      <c r="A165" s="309"/>
      <c r="B165" s="280"/>
      <c r="C165" s="280"/>
      <c r="D165" s="280"/>
      <c r="E165" s="280"/>
      <c r="F165" s="280"/>
      <c r="G165" s="280"/>
      <c r="H165" s="279"/>
      <c r="I165" s="971">
        <v>364.55</v>
      </c>
      <c r="J165" s="972"/>
      <c r="K165" s="1103"/>
      <c r="L165" s="1104"/>
      <c r="M165" s="308"/>
    </row>
    <row r="166" spans="1:13">
      <c r="A166" s="296" t="s">
        <v>92</v>
      </c>
      <c r="B166" s="276"/>
      <c r="C166" s="276"/>
      <c r="D166" s="276"/>
      <c r="E166" s="276"/>
      <c r="F166" s="276"/>
      <c r="G166" s="276"/>
      <c r="H166" s="307"/>
      <c r="I166" s="273"/>
      <c r="J166" s="272"/>
      <c r="K166" s="1105">
        <f>K169+K172</f>
        <v>7.5</v>
      </c>
      <c r="L166" s="1098"/>
      <c r="M166" s="226">
        <f>K166*12*I165</f>
        <v>32809.5</v>
      </c>
    </row>
    <row r="167" spans="1:13">
      <c r="A167" s="306" t="s">
        <v>91</v>
      </c>
      <c r="B167" s="305"/>
      <c r="C167" s="305"/>
      <c r="D167" s="305"/>
      <c r="E167" s="305"/>
      <c r="F167" s="305"/>
      <c r="G167" s="305"/>
      <c r="H167" s="304"/>
      <c r="I167" s="234"/>
      <c r="J167" s="233"/>
      <c r="K167" s="408"/>
      <c r="L167" s="407"/>
      <c r="M167" s="303"/>
    </row>
    <row r="168" spans="1:13" ht="15.75" thickBot="1">
      <c r="A168" s="292" t="s">
        <v>90</v>
      </c>
      <c r="B168" s="302"/>
      <c r="C168" s="302"/>
      <c r="D168" s="302"/>
      <c r="E168" s="302"/>
      <c r="F168" s="302"/>
      <c r="G168" s="302"/>
      <c r="H168" s="301"/>
      <c r="I168" s="289"/>
      <c r="J168" s="222"/>
      <c r="K168" s="406"/>
      <c r="L168" s="405"/>
      <c r="M168" s="219"/>
    </row>
    <row r="169" spans="1:13">
      <c r="A169" s="257" t="s">
        <v>89</v>
      </c>
      <c r="B169" s="266"/>
      <c r="C169" s="266"/>
      <c r="D169" s="266"/>
      <c r="E169" s="266"/>
      <c r="F169" s="266"/>
      <c r="G169" s="266"/>
      <c r="H169" s="285"/>
      <c r="I169" s="975" t="s">
        <v>27</v>
      </c>
      <c r="J169" s="976"/>
      <c r="K169" s="1084">
        <v>4.5</v>
      </c>
      <c r="L169" s="1085"/>
      <c r="M169" s="215">
        <f>K169*12*I165</f>
        <v>19685.7</v>
      </c>
    </row>
    <row r="170" spans="1:13">
      <c r="A170" s="238" t="s">
        <v>80</v>
      </c>
      <c r="B170" s="283"/>
      <c r="C170" s="283"/>
      <c r="D170" s="283"/>
      <c r="E170" s="283"/>
      <c r="F170" s="283"/>
      <c r="G170" s="283"/>
      <c r="H170" s="284"/>
      <c r="I170" s="967" t="s">
        <v>70</v>
      </c>
      <c r="J170" s="968"/>
      <c r="K170" s="414"/>
      <c r="L170" s="407"/>
      <c r="M170" s="215"/>
    </row>
    <row r="171" spans="1:13">
      <c r="A171" s="257" t="s">
        <v>79</v>
      </c>
      <c r="B171" s="266"/>
      <c r="C171" s="266"/>
      <c r="D171" s="266"/>
      <c r="E171" s="266"/>
      <c r="F171" s="266"/>
      <c r="G171" s="266"/>
      <c r="H171" s="285"/>
      <c r="I171" s="975"/>
      <c r="J171" s="976"/>
      <c r="K171" s="414"/>
      <c r="L171" s="407"/>
      <c r="M171" s="215"/>
    </row>
    <row r="172" spans="1:13">
      <c r="A172" s="257" t="s">
        <v>88</v>
      </c>
      <c r="B172" s="266"/>
      <c r="C172" s="266"/>
      <c r="D172" s="266"/>
      <c r="E172" s="266"/>
      <c r="F172" s="266"/>
      <c r="G172" s="266"/>
      <c r="H172" s="285"/>
      <c r="I172" s="979" t="s">
        <v>59</v>
      </c>
      <c r="J172" s="980"/>
      <c r="K172" s="1089">
        <v>3</v>
      </c>
      <c r="L172" s="1090"/>
      <c r="M172" s="215">
        <f>K172*12*I165</f>
        <v>13123.800000000001</v>
      </c>
    </row>
    <row r="173" spans="1:13" ht="15.75">
      <c r="A173" s="254" t="s">
        <v>87</v>
      </c>
      <c r="B173" s="282"/>
      <c r="C173" s="282"/>
      <c r="D173" s="282"/>
      <c r="E173" s="282"/>
      <c r="F173" s="282"/>
      <c r="G173" s="282"/>
      <c r="H173" s="281"/>
      <c r="I173" s="967" t="s">
        <v>70</v>
      </c>
      <c r="J173" s="968"/>
      <c r="K173" s="422"/>
      <c r="L173" s="421"/>
      <c r="M173" s="215"/>
    </row>
    <row r="174" spans="1:13">
      <c r="A174" s="249" t="s">
        <v>86</v>
      </c>
      <c r="B174" s="263"/>
      <c r="C174" s="263"/>
      <c r="D174" s="263"/>
      <c r="E174" s="263"/>
      <c r="F174" s="263"/>
      <c r="G174" s="263"/>
      <c r="H174" s="298"/>
      <c r="I174" s="967"/>
      <c r="J174" s="968"/>
      <c r="K174" s="365"/>
      <c r="L174" s="407"/>
      <c r="M174" s="215"/>
    </row>
    <row r="175" spans="1:13" ht="15.75" thickBot="1">
      <c r="A175" s="257" t="s">
        <v>85</v>
      </c>
      <c r="B175" s="256"/>
      <c r="C175" s="256"/>
      <c r="D175" s="256"/>
      <c r="E175" s="256"/>
      <c r="F175" s="256"/>
      <c r="G175" s="256"/>
      <c r="H175" s="255"/>
      <c r="I175" s="270"/>
      <c r="J175" s="269"/>
      <c r="K175" s="1091"/>
      <c r="L175" s="1092"/>
      <c r="M175" s="215"/>
    </row>
    <row r="176" spans="1:13">
      <c r="A176" s="296" t="s">
        <v>84</v>
      </c>
      <c r="B176" s="295"/>
      <c r="C176" s="295"/>
      <c r="D176" s="295"/>
      <c r="E176" s="295"/>
      <c r="F176" s="295"/>
      <c r="G176" s="295"/>
      <c r="H176" s="294"/>
      <c r="I176" s="273"/>
      <c r="J176" s="293"/>
      <c r="K176" s="1099">
        <f>K178+K183+K186</f>
        <v>6.03</v>
      </c>
      <c r="L176" s="1098"/>
      <c r="M176" s="226">
        <f>K176*12*I165</f>
        <v>26378.838</v>
      </c>
    </row>
    <row r="177" spans="1:13" ht="15.75" thickBot="1">
      <c r="A177" s="292" t="s">
        <v>83</v>
      </c>
      <c r="B177" s="291"/>
      <c r="C177" s="291"/>
      <c r="D177" s="291"/>
      <c r="E177" s="291"/>
      <c r="F177" s="291"/>
      <c r="G177" s="291"/>
      <c r="H177" s="290"/>
      <c r="I177" s="289"/>
      <c r="J177" s="288"/>
      <c r="K177" s="406"/>
      <c r="L177" s="405"/>
      <c r="M177" s="219"/>
    </row>
    <row r="178" spans="1:13">
      <c r="A178" s="238" t="s">
        <v>82</v>
      </c>
      <c r="B178" s="237"/>
      <c r="C178" s="237"/>
      <c r="D178" s="237"/>
      <c r="E178" s="237"/>
      <c r="F178" s="237"/>
      <c r="G178" s="237"/>
      <c r="H178" s="235"/>
      <c r="I178" s="967" t="s">
        <v>27</v>
      </c>
      <c r="J178" s="968"/>
      <c r="K178" s="1084">
        <v>2.83</v>
      </c>
      <c r="L178" s="1085"/>
      <c r="M178" s="215">
        <f>K178*12*I165</f>
        <v>12380.118</v>
      </c>
    </row>
    <row r="179" spans="1:13">
      <c r="A179" s="257" t="s">
        <v>81</v>
      </c>
      <c r="B179" s="256"/>
      <c r="C179" s="256"/>
      <c r="D179" s="256"/>
      <c r="E179" s="256"/>
      <c r="F179" s="256"/>
      <c r="G179" s="256"/>
      <c r="H179" s="255"/>
      <c r="I179" s="287"/>
      <c r="J179" s="286"/>
      <c r="K179" s="414"/>
      <c r="L179" s="407"/>
      <c r="M179" s="215"/>
    </row>
    <row r="180" spans="1:13">
      <c r="A180" s="238" t="s">
        <v>80</v>
      </c>
      <c r="B180" s="283"/>
      <c r="C180" s="283"/>
      <c r="D180" s="283"/>
      <c r="E180" s="283"/>
      <c r="F180" s="283"/>
      <c r="G180" s="283"/>
      <c r="H180" s="284"/>
      <c r="I180" s="967" t="s">
        <v>70</v>
      </c>
      <c r="J180" s="968"/>
      <c r="K180" s="414"/>
      <c r="L180" s="407"/>
      <c r="M180" s="215"/>
    </row>
    <row r="181" spans="1:13">
      <c r="A181" s="257" t="s">
        <v>79</v>
      </c>
      <c r="B181" s="266"/>
      <c r="C181" s="266"/>
      <c r="D181" s="266"/>
      <c r="E181" s="266"/>
      <c r="F181" s="266"/>
      <c r="G181" s="266"/>
      <c r="H181" s="285"/>
      <c r="I181" s="975"/>
      <c r="J181" s="976"/>
      <c r="K181" s="414"/>
      <c r="L181" s="407"/>
      <c r="M181" s="215"/>
    </row>
    <row r="182" spans="1:13">
      <c r="A182" s="254" t="s">
        <v>78</v>
      </c>
      <c r="B182" s="282"/>
      <c r="C182" s="281"/>
      <c r="D182" s="283"/>
      <c r="E182" s="283"/>
      <c r="F182" s="283"/>
      <c r="G182" s="283"/>
      <c r="H182" s="284"/>
      <c r="I182" s="967" t="s">
        <v>70</v>
      </c>
      <c r="J182" s="968"/>
      <c r="K182" s="414"/>
      <c r="L182" s="407"/>
      <c r="M182" s="215"/>
    </row>
    <row r="183" spans="1:13">
      <c r="A183" s="238" t="s">
        <v>77</v>
      </c>
      <c r="B183" s="283"/>
      <c r="C183" s="283"/>
      <c r="D183" s="282"/>
      <c r="E183" s="282"/>
      <c r="F183" s="282"/>
      <c r="G183" s="282"/>
      <c r="H183" s="281"/>
      <c r="I183" s="979" t="s">
        <v>59</v>
      </c>
      <c r="J183" s="980"/>
      <c r="K183" s="1089">
        <v>1.5</v>
      </c>
      <c r="L183" s="1090"/>
      <c r="M183" s="215">
        <f>K183*12*I165</f>
        <v>6561.9000000000005</v>
      </c>
    </row>
    <row r="184" spans="1:13">
      <c r="A184" s="249" t="s">
        <v>76</v>
      </c>
      <c r="B184" s="248"/>
      <c r="C184" s="248"/>
      <c r="D184" s="248"/>
      <c r="E184" s="248"/>
      <c r="F184" s="248"/>
      <c r="G184" s="248"/>
      <c r="H184" s="247"/>
      <c r="I184" s="961" t="s">
        <v>75</v>
      </c>
      <c r="J184" s="962"/>
      <c r="K184" s="414"/>
      <c r="L184" s="407"/>
      <c r="M184" s="215"/>
    </row>
    <row r="185" spans="1:13">
      <c r="A185" s="257"/>
      <c r="B185" s="256"/>
      <c r="C185" s="256"/>
      <c r="D185" s="256"/>
      <c r="E185" s="256"/>
      <c r="F185" s="256"/>
      <c r="G185" s="256"/>
      <c r="H185" s="255"/>
      <c r="I185" s="270" t="s">
        <v>74</v>
      </c>
      <c r="J185" s="269"/>
      <c r="K185" s="365"/>
      <c r="L185" s="407"/>
      <c r="M185" s="215"/>
    </row>
    <row r="186" spans="1:13">
      <c r="A186" s="249" t="s">
        <v>73</v>
      </c>
      <c r="B186" s="248"/>
      <c r="C186" s="248"/>
      <c r="D186" s="248"/>
      <c r="E186" s="248"/>
      <c r="F186" s="248"/>
      <c r="G186" s="248"/>
      <c r="H186" s="247"/>
      <c r="I186" s="961" t="s">
        <v>59</v>
      </c>
      <c r="J186" s="962"/>
      <c r="K186" s="1089">
        <v>1.7</v>
      </c>
      <c r="L186" s="1090"/>
      <c r="M186" s="215">
        <f>K186*12*I165</f>
        <v>7436.82</v>
      </c>
    </row>
    <row r="187" spans="1:13">
      <c r="A187" s="257" t="s">
        <v>72</v>
      </c>
      <c r="B187" s="256"/>
      <c r="C187" s="256"/>
      <c r="D187" s="256"/>
      <c r="E187" s="256"/>
      <c r="F187" s="256"/>
      <c r="G187" s="256"/>
      <c r="H187" s="255"/>
      <c r="I187" s="270"/>
      <c r="J187" s="269"/>
      <c r="K187" s="414"/>
      <c r="L187" s="407"/>
      <c r="M187" s="215"/>
    </row>
    <row r="188" spans="1:13">
      <c r="A188" s="249" t="s">
        <v>71</v>
      </c>
      <c r="B188" s="248"/>
      <c r="C188" s="248"/>
      <c r="D188" s="248"/>
      <c r="E188" s="248"/>
      <c r="F188" s="248"/>
      <c r="G188" s="248"/>
      <c r="H188" s="247"/>
      <c r="I188" s="967" t="s">
        <v>70</v>
      </c>
      <c r="J188" s="968"/>
      <c r="K188" s="414"/>
      <c r="L188" s="407"/>
      <c r="M188" s="215"/>
    </row>
    <row r="189" spans="1:13">
      <c r="A189" s="249" t="s">
        <v>69</v>
      </c>
      <c r="B189" s="248"/>
      <c r="C189" s="248"/>
      <c r="D189" s="248"/>
      <c r="E189" s="248"/>
      <c r="F189" s="248"/>
      <c r="G189" s="248"/>
      <c r="H189" s="247"/>
      <c r="I189" s="961" t="s">
        <v>68</v>
      </c>
      <c r="J189" s="962"/>
      <c r="K189" s="420"/>
      <c r="L189" s="419"/>
      <c r="M189" s="278"/>
    </row>
    <row r="190" spans="1:13" ht="15.75" thickBot="1">
      <c r="A190" s="257"/>
      <c r="B190" s="256"/>
      <c r="C190" s="256"/>
      <c r="D190" s="256"/>
      <c r="E190" s="256"/>
      <c r="F190" s="256"/>
      <c r="G190" s="256"/>
      <c r="H190" s="255"/>
      <c r="I190" s="1095" t="s">
        <v>67</v>
      </c>
      <c r="J190" s="1096"/>
      <c r="K190" s="418"/>
      <c r="L190" s="417"/>
      <c r="M190" s="416"/>
    </row>
    <row r="191" spans="1:13">
      <c r="A191" s="277" t="s">
        <v>66</v>
      </c>
      <c r="B191" s="276"/>
      <c r="C191" s="276"/>
      <c r="D191" s="276"/>
      <c r="E191" s="276"/>
      <c r="F191" s="276"/>
      <c r="G191" s="275"/>
      <c r="H191" s="274"/>
      <c r="I191" s="273"/>
      <c r="J191" s="272"/>
      <c r="K191" s="1097">
        <f>K193+K200+K208+K212+K213+K217</f>
        <v>29.910000000000004</v>
      </c>
      <c r="L191" s="1098"/>
      <c r="M191" s="226">
        <f>M193+M200+M208+M212+M213+M217</f>
        <v>130844.28600000001</v>
      </c>
    </row>
    <row r="192" spans="1:13" ht="15.75" thickBot="1">
      <c r="A192" s="415"/>
      <c r="B192" s="328"/>
      <c r="C192" s="328"/>
      <c r="D192" s="328"/>
      <c r="E192" s="328"/>
      <c r="F192" s="328"/>
      <c r="G192" s="328"/>
      <c r="H192" s="327"/>
      <c r="I192" s="289"/>
      <c r="J192" s="222"/>
      <c r="K192" s="406"/>
      <c r="L192" s="405"/>
      <c r="M192" s="219"/>
    </row>
    <row r="193" spans="1:13" ht="15.75" thickBot="1">
      <c r="A193" s="986" t="s">
        <v>65</v>
      </c>
      <c r="B193" s="987"/>
      <c r="C193" s="987"/>
      <c r="D193" s="987"/>
      <c r="E193" s="987"/>
      <c r="F193" s="987"/>
      <c r="G193" s="987"/>
      <c r="H193" s="988"/>
      <c r="I193" s="242"/>
      <c r="J193" s="241"/>
      <c r="K193" s="1082">
        <f>K194+K195+K196+K198+K199</f>
        <v>7.23</v>
      </c>
      <c r="L193" s="1083"/>
      <c r="M193" s="240">
        <f>K193*12*I165</f>
        <v>31628.358000000004</v>
      </c>
    </row>
    <row r="194" spans="1:13">
      <c r="A194" s="257" t="s">
        <v>64</v>
      </c>
      <c r="B194" s="256"/>
      <c r="C194" s="256"/>
      <c r="D194" s="256"/>
      <c r="E194" s="256"/>
      <c r="F194" s="256"/>
      <c r="G194" s="256"/>
      <c r="H194" s="255"/>
      <c r="I194" s="975" t="s">
        <v>63</v>
      </c>
      <c r="J194" s="976"/>
      <c r="K194" s="1084">
        <v>1.58</v>
      </c>
      <c r="L194" s="1085"/>
      <c r="M194" s="215">
        <f>K194*12*I165</f>
        <v>6911.8680000000004</v>
      </c>
    </row>
    <row r="195" spans="1:13">
      <c r="A195" s="254" t="s">
        <v>62</v>
      </c>
      <c r="B195" s="253"/>
      <c r="C195" s="253"/>
      <c r="D195" s="253"/>
      <c r="E195" s="253"/>
      <c r="F195" s="253"/>
      <c r="G195" s="253"/>
      <c r="H195" s="252"/>
      <c r="I195" s="979" t="s">
        <v>61</v>
      </c>
      <c r="J195" s="980"/>
      <c r="K195" s="1089">
        <v>3.72</v>
      </c>
      <c r="L195" s="1090"/>
      <c r="M195" s="215">
        <f>K195*12*I165</f>
        <v>16273.512000000001</v>
      </c>
    </row>
    <row r="196" spans="1:13">
      <c r="A196" s="249" t="s">
        <v>60</v>
      </c>
      <c r="B196" s="248"/>
      <c r="C196" s="248"/>
      <c r="D196" s="248"/>
      <c r="E196" s="248"/>
      <c r="F196" s="248"/>
      <c r="G196" s="248"/>
      <c r="H196" s="247"/>
      <c r="I196" s="961" t="s">
        <v>59</v>
      </c>
      <c r="J196" s="962"/>
      <c r="K196" s="1089">
        <v>0.43</v>
      </c>
      <c r="L196" s="1090"/>
      <c r="M196" s="215">
        <f>K196*12*I165</f>
        <v>1881.0780000000002</v>
      </c>
    </row>
    <row r="197" spans="1:13">
      <c r="A197" s="271" t="s">
        <v>58</v>
      </c>
      <c r="B197" s="266"/>
      <c r="C197" s="266"/>
      <c r="D197" s="266"/>
      <c r="E197" s="256"/>
      <c r="F197" s="256"/>
      <c r="G197" s="256"/>
      <c r="H197" s="255"/>
      <c r="I197" s="270"/>
      <c r="J197" s="269"/>
      <c r="K197" s="408"/>
      <c r="L197" s="407"/>
      <c r="M197" s="215"/>
    </row>
    <row r="198" spans="1:13">
      <c r="A198" s="254" t="s">
        <v>57</v>
      </c>
      <c r="B198" s="253"/>
      <c r="C198" s="253"/>
      <c r="D198" s="253"/>
      <c r="E198" s="253"/>
      <c r="F198" s="253"/>
      <c r="G198" s="253"/>
      <c r="H198" s="252"/>
      <c r="I198" s="979" t="s">
        <v>27</v>
      </c>
      <c r="J198" s="980"/>
      <c r="K198" s="1089">
        <v>0.12</v>
      </c>
      <c r="L198" s="1090"/>
      <c r="M198" s="215">
        <f>K198*12*I165</f>
        <v>524.952</v>
      </c>
    </row>
    <row r="199" spans="1:13" ht="15.75" thickBot="1">
      <c r="A199" s="249" t="s">
        <v>56</v>
      </c>
      <c r="B199" s="248"/>
      <c r="C199" s="248"/>
      <c r="D199" s="248"/>
      <c r="E199" s="248"/>
      <c r="F199" s="248"/>
      <c r="G199" s="248"/>
      <c r="H199" s="247"/>
      <c r="I199" s="992" t="s">
        <v>27</v>
      </c>
      <c r="J199" s="993"/>
      <c r="K199" s="1113">
        <v>1.38</v>
      </c>
      <c r="L199" s="1114"/>
      <c r="M199" s="215">
        <f>K199*12*I165</f>
        <v>6036.9479999999994</v>
      </c>
    </row>
    <row r="200" spans="1:13" ht="15.75" thickBot="1">
      <c r="A200" s="996" t="s">
        <v>55</v>
      </c>
      <c r="B200" s="997"/>
      <c r="C200" s="997"/>
      <c r="D200" s="997"/>
      <c r="E200" s="997"/>
      <c r="F200" s="997"/>
      <c r="G200" s="997"/>
      <c r="H200" s="998"/>
      <c r="I200" s="242"/>
      <c r="J200" s="241"/>
      <c r="K200" s="1112">
        <f>K201+K202+K204+K205+K206+K207</f>
        <v>2.9299999999999997</v>
      </c>
      <c r="L200" s="1083"/>
      <c r="M200" s="240">
        <f>K200*12*I165</f>
        <v>12817.578</v>
      </c>
    </row>
    <row r="201" spans="1:13">
      <c r="A201" s="267" t="s">
        <v>54</v>
      </c>
      <c r="B201" s="266"/>
      <c r="C201" s="266"/>
      <c r="D201" s="266"/>
      <c r="E201" s="266"/>
      <c r="F201" s="256"/>
      <c r="G201" s="256"/>
      <c r="H201" s="255"/>
      <c r="I201" s="265"/>
      <c r="J201" s="233"/>
      <c r="K201" s="1084">
        <v>0.13</v>
      </c>
      <c r="L201" s="1085"/>
      <c r="M201" s="215">
        <f>K201*12*I165</f>
        <v>568.69800000000009</v>
      </c>
    </row>
    <row r="202" spans="1:13">
      <c r="A202" s="264" t="s">
        <v>53</v>
      </c>
      <c r="B202" s="263"/>
      <c r="C202" s="263"/>
      <c r="D202" s="263"/>
      <c r="E202" s="263"/>
      <c r="F202" s="248"/>
      <c r="G202" s="248"/>
      <c r="H202" s="247"/>
      <c r="I202" s="967" t="s">
        <v>52</v>
      </c>
      <c r="J202" s="968"/>
      <c r="K202" s="1089">
        <v>1.5</v>
      </c>
      <c r="L202" s="1090"/>
      <c r="M202" s="215">
        <f>K202*12*I165</f>
        <v>6561.9000000000005</v>
      </c>
    </row>
    <row r="203" spans="1:13">
      <c r="A203" s="257" t="s">
        <v>51</v>
      </c>
      <c r="B203" s="256"/>
      <c r="C203" s="256"/>
      <c r="D203" s="256"/>
      <c r="E203" s="256"/>
      <c r="F203" s="256"/>
      <c r="G203" s="256"/>
      <c r="H203" s="255"/>
      <c r="I203" s="975" t="s">
        <v>50</v>
      </c>
      <c r="J203" s="976"/>
      <c r="K203" s="414"/>
      <c r="L203" s="407"/>
      <c r="M203" s="215"/>
    </row>
    <row r="204" spans="1:13">
      <c r="A204" s="254" t="s">
        <v>49</v>
      </c>
      <c r="B204" s="253"/>
      <c r="C204" s="253"/>
      <c r="D204" s="253"/>
      <c r="E204" s="253"/>
      <c r="F204" s="253"/>
      <c r="G204" s="253"/>
      <c r="H204" s="252"/>
      <c r="I204" s="979" t="s">
        <v>48</v>
      </c>
      <c r="J204" s="980"/>
      <c r="K204" s="1089">
        <v>0.8</v>
      </c>
      <c r="L204" s="1090"/>
      <c r="M204" s="215">
        <f>K204*12*I165</f>
        <v>3499.6800000000007</v>
      </c>
    </row>
    <row r="205" spans="1:13">
      <c r="A205" s="254" t="s">
        <v>47</v>
      </c>
      <c r="B205" s="253"/>
      <c r="C205" s="253"/>
      <c r="D205" s="253"/>
      <c r="E205" s="253"/>
      <c r="F205" s="253"/>
      <c r="G205" s="253"/>
      <c r="H205" s="252"/>
      <c r="I205" s="979" t="s">
        <v>46</v>
      </c>
      <c r="J205" s="980"/>
      <c r="K205" s="1089">
        <v>0.23</v>
      </c>
      <c r="L205" s="1090"/>
      <c r="M205" s="215">
        <f>K205*12*I165</f>
        <v>1006.1580000000001</v>
      </c>
    </row>
    <row r="206" spans="1:13">
      <c r="A206" s="249" t="s">
        <v>38</v>
      </c>
      <c r="B206" s="248"/>
      <c r="C206" s="248"/>
      <c r="D206" s="248"/>
      <c r="E206" s="248"/>
      <c r="F206" s="248"/>
      <c r="G206" s="248"/>
      <c r="H206" s="247"/>
      <c r="I206" s="979" t="s">
        <v>37</v>
      </c>
      <c r="J206" s="980"/>
      <c r="K206" s="1091">
        <v>0.12</v>
      </c>
      <c r="L206" s="1092"/>
      <c r="M206" s="215">
        <f>K206*12*I165</f>
        <v>524.952</v>
      </c>
    </row>
    <row r="207" spans="1:13" ht="15.75" thickBot="1">
      <c r="A207" s="249" t="s">
        <v>45</v>
      </c>
      <c r="B207" s="248"/>
      <c r="C207" s="248"/>
      <c r="D207" s="248"/>
      <c r="E207" s="248"/>
      <c r="F207" s="248"/>
      <c r="G207" s="248"/>
      <c r="H207" s="247"/>
      <c r="I207" s="992" t="s">
        <v>44</v>
      </c>
      <c r="J207" s="993"/>
      <c r="K207" s="1093">
        <v>0.15</v>
      </c>
      <c r="L207" s="1094"/>
      <c r="M207" s="260">
        <f>K207*12*I165</f>
        <v>656.18999999999994</v>
      </c>
    </row>
    <row r="208" spans="1:13" ht="15.75" thickBot="1">
      <c r="A208" s="996" t="s">
        <v>108</v>
      </c>
      <c r="B208" s="997"/>
      <c r="C208" s="997"/>
      <c r="D208" s="997"/>
      <c r="E208" s="997"/>
      <c r="F208" s="997"/>
      <c r="G208" s="997"/>
      <c r="H208" s="998"/>
      <c r="I208" s="259"/>
      <c r="J208" s="258"/>
      <c r="K208" s="1106">
        <f>K209+K210+K211</f>
        <v>1.7599999999999998</v>
      </c>
      <c r="L208" s="1107"/>
      <c r="M208" s="240">
        <f>K208*12*I165</f>
        <v>7699.2959999999994</v>
      </c>
    </row>
    <row r="209" spans="1:13">
      <c r="A209" s="257" t="s">
        <v>42</v>
      </c>
      <c r="B209" s="256"/>
      <c r="C209" s="256"/>
      <c r="D209" s="256"/>
      <c r="E209" s="256"/>
      <c r="F209" s="256"/>
      <c r="G209" s="256"/>
      <c r="H209" s="255"/>
      <c r="I209" s="1006" t="s">
        <v>41</v>
      </c>
      <c r="J209" s="1007"/>
      <c r="K209" s="1115">
        <v>0.85</v>
      </c>
      <c r="L209" s="1116"/>
      <c r="M209" s="215">
        <f>K209*12*I165</f>
        <v>3718.41</v>
      </c>
    </row>
    <row r="210" spans="1:13">
      <c r="A210" s="254" t="s">
        <v>40</v>
      </c>
      <c r="B210" s="253"/>
      <c r="C210" s="253"/>
      <c r="D210" s="253"/>
      <c r="E210" s="253"/>
      <c r="F210" s="253"/>
      <c r="G210" s="253"/>
      <c r="H210" s="252"/>
      <c r="I210" s="251" t="s">
        <v>39</v>
      </c>
      <c r="J210" s="250"/>
      <c r="K210" s="1091">
        <v>0.72</v>
      </c>
      <c r="L210" s="1092"/>
      <c r="M210" s="215">
        <f>K210*12*I165</f>
        <v>3149.7120000000004</v>
      </c>
    </row>
    <row r="211" spans="1:13" ht="15.75" thickBot="1">
      <c r="A211" s="249" t="s">
        <v>38</v>
      </c>
      <c r="B211" s="248"/>
      <c r="C211" s="248"/>
      <c r="D211" s="248"/>
      <c r="E211" s="248"/>
      <c r="F211" s="248"/>
      <c r="G211" s="248"/>
      <c r="H211" s="247"/>
      <c r="I211" s="992" t="s">
        <v>37</v>
      </c>
      <c r="J211" s="993"/>
      <c r="K211" s="1093">
        <v>0.19</v>
      </c>
      <c r="L211" s="1094"/>
      <c r="M211" s="215">
        <f>K211*12*I165</f>
        <v>831.17400000000009</v>
      </c>
    </row>
    <row r="212" spans="1:13" ht="15.75" thickBot="1">
      <c r="A212" s="246" t="s">
        <v>107</v>
      </c>
      <c r="B212" s="245"/>
      <c r="C212" s="245"/>
      <c r="D212" s="245"/>
      <c r="E212" s="245"/>
      <c r="F212" s="245"/>
      <c r="G212" s="245"/>
      <c r="H212" s="244"/>
      <c r="I212" s="1010" t="s">
        <v>35</v>
      </c>
      <c r="J212" s="1011"/>
      <c r="K212" s="1112">
        <v>15.89</v>
      </c>
      <c r="L212" s="1107"/>
      <c r="M212" s="240">
        <f>K212*12*I165</f>
        <v>69512.394</v>
      </c>
    </row>
    <row r="213" spans="1:13" ht="15.75" thickBot="1">
      <c r="A213" s="986" t="s">
        <v>106</v>
      </c>
      <c r="B213" s="987"/>
      <c r="C213" s="987"/>
      <c r="D213" s="987"/>
      <c r="E213" s="987"/>
      <c r="F213" s="987"/>
      <c r="G213" s="987"/>
      <c r="H213" s="988"/>
      <c r="I213" s="242"/>
      <c r="J213" s="241"/>
      <c r="K213" s="1112">
        <v>2</v>
      </c>
      <c r="L213" s="1107"/>
      <c r="M213" s="240">
        <f>K213*12*I165</f>
        <v>8749.2000000000007</v>
      </c>
    </row>
    <row r="214" spans="1:13">
      <c r="A214" s="238" t="s">
        <v>33</v>
      </c>
      <c r="B214" s="237"/>
      <c r="C214" s="237"/>
      <c r="D214" s="237"/>
      <c r="E214" s="237"/>
      <c r="F214" s="237"/>
      <c r="G214" s="237"/>
      <c r="H214" s="235"/>
      <c r="I214" s="1014" t="s">
        <v>32</v>
      </c>
      <c r="J214" s="1015"/>
      <c r="K214" s="410"/>
      <c r="L214" s="409"/>
      <c r="M214" s="215"/>
    </row>
    <row r="215" spans="1:13">
      <c r="A215" s="238" t="s">
        <v>31</v>
      </c>
      <c r="B215" s="237"/>
      <c r="C215" s="237"/>
      <c r="D215" s="237"/>
      <c r="E215" s="237"/>
      <c r="F215" s="237"/>
      <c r="G215" s="237"/>
      <c r="H215" s="235"/>
      <c r="I215" s="234"/>
      <c r="J215" s="233"/>
      <c r="K215" s="410"/>
      <c r="L215" s="409"/>
      <c r="M215" s="215"/>
    </row>
    <row r="216" spans="1:13" ht="15.75" thickBot="1">
      <c r="A216" s="238" t="s">
        <v>30</v>
      </c>
      <c r="B216" s="237"/>
      <c r="C216" s="237"/>
      <c r="D216" s="237"/>
      <c r="E216" s="237"/>
      <c r="F216" s="237"/>
      <c r="G216" s="237"/>
      <c r="H216" s="235"/>
      <c r="I216" s="413"/>
      <c r="J216" s="233"/>
      <c r="K216" s="410"/>
      <c r="L216" s="409"/>
      <c r="M216" s="215"/>
    </row>
    <row r="217" spans="1:13" ht="15.75" thickBot="1">
      <c r="A217" s="246" t="s">
        <v>105</v>
      </c>
      <c r="B217" s="245"/>
      <c r="C217" s="245"/>
      <c r="D217" s="245"/>
      <c r="E217" s="245"/>
      <c r="F217" s="245"/>
      <c r="G217" s="245"/>
      <c r="H217" s="244"/>
      <c r="I217" s="242"/>
      <c r="J217" s="241"/>
      <c r="K217" s="1112">
        <v>0.1</v>
      </c>
      <c r="L217" s="1107"/>
      <c r="M217" s="240">
        <f>K217*12*I165</f>
        <v>437.46000000000009</v>
      </c>
    </row>
    <row r="218" spans="1:13">
      <c r="A218" s="238" t="s">
        <v>28</v>
      </c>
      <c r="B218" s="237"/>
      <c r="C218" s="237"/>
      <c r="D218" s="237"/>
      <c r="E218" s="237"/>
      <c r="F218" s="237"/>
      <c r="G218" s="237"/>
      <c r="H218" s="235"/>
      <c r="I218" s="1014" t="s">
        <v>27</v>
      </c>
      <c r="J218" s="1015"/>
      <c r="K218" s="412"/>
      <c r="L218" s="409"/>
      <c r="M218" s="215"/>
    </row>
    <row r="219" spans="1:13" ht="15.75" thickBot="1">
      <c r="A219" s="238" t="s">
        <v>26</v>
      </c>
      <c r="B219" s="237"/>
      <c r="C219" s="237"/>
      <c r="D219" s="237"/>
      <c r="E219" s="237"/>
      <c r="F219" s="237"/>
      <c r="G219" s="237"/>
      <c r="H219" s="235"/>
      <c r="I219" s="234"/>
      <c r="J219" s="233"/>
      <c r="K219" s="412"/>
      <c r="L219" s="409"/>
      <c r="M219" s="215"/>
    </row>
    <row r="220" spans="1:13" ht="15.75" thickBot="1">
      <c r="A220" s="986" t="s">
        <v>111</v>
      </c>
      <c r="B220" s="987"/>
      <c r="C220" s="987"/>
      <c r="D220" s="987"/>
      <c r="E220" s="987"/>
      <c r="F220" s="987"/>
      <c r="G220" s="987"/>
      <c r="H220" s="988"/>
      <c r="I220" s="242"/>
      <c r="J220" s="241"/>
      <c r="K220" s="1112">
        <v>7.5</v>
      </c>
      <c r="L220" s="1107"/>
      <c r="M220" s="240">
        <f>K220*12*I165</f>
        <v>32809.5</v>
      </c>
    </row>
    <row r="221" spans="1:13">
      <c r="A221" s="238" t="s">
        <v>24</v>
      </c>
      <c r="B221" s="236"/>
      <c r="C221" s="236"/>
      <c r="D221" s="236"/>
      <c r="E221" s="236"/>
      <c r="F221" s="237"/>
      <c r="G221" s="236"/>
      <c r="H221" s="235"/>
      <c r="I221" s="967" t="s">
        <v>23</v>
      </c>
      <c r="J221" s="968"/>
      <c r="K221" s="410"/>
      <c r="L221" s="409"/>
      <c r="M221" s="215"/>
    </row>
    <row r="222" spans="1:13">
      <c r="A222" s="238" t="s">
        <v>22</v>
      </c>
      <c r="B222" s="236"/>
      <c r="C222" s="236"/>
      <c r="D222" s="236"/>
      <c r="E222" s="236"/>
      <c r="F222" s="237"/>
      <c r="G222" s="236"/>
      <c r="H222" s="235"/>
      <c r="I222" s="967" t="s">
        <v>21</v>
      </c>
      <c r="J222" s="968"/>
      <c r="K222" s="410"/>
      <c r="L222" s="409"/>
      <c r="M222" s="215"/>
    </row>
    <row r="223" spans="1:13">
      <c r="A223" s="238" t="s">
        <v>20</v>
      </c>
      <c r="B223" s="236"/>
      <c r="C223" s="236"/>
      <c r="D223" s="236"/>
      <c r="E223" s="236"/>
      <c r="F223" s="237"/>
      <c r="G223" s="236"/>
      <c r="H223" s="235"/>
      <c r="I223" s="967" t="s">
        <v>19</v>
      </c>
      <c r="J223" s="968"/>
      <c r="K223" s="410"/>
      <c r="L223" s="409"/>
      <c r="M223" s="215"/>
    </row>
    <row r="224" spans="1:13">
      <c r="A224" s="238" t="s">
        <v>18</v>
      </c>
      <c r="B224" s="236"/>
      <c r="C224" s="236"/>
      <c r="D224" s="236"/>
      <c r="E224" s="236"/>
      <c r="F224" s="237"/>
      <c r="G224" s="236"/>
      <c r="H224" s="235"/>
      <c r="I224" s="967" t="s">
        <v>17</v>
      </c>
      <c r="J224" s="968"/>
      <c r="K224" s="410"/>
      <c r="L224" s="409"/>
      <c r="M224" s="215"/>
    </row>
    <row r="225" spans="1:13">
      <c r="A225" s="238" t="s">
        <v>16</v>
      </c>
      <c r="B225" s="236"/>
      <c r="C225" s="236"/>
      <c r="D225" s="236"/>
      <c r="E225" s="236"/>
      <c r="F225" s="237"/>
      <c r="G225" s="236"/>
      <c r="H225" s="235"/>
      <c r="I225" s="967" t="s">
        <v>15</v>
      </c>
      <c r="J225" s="968"/>
      <c r="K225" s="410"/>
      <c r="L225" s="409"/>
      <c r="M225" s="215"/>
    </row>
    <row r="226" spans="1:13">
      <c r="A226" s="238" t="s">
        <v>14</v>
      </c>
      <c r="B226" s="236"/>
      <c r="C226" s="236"/>
      <c r="D226" s="236"/>
      <c r="E226" s="236"/>
      <c r="F226" s="237"/>
      <c r="G226" s="236"/>
      <c r="H226" s="235"/>
      <c r="I226" s="234"/>
      <c r="J226" s="233"/>
      <c r="K226" s="410"/>
      <c r="L226" s="411"/>
      <c r="M226" s="215"/>
    </row>
    <row r="227" spans="1:13">
      <c r="A227" s="238" t="s">
        <v>13</v>
      </c>
      <c r="B227" s="236"/>
      <c r="C227" s="236"/>
      <c r="D227" s="236"/>
      <c r="E227" s="236"/>
      <c r="F227" s="237"/>
      <c r="G227" s="236"/>
      <c r="H227" s="235"/>
      <c r="I227" s="234"/>
      <c r="J227" s="233"/>
      <c r="K227" s="410"/>
      <c r="L227" s="409"/>
      <c r="M227" s="215"/>
    </row>
    <row r="228" spans="1:13">
      <c r="A228" s="238" t="s">
        <v>12</v>
      </c>
      <c r="B228" s="236"/>
      <c r="C228" s="236"/>
      <c r="D228" s="236"/>
      <c r="E228" s="236"/>
      <c r="F228" s="237"/>
      <c r="G228" s="236"/>
      <c r="H228" s="235"/>
      <c r="I228" s="234"/>
      <c r="J228" s="233"/>
      <c r="K228" s="410"/>
      <c r="L228" s="409"/>
      <c r="M228" s="215"/>
    </row>
    <row r="229" spans="1:13">
      <c r="A229" s="238" t="s">
        <v>11</v>
      </c>
      <c r="B229" s="236"/>
      <c r="C229" s="236"/>
      <c r="D229" s="236"/>
      <c r="E229" s="236"/>
      <c r="F229" s="237"/>
      <c r="G229" s="236"/>
      <c r="H229" s="235"/>
      <c r="I229" s="234"/>
      <c r="J229" s="233"/>
      <c r="K229" s="410"/>
      <c r="L229" s="409"/>
      <c r="M229" s="215"/>
    </row>
    <row r="230" spans="1:13">
      <c r="A230" s="238" t="s">
        <v>10</v>
      </c>
      <c r="B230" s="236"/>
      <c r="C230" s="236"/>
      <c r="D230" s="236"/>
      <c r="E230" s="236"/>
      <c r="F230" s="237"/>
      <c r="G230" s="236"/>
      <c r="H230" s="235"/>
      <c r="I230" s="234"/>
      <c r="J230" s="233"/>
      <c r="K230" s="410"/>
      <c r="L230" s="409"/>
      <c r="M230" s="215"/>
    </row>
    <row r="231" spans="1:13" ht="15.75" thickBot="1">
      <c r="A231" s="1044" t="s">
        <v>9</v>
      </c>
      <c r="B231" s="1045"/>
      <c r="C231" s="1045"/>
      <c r="D231" s="1045"/>
      <c r="E231" s="1045"/>
      <c r="F231" s="1045"/>
      <c r="G231" s="1045"/>
      <c r="H231" s="1046"/>
      <c r="I231" s="234"/>
      <c r="J231" s="233"/>
      <c r="K231" s="408"/>
      <c r="L231" s="407"/>
      <c r="M231" s="215"/>
    </row>
    <row r="232" spans="1:13">
      <c r="A232" s="230" t="s">
        <v>8</v>
      </c>
      <c r="B232" s="229"/>
      <c r="C232" s="229"/>
      <c r="D232" s="229"/>
      <c r="E232" s="229"/>
      <c r="F232" s="229"/>
      <c r="G232" s="229"/>
      <c r="H232" s="229"/>
      <c r="I232" s="1014" t="s">
        <v>3</v>
      </c>
      <c r="J232" s="1015"/>
      <c r="K232" s="428"/>
      <c r="L232" s="427"/>
      <c r="M232" s="226"/>
    </row>
    <row r="233" spans="1:13" ht="15.75" thickBot="1">
      <c r="A233" s="225" t="s">
        <v>7</v>
      </c>
      <c r="B233" s="224"/>
      <c r="C233" s="224"/>
      <c r="D233" s="224"/>
      <c r="E233" s="224"/>
      <c r="F233" s="224"/>
      <c r="G233" s="224"/>
      <c r="H233" s="224"/>
      <c r="I233" s="223"/>
      <c r="J233" s="222"/>
      <c r="K233" s="406"/>
      <c r="L233" s="405"/>
      <c r="M233" s="219"/>
    </row>
    <row r="234" spans="1:13" ht="15.75" thickBot="1">
      <c r="A234" s="986" t="s">
        <v>6</v>
      </c>
      <c r="B234" s="987"/>
      <c r="C234" s="987"/>
      <c r="D234" s="987"/>
      <c r="E234" s="987"/>
      <c r="F234" s="987"/>
      <c r="G234" s="987"/>
      <c r="H234" s="1026"/>
      <c r="I234" s="1027" t="s">
        <v>5</v>
      </c>
      <c r="J234" s="1028"/>
      <c r="K234" s="1101">
        <v>1.64</v>
      </c>
      <c r="L234" s="1102"/>
      <c r="M234" s="208">
        <f>K234*12*I165</f>
        <v>7174.3440000000001</v>
      </c>
    </row>
    <row r="235" spans="1:13" ht="15.75" thickBot="1">
      <c r="A235" s="218" t="s">
        <v>136</v>
      </c>
      <c r="B235" s="217"/>
      <c r="C235" s="217"/>
      <c r="D235" s="217"/>
      <c r="E235" s="217"/>
      <c r="F235" s="217"/>
      <c r="G235" s="217"/>
      <c r="H235" s="217"/>
      <c r="I235" s="1027" t="s">
        <v>3</v>
      </c>
      <c r="J235" s="1100"/>
      <c r="K235" s="1101">
        <v>1</v>
      </c>
      <c r="L235" s="1102"/>
      <c r="M235" s="208">
        <f>K235*I165*12</f>
        <v>4374.6000000000004</v>
      </c>
    </row>
    <row r="236" spans="1:13" ht="15.75" thickBot="1">
      <c r="A236" s="218" t="s">
        <v>2</v>
      </c>
      <c r="B236" s="217"/>
      <c r="C236" s="217"/>
      <c r="D236" s="217"/>
      <c r="E236" s="217"/>
      <c r="F236" s="217"/>
      <c r="G236" s="217"/>
      <c r="H236" s="217"/>
      <c r="I236" s="216"/>
      <c r="J236" s="211"/>
      <c r="K236" s="1101"/>
      <c r="L236" s="1102"/>
      <c r="M236" s="208">
        <f>K236*I165*12</f>
        <v>0</v>
      </c>
    </row>
    <row r="237" spans="1:13" ht="15.75" thickBot="1">
      <c r="A237" s="1020" t="s">
        <v>0</v>
      </c>
      <c r="B237" s="1021"/>
      <c r="C237" s="1021"/>
      <c r="D237" s="1021"/>
      <c r="E237" s="1021"/>
      <c r="F237" s="1021"/>
      <c r="G237" s="1021"/>
      <c r="H237" s="1021"/>
      <c r="I237" s="210"/>
      <c r="J237" s="209"/>
      <c r="K237" s="1108">
        <f>K166+K176+K191+K220+K234+K236+K235</f>
        <v>53.580000000000005</v>
      </c>
      <c r="L237" s="1109"/>
      <c r="M237" s="208">
        <f>M166+M176+M191+M220+M234+M236+M235</f>
        <v>234391.06800000003</v>
      </c>
    </row>
    <row r="240" spans="1:13" ht="15.75">
      <c r="A240" s="957" t="s">
        <v>104</v>
      </c>
      <c r="B240" s="957"/>
      <c r="C240" s="957"/>
      <c r="D240" s="957"/>
      <c r="E240" s="957"/>
      <c r="F240" s="957"/>
      <c r="G240" s="957"/>
      <c r="H240" s="957"/>
      <c r="I240" s="957"/>
      <c r="J240" s="957"/>
      <c r="K240" s="957"/>
      <c r="L240" s="957"/>
      <c r="M240" s="262"/>
    </row>
    <row r="241" spans="1:13" ht="15.75">
      <c r="A241" s="958" t="s">
        <v>139</v>
      </c>
      <c r="B241" s="958"/>
      <c r="C241" s="958"/>
      <c r="D241" s="958"/>
      <c r="E241" s="958"/>
      <c r="F241" s="958"/>
      <c r="G241" s="958"/>
      <c r="H241" s="958"/>
      <c r="I241" s="958"/>
      <c r="J241" s="958"/>
      <c r="K241" s="958"/>
      <c r="L241" s="958"/>
      <c r="M241" s="262"/>
    </row>
    <row r="242" spans="1:13" ht="15.75">
      <c r="A242" s="300"/>
      <c r="B242" s="300"/>
      <c r="C242" s="300"/>
      <c r="D242" s="300"/>
      <c r="E242" s="300"/>
      <c r="F242" s="300" t="s">
        <v>143</v>
      </c>
      <c r="G242" s="300"/>
      <c r="H242" s="300"/>
      <c r="I242" s="300"/>
      <c r="J242" s="300"/>
      <c r="K242" s="422" t="s">
        <v>141</v>
      </c>
      <c r="L242" s="422"/>
      <c r="M242" s="262"/>
    </row>
    <row r="243" spans="1:13">
      <c r="A243" s="264"/>
      <c r="B243" s="263"/>
      <c r="C243" s="960" t="s">
        <v>100</v>
      </c>
      <c r="D243" s="960"/>
      <c r="E243" s="960"/>
      <c r="F243" s="263"/>
      <c r="G243" s="263"/>
      <c r="H243" s="298"/>
      <c r="I243" s="961" t="s">
        <v>99</v>
      </c>
      <c r="J243" s="962"/>
      <c r="K243" s="1073" t="s">
        <v>98</v>
      </c>
      <c r="L243" s="1074"/>
      <c r="M243" s="312"/>
    </row>
    <row r="244" spans="1:13">
      <c r="A244" s="311"/>
      <c r="B244" s="283"/>
      <c r="C244" s="283"/>
      <c r="D244" s="283"/>
      <c r="E244" s="283"/>
      <c r="F244" s="283"/>
      <c r="G244" s="283"/>
      <c r="H244" s="284"/>
      <c r="I244" s="234"/>
      <c r="J244" s="233"/>
      <c r="K244" s="1035" t="s">
        <v>97</v>
      </c>
      <c r="L244" s="1036"/>
      <c r="M244" s="310" t="s">
        <v>96</v>
      </c>
    </row>
    <row r="245" spans="1:13">
      <c r="A245" s="311"/>
      <c r="B245" s="283"/>
      <c r="C245" s="283"/>
      <c r="D245" s="283"/>
      <c r="E245" s="283"/>
      <c r="F245" s="283"/>
      <c r="G245" s="283"/>
      <c r="H245" s="284"/>
      <c r="I245" s="967" t="s">
        <v>95</v>
      </c>
      <c r="J245" s="968"/>
      <c r="K245" s="1066" t="s">
        <v>94</v>
      </c>
      <c r="L245" s="1067"/>
      <c r="M245" s="310" t="s">
        <v>93</v>
      </c>
    </row>
    <row r="246" spans="1:13" ht="16.5" thickBot="1">
      <c r="A246" s="309"/>
      <c r="B246" s="280"/>
      <c r="C246" s="280"/>
      <c r="D246" s="280"/>
      <c r="E246" s="280"/>
      <c r="F246" s="280"/>
      <c r="G246" s="280"/>
      <c r="H246" s="279"/>
      <c r="I246" s="971">
        <v>935.6</v>
      </c>
      <c r="J246" s="972"/>
      <c r="K246" s="1103"/>
      <c r="L246" s="1104"/>
      <c r="M246" s="308"/>
    </row>
    <row r="247" spans="1:13">
      <c r="A247" s="296" t="s">
        <v>92</v>
      </c>
      <c r="B247" s="276"/>
      <c r="C247" s="276"/>
      <c r="D247" s="276"/>
      <c r="E247" s="276"/>
      <c r="F247" s="276"/>
      <c r="G247" s="276"/>
      <c r="H247" s="307"/>
      <c r="I247" s="273"/>
      <c r="J247" s="272"/>
      <c r="K247" s="1105">
        <f>K250+K253</f>
        <v>7.5</v>
      </c>
      <c r="L247" s="1098"/>
      <c r="M247" s="226">
        <f>K247*12*I246</f>
        <v>84204</v>
      </c>
    </row>
    <row r="248" spans="1:13">
      <c r="A248" s="306" t="s">
        <v>91</v>
      </c>
      <c r="B248" s="305"/>
      <c r="C248" s="305"/>
      <c r="D248" s="305"/>
      <c r="E248" s="305"/>
      <c r="F248" s="305"/>
      <c r="G248" s="305"/>
      <c r="H248" s="304"/>
      <c r="I248" s="234"/>
      <c r="J248" s="233"/>
      <c r="K248" s="408"/>
      <c r="L248" s="407"/>
      <c r="M248" s="303"/>
    </row>
    <row r="249" spans="1:13" ht="15.75" thickBot="1">
      <c r="A249" s="292" t="s">
        <v>90</v>
      </c>
      <c r="B249" s="302"/>
      <c r="C249" s="302"/>
      <c r="D249" s="302"/>
      <c r="E249" s="302"/>
      <c r="F249" s="302"/>
      <c r="G249" s="302"/>
      <c r="H249" s="301"/>
      <c r="I249" s="289"/>
      <c r="J249" s="222"/>
      <c r="K249" s="406"/>
      <c r="L249" s="405"/>
      <c r="M249" s="219"/>
    </row>
    <row r="250" spans="1:13">
      <c r="A250" s="257" t="s">
        <v>89</v>
      </c>
      <c r="B250" s="266"/>
      <c r="C250" s="266"/>
      <c r="D250" s="266"/>
      <c r="E250" s="266"/>
      <c r="F250" s="266"/>
      <c r="G250" s="266"/>
      <c r="H250" s="285"/>
      <c r="I250" s="975" t="s">
        <v>27</v>
      </c>
      <c r="J250" s="976"/>
      <c r="K250" s="1084">
        <v>4.5</v>
      </c>
      <c r="L250" s="1085"/>
      <c r="M250" s="215">
        <f>K250*12*I246</f>
        <v>50522.400000000001</v>
      </c>
    </row>
    <row r="251" spans="1:13">
      <c r="A251" s="238" t="s">
        <v>80</v>
      </c>
      <c r="B251" s="283"/>
      <c r="C251" s="283"/>
      <c r="D251" s="283"/>
      <c r="E251" s="283"/>
      <c r="F251" s="283"/>
      <c r="G251" s="283"/>
      <c r="H251" s="284"/>
      <c r="I251" s="967" t="s">
        <v>70</v>
      </c>
      <c r="J251" s="968"/>
      <c r="K251" s="414"/>
      <c r="L251" s="407"/>
      <c r="M251" s="215"/>
    </row>
    <row r="252" spans="1:13">
      <c r="A252" s="257" t="s">
        <v>79</v>
      </c>
      <c r="B252" s="266"/>
      <c r="C252" s="266"/>
      <c r="D252" s="266"/>
      <c r="E252" s="266"/>
      <c r="F252" s="266"/>
      <c r="G252" s="266"/>
      <c r="H252" s="285"/>
      <c r="I252" s="975"/>
      <c r="J252" s="976"/>
      <c r="K252" s="414"/>
      <c r="L252" s="407"/>
      <c r="M252" s="215"/>
    </row>
    <row r="253" spans="1:13">
      <c r="A253" s="257" t="s">
        <v>88</v>
      </c>
      <c r="B253" s="266"/>
      <c r="C253" s="266"/>
      <c r="D253" s="266"/>
      <c r="E253" s="266"/>
      <c r="F253" s="266"/>
      <c r="G253" s="266"/>
      <c r="H253" s="285"/>
      <c r="I253" s="979" t="s">
        <v>59</v>
      </c>
      <c r="J253" s="980"/>
      <c r="K253" s="1089">
        <v>3</v>
      </c>
      <c r="L253" s="1090"/>
      <c r="M253" s="215">
        <f>K253*12*I246</f>
        <v>33681.599999999999</v>
      </c>
    </row>
    <row r="254" spans="1:13" ht="15.75">
      <c r="A254" s="254" t="s">
        <v>87</v>
      </c>
      <c r="B254" s="282"/>
      <c r="C254" s="282"/>
      <c r="D254" s="282"/>
      <c r="E254" s="282"/>
      <c r="F254" s="282"/>
      <c r="G254" s="282"/>
      <c r="H254" s="281"/>
      <c r="I254" s="967" t="s">
        <v>70</v>
      </c>
      <c r="J254" s="968"/>
      <c r="K254" s="422"/>
      <c r="L254" s="421"/>
      <c r="M254" s="215"/>
    </row>
    <row r="255" spans="1:13">
      <c r="A255" s="249" t="s">
        <v>86</v>
      </c>
      <c r="B255" s="263"/>
      <c r="C255" s="263"/>
      <c r="D255" s="263"/>
      <c r="E255" s="263"/>
      <c r="F255" s="263"/>
      <c r="G255" s="263"/>
      <c r="H255" s="298"/>
      <c r="I255" s="967"/>
      <c r="J255" s="968"/>
      <c r="K255" s="365"/>
      <c r="L255" s="407"/>
      <c r="M255" s="215"/>
    </row>
    <row r="256" spans="1:13" ht="15.75" thickBot="1">
      <c r="A256" s="257" t="s">
        <v>85</v>
      </c>
      <c r="B256" s="256"/>
      <c r="C256" s="256"/>
      <c r="D256" s="256"/>
      <c r="E256" s="256"/>
      <c r="F256" s="256"/>
      <c r="G256" s="256"/>
      <c r="H256" s="255"/>
      <c r="I256" s="270"/>
      <c r="J256" s="269"/>
      <c r="K256" s="1091"/>
      <c r="L256" s="1092"/>
      <c r="M256" s="215"/>
    </row>
    <row r="257" spans="1:13">
      <c r="A257" s="296" t="s">
        <v>84</v>
      </c>
      <c r="B257" s="295"/>
      <c r="C257" s="295"/>
      <c r="D257" s="295"/>
      <c r="E257" s="295"/>
      <c r="F257" s="295"/>
      <c r="G257" s="295"/>
      <c r="H257" s="294"/>
      <c r="I257" s="273"/>
      <c r="J257" s="293"/>
      <c r="K257" s="1099">
        <f>K259+K264+K267</f>
        <v>6.03</v>
      </c>
      <c r="L257" s="1098"/>
      <c r="M257" s="226">
        <f>K257*12*I246</f>
        <v>67700.016000000003</v>
      </c>
    </row>
    <row r="258" spans="1:13" ht="15.75" thickBot="1">
      <c r="A258" s="292" t="s">
        <v>83</v>
      </c>
      <c r="B258" s="291"/>
      <c r="C258" s="291"/>
      <c r="D258" s="291"/>
      <c r="E258" s="291"/>
      <c r="F258" s="291"/>
      <c r="G258" s="291"/>
      <c r="H258" s="290"/>
      <c r="I258" s="289"/>
      <c r="J258" s="288"/>
      <c r="K258" s="406"/>
      <c r="L258" s="405"/>
      <c r="M258" s="219"/>
    </row>
    <row r="259" spans="1:13">
      <c r="A259" s="238" t="s">
        <v>82</v>
      </c>
      <c r="B259" s="237"/>
      <c r="C259" s="237"/>
      <c r="D259" s="237"/>
      <c r="E259" s="237"/>
      <c r="F259" s="237"/>
      <c r="G259" s="237"/>
      <c r="H259" s="235"/>
      <c r="I259" s="967" t="s">
        <v>27</v>
      </c>
      <c r="J259" s="968"/>
      <c r="K259" s="1084">
        <v>2.83</v>
      </c>
      <c r="L259" s="1085"/>
      <c r="M259" s="215">
        <f>K259*12*I246</f>
        <v>31772.976000000002</v>
      </c>
    </row>
    <row r="260" spans="1:13">
      <c r="A260" s="257" t="s">
        <v>81</v>
      </c>
      <c r="B260" s="256"/>
      <c r="C260" s="256"/>
      <c r="D260" s="256"/>
      <c r="E260" s="256"/>
      <c r="F260" s="256"/>
      <c r="G260" s="256"/>
      <c r="H260" s="255"/>
      <c r="I260" s="287"/>
      <c r="J260" s="286"/>
      <c r="K260" s="414"/>
      <c r="L260" s="407"/>
      <c r="M260" s="215"/>
    </row>
    <row r="261" spans="1:13">
      <c r="A261" s="238" t="s">
        <v>80</v>
      </c>
      <c r="B261" s="283"/>
      <c r="C261" s="283"/>
      <c r="D261" s="283"/>
      <c r="E261" s="283"/>
      <c r="F261" s="283"/>
      <c r="G261" s="283"/>
      <c r="H261" s="284"/>
      <c r="I261" s="967" t="s">
        <v>70</v>
      </c>
      <c r="J261" s="968"/>
      <c r="K261" s="414"/>
      <c r="L261" s="407"/>
      <c r="M261" s="215"/>
    </row>
    <row r="262" spans="1:13">
      <c r="A262" s="257" t="s">
        <v>79</v>
      </c>
      <c r="B262" s="266"/>
      <c r="C262" s="266"/>
      <c r="D262" s="266"/>
      <c r="E262" s="266"/>
      <c r="F262" s="266"/>
      <c r="G262" s="266"/>
      <c r="H262" s="285"/>
      <c r="I262" s="975"/>
      <c r="J262" s="976"/>
      <c r="K262" s="414"/>
      <c r="L262" s="407"/>
      <c r="M262" s="215"/>
    </row>
    <row r="263" spans="1:13">
      <c r="A263" s="254" t="s">
        <v>78</v>
      </c>
      <c r="B263" s="282"/>
      <c r="C263" s="281"/>
      <c r="D263" s="283"/>
      <c r="E263" s="283"/>
      <c r="F263" s="283"/>
      <c r="G263" s="283"/>
      <c r="H263" s="284"/>
      <c r="I263" s="967" t="s">
        <v>70</v>
      </c>
      <c r="J263" s="968"/>
      <c r="K263" s="414"/>
      <c r="L263" s="407"/>
      <c r="M263" s="215"/>
    </row>
    <row r="264" spans="1:13">
      <c r="A264" s="238" t="s">
        <v>77</v>
      </c>
      <c r="B264" s="283"/>
      <c r="C264" s="283"/>
      <c r="D264" s="282"/>
      <c r="E264" s="282"/>
      <c r="F264" s="282"/>
      <c r="G264" s="282"/>
      <c r="H264" s="281"/>
      <c r="I264" s="979" t="s">
        <v>59</v>
      </c>
      <c r="J264" s="980"/>
      <c r="K264" s="1089">
        <v>1.5</v>
      </c>
      <c r="L264" s="1090"/>
      <c r="M264" s="215">
        <f>K264*12*I246</f>
        <v>16840.8</v>
      </c>
    </row>
    <row r="265" spans="1:13">
      <c r="A265" s="249" t="s">
        <v>76</v>
      </c>
      <c r="B265" s="248"/>
      <c r="C265" s="248"/>
      <c r="D265" s="248"/>
      <c r="E265" s="248"/>
      <c r="F265" s="248"/>
      <c r="G265" s="248"/>
      <c r="H265" s="247"/>
      <c r="I265" s="961" t="s">
        <v>75</v>
      </c>
      <c r="J265" s="962"/>
      <c r="K265" s="414"/>
      <c r="L265" s="407"/>
      <c r="M265" s="215"/>
    </row>
    <row r="266" spans="1:13">
      <c r="A266" s="257"/>
      <c r="B266" s="256"/>
      <c r="C266" s="256"/>
      <c r="D266" s="256"/>
      <c r="E266" s="256"/>
      <c r="F266" s="256"/>
      <c r="G266" s="256"/>
      <c r="H266" s="255"/>
      <c r="I266" s="270" t="s">
        <v>74</v>
      </c>
      <c r="J266" s="269"/>
      <c r="K266" s="365"/>
      <c r="L266" s="407"/>
      <c r="M266" s="215"/>
    </row>
    <row r="267" spans="1:13">
      <c r="A267" s="249" t="s">
        <v>73</v>
      </c>
      <c r="B267" s="248"/>
      <c r="C267" s="248"/>
      <c r="D267" s="248"/>
      <c r="E267" s="248"/>
      <c r="F267" s="248"/>
      <c r="G267" s="248"/>
      <c r="H267" s="247"/>
      <c r="I267" s="961" t="s">
        <v>59</v>
      </c>
      <c r="J267" s="962"/>
      <c r="K267" s="1089">
        <v>1.7</v>
      </c>
      <c r="L267" s="1090"/>
      <c r="M267" s="215">
        <f>K267*12*I246</f>
        <v>19086.239999999998</v>
      </c>
    </row>
    <row r="268" spans="1:13">
      <c r="A268" s="257" t="s">
        <v>72</v>
      </c>
      <c r="B268" s="256"/>
      <c r="C268" s="256"/>
      <c r="D268" s="256"/>
      <c r="E268" s="256"/>
      <c r="F268" s="256"/>
      <c r="G268" s="256"/>
      <c r="H268" s="255"/>
      <c r="I268" s="270"/>
      <c r="J268" s="269"/>
      <c r="K268" s="414"/>
      <c r="L268" s="407"/>
      <c r="M268" s="215"/>
    </row>
    <row r="269" spans="1:13">
      <c r="A269" s="249" t="s">
        <v>71</v>
      </c>
      <c r="B269" s="248"/>
      <c r="C269" s="248"/>
      <c r="D269" s="248"/>
      <c r="E269" s="248"/>
      <c r="F269" s="248"/>
      <c r="G269" s="248"/>
      <c r="H269" s="247"/>
      <c r="I269" s="967" t="s">
        <v>70</v>
      </c>
      <c r="J269" s="968"/>
      <c r="K269" s="414"/>
      <c r="L269" s="407"/>
      <c r="M269" s="215"/>
    </row>
    <row r="270" spans="1:13">
      <c r="A270" s="249" t="s">
        <v>69</v>
      </c>
      <c r="B270" s="248"/>
      <c r="C270" s="248"/>
      <c r="D270" s="248"/>
      <c r="E270" s="248"/>
      <c r="F270" s="248"/>
      <c r="G270" s="248"/>
      <c r="H270" s="247"/>
      <c r="I270" s="961" t="s">
        <v>68</v>
      </c>
      <c r="J270" s="962"/>
      <c r="K270" s="420"/>
      <c r="L270" s="419"/>
      <c r="M270" s="278"/>
    </row>
    <row r="271" spans="1:13" ht="15.75" thickBot="1">
      <c r="A271" s="257"/>
      <c r="B271" s="256"/>
      <c r="C271" s="256"/>
      <c r="D271" s="256"/>
      <c r="E271" s="256"/>
      <c r="F271" s="256"/>
      <c r="G271" s="256"/>
      <c r="H271" s="255"/>
      <c r="I271" s="1095" t="s">
        <v>67</v>
      </c>
      <c r="J271" s="1096"/>
      <c r="K271" s="418"/>
      <c r="L271" s="417"/>
      <c r="M271" s="416"/>
    </row>
    <row r="272" spans="1:13">
      <c r="A272" s="277" t="s">
        <v>66</v>
      </c>
      <c r="B272" s="276"/>
      <c r="C272" s="276"/>
      <c r="D272" s="276"/>
      <c r="E272" s="276"/>
      <c r="F272" s="276"/>
      <c r="G272" s="275"/>
      <c r="H272" s="274"/>
      <c r="I272" s="273"/>
      <c r="J272" s="272"/>
      <c r="K272" s="1097">
        <f>K274+K281+K289+K293+K294+K298</f>
        <v>32.160000000000004</v>
      </c>
      <c r="L272" s="1098"/>
      <c r="M272" s="226">
        <f>M274+M281+M289+M293+M294+M298</f>
        <v>361066.75199999998</v>
      </c>
    </row>
    <row r="273" spans="1:13" ht="15.75" thickBot="1">
      <c r="A273" s="415"/>
      <c r="B273" s="328"/>
      <c r="C273" s="328"/>
      <c r="D273" s="328"/>
      <c r="E273" s="328"/>
      <c r="F273" s="328"/>
      <c r="G273" s="328"/>
      <c r="H273" s="327"/>
      <c r="I273" s="289"/>
      <c r="J273" s="222"/>
      <c r="K273" s="406"/>
      <c r="L273" s="405"/>
      <c r="M273" s="219"/>
    </row>
    <row r="274" spans="1:13" ht="15.75" thickBot="1">
      <c r="A274" s="986" t="s">
        <v>65</v>
      </c>
      <c r="B274" s="987"/>
      <c r="C274" s="987"/>
      <c r="D274" s="987"/>
      <c r="E274" s="987"/>
      <c r="F274" s="987"/>
      <c r="G274" s="987"/>
      <c r="H274" s="988"/>
      <c r="I274" s="242"/>
      <c r="J274" s="241"/>
      <c r="K274" s="1082">
        <f>K275+K276+K277+K279+K280</f>
        <v>7.4700000000000006</v>
      </c>
      <c r="L274" s="1083"/>
      <c r="M274" s="240">
        <f>K274*12*I246</f>
        <v>83867.184000000023</v>
      </c>
    </row>
    <row r="275" spans="1:13">
      <c r="A275" s="257" t="s">
        <v>64</v>
      </c>
      <c r="B275" s="256"/>
      <c r="C275" s="256"/>
      <c r="D275" s="256"/>
      <c r="E275" s="256"/>
      <c r="F275" s="256"/>
      <c r="G275" s="256"/>
      <c r="H275" s="255"/>
      <c r="I275" s="975" t="s">
        <v>63</v>
      </c>
      <c r="J275" s="976"/>
      <c r="K275" s="1084">
        <v>1.58</v>
      </c>
      <c r="L275" s="1085"/>
      <c r="M275" s="215">
        <f>K275*12*I246</f>
        <v>17738.976000000002</v>
      </c>
    </row>
    <row r="276" spans="1:13">
      <c r="A276" s="254" t="s">
        <v>62</v>
      </c>
      <c r="B276" s="253"/>
      <c r="C276" s="253"/>
      <c r="D276" s="253"/>
      <c r="E276" s="253"/>
      <c r="F276" s="253"/>
      <c r="G276" s="253"/>
      <c r="H276" s="252"/>
      <c r="I276" s="979" t="s">
        <v>61</v>
      </c>
      <c r="J276" s="980"/>
      <c r="K276" s="1089">
        <v>3.72</v>
      </c>
      <c r="L276" s="1090"/>
      <c r="M276" s="215">
        <f>K276*12*I246</f>
        <v>41765.184000000001</v>
      </c>
    </row>
    <row r="277" spans="1:13">
      <c r="A277" s="249" t="s">
        <v>60</v>
      </c>
      <c r="B277" s="248"/>
      <c r="C277" s="248"/>
      <c r="D277" s="248"/>
      <c r="E277" s="248"/>
      <c r="F277" s="248"/>
      <c r="G277" s="248"/>
      <c r="H277" s="247"/>
      <c r="I277" s="961" t="s">
        <v>59</v>
      </c>
      <c r="J277" s="962"/>
      <c r="K277" s="1089">
        <v>0.43</v>
      </c>
      <c r="L277" s="1090"/>
      <c r="M277" s="215">
        <f>K277*12*I246</f>
        <v>4827.6959999999999</v>
      </c>
    </row>
    <row r="278" spans="1:13">
      <c r="A278" s="271" t="s">
        <v>58</v>
      </c>
      <c r="B278" s="266"/>
      <c r="C278" s="266"/>
      <c r="D278" s="266"/>
      <c r="E278" s="256"/>
      <c r="F278" s="256"/>
      <c r="G278" s="256"/>
      <c r="H278" s="255"/>
      <c r="I278" s="270"/>
      <c r="J278" s="269"/>
      <c r="K278" s="408"/>
      <c r="L278" s="407"/>
      <c r="M278" s="215"/>
    </row>
    <row r="279" spans="1:13">
      <c r="A279" s="254" t="s">
        <v>57</v>
      </c>
      <c r="B279" s="253"/>
      <c r="C279" s="253"/>
      <c r="D279" s="253"/>
      <c r="E279" s="253"/>
      <c r="F279" s="253"/>
      <c r="G279" s="253"/>
      <c r="H279" s="252"/>
      <c r="I279" s="979" t="s">
        <v>27</v>
      </c>
      <c r="J279" s="980"/>
      <c r="K279" s="1089">
        <v>0.12</v>
      </c>
      <c r="L279" s="1090"/>
      <c r="M279" s="215">
        <f>K279*12*I246</f>
        <v>1347.2639999999999</v>
      </c>
    </row>
    <row r="280" spans="1:13" ht="15.75" thickBot="1">
      <c r="A280" s="249" t="s">
        <v>56</v>
      </c>
      <c r="B280" s="248"/>
      <c r="C280" s="248"/>
      <c r="D280" s="248"/>
      <c r="E280" s="248"/>
      <c r="F280" s="248"/>
      <c r="G280" s="248"/>
      <c r="H280" s="247"/>
      <c r="I280" s="992" t="s">
        <v>27</v>
      </c>
      <c r="J280" s="993"/>
      <c r="K280" s="1113">
        <v>1.62</v>
      </c>
      <c r="L280" s="1114"/>
      <c r="M280" s="215">
        <f>K280*12*I246</f>
        <v>18188.064000000002</v>
      </c>
    </row>
    <row r="281" spans="1:13" ht="15.75" thickBot="1">
      <c r="A281" s="996" t="s">
        <v>55</v>
      </c>
      <c r="B281" s="997"/>
      <c r="C281" s="997"/>
      <c r="D281" s="997"/>
      <c r="E281" s="997"/>
      <c r="F281" s="997"/>
      <c r="G281" s="997"/>
      <c r="H281" s="998"/>
      <c r="I281" s="242"/>
      <c r="J281" s="241"/>
      <c r="K281" s="1112">
        <f>K282+K283+K285+K286+K287+K288</f>
        <v>2.9299999999999997</v>
      </c>
      <c r="L281" s="1083"/>
      <c r="M281" s="240">
        <f>K281*12*I246</f>
        <v>32895.695999999996</v>
      </c>
    </row>
    <row r="282" spans="1:13">
      <c r="A282" s="267" t="s">
        <v>54</v>
      </c>
      <c r="B282" s="266"/>
      <c r="C282" s="266"/>
      <c r="D282" s="266"/>
      <c r="E282" s="266"/>
      <c r="F282" s="256"/>
      <c r="G282" s="256"/>
      <c r="H282" s="255"/>
      <c r="I282" s="265"/>
      <c r="J282" s="233"/>
      <c r="K282" s="1084">
        <v>0.13</v>
      </c>
      <c r="L282" s="1085"/>
      <c r="M282" s="215">
        <f>K282*12*I246</f>
        <v>1459.5360000000001</v>
      </c>
    </row>
    <row r="283" spans="1:13">
      <c r="A283" s="264" t="s">
        <v>53</v>
      </c>
      <c r="B283" s="263"/>
      <c r="C283" s="263"/>
      <c r="D283" s="263"/>
      <c r="E283" s="263"/>
      <c r="F283" s="248"/>
      <c r="G283" s="248"/>
      <c r="H283" s="247"/>
      <c r="I283" s="967" t="s">
        <v>52</v>
      </c>
      <c r="J283" s="968"/>
      <c r="K283" s="1089">
        <v>1.5</v>
      </c>
      <c r="L283" s="1090"/>
      <c r="M283" s="215">
        <f>K283*12*I246</f>
        <v>16840.8</v>
      </c>
    </row>
    <row r="284" spans="1:13">
      <c r="A284" s="257" t="s">
        <v>51</v>
      </c>
      <c r="B284" s="256"/>
      <c r="C284" s="256"/>
      <c r="D284" s="256"/>
      <c r="E284" s="256"/>
      <c r="F284" s="256"/>
      <c r="G284" s="256"/>
      <c r="H284" s="255"/>
      <c r="I284" s="975" t="s">
        <v>50</v>
      </c>
      <c r="J284" s="976"/>
      <c r="K284" s="414"/>
      <c r="L284" s="407"/>
      <c r="M284" s="215"/>
    </row>
    <row r="285" spans="1:13">
      <c r="A285" s="254" t="s">
        <v>49</v>
      </c>
      <c r="B285" s="253"/>
      <c r="C285" s="253"/>
      <c r="D285" s="253"/>
      <c r="E285" s="253"/>
      <c r="F285" s="253"/>
      <c r="G285" s="253"/>
      <c r="H285" s="252"/>
      <c r="I285" s="979" t="s">
        <v>48</v>
      </c>
      <c r="J285" s="980"/>
      <c r="K285" s="1089">
        <v>0.8</v>
      </c>
      <c r="L285" s="1090"/>
      <c r="M285" s="215">
        <f>K285*12*I246</f>
        <v>8981.760000000002</v>
      </c>
    </row>
    <row r="286" spans="1:13">
      <c r="A286" s="254" t="s">
        <v>47</v>
      </c>
      <c r="B286" s="253"/>
      <c r="C286" s="253"/>
      <c r="D286" s="253"/>
      <c r="E286" s="253"/>
      <c r="F286" s="253"/>
      <c r="G286" s="253"/>
      <c r="H286" s="252"/>
      <c r="I286" s="979" t="s">
        <v>46</v>
      </c>
      <c r="J286" s="980"/>
      <c r="K286" s="1089">
        <v>0.23</v>
      </c>
      <c r="L286" s="1090"/>
      <c r="M286" s="215">
        <f>K286*12*I246</f>
        <v>2582.2560000000003</v>
      </c>
    </row>
    <row r="287" spans="1:13">
      <c r="A287" s="249" t="s">
        <v>38</v>
      </c>
      <c r="B287" s="248"/>
      <c r="C287" s="248"/>
      <c r="D287" s="248"/>
      <c r="E287" s="248"/>
      <c r="F287" s="248"/>
      <c r="G287" s="248"/>
      <c r="H287" s="247"/>
      <c r="I287" s="979" t="s">
        <v>37</v>
      </c>
      <c r="J287" s="980"/>
      <c r="K287" s="1091">
        <v>0.12</v>
      </c>
      <c r="L287" s="1092"/>
      <c r="M287" s="215">
        <f>K287*12*I246</f>
        <v>1347.2639999999999</v>
      </c>
    </row>
    <row r="288" spans="1:13" ht="15.75" thickBot="1">
      <c r="A288" s="249" t="s">
        <v>45</v>
      </c>
      <c r="B288" s="248"/>
      <c r="C288" s="248"/>
      <c r="D288" s="248"/>
      <c r="E288" s="248"/>
      <c r="F288" s="248"/>
      <c r="G288" s="248"/>
      <c r="H288" s="247"/>
      <c r="I288" s="992" t="s">
        <v>44</v>
      </c>
      <c r="J288" s="993"/>
      <c r="K288" s="1093">
        <v>0.15</v>
      </c>
      <c r="L288" s="1094"/>
      <c r="M288" s="260">
        <f>K288*12*I246</f>
        <v>1684.08</v>
      </c>
    </row>
    <row r="289" spans="1:13" ht="15.75" thickBot="1">
      <c r="A289" s="996" t="s">
        <v>108</v>
      </c>
      <c r="B289" s="997"/>
      <c r="C289" s="997"/>
      <c r="D289" s="997"/>
      <c r="E289" s="997"/>
      <c r="F289" s="997"/>
      <c r="G289" s="997"/>
      <c r="H289" s="998"/>
      <c r="I289" s="259"/>
      <c r="J289" s="258"/>
      <c r="K289" s="1106">
        <f>K290+K291+K292</f>
        <v>1.7599999999999998</v>
      </c>
      <c r="L289" s="1107"/>
      <c r="M289" s="240">
        <f>K289*12*I246</f>
        <v>19759.871999999999</v>
      </c>
    </row>
    <row r="290" spans="1:13">
      <c r="A290" s="257" t="s">
        <v>42</v>
      </c>
      <c r="B290" s="256"/>
      <c r="C290" s="256"/>
      <c r="D290" s="256"/>
      <c r="E290" s="256"/>
      <c r="F290" s="256"/>
      <c r="G290" s="256"/>
      <c r="H290" s="255"/>
      <c r="I290" s="1006" t="s">
        <v>41</v>
      </c>
      <c r="J290" s="1007"/>
      <c r="K290" s="1115">
        <v>0.85</v>
      </c>
      <c r="L290" s="1116"/>
      <c r="M290" s="215">
        <f>K290*12*I246</f>
        <v>9543.119999999999</v>
      </c>
    </row>
    <row r="291" spans="1:13">
      <c r="A291" s="254" t="s">
        <v>40</v>
      </c>
      <c r="B291" s="253"/>
      <c r="C291" s="253"/>
      <c r="D291" s="253"/>
      <c r="E291" s="253"/>
      <c r="F291" s="253"/>
      <c r="G291" s="253"/>
      <c r="H291" s="252"/>
      <c r="I291" s="251" t="s">
        <v>39</v>
      </c>
      <c r="J291" s="250"/>
      <c r="K291" s="1091">
        <v>0.72</v>
      </c>
      <c r="L291" s="1092"/>
      <c r="M291" s="215">
        <f>K291*12*I246</f>
        <v>8083.5840000000007</v>
      </c>
    </row>
    <row r="292" spans="1:13" ht="15.75" thickBot="1">
      <c r="A292" s="249" t="s">
        <v>38</v>
      </c>
      <c r="B292" s="248"/>
      <c r="C292" s="248"/>
      <c r="D292" s="248"/>
      <c r="E292" s="248"/>
      <c r="F292" s="248"/>
      <c r="G292" s="248"/>
      <c r="H292" s="247"/>
      <c r="I292" s="992" t="s">
        <v>37</v>
      </c>
      <c r="J292" s="993"/>
      <c r="K292" s="1093">
        <v>0.19</v>
      </c>
      <c r="L292" s="1094"/>
      <c r="M292" s="215">
        <f>K292*12*I246</f>
        <v>2133.1680000000001</v>
      </c>
    </row>
    <row r="293" spans="1:13" ht="15.75" thickBot="1">
      <c r="A293" s="246" t="s">
        <v>107</v>
      </c>
      <c r="B293" s="245"/>
      <c r="C293" s="245"/>
      <c r="D293" s="245"/>
      <c r="E293" s="245"/>
      <c r="F293" s="245"/>
      <c r="G293" s="245"/>
      <c r="H293" s="244"/>
      <c r="I293" s="1010" t="s">
        <v>35</v>
      </c>
      <c r="J293" s="1011"/>
      <c r="K293" s="1112">
        <v>17.899999999999999</v>
      </c>
      <c r="L293" s="1107"/>
      <c r="M293" s="240">
        <f>K293*12*I246</f>
        <v>200966.87999999998</v>
      </c>
    </row>
    <row r="294" spans="1:13" ht="15.75" thickBot="1">
      <c r="A294" s="986" t="s">
        <v>106</v>
      </c>
      <c r="B294" s="987"/>
      <c r="C294" s="987"/>
      <c r="D294" s="987"/>
      <c r="E294" s="987"/>
      <c r="F294" s="987"/>
      <c r="G294" s="987"/>
      <c r="H294" s="988"/>
      <c r="I294" s="242"/>
      <c r="J294" s="241"/>
      <c r="K294" s="1112">
        <v>2</v>
      </c>
      <c r="L294" s="1107"/>
      <c r="M294" s="240">
        <f>K294*12*I246</f>
        <v>22454.400000000001</v>
      </c>
    </row>
    <row r="295" spans="1:13">
      <c r="A295" s="238" t="s">
        <v>33</v>
      </c>
      <c r="B295" s="237"/>
      <c r="C295" s="237"/>
      <c r="D295" s="237"/>
      <c r="E295" s="237"/>
      <c r="F295" s="237"/>
      <c r="G295" s="237"/>
      <c r="H295" s="235"/>
      <c r="I295" s="1014" t="s">
        <v>32</v>
      </c>
      <c r="J295" s="1015"/>
      <c r="K295" s="410"/>
      <c r="L295" s="409"/>
      <c r="M295" s="215"/>
    </row>
    <row r="296" spans="1:13">
      <c r="A296" s="238" t="s">
        <v>31</v>
      </c>
      <c r="B296" s="237"/>
      <c r="C296" s="237"/>
      <c r="D296" s="237"/>
      <c r="E296" s="237"/>
      <c r="F296" s="237"/>
      <c r="G296" s="237"/>
      <c r="H296" s="235"/>
      <c r="I296" s="234"/>
      <c r="J296" s="233"/>
      <c r="K296" s="410"/>
      <c r="L296" s="409"/>
      <c r="M296" s="215"/>
    </row>
    <row r="297" spans="1:13" ht="15.75" thickBot="1">
      <c r="A297" s="238" t="s">
        <v>30</v>
      </c>
      <c r="B297" s="237"/>
      <c r="C297" s="237"/>
      <c r="D297" s="237"/>
      <c r="E297" s="237"/>
      <c r="F297" s="237"/>
      <c r="G297" s="237"/>
      <c r="H297" s="235"/>
      <c r="I297" s="413"/>
      <c r="J297" s="233"/>
      <c r="K297" s="410"/>
      <c r="L297" s="409"/>
      <c r="M297" s="215"/>
    </row>
    <row r="298" spans="1:13" ht="15.75" thickBot="1">
      <c r="A298" s="246" t="s">
        <v>105</v>
      </c>
      <c r="B298" s="245"/>
      <c r="C298" s="245"/>
      <c r="D298" s="245"/>
      <c r="E298" s="245"/>
      <c r="F298" s="245"/>
      <c r="G298" s="245"/>
      <c r="H298" s="244"/>
      <c r="I298" s="242"/>
      <c r="J298" s="241"/>
      <c r="K298" s="1112">
        <v>0.1</v>
      </c>
      <c r="L298" s="1107"/>
      <c r="M298" s="240">
        <f>K298*12*I246</f>
        <v>1122.7200000000003</v>
      </c>
    </row>
    <row r="299" spans="1:13">
      <c r="A299" s="238" t="s">
        <v>28</v>
      </c>
      <c r="B299" s="237"/>
      <c r="C299" s="237"/>
      <c r="D299" s="237"/>
      <c r="E299" s="237"/>
      <c r="F299" s="237"/>
      <c r="G299" s="237"/>
      <c r="H299" s="235"/>
      <c r="I299" s="1014" t="s">
        <v>27</v>
      </c>
      <c r="J299" s="1015"/>
      <c r="K299" s="412"/>
      <c r="L299" s="409"/>
      <c r="M299" s="215"/>
    </row>
    <row r="300" spans="1:13" ht="15.75" thickBot="1">
      <c r="A300" s="238" t="s">
        <v>26</v>
      </c>
      <c r="B300" s="237"/>
      <c r="C300" s="237"/>
      <c r="D300" s="237"/>
      <c r="E300" s="237"/>
      <c r="F300" s="237"/>
      <c r="G300" s="237"/>
      <c r="H300" s="235"/>
      <c r="I300" s="234"/>
      <c r="J300" s="233"/>
      <c r="K300" s="412"/>
      <c r="L300" s="409"/>
      <c r="M300" s="215"/>
    </row>
    <row r="301" spans="1:13" ht="15.75" thickBot="1">
      <c r="A301" s="986" t="s">
        <v>111</v>
      </c>
      <c r="B301" s="987"/>
      <c r="C301" s="987"/>
      <c r="D301" s="987"/>
      <c r="E301" s="987"/>
      <c r="F301" s="987"/>
      <c r="G301" s="987"/>
      <c r="H301" s="988"/>
      <c r="I301" s="242"/>
      <c r="J301" s="241"/>
      <c r="K301" s="1112">
        <v>7.2</v>
      </c>
      <c r="L301" s="1107"/>
      <c r="M301" s="240">
        <f>K301*12*I246</f>
        <v>80835.840000000011</v>
      </c>
    </row>
    <row r="302" spans="1:13">
      <c r="A302" s="238" t="s">
        <v>24</v>
      </c>
      <c r="B302" s="236"/>
      <c r="C302" s="236"/>
      <c r="D302" s="236"/>
      <c r="E302" s="236"/>
      <c r="F302" s="237"/>
      <c r="G302" s="236"/>
      <c r="H302" s="235"/>
      <c r="I302" s="967" t="s">
        <v>23</v>
      </c>
      <c r="J302" s="968"/>
      <c r="K302" s="410"/>
      <c r="L302" s="409"/>
      <c r="M302" s="215"/>
    </row>
    <row r="303" spans="1:13">
      <c r="A303" s="238" t="s">
        <v>22</v>
      </c>
      <c r="B303" s="236"/>
      <c r="C303" s="236"/>
      <c r="D303" s="236"/>
      <c r="E303" s="236"/>
      <c r="F303" s="237"/>
      <c r="G303" s="236"/>
      <c r="H303" s="235"/>
      <c r="I303" s="967" t="s">
        <v>21</v>
      </c>
      <c r="J303" s="968"/>
      <c r="K303" s="410"/>
      <c r="L303" s="409"/>
      <c r="M303" s="215"/>
    </row>
    <row r="304" spans="1:13">
      <c r="A304" s="238" t="s">
        <v>20</v>
      </c>
      <c r="B304" s="236"/>
      <c r="C304" s="236"/>
      <c r="D304" s="236"/>
      <c r="E304" s="236"/>
      <c r="F304" s="237"/>
      <c r="G304" s="236"/>
      <c r="H304" s="235"/>
      <c r="I304" s="967" t="s">
        <v>19</v>
      </c>
      <c r="J304" s="968"/>
      <c r="K304" s="410"/>
      <c r="L304" s="409"/>
      <c r="M304" s="215"/>
    </row>
    <row r="305" spans="1:13">
      <c r="A305" s="238" t="s">
        <v>18</v>
      </c>
      <c r="B305" s="236"/>
      <c r="C305" s="236"/>
      <c r="D305" s="236"/>
      <c r="E305" s="236"/>
      <c r="F305" s="237"/>
      <c r="G305" s="236"/>
      <c r="H305" s="235"/>
      <c r="I305" s="967" t="s">
        <v>17</v>
      </c>
      <c r="J305" s="968"/>
      <c r="K305" s="410"/>
      <c r="L305" s="409"/>
      <c r="M305" s="215"/>
    </row>
    <row r="306" spans="1:13">
      <c r="A306" s="238" t="s">
        <v>16</v>
      </c>
      <c r="B306" s="236"/>
      <c r="C306" s="236"/>
      <c r="D306" s="236"/>
      <c r="E306" s="236"/>
      <c r="F306" s="237"/>
      <c r="G306" s="236"/>
      <c r="H306" s="235"/>
      <c r="I306" s="967" t="s">
        <v>15</v>
      </c>
      <c r="J306" s="968"/>
      <c r="K306" s="410"/>
      <c r="L306" s="409"/>
      <c r="M306" s="215"/>
    </row>
    <row r="307" spans="1:13">
      <c r="A307" s="238" t="s">
        <v>14</v>
      </c>
      <c r="B307" s="236"/>
      <c r="C307" s="236"/>
      <c r="D307" s="236"/>
      <c r="E307" s="236"/>
      <c r="F307" s="237"/>
      <c r="G307" s="236"/>
      <c r="H307" s="235"/>
      <c r="I307" s="234"/>
      <c r="J307" s="233"/>
      <c r="K307" s="410"/>
      <c r="L307" s="411"/>
      <c r="M307" s="215"/>
    </row>
    <row r="308" spans="1:13">
      <c r="A308" s="238" t="s">
        <v>13</v>
      </c>
      <c r="B308" s="236"/>
      <c r="C308" s="236"/>
      <c r="D308" s="236"/>
      <c r="E308" s="236"/>
      <c r="F308" s="237"/>
      <c r="G308" s="236"/>
      <c r="H308" s="235"/>
      <c r="I308" s="234"/>
      <c r="J308" s="233"/>
      <c r="K308" s="410"/>
      <c r="L308" s="409"/>
      <c r="M308" s="215"/>
    </row>
    <row r="309" spans="1:13">
      <c r="A309" s="238" t="s">
        <v>12</v>
      </c>
      <c r="B309" s="236"/>
      <c r="C309" s="236"/>
      <c r="D309" s="236"/>
      <c r="E309" s="236"/>
      <c r="F309" s="237"/>
      <c r="G309" s="236"/>
      <c r="H309" s="235"/>
      <c r="I309" s="234"/>
      <c r="J309" s="233"/>
      <c r="K309" s="410"/>
      <c r="L309" s="409"/>
      <c r="M309" s="215"/>
    </row>
    <row r="310" spans="1:13">
      <c r="A310" s="238" t="s">
        <v>11</v>
      </c>
      <c r="B310" s="236"/>
      <c r="C310" s="236"/>
      <c r="D310" s="236"/>
      <c r="E310" s="236"/>
      <c r="F310" s="237"/>
      <c r="G310" s="236"/>
      <c r="H310" s="235"/>
      <c r="I310" s="234"/>
      <c r="J310" s="233"/>
      <c r="K310" s="410"/>
      <c r="L310" s="409"/>
      <c r="M310" s="215"/>
    </row>
    <row r="311" spans="1:13">
      <c r="A311" s="238" t="s">
        <v>10</v>
      </c>
      <c r="B311" s="236"/>
      <c r="C311" s="236"/>
      <c r="D311" s="236"/>
      <c r="E311" s="236"/>
      <c r="F311" s="237"/>
      <c r="G311" s="236"/>
      <c r="H311" s="235"/>
      <c r="I311" s="234"/>
      <c r="J311" s="233"/>
      <c r="K311" s="410"/>
      <c r="L311" s="409"/>
      <c r="M311" s="215"/>
    </row>
    <row r="312" spans="1:13" ht="15.75" thickBot="1">
      <c r="A312" s="1044" t="s">
        <v>9</v>
      </c>
      <c r="B312" s="1045"/>
      <c r="C312" s="1045"/>
      <c r="D312" s="1045"/>
      <c r="E312" s="1045"/>
      <c r="F312" s="1045"/>
      <c r="G312" s="1045"/>
      <c r="H312" s="1046"/>
      <c r="I312" s="234"/>
      <c r="J312" s="233"/>
      <c r="K312" s="408"/>
      <c r="L312" s="407"/>
      <c r="M312" s="215"/>
    </row>
    <row r="313" spans="1:13">
      <c r="A313" s="230" t="s">
        <v>8</v>
      </c>
      <c r="B313" s="229"/>
      <c r="C313" s="229"/>
      <c r="D313" s="229"/>
      <c r="E313" s="229"/>
      <c r="F313" s="229"/>
      <c r="G313" s="229"/>
      <c r="H313" s="229"/>
      <c r="I313" s="1014" t="s">
        <v>3</v>
      </c>
      <c r="J313" s="1015"/>
      <c r="K313" s="428"/>
      <c r="L313" s="427"/>
      <c r="M313" s="226"/>
    </row>
    <row r="314" spans="1:13" ht="15.75" thickBot="1">
      <c r="A314" s="225" t="s">
        <v>7</v>
      </c>
      <c r="B314" s="224"/>
      <c r="C314" s="224"/>
      <c r="D314" s="224"/>
      <c r="E314" s="224"/>
      <c r="F314" s="224"/>
      <c r="G314" s="224"/>
      <c r="H314" s="224"/>
      <c r="I314" s="223"/>
      <c r="J314" s="222"/>
      <c r="K314" s="406"/>
      <c r="L314" s="405"/>
      <c r="M314" s="219"/>
    </row>
    <row r="315" spans="1:13" ht="15.75" thickBot="1">
      <c r="A315" s="986" t="s">
        <v>6</v>
      </c>
      <c r="B315" s="987"/>
      <c r="C315" s="987"/>
      <c r="D315" s="987"/>
      <c r="E315" s="987"/>
      <c r="F315" s="987"/>
      <c r="G315" s="987"/>
      <c r="H315" s="1026"/>
      <c r="I315" s="1027" t="s">
        <v>5</v>
      </c>
      <c r="J315" s="1028"/>
      <c r="K315" s="1101">
        <v>1.64</v>
      </c>
      <c r="L315" s="1102"/>
      <c r="M315" s="208">
        <f>K315*12*I246</f>
        <v>18412.608</v>
      </c>
    </row>
    <row r="316" spans="1:13" ht="15.75" thickBot="1">
      <c r="A316" s="218" t="s">
        <v>136</v>
      </c>
      <c r="B316" s="217"/>
      <c r="C316" s="217"/>
      <c r="D316" s="217"/>
      <c r="E316" s="217"/>
      <c r="F316" s="217"/>
      <c r="G316" s="217"/>
      <c r="H316" s="217"/>
      <c r="I316" s="1027" t="s">
        <v>3</v>
      </c>
      <c r="J316" s="1100"/>
      <c r="K316" s="1101">
        <v>0.54</v>
      </c>
      <c r="L316" s="1102"/>
      <c r="M316" s="208">
        <f>K316*I246*12</f>
        <v>6062.6880000000001</v>
      </c>
    </row>
    <row r="317" spans="1:13" ht="15.75" thickBot="1">
      <c r="A317" s="218" t="s">
        <v>2</v>
      </c>
      <c r="B317" s="217"/>
      <c r="C317" s="217"/>
      <c r="D317" s="217"/>
      <c r="E317" s="217"/>
      <c r="F317" s="217"/>
      <c r="G317" s="217"/>
      <c r="H317" s="217"/>
      <c r="I317" s="216"/>
      <c r="J317" s="211"/>
      <c r="K317" s="1101"/>
      <c r="L317" s="1102"/>
      <c r="M317" s="208">
        <f>K317*12*I246</f>
        <v>0</v>
      </c>
    </row>
    <row r="318" spans="1:13" ht="15.75" thickBot="1">
      <c r="A318" s="1020" t="s">
        <v>0</v>
      </c>
      <c r="B318" s="1021"/>
      <c r="C318" s="1021"/>
      <c r="D318" s="1021"/>
      <c r="E318" s="1021"/>
      <c r="F318" s="1021"/>
      <c r="G318" s="1021"/>
      <c r="H318" s="1021"/>
      <c r="I318" s="210"/>
      <c r="J318" s="209"/>
      <c r="K318" s="1108">
        <f>K247+K257+K272+K301+K315+K317+K316</f>
        <v>55.070000000000007</v>
      </c>
      <c r="L318" s="1109"/>
      <c r="M318" s="208">
        <f>M247+M257+M272+M301+M315+M317+M316</f>
        <v>618281.90399999998</v>
      </c>
    </row>
    <row r="319" spans="1:13">
      <c r="A319" s="426"/>
      <c r="B319" s="426"/>
      <c r="C319" s="426"/>
      <c r="D319" s="426"/>
      <c r="E319" s="426"/>
      <c r="F319" s="426"/>
      <c r="G319" s="426"/>
      <c r="H319" s="426"/>
      <c r="I319" s="234"/>
      <c r="J319" s="425"/>
      <c r="K319" s="424"/>
      <c r="L319" s="424"/>
      <c r="M319" s="423"/>
    </row>
    <row r="320" spans="1:13">
      <c r="A320" s="426"/>
      <c r="B320" s="426"/>
      <c r="C320" s="426"/>
      <c r="D320" s="426"/>
      <c r="E320" s="426"/>
      <c r="F320" s="426"/>
      <c r="G320" s="426"/>
      <c r="H320" s="426"/>
      <c r="I320" s="234"/>
      <c r="J320" s="425"/>
      <c r="K320" s="424"/>
      <c r="L320" s="424"/>
      <c r="M320" s="423"/>
    </row>
    <row r="321" spans="1:13" ht="15" customHeight="1">
      <c r="A321" s="426"/>
      <c r="B321" s="426"/>
      <c r="C321" s="426"/>
      <c r="D321" s="426"/>
      <c r="E321" s="426"/>
      <c r="F321" s="426"/>
      <c r="G321" s="426"/>
      <c r="H321" s="426"/>
      <c r="I321" s="234"/>
      <c r="J321" s="425"/>
      <c r="K321" s="424"/>
      <c r="L321" s="424"/>
      <c r="M321" s="423"/>
    </row>
    <row r="322" spans="1:13" ht="15" customHeight="1">
      <c r="A322" s="957" t="s">
        <v>104</v>
      </c>
      <c r="B322" s="957"/>
      <c r="C322" s="957"/>
      <c r="D322" s="957"/>
      <c r="E322" s="957"/>
      <c r="F322" s="957"/>
      <c r="G322" s="957"/>
      <c r="H322" s="957"/>
      <c r="I322" s="957"/>
      <c r="J322" s="957"/>
      <c r="K322" s="957"/>
      <c r="L322" s="957"/>
      <c r="M322" s="262"/>
    </row>
    <row r="323" spans="1:13" ht="15" customHeight="1">
      <c r="A323" s="958" t="s">
        <v>139</v>
      </c>
      <c r="B323" s="958"/>
      <c r="C323" s="958"/>
      <c r="D323" s="958"/>
      <c r="E323" s="958"/>
      <c r="F323" s="958"/>
      <c r="G323" s="958"/>
      <c r="H323" s="958"/>
      <c r="I323" s="958"/>
      <c r="J323" s="958"/>
      <c r="K323" s="958"/>
      <c r="L323" s="958"/>
      <c r="M323" s="262"/>
    </row>
    <row r="324" spans="1:13" ht="15" customHeight="1">
      <c r="A324" s="300"/>
      <c r="B324" s="300"/>
      <c r="C324" s="300"/>
      <c r="D324" s="300"/>
      <c r="E324" s="300"/>
      <c r="F324" s="300" t="s">
        <v>142</v>
      </c>
      <c r="G324" s="300"/>
      <c r="H324" s="300"/>
      <c r="I324" s="300"/>
      <c r="J324" s="1110" t="s">
        <v>141</v>
      </c>
      <c r="K324" s="1111"/>
      <c r="L324" s="1111"/>
      <c r="M324" s="262"/>
    </row>
    <row r="325" spans="1:13" ht="15" customHeight="1">
      <c r="A325" s="264"/>
      <c r="B325" s="263"/>
      <c r="C325" s="960" t="s">
        <v>100</v>
      </c>
      <c r="D325" s="960"/>
      <c r="E325" s="960"/>
      <c r="F325" s="263"/>
      <c r="G325" s="263"/>
      <c r="H325" s="298"/>
      <c r="I325" s="961" t="s">
        <v>99</v>
      </c>
      <c r="J325" s="962"/>
      <c r="K325" s="1073" t="s">
        <v>98</v>
      </c>
      <c r="L325" s="1074"/>
      <c r="M325" s="312"/>
    </row>
    <row r="326" spans="1:13">
      <c r="A326" s="311"/>
      <c r="B326" s="283"/>
      <c r="C326" s="283"/>
      <c r="D326" s="283"/>
      <c r="E326" s="283"/>
      <c r="F326" s="283"/>
      <c r="G326" s="283"/>
      <c r="H326" s="284"/>
      <c r="I326" s="234"/>
      <c r="J326" s="233"/>
      <c r="K326" s="1035" t="s">
        <v>97</v>
      </c>
      <c r="L326" s="1036"/>
      <c r="M326" s="310" t="s">
        <v>96</v>
      </c>
    </row>
    <row r="327" spans="1:13">
      <c r="A327" s="311"/>
      <c r="B327" s="283"/>
      <c r="C327" s="283"/>
      <c r="D327" s="283"/>
      <c r="E327" s="283"/>
      <c r="F327" s="283"/>
      <c r="G327" s="283"/>
      <c r="H327" s="284"/>
      <c r="I327" s="967" t="s">
        <v>95</v>
      </c>
      <c r="J327" s="968"/>
      <c r="K327" s="1066" t="s">
        <v>94</v>
      </c>
      <c r="L327" s="1067"/>
      <c r="M327" s="310" t="s">
        <v>93</v>
      </c>
    </row>
    <row r="328" spans="1:13" ht="16.5" thickBot="1">
      <c r="A328" s="309"/>
      <c r="B328" s="280"/>
      <c r="C328" s="280"/>
      <c r="D328" s="280"/>
      <c r="E328" s="280"/>
      <c r="F328" s="280"/>
      <c r="G328" s="280"/>
      <c r="H328" s="279"/>
      <c r="I328" s="971">
        <v>2676.41</v>
      </c>
      <c r="J328" s="972"/>
      <c r="K328" s="1103"/>
      <c r="L328" s="1104"/>
      <c r="M328" s="308"/>
    </row>
    <row r="329" spans="1:13">
      <c r="A329" s="296" t="s">
        <v>92</v>
      </c>
      <c r="B329" s="276"/>
      <c r="C329" s="276"/>
      <c r="D329" s="276"/>
      <c r="E329" s="276"/>
      <c r="F329" s="276"/>
      <c r="G329" s="276"/>
      <c r="H329" s="307"/>
      <c r="I329" s="273"/>
      <c r="J329" s="272"/>
      <c r="K329" s="1105">
        <f>K332+K335</f>
        <v>7.5</v>
      </c>
      <c r="L329" s="1098"/>
      <c r="M329" s="226">
        <f>K329*12*I328</f>
        <v>240876.9</v>
      </c>
    </row>
    <row r="330" spans="1:13">
      <c r="A330" s="306" t="s">
        <v>91</v>
      </c>
      <c r="B330" s="305"/>
      <c r="C330" s="305"/>
      <c r="D330" s="305"/>
      <c r="E330" s="305"/>
      <c r="F330" s="305"/>
      <c r="G330" s="305"/>
      <c r="H330" s="304"/>
      <c r="I330" s="234"/>
      <c r="J330" s="233"/>
      <c r="K330" s="408"/>
      <c r="L330" s="407"/>
      <c r="M330" s="303"/>
    </row>
    <row r="331" spans="1:13" ht="15.75" thickBot="1">
      <c r="A331" s="292" t="s">
        <v>90</v>
      </c>
      <c r="B331" s="302"/>
      <c r="C331" s="302"/>
      <c r="D331" s="302"/>
      <c r="E331" s="302"/>
      <c r="F331" s="302"/>
      <c r="G331" s="302"/>
      <c r="H331" s="301"/>
      <c r="I331" s="289"/>
      <c r="J331" s="222"/>
      <c r="K331" s="406"/>
      <c r="L331" s="405"/>
      <c r="M331" s="219"/>
    </row>
    <row r="332" spans="1:13">
      <c r="A332" s="257" t="s">
        <v>89</v>
      </c>
      <c r="B332" s="266"/>
      <c r="C332" s="266"/>
      <c r="D332" s="266"/>
      <c r="E332" s="266"/>
      <c r="F332" s="266"/>
      <c r="G332" s="266"/>
      <c r="H332" s="285"/>
      <c r="I332" s="975" t="s">
        <v>27</v>
      </c>
      <c r="J332" s="976"/>
      <c r="K332" s="1084">
        <v>4.5</v>
      </c>
      <c r="L332" s="1085"/>
      <c r="M332" s="215">
        <f>K332*12*I328</f>
        <v>144526.13999999998</v>
      </c>
    </row>
    <row r="333" spans="1:13">
      <c r="A333" s="238" t="s">
        <v>80</v>
      </c>
      <c r="B333" s="283"/>
      <c r="C333" s="283"/>
      <c r="D333" s="283"/>
      <c r="E333" s="283"/>
      <c r="F333" s="283"/>
      <c r="G333" s="283"/>
      <c r="H333" s="284"/>
      <c r="I333" s="967" t="s">
        <v>70</v>
      </c>
      <c r="J333" s="968"/>
      <c r="K333" s="414"/>
      <c r="L333" s="407"/>
      <c r="M333" s="215"/>
    </row>
    <row r="334" spans="1:13">
      <c r="A334" s="257" t="s">
        <v>79</v>
      </c>
      <c r="B334" s="266"/>
      <c r="C334" s="266"/>
      <c r="D334" s="266"/>
      <c r="E334" s="266"/>
      <c r="F334" s="266"/>
      <c r="G334" s="266"/>
      <c r="H334" s="285"/>
      <c r="I334" s="975"/>
      <c r="J334" s="976"/>
      <c r="K334" s="414"/>
      <c r="L334" s="407"/>
      <c r="M334" s="215"/>
    </row>
    <row r="335" spans="1:13">
      <c r="A335" s="257" t="s">
        <v>88</v>
      </c>
      <c r="B335" s="266"/>
      <c r="C335" s="266"/>
      <c r="D335" s="266"/>
      <c r="E335" s="266"/>
      <c r="F335" s="266"/>
      <c r="G335" s="266"/>
      <c r="H335" s="285"/>
      <c r="I335" s="979" t="s">
        <v>59</v>
      </c>
      <c r="J335" s="980"/>
      <c r="K335" s="1089">
        <v>3</v>
      </c>
      <c r="L335" s="1090"/>
      <c r="M335" s="215">
        <f>K335*12*I328</f>
        <v>96350.76</v>
      </c>
    </row>
    <row r="336" spans="1:13" ht="15.75">
      <c r="A336" s="254" t="s">
        <v>87</v>
      </c>
      <c r="B336" s="282"/>
      <c r="C336" s="282"/>
      <c r="D336" s="282"/>
      <c r="E336" s="282"/>
      <c r="F336" s="282"/>
      <c r="G336" s="282"/>
      <c r="H336" s="281"/>
      <c r="I336" s="967" t="s">
        <v>70</v>
      </c>
      <c r="J336" s="968"/>
      <c r="K336" s="422"/>
      <c r="L336" s="421"/>
      <c r="M336" s="215"/>
    </row>
    <row r="337" spans="1:13">
      <c r="A337" s="249" t="s">
        <v>86</v>
      </c>
      <c r="B337" s="263"/>
      <c r="C337" s="263"/>
      <c r="D337" s="263"/>
      <c r="E337" s="263"/>
      <c r="F337" s="263"/>
      <c r="G337" s="263"/>
      <c r="H337" s="298"/>
      <c r="I337" s="967"/>
      <c r="J337" s="968"/>
      <c r="K337" s="365"/>
      <c r="L337" s="407"/>
      <c r="M337" s="215"/>
    </row>
    <row r="338" spans="1:13" ht="15.75" thickBot="1">
      <c r="A338" s="257" t="s">
        <v>85</v>
      </c>
      <c r="B338" s="256"/>
      <c r="C338" s="256"/>
      <c r="D338" s="256"/>
      <c r="E338" s="256"/>
      <c r="F338" s="256"/>
      <c r="G338" s="256"/>
      <c r="H338" s="255"/>
      <c r="I338" s="270"/>
      <c r="J338" s="269"/>
      <c r="K338" s="1091"/>
      <c r="L338" s="1092"/>
      <c r="M338" s="215"/>
    </row>
    <row r="339" spans="1:13">
      <c r="A339" s="296" t="s">
        <v>84</v>
      </c>
      <c r="B339" s="295"/>
      <c r="C339" s="295"/>
      <c r="D339" s="295"/>
      <c r="E339" s="295"/>
      <c r="F339" s="295"/>
      <c r="G339" s="295"/>
      <c r="H339" s="294"/>
      <c r="I339" s="273"/>
      <c r="J339" s="293"/>
      <c r="K339" s="1099">
        <f>K341+K346+K349</f>
        <v>6.03</v>
      </c>
      <c r="L339" s="1098"/>
      <c r="M339" s="226">
        <f>K339*12*I328</f>
        <v>193665.0276</v>
      </c>
    </row>
    <row r="340" spans="1:13" ht="15.75" thickBot="1">
      <c r="A340" s="292" t="s">
        <v>83</v>
      </c>
      <c r="B340" s="291"/>
      <c r="C340" s="291"/>
      <c r="D340" s="291"/>
      <c r="E340" s="291"/>
      <c r="F340" s="291"/>
      <c r="G340" s="291"/>
      <c r="H340" s="290"/>
      <c r="I340" s="289"/>
      <c r="J340" s="288"/>
      <c r="K340" s="406"/>
      <c r="L340" s="405"/>
      <c r="M340" s="219"/>
    </row>
    <row r="341" spans="1:13">
      <c r="A341" s="238" t="s">
        <v>82</v>
      </c>
      <c r="B341" s="237"/>
      <c r="C341" s="237"/>
      <c r="D341" s="237"/>
      <c r="E341" s="237"/>
      <c r="F341" s="237"/>
      <c r="G341" s="237"/>
      <c r="H341" s="235"/>
      <c r="I341" s="967" t="s">
        <v>27</v>
      </c>
      <c r="J341" s="968"/>
      <c r="K341" s="1084">
        <v>2.83</v>
      </c>
      <c r="L341" s="1085"/>
      <c r="M341" s="215">
        <f>K341*12*I328</f>
        <v>90890.883600000001</v>
      </c>
    </row>
    <row r="342" spans="1:13">
      <c r="A342" s="257" t="s">
        <v>81</v>
      </c>
      <c r="B342" s="256"/>
      <c r="C342" s="256"/>
      <c r="D342" s="256"/>
      <c r="E342" s="256"/>
      <c r="F342" s="256"/>
      <c r="G342" s="256"/>
      <c r="H342" s="255"/>
      <c r="I342" s="287"/>
      <c r="J342" s="286"/>
      <c r="K342" s="414"/>
      <c r="L342" s="407"/>
      <c r="M342" s="215"/>
    </row>
    <row r="343" spans="1:13">
      <c r="A343" s="238" t="s">
        <v>80</v>
      </c>
      <c r="B343" s="283"/>
      <c r="C343" s="283"/>
      <c r="D343" s="283"/>
      <c r="E343" s="283"/>
      <c r="F343" s="283"/>
      <c r="G343" s="283"/>
      <c r="H343" s="284"/>
      <c r="I343" s="967" t="s">
        <v>70</v>
      </c>
      <c r="J343" s="968"/>
      <c r="K343" s="414"/>
      <c r="L343" s="407"/>
      <c r="M343" s="215"/>
    </row>
    <row r="344" spans="1:13">
      <c r="A344" s="257" t="s">
        <v>79</v>
      </c>
      <c r="B344" s="266"/>
      <c r="C344" s="266"/>
      <c r="D344" s="266"/>
      <c r="E344" s="266"/>
      <c r="F344" s="266"/>
      <c r="G344" s="266"/>
      <c r="H344" s="285"/>
      <c r="I344" s="975"/>
      <c r="J344" s="976"/>
      <c r="K344" s="414"/>
      <c r="L344" s="407"/>
      <c r="M344" s="215"/>
    </row>
    <row r="345" spans="1:13">
      <c r="A345" s="254" t="s">
        <v>78</v>
      </c>
      <c r="B345" s="282"/>
      <c r="C345" s="281"/>
      <c r="D345" s="283"/>
      <c r="E345" s="283"/>
      <c r="F345" s="283"/>
      <c r="G345" s="283"/>
      <c r="H345" s="284"/>
      <c r="I345" s="967" t="s">
        <v>70</v>
      </c>
      <c r="J345" s="968"/>
      <c r="K345" s="414"/>
      <c r="L345" s="407"/>
      <c r="M345" s="215"/>
    </row>
    <row r="346" spans="1:13">
      <c r="A346" s="238" t="s">
        <v>77</v>
      </c>
      <c r="B346" s="283"/>
      <c r="C346" s="283"/>
      <c r="D346" s="282"/>
      <c r="E346" s="282"/>
      <c r="F346" s="282"/>
      <c r="G346" s="282"/>
      <c r="H346" s="281"/>
      <c r="I346" s="979" t="s">
        <v>59</v>
      </c>
      <c r="J346" s="980"/>
      <c r="K346" s="1089">
        <v>1.5</v>
      </c>
      <c r="L346" s="1090"/>
      <c r="M346" s="215">
        <f>K346*12*I328</f>
        <v>48175.38</v>
      </c>
    </row>
    <row r="347" spans="1:13">
      <c r="A347" s="249" t="s">
        <v>76</v>
      </c>
      <c r="B347" s="248"/>
      <c r="C347" s="248"/>
      <c r="D347" s="248"/>
      <c r="E347" s="248"/>
      <c r="F347" s="248"/>
      <c r="G347" s="248"/>
      <c r="H347" s="247"/>
      <c r="I347" s="961" t="s">
        <v>75</v>
      </c>
      <c r="J347" s="962"/>
      <c r="K347" s="414"/>
      <c r="L347" s="407"/>
      <c r="M347" s="215"/>
    </row>
    <row r="348" spans="1:13">
      <c r="A348" s="257"/>
      <c r="B348" s="256"/>
      <c r="C348" s="256"/>
      <c r="D348" s="256"/>
      <c r="E348" s="256"/>
      <c r="F348" s="256"/>
      <c r="G348" s="256"/>
      <c r="H348" s="255"/>
      <c r="I348" s="270" t="s">
        <v>74</v>
      </c>
      <c r="J348" s="269"/>
      <c r="K348" s="365"/>
      <c r="L348" s="407"/>
      <c r="M348" s="215"/>
    </row>
    <row r="349" spans="1:13">
      <c r="A349" s="249" t="s">
        <v>73</v>
      </c>
      <c r="B349" s="248"/>
      <c r="C349" s="248"/>
      <c r="D349" s="248"/>
      <c r="E349" s="248"/>
      <c r="F349" s="248"/>
      <c r="G349" s="248"/>
      <c r="H349" s="247"/>
      <c r="I349" s="961" t="s">
        <v>59</v>
      </c>
      <c r="J349" s="962"/>
      <c r="K349" s="1089">
        <v>1.7</v>
      </c>
      <c r="L349" s="1090"/>
      <c r="M349" s="215">
        <f>K349*12*I328</f>
        <v>54598.763999999996</v>
      </c>
    </row>
    <row r="350" spans="1:13">
      <c r="A350" s="257" t="s">
        <v>72</v>
      </c>
      <c r="B350" s="256"/>
      <c r="C350" s="256"/>
      <c r="D350" s="256"/>
      <c r="E350" s="256"/>
      <c r="F350" s="256"/>
      <c r="G350" s="256"/>
      <c r="H350" s="255"/>
      <c r="I350" s="270"/>
      <c r="J350" s="269"/>
      <c r="K350" s="414"/>
      <c r="L350" s="407"/>
      <c r="M350" s="215"/>
    </row>
    <row r="351" spans="1:13">
      <c r="A351" s="249" t="s">
        <v>71</v>
      </c>
      <c r="B351" s="248"/>
      <c r="C351" s="248"/>
      <c r="D351" s="248"/>
      <c r="E351" s="248"/>
      <c r="F351" s="248"/>
      <c r="G351" s="248"/>
      <c r="H351" s="247"/>
      <c r="I351" s="967" t="s">
        <v>70</v>
      </c>
      <c r="J351" s="968"/>
      <c r="K351" s="414"/>
      <c r="L351" s="407"/>
      <c r="M351" s="215"/>
    </row>
    <row r="352" spans="1:13">
      <c r="A352" s="249" t="s">
        <v>69</v>
      </c>
      <c r="B352" s="248"/>
      <c r="C352" s="248"/>
      <c r="D352" s="248"/>
      <c r="E352" s="248"/>
      <c r="F352" s="248"/>
      <c r="G352" s="248"/>
      <c r="H352" s="247"/>
      <c r="I352" s="961" t="s">
        <v>68</v>
      </c>
      <c r="J352" s="962"/>
      <c r="K352" s="420"/>
      <c r="L352" s="419"/>
      <c r="M352" s="278"/>
    </row>
    <row r="353" spans="1:13" ht="15.75" thickBot="1">
      <c r="A353" s="257"/>
      <c r="B353" s="256"/>
      <c r="C353" s="256"/>
      <c r="D353" s="256"/>
      <c r="E353" s="256"/>
      <c r="F353" s="256"/>
      <c r="G353" s="256"/>
      <c r="H353" s="255"/>
      <c r="I353" s="1095" t="s">
        <v>67</v>
      </c>
      <c r="J353" s="1096"/>
      <c r="K353" s="418"/>
      <c r="L353" s="417"/>
      <c r="M353" s="416"/>
    </row>
    <row r="354" spans="1:13">
      <c r="A354" s="277" t="s">
        <v>66</v>
      </c>
      <c r="B354" s="276"/>
      <c r="C354" s="276"/>
      <c r="D354" s="276"/>
      <c r="E354" s="276"/>
      <c r="F354" s="276"/>
      <c r="G354" s="275"/>
      <c r="H354" s="274"/>
      <c r="I354" s="273"/>
      <c r="J354" s="272"/>
      <c r="K354" s="1097">
        <f>K356+K363+K371+K375+K376+K380</f>
        <v>30.39</v>
      </c>
      <c r="L354" s="1098"/>
      <c r="M354" s="226">
        <f>M356+M363+M371+M375+M376+M380</f>
        <v>976033.1987999999</v>
      </c>
    </row>
    <row r="355" spans="1:13" ht="15.75" thickBot="1">
      <c r="A355" s="415"/>
      <c r="B355" s="328"/>
      <c r="C355" s="328"/>
      <c r="D355" s="328"/>
      <c r="E355" s="328"/>
      <c r="F355" s="328"/>
      <c r="G355" s="328"/>
      <c r="H355" s="327"/>
      <c r="I355" s="289"/>
      <c r="J355" s="222"/>
      <c r="K355" s="406"/>
      <c r="L355" s="405"/>
      <c r="M355" s="219"/>
    </row>
    <row r="356" spans="1:13" ht="15.75" thickBot="1">
      <c r="A356" s="986" t="s">
        <v>65</v>
      </c>
      <c r="B356" s="987"/>
      <c r="C356" s="987"/>
      <c r="D356" s="987"/>
      <c r="E356" s="987"/>
      <c r="F356" s="987"/>
      <c r="G356" s="987"/>
      <c r="H356" s="988"/>
      <c r="I356" s="242"/>
      <c r="J356" s="241"/>
      <c r="K356" s="1082">
        <f>K357+K358+K359+K361+K362</f>
        <v>6.74</v>
      </c>
      <c r="L356" s="1083"/>
      <c r="M356" s="240">
        <f>K356*12*I328</f>
        <v>216468.04079999999</v>
      </c>
    </row>
    <row r="357" spans="1:13">
      <c r="A357" s="257" t="s">
        <v>64</v>
      </c>
      <c r="B357" s="256"/>
      <c r="C357" s="256"/>
      <c r="D357" s="256"/>
      <c r="E357" s="256"/>
      <c r="F357" s="256"/>
      <c r="G357" s="256"/>
      <c r="H357" s="255"/>
      <c r="I357" s="975" t="s">
        <v>63</v>
      </c>
      <c r="J357" s="976"/>
      <c r="K357" s="1084">
        <v>1.58</v>
      </c>
      <c r="L357" s="1085"/>
      <c r="M357" s="215">
        <f>K357*12*I328</f>
        <v>50744.7336</v>
      </c>
    </row>
    <row r="358" spans="1:13">
      <c r="A358" s="254" t="s">
        <v>62</v>
      </c>
      <c r="B358" s="253"/>
      <c r="C358" s="253"/>
      <c r="D358" s="253"/>
      <c r="E358" s="253"/>
      <c r="F358" s="253"/>
      <c r="G358" s="253"/>
      <c r="H358" s="252"/>
      <c r="I358" s="979" t="s">
        <v>61</v>
      </c>
      <c r="J358" s="980"/>
      <c r="K358" s="1089">
        <v>3.72</v>
      </c>
      <c r="L358" s="1090"/>
      <c r="M358" s="215">
        <f>K358*12*I328</f>
        <v>119474.9424</v>
      </c>
    </row>
    <row r="359" spans="1:13">
      <c r="A359" s="249" t="s">
        <v>60</v>
      </c>
      <c r="B359" s="248"/>
      <c r="C359" s="248"/>
      <c r="D359" s="248"/>
      <c r="E359" s="248"/>
      <c r="F359" s="248"/>
      <c r="G359" s="248"/>
      <c r="H359" s="247"/>
      <c r="I359" s="961" t="s">
        <v>59</v>
      </c>
      <c r="J359" s="962"/>
      <c r="K359" s="1089">
        <v>0.43</v>
      </c>
      <c r="L359" s="1090"/>
      <c r="M359" s="215">
        <f>K359*12*I328</f>
        <v>13810.275599999999</v>
      </c>
    </row>
    <row r="360" spans="1:13">
      <c r="A360" s="271" t="s">
        <v>58</v>
      </c>
      <c r="B360" s="266"/>
      <c r="C360" s="266"/>
      <c r="D360" s="266"/>
      <c r="E360" s="256"/>
      <c r="F360" s="256"/>
      <c r="G360" s="256"/>
      <c r="H360" s="255"/>
      <c r="I360" s="270"/>
      <c r="J360" s="269"/>
      <c r="K360" s="408"/>
      <c r="L360" s="407"/>
      <c r="M360" s="215"/>
    </row>
    <row r="361" spans="1:13">
      <c r="A361" s="254" t="s">
        <v>57</v>
      </c>
      <c r="B361" s="253"/>
      <c r="C361" s="253"/>
      <c r="D361" s="253"/>
      <c r="E361" s="253"/>
      <c r="F361" s="253"/>
      <c r="G361" s="253"/>
      <c r="H361" s="252"/>
      <c r="I361" s="979" t="s">
        <v>27</v>
      </c>
      <c r="J361" s="980"/>
      <c r="K361" s="1089">
        <v>0.12</v>
      </c>
      <c r="L361" s="1090"/>
      <c r="M361" s="215">
        <f>K361*12*I328</f>
        <v>3854.0303999999996</v>
      </c>
    </row>
    <row r="362" spans="1:13" ht="15.75" thickBot="1">
      <c r="A362" s="249" t="s">
        <v>56</v>
      </c>
      <c r="B362" s="248"/>
      <c r="C362" s="248"/>
      <c r="D362" s="248"/>
      <c r="E362" s="248"/>
      <c r="F362" s="248"/>
      <c r="G362" s="248"/>
      <c r="H362" s="247"/>
      <c r="I362" s="992" t="s">
        <v>27</v>
      </c>
      <c r="J362" s="993"/>
      <c r="K362" s="1113">
        <v>0.89</v>
      </c>
      <c r="L362" s="1114"/>
      <c r="M362" s="215">
        <f>K362*12*I328</f>
        <v>28584.058799999999</v>
      </c>
    </row>
    <row r="363" spans="1:13" ht="15.75" thickBot="1">
      <c r="A363" s="996" t="s">
        <v>55</v>
      </c>
      <c r="B363" s="997"/>
      <c r="C363" s="997"/>
      <c r="D363" s="997"/>
      <c r="E363" s="997"/>
      <c r="F363" s="997"/>
      <c r="G363" s="997"/>
      <c r="H363" s="998"/>
      <c r="I363" s="242"/>
      <c r="J363" s="241"/>
      <c r="K363" s="1112">
        <f>K364+K365+K367+K368+K369+K370</f>
        <v>2.9299999999999997</v>
      </c>
      <c r="L363" s="1083"/>
      <c r="M363" s="240">
        <f>K363*12*I328</f>
        <v>94102.575599999982</v>
      </c>
    </row>
    <row r="364" spans="1:13">
      <c r="A364" s="267" t="s">
        <v>54</v>
      </c>
      <c r="B364" s="266"/>
      <c r="C364" s="266"/>
      <c r="D364" s="266"/>
      <c r="E364" s="266"/>
      <c r="F364" s="256"/>
      <c r="G364" s="256"/>
      <c r="H364" s="255"/>
      <c r="I364" s="265"/>
      <c r="J364" s="233"/>
      <c r="K364" s="1084">
        <v>0.13</v>
      </c>
      <c r="L364" s="1085"/>
      <c r="M364" s="215">
        <f>K364*12*I328</f>
        <v>4175.1995999999999</v>
      </c>
    </row>
    <row r="365" spans="1:13">
      <c r="A365" s="264" t="s">
        <v>53</v>
      </c>
      <c r="B365" s="263"/>
      <c r="C365" s="263"/>
      <c r="D365" s="263"/>
      <c r="E365" s="263"/>
      <c r="F365" s="248"/>
      <c r="G365" s="248"/>
      <c r="H365" s="247"/>
      <c r="I365" s="967" t="s">
        <v>52</v>
      </c>
      <c r="J365" s="968"/>
      <c r="K365" s="1089">
        <v>1.5</v>
      </c>
      <c r="L365" s="1090"/>
      <c r="M365" s="215">
        <f>K365*12*I328</f>
        <v>48175.38</v>
      </c>
    </row>
    <row r="366" spans="1:13">
      <c r="A366" s="257" t="s">
        <v>51</v>
      </c>
      <c r="B366" s="256"/>
      <c r="C366" s="256"/>
      <c r="D366" s="256"/>
      <c r="E366" s="256"/>
      <c r="F366" s="256"/>
      <c r="G366" s="256"/>
      <c r="H366" s="255"/>
      <c r="I366" s="975" t="s">
        <v>50</v>
      </c>
      <c r="J366" s="976"/>
      <c r="K366" s="414"/>
      <c r="L366" s="407"/>
      <c r="M366" s="215"/>
    </row>
    <row r="367" spans="1:13">
      <c r="A367" s="254" t="s">
        <v>49</v>
      </c>
      <c r="B367" s="253"/>
      <c r="C367" s="253"/>
      <c r="D367" s="253"/>
      <c r="E367" s="253"/>
      <c r="F367" s="253"/>
      <c r="G367" s="253"/>
      <c r="H367" s="252"/>
      <c r="I367" s="979" t="s">
        <v>48</v>
      </c>
      <c r="J367" s="980"/>
      <c r="K367" s="1089">
        <v>0.8</v>
      </c>
      <c r="L367" s="1090"/>
      <c r="M367" s="215">
        <f>K367*12*I328</f>
        <v>25693.536000000004</v>
      </c>
    </row>
    <row r="368" spans="1:13">
      <c r="A368" s="254" t="s">
        <v>47</v>
      </c>
      <c r="B368" s="253"/>
      <c r="C368" s="253"/>
      <c r="D368" s="253"/>
      <c r="E368" s="253"/>
      <c r="F368" s="253"/>
      <c r="G368" s="253"/>
      <c r="H368" s="252"/>
      <c r="I368" s="979" t="s">
        <v>46</v>
      </c>
      <c r="J368" s="980"/>
      <c r="K368" s="1089">
        <v>0.23</v>
      </c>
      <c r="L368" s="1090"/>
      <c r="M368" s="215">
        <f>K368*12*I328</f>
        <v>7386.8915999999999</v>
      </c>
    </row>
    <row r="369" spans="1:13">
      <c r="A369" s="249" t="s">
        <v>38</v>
      </c>
      <c r="B369" s="248"/>
      <c r="C369" s="248"/>
      <c r="D369" s="248"/>
      <c r="E369" s="248"/>
      <c r="F369" s="248"/>
      <c r="G369" s="248"/>
      <c r="H369" s="247"/>
      <c r="I369" s="979" t="s">
        <v>37</v>
      </c>
      <c r="J369" s="980"/>
      <c r="K369" s="1091">
        <v>0.12</v>
      </c>
      <c r="L369" s="1092"/>
      <c r="M369" s="215">
        <f>K369*12*I328</f>
        <v>3854.0303999999996</v>
      </c>
    </row>
    <row r="370" spans="1:13" ht="15.75" thickBot="1">
      <c r="A370" s="249" t="s">
        <v>45</v>
      </c>
      <c r="B370" s="248"/>
      <c r="C370" s="248"/>
      <c r="D370" s="248"/>
      <c r="E370" s="248"/>
      <c r="F370" s="248"/>
      <c r="G370" s="248"/>
      <c r="H370" s="247"/>
      <c r="I370" s="992" t="s">
        <v>44</v>
      </c>
      <c r="J370" s="993"/>
      <c r="K370" s="1093">
        <v>0.15</v>
      </c>
      <c r="L370" s="1094"/>
      <c r="M370" s="260">
        <f>K370*12*I328</f>
        <v>4817.5379999999996</v>
      </c>
    </row>
    <row r="371" spans="1:13" ht="15.75" thickBot="1">
      <c r="A371" s="996" t="s">
        <v>108</v>
      </c>
      <c r="B371" s="997"/>
      <c r="C371" s="997"/>
      <c r="D371" s="997"/>
      <c r="E371" s="997"/>
      <c r="F371" s="997"/>
      <c r="G371" s="997"/>
      <c r="H371" s="998"/>
      <c r="I371" s="259"/>
      <c r="J371" s="258"/>
      <c r="K371" s="1106">
        <f>K372+K373+K374</f>
        <v>1.7599999999999998</v>
      </c>
      <c r="L371" s="1107"/>
      <c r="M371" s="240">
        <f>K371*12*I328</f>
        <v>56525.77919999999</v>
      </c>
    </row>
    <row r="372" spans="1:13">
      <c r="A372" s="257" t="s">
        <v>42</v>
      </c>
      <c r="B372" s="256"/>
      <c r="C372" s="256"/>
      <c r="D372" s="256"/>
      <c r="E372" s="256"/>
      <c r="F372" s="256"/>
      <c r="G372" s="256"/>
      <c r="H372" s="255"/>
      <c r="I372" s="1006" t="s">
        <v>41</v>
      </c>
      <c r="J372" s="1007"/>
      <c r="K372" s="1115">
        <v>0.85</v>
      </c>
      <c r="L372" s="1116"/>
      <c r="M372" s="215">
        <f>K372*12*I328</f>
        <v>27299.381999999998</v>
      </c>
    </row>
    <row r="373" spans="1:13">
      <c r="A373" s="254" t="s">
        <v>40</v>
      </c>
      <c r="B373" s="253"/>
      <c r="C373" s="253"/>
      <c r="D373" s="253"/>
      <c r="E373" s="253"/>
      <c r="F373" s="253"/>
      <c r="G373" s="253"/>
      <c r="H373" s="252"/>
      <c r="I373" s="251" t="s">
        <v>39</v>
      </c>
      <c r="J373" s="250"/>
      <c r="K373" s="1091">
        <v>0.72</v>
      </c>
      <c r="L373" s="1092"/>
      <c r="M373" s="215">
        <f>K373*12*I328</f>
        <v>23124.182400000002</v>
      </c>
    </row>
    <row r="374" spans="1:13" ht="15.75" thickBot="1">
      <c r="A374" s="249" t="s">
        <v>38</v>
      </c>
      <c r="B374" s="248"/>
      <c r="C374" s="248"/>
      <c r="D374" s="248"/>
      <c r="E374" s="248"/>
      <c r="F374" s="248"/>
      <c r="G374" s="248"/>
      <c r="H374" s="247"/>
      <c r="I374" s="992" t="s">
        <v>37</v>
      </c>
      <c r="J374" s="993"/>
      <c r="K374" s="1093">
        <v>0.19</v>
      </c>
      <c r="L374" s="1094"/>
      <c r="M374" s="215">
        <f>K374*12*I328</f>
        <v>6102.2148000000007</v>
      </c>
    </row>
    <row r="375" spans="1:13" ht="15.75" thickBot="1">
      <c r="A375" s="1117" t="s">
        <v>107</v>
      </c>
      <c r="B375" s="1118"/>
      <c r="C375" s="1118"/>
      <c r="D375" s="1118"/>
      <c r="E375" s="1118"/>
      <c r="F375" s="1118"/>
      <c r="G375" s="1118"/>
      <c r="H375" s="1119"/>
      <c r="I375" s="1010" t="s">
        <v>35</v>
      </c>
      <c r="J375" s="1011"/>
      <c r="K375" s="1112">
        <v>16.86</v>
      </c>
      <c r="L375" s="1107"/>
      <c r="M375" s="240">
        <f>K375*12*I328</f>
        <v>541491.27119999996</v>
      </c>
    </row>
    <row r="376" spans="1:13" ht="15.75" thickBot="1">
      <c r="A376" s="986" t="s">
        <v>106</v>
      </c>
      <c r="B376" s="987"/>
      <c r="C376" s="987"/>
      <c r="D376" s="987"/>
      <c r="E376" s="987"/>
      <c r="F376" s="987"/>
      <c r="G376" s="987"/>
      <c r="H376" s="988"/>
      <c r="I376" s="242"/>
      <c r="J376" s="241"/>
      <c r="K376" s="1112">
        <v>2</v>
      </c>
      <c r="L376" s="1107"/>
      <c r="M376" s="240">
        <f>K376*12*I328</f>
        <v>64233.84</v>
      </c>
    </row>
    <row r="377" spans="1:13">
      <c r="A377" s="238" t="s">
        <v>33</v>
      </c>
      <c r="B377" s="237"/>
      <c r="C377" s="237"/>
      <c r="D377" s="237"/>
      <c r="E377" s="237"/>
      <c r="F377" s="237"/>
      <c r="G377" s="237"/>
      <c r="H377" s="235"/>
      <c r="I377" s="1014" t="s">
        <v>32</v>
      </c>
      <c r="J377" s="1015"/>
      <c r="K377" s="410"/>
      <c r="L377" s="409"/>
      <c r="M377" s="215"/>
    </row>
    <row r="378" spans="1:13">
      <c r="A378" s="238" t="s">
        <v>31</v>
      </c>
      <c r="B378" s="237"/>
      <c r="C378" s="237"/>
      <c r="D378" s="237"/>
      <c r="E378" s="237"/>
      <c r="F378" s="237"/>
      <c r="G378" s="237"/>
      <c r="H378" s="235"/>
      <c r="I378" s="234"/>
      <c r="J378" s="233"/>
      <c r="K378" s="410"/>
      <c r="L378" s="409"/>
      <c r="M378" s="215"/>
    </row>
    <row r="379" spans="1:13" ht="15.75" thickBot="1">
      <c r="A379" s="238" t="s">
        <v>30</v>
      </c>
      <c r="B379" s="237"/>
      <c r="C379" s="237"/>
      <c r="D379" s="237"/>
      <c r="E379" s="237"/>
      <c r="F379" s="237"/>
      <c r="G379" s="237"/>
      <c r="H379" s="235"/>
      <c r="I379" s="413"/>
      <c r="J379" s="233"/>
      <c r="K379" s="410"/>
      <c r="L379" s="409"/>
      <c r="M379" s="215"/>
    </row>
    <row r="380" spans="1:13" ht="15.75" thickBot="1">
      <c r="A380" s="246" t="s">
        <v>105</v>
      </c>
      <c r="B380" s="245"/>
      <c r="C380" s="245"/>
      <c r="D380" s="245"/>
      <c r="E380" s="245"/>
      <c r="F380" s="245"/>
      <c r="G380" s="245"/>
      <c r="H380" s="244"/>
      <c r="I380" s="242"/>
      <c r="J380" s="241"/>
      <c r="K380" s="1112">
        <v>0.1</v>
      </c>
      <c r="L380" s="1107"/>
      <c r="M380" s="240">
        <f>K380*12*I328</f>
        <v>3211.6920000000005</v>
      </c>
    </row>
    <row r="381" spans="1:13">
      <c r="A381" s="238" t="s">
        <v>28</v>
      </c>
      <c r="B381" s="237"/>
      <c r="C381" s="237"/>
      <c r="D381" s="237"/>
      <c r="E381" s="237"/>
      <c r="F381" s="237"/>
      <c r="G381" s="237"/>
      <c r="H381" s="235"/>
      <c r="I381" s="1014" t="s">
        <v>27</v>
      </c>
      <c r="J381" s="1015"/>
      <c r="K381" s="412"/>
      <c r="L381" s="409"/>
      <c r="M381" s="215"/>
    </row>
    <row r="382" spans="1:13" ht="15.75" thickBot="1">
      <c r="A382" s="238" t="s">
        <v>26</v>
      </c>
      <c r="B382" s="237"/>
      <c r="C382" s="237"/>
      <c r="D382" s="237"/>
      <c r="E382" s="237"/>
      <c r="F382" s="237"/>
      <c r="G382" s="237"/>
      <c r="H382" s="235"/>
      <c r="I382" s="234"/>
      <c r="J382" s="233"/>
      <c r="K382" s="412"/>
      <c r="L382" s="409"/>
      <c r="M382" s="215"/>
    </row>
    <row r="383" spans="1:13" ht="15.75" thickBot="1">
      <c r="A383" s="986" t="s">
        <v>140</v>
      </c>
      <c r="B383" s="987"/>
      <c r="C383" s="987"/>
      <c r="D383" s="987"/>
      <c r="E383" s="987"/>
      <c r="F383" s="987"/>
      <c r="G383" s="987"/>
      <c r="H383" s="988"/>
      <c r="I383" s="242"/>
      <c r="J383" s="241"/>
      <c r="K383" s="1112">
        <v>7.2</v>
      </c>
      <c r="L383" s="1107"/>
      <c r="M383" s="240">
        <f>K383*12*I328</f>
        <v>231241.82399999999</v>
      </c>
    </row>
    <row r="384" spans="1:13">
      <c r="A384" s="238" t="s">
        <v>24</v>
      </c>
      <c r="B384" s="236"/>
      <c r="C384" s="236"/>
      <c r="D384" s="236"/>
      <c r="E384" s="236"/>
      <c r="F384" s="237"/>
      <c r="G384" s="236"/>
      <c r="H384" s="235"/>
      <c r="I384" s="967" t="s">
        <v>23</v>
      </c>
      <c r="J384" s="968"/>
      <c r="K384" s="410"/>
      <c r="L384" s="409"/>
      <c r="M384" s="215"/>
    </row>
    <row r="385" spans="1:13">
      <c r="A385" s="238" t="s">
        <v>22</v>
      </c>
      <c r="B385" s="236"/>
      <c r="C385" s="236"/>
      <c r="D385" s="236"/>
      <c r="E385" s="236"/>
      <c r="F385" s="237"/>
      <c r="G385" s="236"/>
      <c r="H385" s="235"/>
      <c r="I385" s="967" t="s">
        <v>21</v>
      </c>
      <c r="J385" s="968"/>
      <c r="K385" s="410"/>
      <c r="L385" s="409"/>
      <c r="M385" s="215"/>
    </row>
    <row r="386" spans="1:13">
      <c r="A386" s="238" t="s">
        <v>20</v>
      </c>
      <c r="B386" s="236"/>
      <c r="C386" s="236"/>
      <c r="D386" s="236"/>
      <c r="E386" s="236"/>
      <c r="F386" s="237"/>
      <c r="G386" s="236"/>
      <c r="H386" s="235"/>
      <c r="I386" s="967" t="s">
        <v>19</v>
      </c>
      <c r="J386" s="968"/>
      <c r="K386" s="410"/>
      <c r="L386" s="409"/>
      <c r="M386" s="215"/>
    </row>
    <row r="387" spans="1:13">
      <c r="A387" s="238" t="s">
        <v>18</v>
      </c>
      <c r="B387" s="236"/>
      <c r="C387" s="236"/>
      <c r="D387" s="236"/>
      <c r="E387" s="236"/>
      <c r="F387" s="237"/>
      <c r="G387" s="236"/>
      <c r="H387" s="235"/>
      <c r="I387" s="967" t="s">
        <v>17</v>
      </c>
      <c r="J387" s="968"/>
      <c r="K387" s="410"/>
      <c r="L387" s="409"/>
      <c r="M387" s="215"/>
    </row>
    <row r="388" spans="1:13">
      <c r="A388" s="238" t="s">
        <v>16</v>
      </c>
      <c r="B388" s="236"/>
      <c r="C388" s="236"/>
      <c r="D388" s="236"/>
      <c r="E388" s="236"/>
      <c r="F388" s="237"/>
      <c r="G388" s="236"/>
      <c r="H388" s="235"/>
      <c r="I388" s="967" t="s">
        <v>15</v>
      </c>
      <c r="J388" s="968"/>
      <c r="K388" s="410"/>
      <c r="L388" s="409"/>
      <c r="M388" s="215"/>
    </row>
    <row r="389" spans="1:13">
      <c r="A389" s="238" t="s">
        <v>14</v>
      </c>
      <c r="B389" s="236"/>
      <c r="C389" s="236"/>
      <c r="D389" s="236"/>
      <c r="E389" s="236"/>
      <c r="F389" s="237"/>
      <c r="G389" s="236"/>
      <c r="H389" s="235"/>
      <c r="I389" s="234"/>
      <c r="J389" s="233"/>
      <c r="K389" s="410"/>
      <c r="L389" s="411"/>
      <c r="M389" s="215"/>
    </row>
    <row r="390" spans="1:13">
      <c r="A390" s="238" t="s">
        <v>13</v>
      </c>
      <c r="B390" s="236"/>
      <c r="C390" s="236"/>
      <c r="D390" s="236"/>
      <c r="E390" s="236"/>
      <c r="F390" s="237"/>
      <c r="G390" s="236"/>
      <c r="H390" s="235"/>
      <c r="I390" s="234"/>
      <c r="J390" s="233"/>
      <c r="K390" s="410"/>
      <c r="L390" s="409"/>
      <c r="M390" s="215"/>
    </row>
    <row r="391" spans="1:13">
      <c r="A391" s="238" t="s">
        <v>12</v>
      </c>
      <c r="B391" s="236"/>
      <c r="C391" s="236"/>
      <c r="D391" s="236"/>
      <c r="E391" s="236"/>
      <c r="F391" s="237"/>
      <c r="G391" s="236"/>
      <c r="H391" s="235"/>
      <c r="I391" s="234"/>
      <c r="J391" s="233"/>
      <c r="K391" s="410"/>
      <c r="L391" s="409"/>
      <c r="M391" s="215"/>
    </row>
    <row r="392" spans="1:13">
      <c r="A392" s="238" t="s">
        <v>11</v>
      </c>
      <c r="B392" s="236"/>
      <c r="C392" s="236"/>
      <c r="D392" s="236"/>
      <c r="E392" s="236"/>
      <c r="F392" s="237"/>
      <c r="G392" s="236"/>
      <c r="H392" s="235"/>
      <c r="I392" s="234"/>
      <c r="J392" s="233"/>
      <c r="K392" s="410"/>
      <c r="L392" s="409"/>
      <c r="M392" s="215"/>
    </row>
    <row r="393" spans="1:13">
      <c r="A393" s="238" t="s">
        <v>10</v>
      </c>
      <c r="B393" s="236"/>
      <c r="C393" s="236"/>
      <c r="D393" s="236"/>
      <c r="E393" s="236"/>
      <c r="F393" s="237"/>
      <c r="G393" s="236"/>
      <c r="H393" s="235"/>
      <c r="I393" s="234"/>
      <c r="J393" s="233"/>
      <c r="K393" s="410"/>
      <c r="L393" s="409"/>
      <c r="M393" s="215"/>
    </row>
    <row r="394" spans="1:13" ht="15.75" thickBot="1">
      <c r="A394" s="1044" t="s">
        <v>9</v>
      </c>
      <c r="B394" s="1045"/>
      <c r="C394" s="1045"/>
      <c r="D394" s="1045"/>
      <c r="E394" s="1045"/>
      <c r="F394" s="1045"/>
      <c r="G394" s="1045"/>
      <c r="H394" s="1046"/>
      <c r="I394" s="234"/>
      <c r="J394" s="233"/>
      <c r="K394" s="408"/>
      <c r="L394" s="407"/>
      <c r="M394" s="215"/>
    </row>
    <row r="395" spans="1:13">
      <c r="A395" s="230" t="s">
        <v>8</v>
      </c>
      <c r="B395" s="229"/>
      <c r="C395" s="229"/>
      <c r="D395" s="229"/>
      <c r="E395" s="229"/>
      <c r="F395" s="229"/>
      <c r="G395" s="229"/>
      <c r="H395" s="229"/>
      <c r="I395" s="1014" t="s">
        <v>3</v>
      </c>
      <c r="J395" s="1015"/>
      <c r="K395" s="1105"/>
      <c r="L395" s="1098"/>
      <c r="M395" s="226">
        <f>K395*12*I328</f>
        <v>0</v>
      </c>
    </row>
    <row r="396" spans="1:13" ht="15.75" thickBot="1">
      <c r="A396" s="225" t="s">
        <v>7</v>
      </c>
      <c r="B396" s="224"/>
      <c r="C396" s="224"/>
      <c r="D396" s="224"/>
      <c r="E396" s="224"/>
      <c r="F396" s="224"/>
      <c r="G396" s="224"/>
      <c r="H396" s="224"/>
      <c r="I396" s="223"/>
      <c r="J396" s="222"/>
      <c r="K396" s="406"/>
      <c r="L396" s="405"/>
      <c r="M396" s="219"/>
    </row>
    <row r="397" spans="1:13" ht="15.75" thickBot="1">
      <c r="A397" s="986" t="s">
        <v>6</v>
      </c>
      <c r="B397" s="987"/>
      <c r="C397" s="987"/>
      <c r="D397" s="987"/>
      <c r="E397" s="987"/>
      <c r="F397" s="987"/>
      <c r="G397" s="987"/>
      <c r="H397" s="1026"/>
      <c r="I397" s="1027" t="s">
        <v>5</v>
      </c>
      <c r="J397" s="1028"/>
      <c r="K397" s="1101">
        <v>1.64</v>
      </c>
      <c r="L397" s="1102"/>
      <c r="M397" s="208">
        <f>K397*12*I328</f>
        <v>52671.748799999994</v>
      </c>
    </row>
    <row r="398" spans="1:13" ht="15.75" thickBot="1">
      <c r="A398" s="218" t="s">
        <v>136</v>
      </c>
      <c r="B398" s="217"/>
      <c r="C398" s="217"/>
      <c r="D398" s="217"/>
      <c r="E398" s="217"/>
      <c r="F398" s="217"/>
      <c r="G398" s="217"/>
      <c r="H398" s="217"/>
      <c r="I398" s="1027" t="s">
        <v>3</v>
      </c>
      <c r="J398" s="1100"/>
      <c r="K398" s="1101">
        <v>0.32</v>
      </c>
      <c r="L398" s="1102"/>
      <c r="M398" s="208">
        <f>K398*I328*12</f>
        <v>10277.4144</v>
      </c>
    </row>
    <row r="399" spans="1:13" ht="15.75" thickBot="1">
      <c r="A399" s="218" t="s">
        <v>2</v>
      </c>
      <c r="B399" s="217"/>
      <c r="C399" s="217"/>
      <c r="D399" s="217"/>
      <c r="E399" s="217"/>
      <c r="F399" s="217"/>
      <c r="G399" s="217"/>
      <c r="H399" s="217"/>
      <c r="I399" s="216"/>
      <c r="J399" s="211"/>
      <c r="K399" s="1101"/>
      <c r="L399" s="1102"/>
      <c r="M399" s="208">
        <f>I328*K399*12</f>
        <v>0</v>
      </c>
    </row>
    <row r="400" spans="1:13" ht="15.75" thickBot="1">
      <c r="A400" s="1020" t="s">
        <v>0</v>
      </c>
      <c r="B400" s="1021"/>
      <c r="C400" s="1021"/>
      <c r="D400" s="1021"/>
      <c r="E400" s="1021"/>
      <c r="F400" s="1021"/>
      <c r="G400" s="1021"/>
      <c r="H400" s="1021"/>
      <c r="I400" s="210"/>
      <c r="J400" s="209"/>
      <c r="K400" s="1108">
        <f>K329+K339+K354+K383+K397+K399+K395+K398</f>
        <v>53.080000000000005</v>
      </c>
      <c r="L400" s="1109"/>
      <c r="M400" s="208">
        <f>M329+M339+M354+M383+M397+M399+M395+M398</f>
        <v>1704766.1135999998</v>
      </c>
    </row>
    <row r="404" spans="1:13">
      <c r="A404" s="1088" t="s">
        <v>104</v>
      </c>
      <c r="B404" s="1088"/>
      <c r="C404" s="1088"/>
      <c r="D404" s="1088"/>
      <c r="E404" s="1088"/>
      <c r="F404" s="1088"/>
      <c r="G404" s="1088"/>
      <c r="H404" s="1088"/>
      <c r="I404" s="1088"/>
      <c r="J404" s="1088"/>
      <c r="K404" s="1088"/>
      <c r="L404" s="1088"/>
      <c r="M404" s="365"/>
    </row>
    <row r="405" spans="1:13">
      <c r="A405" s="1086" t="s">
        <v>139</v>
      </c>
      <c r="B405" s="1086"/>
      <c r="C405" s="1086"/>
      <c r="D405" s="1086"/>
      <c r="E405" s="1086"/>
      <c r="F405" s="1086"/>
      <c r="G405" s="1086"/>
      <c r="H405" s="1086"/>
      <c r="I405" s="1086"/>
      <c r="J405" s="1086"/>
      <c r="K405" s="1086"/>
      <c r="L405" s="1086"/>
      <c r="M405" s="365"/>
    </row>
    <row r="406" spans="1:13">
      <c r="A406" s="395"/>
      <c r="B406" s="395"/>
      <c r="C406" s="395"/>
      <c r="D406" s="395"/>
      <c r="E406" s="395"/>
      <c r="F406" s="395" t="s">
        <v>138</v>
      </c>
      <c r="G406" s="395"/>
      <c r="H406" s="395"/>
      <c r="I406" s="395"/>
      <c r="J406" s="395" t="s">
        <v>137</v>
      </c>
      <c r="K406" s="395"/>
      <c r="L406" s="395"/>
      <c r="M406" s="365"/>
    </row>
    <row r="407" spans="1:13">
      <c r="A407" s="367"/>
      <c r="B407" s="366"/>
      <c r="C407" s="1087" t="s">
        <v>100</v>
      </c>
      <c r="D407" s="1087"/>
      <c r="E407" s="1087"/>
      <c r="F407" s="366"/>
      <c r="G407" s="366"/>
      <c r="H407" s="383"/>
      <c r="I407" s="1073" t="s">
        <v>99</v>
      </c>
      <c r="J407" s="1074"/>
      <c r="K407" s="1073" t="s">
        <v>98</v>
      </c>
      <c r="L407" s="1074"/>
      <c r="M407" s="382"/>
    </row>
    <row r="408" spans="1:13">
      <c r="A408" s="350"/>
      <c r="B408" s="346"/>
      <c r="C408" s="346"/>
      <c r="D408" s="346"/>
      <c r="E408" s="346"/>
      <c r="F408" s="346"/>
      <c r="G408" s="346"/>
      <c r="H408" s="345"/>
      <c r="I408" s="346"/>
      <c r="J408" s="345"/>
      <c r="K408" s="1035" t="s">
        <v>97</v>
      </c>
      <c r="L408" s="1036"/>
      <c r="M408" s="403" t="s">
        <v>96</v>
      </c>
    </row>
    <row r="409" spans="1:13">
      <c r="A409" s="350"/>
      <c r="B409" s="346"/>
      <c r="C409" s="346"/>
      <c r="D409" s="346"/>
      <c r="E409" s="346"/>
      <c r="F409" s="346"/>
      <c r="G409" s="346"/>
      <c r="H409" s="345"/>
      <c r="I409" s="1035" t="s">
        <v>95</v>
      </c>
      <c r="J409" s="1036"/>
      <c r="K409" s="1066" t="s">
        <v>94</v>
      </c>
      <c r="L409" s="1067"/>
      <c r="M409" s="403" t="s">
        <v>93</v>
      </c>
    </row>
    <row r="410" spans="1:13" ht="15.75" thickBot="1">
      <c r="A410" s="367"/>
      <c r="B410" s="366"/>
      <c r="C410" s="366"/>
      <c r="D410" s="366"/>
      <c r="E410" s="366"/>
      <c r="F410" s="366"/>
      <c r="G410" s="366"/>
      <c r="H410" s="383"/>
      <c r="I410" s="1079">
        <v>969.4</v>
      </c>
      <c r="J410" s="1080"/>
      <c r="K410" s="1052"/>
      <c r="L410" s="1053"/>
      <c r="M410" s="402"/>
    </row>
    <row r="411" spans="1:13">
      <c r="A411" s="393" t="s">
        <v>92</v>
      </c>
      <c r="B411" s="379"/>
      <c r="C411" s="379"/>
      <c r="D411" s="379"/>
      <c r="E411" s="379"/>
      <c r="F411" s="379"/>
      <c r="G411" s="379"/>
      <c r="H411" s="401"/>
      <c r="I411" s="378"/>
      <c r="J411" s="377"/>
      <c r="K411" s="1081">
        <f>K414+K417</f>
        <v>6.9</v>
      </c>
      <c r="L411" s="1076"/>
      <c r="M411" s="376">
        <f>K411*12*I410</f>
        <v>80266.320000000007</v>
      </c>
    </row>
    <row r="412" spans="1:13">
      <c r="A412" s="400" t="s">
        <v>91</v>
      </c>
      <c r="B412" s="399"/>
      <c r="C412" s="399"/>
      <c r="D412" s="399"/>
      <c r="E412" s="399"/>
      <c r="F412" s="399"/>
      <c r="G412" s="399"/>
      <c r="H412" s="394"/>
      <c r="I412" s="346"/>
      <c r="J412" s="345"/>
      <c r="K412" s="346"/>
      <c r="L412" s="345"/>
      <c r="M412" s="398"/>
    </row>
    <row r="413" spans="1:13" ht="15.75" thickBot="1">
      <c r="A413" s="389" t="s">
        <v>90</v>
      </c>
      <c r="B413" s="397"/>
      <c r="C413" s="397"/>
      <c r="D413" s="397"/>
      <c r="E413" s="397"/>
      <c r="F413" s="397"/>
      <c r="G413" s="397"/>
      <c r="H413" s="396"/>
      <c r="I413" s="374"/>
      <c r="J413" s="373"/>
      <c r="K413" s="374"/>
      <c r="L413" s="373"/>
      <c r="M413" s="372"/>
    </row>
    <row r="414" spans="1:13">
      <c r="A414" s="361" t="s">
        <v>89</v>
      </c>
      <c r="B414" s="369"/>
      <c r="C414" s="369"/>
      <c r="D414" s="369"/>
      <c r="E414" s="369"/>
      <c r="F414" s="369"/>
      <c r="G414" s="369"/>
      <c r="H414" s="371"/>
      <c r="I414" s="1066" t="s">
        <v>27</v>
      </c>
      <c r="J414" s="1067"/>
      <c r="K414" s="1037">
        <v>4.13</v>
      </c>
      <c r="L414" s="1038"/>
      <c r="M414" s="334">
        <f>K414*12*I410</f>
        <v>48043.464</v>
      </c>
    </row>
    <row r="415" spans="1:13">
      <c r="A415" s="340" t="s">
        <v>80</v>
      </c>
      <c r="B415" s="346"/>
      <c r="C415" s="346"/>
      <c r="D415" s="346"/>
      <c r="E415" s="346"/>
      <c r="F415" s="346"/>
      <c r="G415" s="346"/>
      <c r="H415" s="345"/>
      <c r="I415" s="1035" t="s">
        <v>70</v>
      </c>
      <c r="J415" s="1036"/>
      <c r="K415" s="365"/>
      <c r="L415" s="345"/>
      <c r="M415" s="334"/>
    </row>
    <row r="416" spans="1:13">
      <c r="A416" s="361" t="s">
        <v>79</v>
      </c>
      <c r="B416" s="369"/>
      <c r="C416" s="369"/>
      <c r="D416" s="369"/>
      <c r="E416" s="369"/>
      <c r="F416" s="369"/>
      <c r="G416" s="369"/>
      <c r="H416" s="371"/>
      <c r="I416" s="1066"/>
      <c r="J416" s="1067"/>
      <c r="K416" s="365"/>
      <c r="L416" s="345"/>
      <c r="M416" s="334"/>
    </row>
    <row r="417" spans="1:13">
      <c r="A417" s="361" t="s">
        <v>88</v>
      </c>
      <c r="B417" s="369"/>
      <c r="C417" s="369"/>
      <c r="D417" s="369"/>
      <c r="E417" s="369"/>
      <c r="F417" s="369"/>
      <c r="G417" s="369"/>
      <c r="H417" s="371"/>
      <c r="I417" s="1068" t="s">
        <v>59</v>
      </c>
      <c r="J417" s="1069"/>
      <c r="K417" s="1035">
        <v>2.77</v>
      </c>
      <c r="L417" s="1036"/>
      <c r="M417" s="334">
        <f>K417*12*I410</f>
        <v>32222.856</v>
      </c>
    </row>
    <row r="418" spans="1:13">
      <c r="A418" s="358" t="s">
        <v>87</v>
      </c>
      <c r="B418" s="355"/>
      <c r="C418" s="355"/>
      <c r="D418" s="355"/>
      <c r="E418" s="355"/>
      <c r="F418" s="355"/>
      <c r="G418" s="355"/>
      <c r="H418" s="354"/>
      <c r="I418" s="1035" t="s">
        <v>70</v>
      </c>
      <c r="J418" s="1036"/>
      <c r="K418" s="395"/>
      <c r="L418" s="394"/>
      <c r="M418" s="334"/>
    </row>
    <row r="419" spans="1:13">
      <c r="A419" s="353" t="s">
        <v>86</v>
      </c>
      <c r="B419" s="366"/>
      <c r="C419" s="366"/>
      <c r="D419" s="366"/>
      <c r="E419" s="366"/>
      <c r="F419" s="366"/>
      <c r="G419" s="366"/>
      <c r="H419" s="383"/>
      <c r="I419" s="1035"/>
      <c r="J419" s="1036"/>
      <c r="K419" s="365"/>
      <c r="L419" s="345"/>
      <c r="M419" s="334"/>
    </row>
    <row r="420" spans="1:13" ht="15.75" thickBot="1">
      <c r="A420" s="361" t="s">
        <v>85</v>
      </c>
      <c r="B420" s="360"/>
      <c r="C420" s="360"/>
      <c r="D420" s="360"/>
      <c r="E420" s="360"/>
      <c r="F420" s="360"/>
      <c r="G420" s="360"/>
      <c r="H420" s="359"/>
      <c r="I420" s="369"/>
      <c r="J420" s="371"/>
      <c r="K420" s="1050"/>
      <c r="L420" s="1051"/>
      <c r="M420" s="334"/>
    </row>
    <row r="421" spans="1:13">
      <c r="A421" s="393" t="s">
        <v>84</v>
      </c>
      <c r="B421" s="392"/>
      <c r="C421" s="392"/>
      <c r="D421" s="392"/>
      <c r="E421" s="392"/>
      <c r="F421" s="392"/>
      <c r="G421" s="392"/>
      <c r="H421" s="391"/>
      <c r="I421" s="378"/>
      <c r="J421" s="390"/>
      <c r="K421" s="1078">
        <f>K423+K428+K431</f>
        <v>5.6400000000000006</v>
      </c>
      <c r="L421" s="1076"/>
      <c r="M421" s="376">
        <f>K421*12*I410</f>
        <v>65608.991999999998</v>
      </c>
    </row>
    <row r="422" spans="1:13" ht="15.75" thickBot="1">
      <c r="A422" s="389" t="s">
        <v>83</v>
      </c>
      <c r="B422" s="388"/>
      <c r="C422" s="388"/>
      <c r="D422" s="388"/>
      <c r="E422" s="388"/>
      <c r="F422" s="388"/>
      <c r="G422" s="388"/>
      <c r="H422" s="387"/>
      <c r="I422" s="374"/>
      <c r="J422" s="386"/>
      <c r="K422" s="374"/>
      <c r="L422" s="373"/>
      <c r="M422" s="372"/>
    </row>
    <row r="423" spans="1:13">
      <c r="A423" s="340" t="s">
        <v>82</v>
      </c>
      <c r="B423" s="339"/>
      <c r="C423" s="339"/>
      <c r="D423" s="339"/>
      <c r="E423" s="339"/>
      <c r="F423" s="339"/>
      <c r="G423" s="339"/>
      <c r="H423" s="337"/>
      <c r="I423" s="1035" t="s">
        <v>27</v>
      </c>
      <c r="J423" s="1036"/>
      <c r="K423" s="1037">
        <v>2.83</v>
      </c>
      <c r="L423" s="1038"/>
      <c r="M423" s="334">
        <f>K423*12*I410</f>
        <v>32920.824000000001</v>
      </c>
    </row>
    <row r="424" spans="1:13">
      <c r="A424" s="361" t="s">
        <v>81</v>
      </c>
      <c r="B424" s="360"/>
      <c r="C424" s="360"/>
      <c r="D424" s="360"/>
      <c r="E424" s="360"/>
      <c r="F424" s="360"/>
      <c r="G424" s="360"/>
      <c r="H424" s="359"/>
      <c r="I424" s="385"/>
      <c r="J424" s="384"/>
      <c r="K424" s="365"/>
      <c r="L424" s="345"/>
      <c r="M424" s="334"/>
    </row>
    <row r="425" spans="1:13">
      <c r="A425" s="340" t="s">
        <v>80</v>
      </c>
      <c r="B425" s="346"/>
      <c r="C425" s="346"/>
      <c r="D425" s="346"/>
      <c r="E425" s="346"/>
      <c r="F425" s="346"/>
      <c r="G425" s="346"/>
      <c r="H425" s="345"/>
      <c r="I425" s="1035" t="s">
        <v>70</v>
      </c>
      <c r="J425" s="1036"/>
      <c r="K425" s="365"/>
      <c r="L425" s="345"/>
      <c r="M425" s="334"/>
    </row>
    <row r="426" spans="1:13">
      <c r="A426" s="361" t="s">
        <v>79</v>
      </c>
      <c r="B426" s="369"/>
      <c r="C426" s="369"/>
      <c r="D426" s="369"/>
      <c r="E426" s="369"/>
      <c r="F426" s="369"/>
      <c r="G426" s="369"/>
      <c r="H426" s="371"/>
      <c r="I426" s="1066"/>
      <c r="J426" s="1067"/>
      <c r="K426" s="365"/>
      <c r="L426" s="345"/>
      <c r="M426" s="334"/>
    </row>
    <row r="427" spans="1:13">
      <c r="A427" s="358" t="s">
        <v>78</v>
      </c>
      <c r="B427" s="355"/>
      <c r="C427" s="354"/>
      <c r="D427" s="346"/>
      <c r="E427" s="346"/>
      <c r="F427" s="346"/>
      <c r="G427" s="346"/>
      <c r="H427" s="345"/>
      <c r="I427" s="1035" t="s">
        <v>70</v>
      </c>
      <c r="J427" s="1036"/>
      <c r="K427" s="365"/>
      <c r="L427" s="345"/>
      <c r="M427" s="334"/>
    </row>
    <row r="428" spans="1:13">
      <c r="A428" s="340" t="s">
        <v>77</v>
      </c>
      <c r="B428" s="346"/>
      <c r="C428" s="346"/>
      <c r="D428" s="355"/>
      <c r="E428" s="355"/>
      <c r="F428" s="355"/>
      <c r="G428" s="355"/>
      <c r="H428" s="354"/>
      <c r="I428" s="1068" t="s">
        <v>59</v>
      </c>
      <c r="J428" s="1069"/>
      <c r="K428" s="1035">
        <v>1.24</v>
      </c>
      <c r="L428" s="1036"/>
      <c r="M428" s="334">
        <f>K428*12*I410</f>
        <v>14424.671999999999</v>
      </c>
    </row>
    <row r="429" spans="1:13">
      <c r="A429" s="353" t="s">
        <v>76</v>
      </c>
      <c r="B429" s="352"/>
      <c r="C429" s="352"/>
      <c r="D429" s="352"/>
      <c r="E429" s="352"/>
      <c r="F429" s="352"/>
      <c r="G429" s="352"/>
      <c r="H429" s="351"/>
      <c r="I429" s="1073" t="s">
        <v>75</v>
      </c>
      <c r="J429" s="1074"/>
      <c r="K429" s="365"/>
      <c r="L429" s="345"/>
      <c r="M429" s="334"/>
    </row>
    <row r="430" spans="1:13">
      <c r="A430" s="361"/>
      <c r="B430" s="360"/>
      <c r="C430" s="360"/>
      <c r="D430" s="360"/>
      <c r="E430" s="360"/>
      <c r="F430" s="360"/>
      <c r="G430" s="360"/>
      <c r="H430" s="359"/>
      <c r="I430" s="369" t="s">
        <v>74</v>
      </c>
      <c r="J430" s="371"/>
      <c r="K430" s="365"/>
      <c r="L430" s="345"/>
      <c r="M430" s="334"/>
    </row>
    <row r="431" spans="1:13">
      <c r="A431" s="353" t="s">
        <v>73</v>
      </c>
      <c r="B431" s="352"/>
      <c r="C431" s="352"/>
      <c r="D431" s="352"/>
      <c r="E431" s="352"/>
      <c r="F431" s="352"/>
      <c r="G431" s="352"/>
      <c r="H431" s="351"/>
      <c r="I431" s="1073" t="s">
        <v>59</v>
      </c>
      <c r="J431" s="1074"/>
      <c r="K431" s="1035">
        <v>1.57</v>
      </c>
      <c r="L431" s="1036"/>
      <c r="M431" s="334">
        <f>K431*12*I410</f>
        <v>18263.495999999999</v>
      </c>
    </row>
    <row r="432" spans="1:13">
      <c r="A432" s="361" t="s">
        <v>72</v>
      </c>
      <c r="B432" s="360"/>
      <c r="C432" s="360"/>
      <c r="D432" s="360"/>
      <c r="E432" s="360"/>
      <c r="F432" s="360"/>
      <c r="G432" s="360"/>
      <c r="H432" s="359"/>
      <c r="I432" s="369"/>
      <c r="J432" s="371"/>
      <c r="K432" s="365"/>
      <c r="L432" s="345"/>
      <c r="M432" s="334"/>
    </row>
    <row r="433" spans="1:13">
      <c r="A433" s="353" t="s">
        <v>71</v>
      </c>
      <c r="B433" s="352"/>
      <c r="C433" s="352"/>
      <c r="D433" s="352"/>
      <c r="E433" s="352"/>
      <c r="F433" s="352"/>
      <c r="G433" s="352"/>
      <c r="H433" s="351"/>
      <c r="I433" s="1035" t="s">
        <v>70</v>
      </c>
      <c r="J433" s="1036"/>
      <c r="K433" s="365"/>
      <c r="L433" s="345"/>
      <c r="M433" s="334"/>
    </row>
    <row r="434" spans="1:13">
      <c r="A434" s="353" t="s">
        <v>69</v>
      </c>
      <c r="B434" s="352"/>
      <c r="C434" s="352"/>
      <c r="D434" s="352"/>
      <c r="E434" s="352"/>
      <c r="F434" s="352"/>
      <c r="G434" s="352"/>
      <c r="H434" s="351"/>
      <c r="I434" s="1073" t="s">
        <v>68</v>
      </c>
      <c r="J434" s="1074"/>
      <c r="K434" s="366"/>
      <c r="L434" s="383"/>
      <c r="M434" s="382"/>
    </row>
    <row r="435" spans="1:13" ht="15.75" thickBot="1">
      <c r="A435" s="361"/>
      <c r="B435" s="360"/>
      <c r="C435" s="360"/>
      <c r="D435" s="360"/>
      <c r="E435" s="360"/>
      <c r="F435" s="360"/>
      <c r="G435" s="360"/>
      <c r="H435" s="359"/>
      <c r="I435" s="1070" t="s">
        <v>67</v>
      </c>
      <c r="J435" s="1071"/>
      <c r="K435" s="369"/>
      <c r="L435" s="371"/>
      <c r="M435" s="381"/>
    </row>
    <row r="436" spans="1:13">
      <c r="A436" s="380" t="s">
        <v>66</v>
      </c>
      <c r="B436" s="379"/>
      <c r="C436" s="379"/>
      <c r="D436" s="379"/>
      <c r="E436" s="379"/>
      <c r="F436" s="379"/>
      <c r="G436" s="378"/>
      <c r="H436" s="377"/>
      <c r="I436" s="378"/>
      <c r="J436" s="377"/>
      <c r="K436" s="1075">
        <f>K438+K445+K453+K457+K458+K462</f>
        <v>45.779999999999994</v>
      </c>
      <c r="L436" s="1076"/>
      <c r="M436" s="376">
        <f>M438+M445+M453+M457+M458+M462</f>
        <v>532549.58399999992</v>
      </c>
    </row>
    <row r="437" spans="1:13" ht="15.75" thickBot="1">
      <c r="A437" s="375"/>
      <c r="B437" s="374"/>
      <c r="C437" s="374"/>
      <c r="D437" s="374"/>
      <c r="E437" s="374"/>
      <c r="F437" s="374"/>
      <c r="G437" s="374"/>
      <c r="H437" s="373"/>
      <c r="I437" s="374"/>
      <c r="J437" s="373"/>
      <c r="K437" s="374"/>
      <c r="L437" s="373"/>
      <c r="M437" s="372"/>
    </row>
    <row r="438" spans="1:13" ht="15.75" thickBot="1">
      <c r="A438" s="1041" t="s">
        <v>65</v>
      </c>
      <c r="B438" s="1042"/>
      <c r="C438" s="1042"/>
      <c r="D438" s="1042"/>
      <c r="E438" s="1042"/>
      <c r="F438" s="1042"/>
      <c r="G438" s="1042"/>
      <c r="H438" s="1043"/>
      <c r="I438" s="343"/>
      <c r="J438" s="342"/>
      <c r="K438" s="1077">
        <f>K439+K440+K441+K443+K444</f>
        <v>10.36</v>
      </c>
      <c r="L438" s="1072"/>
      <c r="M438" s="341">
        <f>K438*12*I410</f>
        <v>120515.80799999999</v>
      </c>
    </row>
    <row r="439" spans="1:13">
      <c r="A439" s="361" t="s">
        <v>64</v>
      </c>
      <c r="B439" s="360"/>
      <c r="C439" s="360"/>
      <c r="D439" s="360"/>
      <c r="E439" s="360"/>
      <c r="F439" s="360"/>
      <c r="G439" s="360"/>
      <c r="H439" s="359"/>
      <c r="I439" s="1066" t="s">
        <v>63</v>
      </c>
      <c r="J439" s="1067"/>
      <c r="K439" s="1037">
        <v>2.2400000000000002</v>
      </c>
      <c r="L439" s="1038"/>
      <c r="M439" s="334">
        <f>K439*12*I410</f>
        <v>26057.472000000002</v>
      </c>
    </row>
    <row r="440" spans="1:13">
      <c r="A440" s="358" t="s">
        <v>62</v>
      </c>
      <c r="B440" s="357"/>
      <c r="C440" s="357"/>
      <c r="D440" s="357"/>
      <c r="E440" s="357"/>
      <c r="F440" s="357"/>
      <c r="G440" s="357"/>
      <c r="H440" s="356"/>
      <c r="I440" s="1068" t="s">
        <v>61</v>
      </c>
      <c r="J440" s="1069"/>
      <c r="K440" s="1035">
        <v>5.78</v>
      </c>
      <c r="L440" s="1036"/>
      <c r="M440" s="334">
        <f>K440*12*I410</f>
        <v>67237.584000000003</v>
      </c>
    </row>
    <row r="441" spans="1:13">
      <c r="A441" s="353" t="s">
        <v>60</v>
      </c>
      <c r="B441" s="352"/>
      <c r="C441" s="352"/>
      <c r="D441" s="352"/>
      <c r="E441" s="352"/>
      <c r="F441" s="352"/>
      <c r="G441" s="352"/>
      <c r="H441" s="351"/>
      <c r="I441" s="1073" t="s">
        <v>59</v>
      </c>
      <c r="J441" s="1074"/>
      <c r="K441" s="1035">
        <v>0.6</v>
      </c>
      <c r="L441" s="1036"/>
      <c r="M441" s="334">
        <f>K441*12*I410</f>
        <v>6979.6799999999994</v>
      </c>
    </row>
    <row r="442" spans="1:13">
      <c r="A442" s="361" t="s">
        <v>58</v>
      </c>
      <c r="B442" s="369"/>
      <c r="C442" s="369"/>
      <c r="D442" s="369"/>
      <c r="E442" s="360"/>
      <c r="F442" s="360"/>
      <c r="G442" s="360"/>
      <c r="H442" s="359"/>
      <c r="I442" s="369"/>
      <c r="J442" s="371"/>
      <c r="K442" s="346"/>
      <c r="L442" s="345"/>
      <c r="M442" s="334"/>
    </row>
    <row r="443" spans="1:13">
      <c r="A443" s="358" t="s">
        <v>57</v>
      </c>
      <c r="B443" s="357"/>
      <c r="C443" s="357"/>
      <c r="D443" s="357"/>
      <c r="E443" s="357"/>
      <c r="F443" s="357"/>
      <c r="G443" s="357"/>
      <c r="H443" s="356"/>
      <c r="I443" s="1068" t="s">
        <v>27</v>
      </c>
      <c r="J443" s="1069"/>
      <c r="K443" s="1035">
        <v>0.18</v>
      </c>
      <c r="L443" s="1036"/>
      <c r="M443" s="334">
        <f>K443*12*I410</f>
        <v>2093.904</v>
      </c>
    </row>
    <row r="444" spans="1:13" ht="15.75" thickBot="1">
      <c r="A444" s="353" t="s">
        <v>56</v>
      </c>
      <c r="B444" s="352"/>
      <c r="C444" s="352"/>
      <c r="D444" s="352"/>
      <c r="E444" s="352"/>
      <c r="F444" s="352"/>
      <c r="G444" s="352"/>
      <c r="H444" s="351"/>
      <c r="I444" s="1052" t="s">
        <v>27</v>
      </c>
      <c r="J444" s="1053"/>
      <c r="K444" s="1070">
        <v>1.56</v>
      </c>
      <c r="L444" s="1071"/>
      <c r="M444" s="334">
        <f>K444*12*I410</f>
        <v>18147.167999999998</v>
      </c>
    </row>
    <row r="445" spans="1:13" ht="15.75" thickBot="1">
      <c r="A445" s="1058" t="s">
        <v>55</v>
      </c>
      <c r="B445" s="1059"/>
      <c r="C445" s="1059"/>
      <c r="D445" s="1059"/>
      <c r="E445" s="1059"/>
      <c r="F445" s="1059"/>
      <c r="G445" s="1059"/>
      <c r="H445" s="1060"/>
      <c r="I445" s="343"/>
      <c r="J445" s="342"/>
      <c r="K445" s="1039">
        <f>K446+K447+K449+K450+K451+K452</f>
        <v>2.3200000000000003</v>
      </c>
      <c r="L445" s="1072"/>
      <c r="M445" s="341">
        <f>K445*12*I410</f>
        <v>26988.096000000001</v>
      </c>
    </row>
    <row r="446" spans="1:13">
      <c r="A446" s="370" t="s">
        <v>54</v>
      </c>
      <c r="B446" s="369"/>
      <c r="C446" s="369"/>
      <c r="D446" s="369"/>
      <c r="E446" s="369"/>
      <c r="F446" s="360"/>
      <c r="G446" s="360"/>
      <c r="H446" s="359"/>
      <c r="I446" s="368"/>
      <c r="J446" s="345"/>
      <c r="K446" s="1037">
        <v>0.13</v>
      </c>
      <c r="L446" s="1038"/>
      <c r="M446" s="334">
        <f>K446*12*I410</f>
        <v>1512.2640000000001</v>
      </c>
    </row>
    <row r="447" spans="1:13">
      <c r="A447" s="367" t="s">
        <v>53</v>
      </c>
      <c r="B447" s="366"/>
      <c r="C447" s="366"/>
      <c r="D447" s="366"/>
      <c r="E447" s="366"/>
      <c r="F447" s="352"/>
      <c r="G447" s="352"/>
      <c r="H447" s="351"/>
      <c r="I447" s="1035" t="s">
        <v>52</v>
      </c>
      <c r="J447" s="1036"/>
      <c r="K447" s="1035">
        <v>1.1100000000000001</v>
      </c>
      <c r="L447" s="1036"/>
      <c r="M447" s="334">
        <f>K447*12*I410</f>
        <v>12912.407999999999</v>
      </c>
    </row>
    <row r="448" spans="1:13">
      <c r="A448" s="361" t="s">
        <v>51</v>
      </c>
      <c r="B448" s="360"/>
      <c r="C448" s="360"/>
      <c r="D448" s="360"/>
      <c r="E448" s="360"/>
      <c r="F448" s="360"/>
      <c r="G448" s="360"/>
      <c r="H448" s="359"/>
      <c r="I448" s="1066" t="s">
        <v>50</v>
      </c>
      <c r="J448" s="1067"/>
      <c r="K448" s="365"/>
      <c r="L448" s="345"/>
      <c r="M448" s="334"/>
    </row>
    <row r="449" spans="1:13">
      <c r="A449" s="358" t="s">
        <v>49</v>
      </c>
      <c r="B449" s="357"/>
      <c r="C449" s="357"/>
      <c r="D449" s="357"/>
      <c r="E449" s="357"/>
      <c r="F449" s="357"/>
      <c r="G449" s="357"/>
      <c r="H449" s="356"/>
      <c r="I449" s="1068" t="s">
        <v>48</v>
      </c>
      <c r="J449" s="1069"/>
      <c r="K449" s="1035">
        <v>0.68</v>
      </c>
      <c r="L449" s="1036"/>
      <c r="M449" s="334">
        <f>K449*12*I410</f>
        <v>7910.3040000000001</v>
      </c>
    </row>
    <row r="450" spans="1:13">
      <c r="A450" s="358" t="s">
        <v>47</v>
      </c>
      <c r="B450" s="357"/>
      <c r="C450" s="357"/>
      <c r="D450" s="357"/>
      <c r="E450" s="357"/>
      <c r="F450" s="357"/>
      <c r="G450" s="357"/>
      <c r="H450" s="356"/>
      <c r="I450" s="1068" t="s">
        <v>46</v>
      </c>
      <c r="J450" s="1069"/>
      <c r="K450" s="1035">
        <v>0.17</v>
      </c>
      <c r="L450" s="1036"/>
      <c r="M450" s="334">
        <f>K450*12*I410</f>
        <v>1977.576</v>
      </c>
    </row>
    <row r="451" spans="1:13">
      <c r="A451" s="353" t="s">
        <v>38</v>
      </c>
      <c r="B451" s="352"/>
      <c r="C451" s="352"/>
      <c r="D451" s="352"/>
      <c r="E451" s="352"/>
      <c r="F451" s="352"/>
      <c r="G451" s="352"/>
      <c r="H451" s="351"/>
      <c r="I451" s="1068" t="s">
        <v>37</v>
      </c>
      <c r="J451" s="1069"/>
      <c r="K451" s="1050">
        <v>0.09</v>
      </c>
      <c r="L451" s="1051"/>
      <c r="M451" s="334">
        <f>K451*12*I410</f>
        <v>1046.952</v>
      </c>
    </row>
    <row r="452" spans="1:13" ht="15.75" thickBot="1">
      <c r="A452" s="353" t="s">
        <v>45</v>
      </c>
      <c r="B452" s="352"/>
      <c r="C452" s="352"/>
      <c r="D452" s="352"/>
      <c r="E452" s="352"/>
      <c r="F452" s="352"/>
      <c r="G452" s="352"/>
      <c r="H452" s="351"/>
      <c r="I452" s="1052" t="s">
        <v>44</v>
      </c>
      <c r="J452" s="1053"/>
      <c r="K452" s="1054">
        <v>0.14000000000000001</v>
      </c>
      <c r="L452" s="1055"/>
      <c r="M452" s="364">
        <f>K452*12*I410</f>
        <v>1628.5920000000001</v>
      </c>
    </row>
    <row r="453" spans="1:13" ht="15.75" thickBot="1">
      <c r="A453" s="1058" t="s">
        <v>43</v>
      </c>
      <c r="B453" s="1059"/>
      <c r="C453" s="1059"/>
      <c r="D453" s="1059"/>
      <c r="E453" s="1059"/>
      <c r="F453" s="1059"/>
      <c r="G453" s="1059"/>
      <c r="H453" s="1060"/>
      <c r="I453" s="363"/>
      <c r="J453" s="362"/>
      <c r="K453" s="1061">
        <f>K454+K455+K456</f>
        <v>1.52</v>
      </c>
      <c r="L453" s="1040"/>
      <c r="M453" s="341">
        <f>K453*12*I410</f>
        <v>17681.856</v>
      </c>
    </row>
    <row r="454" spans="1:13">
      <c r="A454" s="361" t="s">
        <v>42</v>
      </c>
      <c r="B454" s="360"/>
      <c r="C454" s="360"/>
      <c r="D454" s="360"/>
      <c r="E454" s="360"/>
      <c r="F454" s="360"/>
      <c r="G454" s="360"/>
      <c r="H454" s="359"/>
      <c r="I454" s="1062" t="s">
        <v>41</v>
      </c>
      <c r="J454" s="1063"/>
      <c r="K454" s="1064">
        <v>0.73</v>
      </c>
      <c r="L454" s="1065"/>
      <c r="M454" s="334">
        <f>K454*12*I410</f>
        <v>8491.9439999999995</v>
      </c>
    </row>
    <row r="455" spans="1:13">
      <c r="A455" s="358" t="s">
        <v>40</v>
      </c>
      <c r="B455" s="357"/>
      <c r="C455" s="357"/>
      <c r="D455" s="357"/>
      <c r="E455" s="357"/>
      <c r="F455" s="357"/>
      <c r="G455" s="357"/>
      <c r="H455" s="356"/>
      <c r="I455" s="355" t="s">
        <v>39</v>
      </c>
      <c r="J455" s="354"/>
      <c r="K455" s="1050">
        <v>0.64</v>
      </c>
      <c r="L455" s="1051"/>
      <c r="M455" s="334">
        <f>K455*12*I410</f>
        <v>7444.9919999999993</v>
      </c>
    </row>
    <row r="456" spans="1:13" ht="15.75" thickBot="1">
      <c r="A456" s="353" t="s">
        <v>38</v>
      </c>
      <c r="B456" s="352"/>
      <c r="C456" s="352"/>
      <c r="D456" s="352"/>
      <c r="E456" s="352"/>
      <c r="F456" s="352"/>
      <c r="G456" s="352"/>
      <c r="H456" s="351"/>
      <c r="I456" s="1052" t="s">
        <v>37</v>
      </c>
      <c r="J456" s="1053"/>
      <c r="K456" s="1054">
        <v>0.15</v>
      </c>
      <c r="L456" s="1055"/>
      <c r="M456" s="334">
        <f>K456*12*I410</f>
        <v>1744.9199999999998</v>
      </c>
    </row>
    <row r="457" spans="1:13" ht="15.75" thickBot="1">
      <c r="A457" s="349" t="s">
        <v>36</v>
      </c>
      <c r="B457" s="348"/>
      <c r="C457" s="348"/>
      <c r="D457" s="348"/>
      <c r="E457" s="348"/>
      <c r="F457" s="348"/>
      <c r="G457" s="348"/>
      <c r="H457" s="347"/>
      <c r="I457" s="1056" t="s">
        <v>35</v>
      </c>
      <c r="J457" s="1057"/>
      <c r="K457" s="1039">
        <v>29.7</v>
      </c>
      <c r="L457" s="1040"/>
      <c r="M457" s="341">
        <f>K457*12*I410</f>
        <v>345494.16</v>
      </c>
    </row>
    <row r="458" spans="1:13" ht="15.75" thickBot="1">
      <c r="A458" s="1041" t="s">
        <v>34</v>
      </c>
      <c r="B458" s="1042"/>
      <c r="C458" s="1042"/>
      <c r="D458" s="1042"/>
      <c r="E458" s="1042"/>
      <c r="F458" s="1042"/>
      <c r="G458" s="1042"/>
      <c r="H458" s="1043"/>
      <c r="I458" s="343"/>
      <c r="J458" s="342"/>
      <c r="K458" s="1039">
        <v>1.8</v>
      </c>
      <c r="L458" s="1040"/>
      <c r="M458" s="341">
        <f>K458*12*I410</f>
        <v>20939.04</v>
      </c>
    </row>
    <row r="459" spans="1:13">
      <c r="A459" s="340" t="s">
        <v>33</v>
      </c>
      <c r="B459" s="339"/>
      <c r="C459" s="339"/>
      <c r="D459" s="339"/>
      <c r="E459" s="339"/>
      <c r="F459" s="339"/>
      <c r="G459" s="339"/>
      <c r="H459" s="337"/>
      <c r="I459" s="1037" t="s">
        <v>32</v>
      </c>
      <c r="J459" s="1038"/>
      <c r="K459" s="336"/>
      <c r="L459" s="335"/>
      <c r="M459" s="334"/>
    </row>
    <row r="460" spans="1:13">
      <c r="A460" s="340" t="s">
        <v>31</v>
      </c>
      <c r="B460" s="339"/>
      <c r="C460" s="339"/>
      <c r="D460" s="339"/>
      <c r="E460" s="339"/>
      <c r="F460" s="339"/>
      <c r="G460" s="339"/>
      <c r="H460" s="337"/>
      <c r="I460" s="346"/>
      <c r="J460" s="345"/>
      <c r="K460" s="336"/>
      <c r="L460" s="335"/>
      <c r="M460" s="334"/>
    </row>
    <row r="461" spans="1:13" ht="15.75" thickBot="1">
      <c r="A461" s="340" t="s">
        <v>30</v>
      </c>
      <c r="B461" s="339"/>
      <c r="C461" s="339"/>
      <c r="D461" s="339"/>
      <c r="E461" s="339"/>
      <c r="F461" s="339"/>
      <c r="G461" s="339"/>
      <c r="H461" s="337"/>
      <c r="I461" s="350"/>
      <c r="J461" s="345"/>
      <c r="K461" s="336"/>
      <c r="L461" s="335"/>
      <c r="M461" s="334"/>
    </row>
    <row r="462" spans="1:13" ht="15.75" thickBot="1">
      <c r="A462" s="349" t="s">
        <v>29</v>
      </c>
      <c r="B462" s="348"/>
      <c r="C462" s="348"/>
      <c r="D462" s="348"/>
      <c r="E462" s="348"/>
      <c r="F462" s="348"/>
      <c r="G462" s="348"/>
      <c r="H462" s="347"/>
      <c r="I462" s="343"/>
      <c r="J462" s="342"/>
      <c r="K462" s="1039">
        <v>0.08</v>
      </c>
      <c r="L462" s="1040"/>
      <c r="M462" s="341">
        <f>K462*12*I410</f>
        <v>930.62399999999991</v>
      </c>
    </row>
    <row r="463" spans="1:13">
      <c r="A463" s="340" t="s">
        <v>28</v>
      </c>
      <c r="B463" s="339"/>
      <c r="C463" s="339"/>
      <c r="D463" s="339"/>
      <c r="E463" s="339"/>
      <c r="F463" s="339"/>
      <c r="G463" s="339"/>
      <c r="H463" s="337"/>
      <c r="I463" s="1037" t="s">
        <v>27</v>
      </c>
      <c r="J463" s="1038"/>
      <c r="K463" s="344"/>
      <c r="L463" s="335"/>
      <c r="M463" s="334"/>
    </row>
    <row r="464" spans="1:13" ht="15.75" thickBot="1">
      <c r="A464" s="340" t="s">
        <v>26</v>
      </c>
      <c r="B464" s="339"/>
      <c r="C464" s="339"/>
      <c r="D464" s="339"/>
      <c r="E464" s="339"/>
      <c r="F464" s="339"/>
      <c r="G464" s="339"/>
      <c r="H464" s="337"/>
      <c r="I464" s="346"/>
      <c r="J464" s="345"/>
      <c r="K464" s="344"/>
      <c r="L464" s="335"/>
      <c r="M464" s="334"/>
    </row>
    <row r="465" spans="1:13" ht="15.75" thickBot="1">
      <c r="A465" s="1041" t="s">
        <v>111</v>
      </c>
      <c r="B465" s="1042"/>
      <c r="C465" s="1042"/>
      <c r="D465" s="1042"/>
      <c r="E465" s="1042"/>
      <c r="F465" s="1042"/>
      <c r="G465" s="1042"/>
      <c r="H465" s="1043"/>
      <c r="I465" s="343"/>
      <c r="J465" s="342"/>
      <c r="K465" s="1039">
        <v>6.67</v>
      </c>
      <c r="L465" s="1040"/>
      <c r="M465" s="341">
        <f>K465*12*I410</f>
        <v>77590.775999999983</v>
      </c>
    </row>
    <row r="466" spans="1:13">
      <c r="A466" s="340" t="s">
        <v>24</v>
      </c>
      <c r="B466" s="338"/>
      <c r="C466" s="338"/>
      <c r="D466" s="338"/>
      <c r="E466" s="338"/>
      <c r="F466" s="339"/>
      <c r="G466" s="338"/>
      <c r="H466" s="337"/>
      <c r="I466" s="1035" t="s">
        <v>23</v>
      </c>
      <c r="J466" s="1036"/>
      <c r="K466" s="336"/>
      <c r="L466" s="335"/>
      <c r="M466" s="334"/>
    </row>
    <row r="467" spans="1:13">
      <c r="A467" s="340" t="s">
        <v>22</v>
      </c>
      <c r="B467" s="338"/>
      <c r="C467" s="338"/>
      <c r="D467" s="338"/>
      <c r="E467" s="338"/>
      <c r="F467" s="339"/>
      <c r="G467" s="338"/>
      <c r="H467" s="337"/>
      <c r="I467" s="1035" t="s">
        <v>21</v>
      </c>
      <c r="J467" s="1036"/>
      <c r="K467" s="336"/>
      <c r="L467" s="335"/>
      <c r="M467" s="334"/>
    </row>
    <row r="468" spans="1:13">
      <c r="A468" s="340" t="s">
        <v>20</v>
      </c>
      <c r="B468" s="338"/>
      <c r="C468" s="338"/>
      <c r="D468" s="338"/>
      <c r="E468" s="338"/>
      <c r="F468" s="339"/>
      <c r="G468" s="338"/>
      <c r="H468" s="337"/>
      <c r="I468" s="1035" t="s">
        <v>19</v>
      </c>
      <c r="J468" s="1036"/>
      <c r="K468" s="336"/>
      <c r="L468" s="335"/>
      <c r="M468" s="334"/>
    </row>
    <row r="469" spans="1:13">
      <c r="A469" s="238" t="s">
        <v>18</v>
      </c>
      <c r="B469" s="236"/>
      <c r="C469" s="236"/>
      <c r="D469" s="236"/>
      <c r="E469" s="236"/>
      <c r="F469" s="237"/>
      <c r="G469" s="236"/>
      <c r="H469" s="235"/>
      <c r="I469" s="965" t="s">
        <v>17</v>
      </c>
      <c r="J469" s="966"/>
      <c r="K469" s="333"/>
      <c r="L469" s="332"/>
      <c r="M469" s="331"/>
    </row>
    <row r="470" spans="1:13">
      <c r="A470" s="238" t="s">
        <v>16</v>
      </c>
      <c r="B470" s="236"/>
      <c r="C470" s="236"/>
      <c r="D470" s="236"/>
      <c r="E470" s="236"/>
      <c r="F470" s="237"/>
      <c r="G470" s="236"/>
      <c r="H470" s="235"/>
      <c r="I470" s="965" t="s">
        <v>15</v>
      </c>
      <c r="J470" s="966"/>
      <c r="K470" s="333"/>
      <c r="L470" s="332"/>
      <c r="M470" s="331"/>
    </row>
    <row r="471" spans="1:13">
      <c r="A471" s="238" t="s">
        <v>14</v>
      </c>
      <c r="B471" s="236"/>
      <c r="C471" s="236"/>
      <c r="D471" s="236"/>
      <c r="E471" s="236"/>
      <c r="F471" s="237"/>
      <c r="G471" s="236"/>
      <c r="H471" s="235"/>
      <c r="I471" s="283"/>
      <c r="J471" s="284"/>
      <c r="K471" s="333"/>
      <c r="L471" s="332"/>
      <c r="M471" s="331"/>
    </row>
    <row r="472" spans="1:13">
      <c r="A472" s="238" t="s">
        <v>13</v>
      </c>
      <c r="B472" s="236"/>
      <c r="C472" s="236"/>
      <c r="D472" s="236"/>
      <c r="E472" s="236"/>
      <c r="F472" s="237"/>
      <c r="G472" s="236"/>
      <c r="H472" s="235"/>
      <c r="I472" s="283"/>
      <c r="J472" s="284"/>
      <c r="K472" s="333"/>
      <c r="L472" s="332"/>
      <c r="M472" s="331"/>
    </row>
    <row r="473" spans="1:13">
      <c r="A473" s="238" t="s">
        <v>12</v>
      </c>
      <c r="B473" s="236"/>
      <c r="C473" s="236"/>
      <c r="D473" s="236"/>
      <c r="E473" s="236"/>
      <c r="F473" s="237"/>
      <c r="G473" s="236"/>
      <c r="H473" s="235"/>
      <c r="I473" s="283"/>
      <c r="J473" s="284"/>
      <c r="K473" s="333"/>
      <c r="L473" s="332"/>
      <c r="M473" s="331"/>
    </row>
    <row r="474" spans="1:13">
      <c r="A474" s="238" t="s">
        <v>11</v>
      </c>
      <c r="B474" s="236"/>
      <c r="C474" s="236"/>
      <c r="D474" s="236"/>
      <c r="E474" s="236"/>
      <c r="F474" s="237"/>
      <c r="G474" s="236"/>
      <c r="H474" s="235"/>
      <c r="I474" s="283"/>
      <c r="J474" s="284"/>
      <c r="K474" s="333"/>
      <c r="L474" s="332"/>
      <c r="M474" s="331"/>
    </row>
    <row r="475" spans="1:13">
      <c r="A475" s="238" t="s">
        <v>10</v>
      </c>
      <c r="B475" s="236"/>
      <c r="C475" s="236"/>
      <c r="D475" s="236"/>
      <c r="E475" s="236"/>
      <c r="F475" s="237"/>
      <c r="G475" s="236"/>
      <c r="H475" s="235"/>
      <c r="I475" s="283"/>
      <c r="J475" s="284"/>
      <c r="K475" s="333"/>
      <c r="L475" s="332"/>
      <c r="M475" s="331"/>
    </row>
    <row r="476" spans="1:13" ht="15.75" thickBot="1">
      <c r="A476" s="1044" t="s">
        <v>9</v>
      </c>
      <c r="B476" s="1045"/>
      <c r="C476" s="1045"/>
      <c r="D476" s="1045"/>
      <c r="E476" s="1045"/>
      <c r="F476" s="1045"/>
      <c r="G476" s="1045"/>
      <c r="H476" s="1046"/>
      <c r="I476" s="283"/>
      <c r="J476" s="284"/>
      <c r="K476" s="283"/>
      <c r="L476" s="284"/>
      <c r="M476" s="331"/>
    </row>
    <row r="477" spans="1:13">
      <c r="A477" s="230" t="s">
        <v>8</v>
      </c>
      <c r="B477" s="229"/>
      <c r="C477" s="229"/>
      <c r="D477" s="229"/>
      <c r="E477" s="229"/>
      <c r="F477" s="229"/>
      <c r="G477" s="229"/>
      <c r="H477" s="229"/>
      <c r="I477" s="1047" t="s">
        <v>3</v>
      </c>
      <c r="J477" s="1048"/>
      <c r="K477" s="275"/>
      <c r="L477" s="274"/>
      <c r="M477" s="330"/>
    </row>
    <row r="478" spans="1:13" ht="15.75" thickBot="1">
      <c r="A478" s="225" t="s">
        <v>7</v>
      </c>
      <c r="B478" s="224"/>
      <c r="C478" s="224"/>
      <c r="D478" s="224"/>
      <c r="E478" s="224"/>
      <c r="F478" s="224"/>
      <c r="G478" s="224"/>
      <c r="H478" s="224"/>
      <c r="I478" s="329"/>
      <c r="J478" s="327"/>
      <c r="K478" s="328"/>
      <c r="L478" s="327"/>
      <c r="M478" s="326"/>
    </row>
    <row r="479" spans="1:13" ht="15.75" thickBot="1">
      <c r="A479" s="986" t="s">
        <v>6</v>
      </c>
      <c r="B479" s="987"/>
      <c r="C479" s="987"/>
      <c r="D479" s="987"/>
      <c r="E479" s="987"/>
      <c r="F479" s="987"/>
      <c r="G479" s="987"/>
      <c r="H479" s="1026"/>
      <c r="I479" s="1029" t="s">
        <v>5</v>
      </c>
      <c r="J479" s="1049"/>
      <c r="K479" s="1031">
        <v>1.64</v>
      </c>
      <c r="L479" s="1032"/>
      <c r="M479" s="322">
        <f>K479*12*I410</f>
        <v>19077.791999999998</v>
      </c>
    </row>
    <row r="480" spans="1:13" ht="15.75" thickBot="1">
      <c r="A480" s="218" t="s">
        <v>136</v>
      </c>
      <c r="B480" s="217"/>
      <c r="C480" s="217"/>
      <c r="D480" s="217"/>
      <c r="E480" s="217"/>
      <c r="F480" s="217"/>
      <c r="G480" s="217"/>
      <c r="H480" s="217"/>
      <c r="I480" s="1029" t="s">
        <v>3</v>
      </c>
      <c r="J480" s="1030"/>
      <c r="K480" s="1031">
        <v>0.43</v>
      </c>
      <c r="L480" s="1032"/>
      <c r="M480" s="322">
        <f>K480*I410*12</f>
        <v>5002.1039999999994</v>
      </c>
    </row>
    <row r="481" spans="1:13" ht="15.75" thickBot="1">
      <c r="A481" s="218" t="s">
        <v>2</v>
      </c>
      <c r="B481" s="217"/>
      <c r="C481" s="217"/>
      <c r="D481" s="217"/>
      <c r="E481" s="217"/>
      <c r="F481" s="217"/>
      <c r="G481" s="217"/>
      <c r="H481" s="217"/>
      <c r="I481" s="325"/>
      <c r="J481" s="324"/>
      <c r="K481" s="1031">
        <v>1.45</v>
      </c>
      <c r="L481" s="1032"/>
      <c r="M481" s="322">
        <f>K481*I410*12</f>
        <v>16867.559999999998</v>
      </c>
    </row>
    <row r="482" spans="1:13" ht="15.75" thickBot="1">
      <c r="A482" s="986" t="s">
        <v>0</v>
      </c>
      <c r="B482" s="987"/>
      <c r="C482" s="987"/>
      <c r="D482" s="987"/>
      <c r="E482" s="987"/>
      <c r="F482" s="987"/>
      <c r="G482" s="987"/>
      <c r="H482" s="987"/>
      <c r="I482" s="323"/>
      <c r="J482" s="322"/>
      <c r="K482" s="1033">
        <f>K411+K421+K436+K465+K479+K481+K480</f>
        <v>68.510000000000005</v>
      </c>
      <c r="L482" s="1034"/>
      <c r="M482" s="322">
        <f>M411+M421+M436+M465+M479+M481+M480</f>
        <v>796963.12800000003</v>
      </c>
    </row>
  </sheetData>
  <mergeCells count="551">
    <mergeCell ref="I384:J384"/>
    <mergeCell ref="I385:J385"/>
    <mergeCell ref="I386:J386"/>
    <mergeCell ref="I387:J387"/>
    <mergeCell ref="I388:J388"/>
    <mergeCell ref="A394:H394"/>
    <mergeCell ref="I395:J395"/>
    <mergeCell ref="K395:L395"/>
    <mergeCell ref="A397:H397"/>
    <mergeCell ref="I397:J397"/>
    <mergeCell ref="K397:L397"/>
    <mergeCell ref="I398:J398"/>
    <mergeCell ref="K398:L398"/>
    <mergeCell ref="K399:L399"/>
    <mergeCell ref="A400:H400"/>
    <mergeCell ref="K400:L400"/>
    <mergeCell ref="I365:J365"/>
    <mergeCell ref="K365:L365"/>
    <mergeCell ref="I366:J366"/>
    <mergeCell ref="I367:J367"/>
    <mergeCell ref="K367:L367"/>
    <mergeCell ref="I368:J368"/>
    <mergeCell ref="K380:L380"/>
    <mergeCell ref="I381:J381"/>
    <mergeCell ref="A383:H383"/>
    <mergeCell ref="K383:L383"/>
    <mergeCell ref="I370:J370"/>
    <mergeCell ref="K370:L370"/>
    <mergeCell ref="A371:H371"/>
    <mergeCell ref="K371:L371"/>
    <mergeCell ref="I372:J372"/>
    <mergeCell ref="K372:L372"/>
    <mergeCell ref="A375:H375"/>
    <mergeCell ref="I375:J375"/>
    <mergeCell ref="K375:L375"/>
    <mergeCell ref="A376:H376"/>
    <mergeCell ref="K376:L376"/>
    <mergeCell ref="I377:J377"/>
    <mergeCell ref="K217:L217"/>
    <mergeCell ref="I218:J218"/>
    <mergeCell ref="K362:L362"/>
    <mergeCell ref="A363:H363"/>
    <mergeCell ref="K363:L363"/>
    <mergeCell ref="K234:L234"/>
    <mergeCell ref="K236:L236"/>
    <mergeCell ref="A237:H237"/>
    <mergeCell ref="K237:L237"/>
    <mergeCell ref="A234:H234"/>
    <mergeCell ref="I234:J234"/>
    <mergeCell ref="I235:J235"/>
    <mergeCell ref="I358:J358"/>
    <mergeCell ref="K358:L358"/>
    <mergeCell ref="I359:J359"/>
    <mergeCell ref="K359:L359"/>
    <mergeCell ref="I361:J361"/>
    <mergeCell ref="K361:L361"/>
    <mergeCell ref="I362:J362"/>
    <mergeCell ref="I245:J245"/>
    <mergeCell ref="K245:L245"/>
    <mergeCell ref="I207:J207"/>
    <mergeCell ref="K207:L207"/>
    <mergeCell ref="K235:L235"/>
    <mergeCell ref="A208:H208"/>
    <mergeCell ref="K208:L208"/>
    <mergeCell ref="I209:J209"/>
    <mergeCell ref="K209:L209"/>
    <mergeCell ref="K210:L210"/>
    <mergeCell ref="I211:J211"/>
    <mergeCell ref="K211:L211"/>
    <mergeCell ref="I222:J222"/>
    <mergeCell ref="I223:J223"/>
    <mergeCell ref="I224:J224"/>
    <mergeCell ref="I225:J225"/>
    <mergeCell ref="A231:H231"/>
    <mergeCell ref="I232:J232"/>
    <mergeCell ref="A220:H220"/>
    <mergeCell ref="K220:L220"/>
    <mergeCell ref="I221:J221"/>
    <mergeCell ref="I212:J212"/>
    <mergeCell ref="K212:L212"/>
    <mergeCell ref="A213:H213"/>
    <mergeCell ref="K213:L213"/>
    <mergeCell ref="I214:J214"/>
    <mergeCell ref="I202:J202"/>
    <mergeCell ref="K202:L202"/>
    <mergeCell ref="I203:J203"/>
    <mergeCell ref="I204:J204"/>
    <mergeCell ref="K204:L204"/>
    <mergeCell ref="I205:J205"/>
    <mergeCell ref="K205:L205"/>
    <mergeCell ref="I206:J206"/>
    <mergeCell ref="K206:L206"/>
    <mergeCell ref="I196:J196"/>
    <mergeCell ref="K196:L196"/>
    <mergeCell ref="I198:J198"/>
    <mergeCell ref="K198:L198"/>
    <mergeCell ref="I199:J199"/>
    <mergeCell ref="K199:L199"/>
    <mergeCell ref="A200:H200"/>
    <mergeCell ref="K200:L200"/>
    <mergeCell ref="K201:L201"/>
    <mergeCell ref="I189:J189"/>
    <mergeCell ref="I190:J190"/>
    <mergeCell ref="K191:L191"/>
    <mergeCell ref="A193:H193"/>
    <mergeCell ref="K193:L193"/>
    <mergeCell ref="I194:J194"/>
    <mergeCell ref="K194:L194"/>
    <mergeCell ref="I195:J195"/>
    <mergeCell ref="K195:L195"/>
    <mergeCell ref="I180:J180"/>
    <mergeCell ref="I181:J181"/>
    <mergeCell ref="I182:J182"/>
    <mergeCell ref="I183:J183"/>
    <mergeCell ref="K183:L183"/>
    <mergeCell ref="I184:J184"/>
    <mergeCell ref="I186:J186"/>
    <mergeCell ref="K186:L186"/>
    <mergeCell ref="I188:J188"/>
    <mergeCell ref="I171:J171"/>
    <mergeCell ref="I172:J172"/>
    <mergeCell ref="K172:L172"/>
    <mergeCell ref="I173:J173"/>
    <mergeCell ref="I174:J174"/>
    <mergeCell ref="K175:L175"/>
    <mergeCell ref="K176:L176"/>
    <mergeCell ref="I178:J178"/>
    <mergeCell ref="K178:L178"/>
    <mergeCell ref="K163:L163"/>
    <mergeCell ref="I164:J164"/>
    <mergeCell ref="K164:L164"/>
    <mergeCell ref="I165:J165"/>
    <mergeCell ref="K165:L165"/>
    <mergeCell ref="K166:L166"/>
    <mergeCell ref="I169:J169"/>
    <mergeCell ref="K169:L169"/>
    <mergeCell ref="I170:J170"/>
    <mergeCell ref="I136:J136"/>
    <mergeCell ref="K139:L139"/>
    <mergeCell ref="I140:J140"/>
    <mergeCell ref="A142:H142"/>
    <mergeCell ref="K142:L142"/>
    <mergeCell ref="I144:J144"/>
    <mergeCell ref="A159:L159"/>
    <mergeCell ref="A160:L160"/>
    <mergeCell ref="C162:E162"/>
    <mergeCell ref="I162:J162"/>
    <mergeCell ref="K162:L162"/>
    <mergeCell ref="I147:J147"/>
    <mergeCell ref="A153:H153"/>
    <mergeCell ref="I154:J154"/>
    <mergeCell ref="A157:H157"/>
    <mergeCell ref="K157:L157"/>
    <mergeCell ref="I143:J143"/>
    <mergeCell ref="I145:J145"/>
    <mergeCell ref="I146:J146"/>
    <mergeCell ref="I156:J156"/>
    <mergeCell ref="K156:L156"/>
    <mergeCell ref="I133:J133"/>
    <mergeCell ref="K133:L133"/>
    <mergeCell ref="I127:J127"/>
    <mergeCell ref="K127:L127"/>
    <mergeCell ref="I128:J128"/>
    <mergeCell ref="I134:J134"/>
    <mergeCell ref="K134:L134"/>
    <mergeCell ref="A135:H135"/>
    <mergeCell ref="K135:L135"/>
    <mergeCell ref="A130:H130"/>
    <mergeCell ref="K130:L130"/>
    <mergeCell ref="I131:J131"/>
    <mergeCell ref="K131:L131"/>
    <mergeCell ref="K132:L132"/>
    <mergeCell ref="I121:J121"/>
    <mergeCell ref="K121:L121"/>
    <mergeCell ref="A122:H122"/>
    <mergeCell ref="K122:L122"/>
    <mergeCell ref="K128:L128"/>
    <mergeCell ref="I129:J129"/>
    <mergeCell ref="K129:L129"/>
    <mergeCell ref="K123:L123"/>
    <mergeCell ref="I117:J117"/>
    <mergeCell ref="K117:L117"/>
    <mergeCell ref="I118:J118"/>
    <mergeCell ref="K118:L118"/>
    <mergeCell ref="I120:J120"/>
    <mergeCell ref="K120:L120"/>
    <mergeCell ref="I124:J124"/>
    <mergeCell ref="K124:L124"/>
    <mergeCell ref="I125:J125"/>
    <mergeCell ref="I126:J126"/>
    <mergeCell ref="K126:L126"/>
    <mergeCell ref="I112:J112"/>
    <mergeCell ref="K113:L113"/>
    <mergeCell ref="A115:H115"/>
    <mergeCell ref="K115:L115"/>
    <mergeCell ref="I116:J116"/>
    <mergeCell ref="K116:L116"/>
    <mergeCell ref="I106:J106"/>
    <mergeCell ref="I108:J108"/>
    <mergeCell ref="K108:L108"/>
    <mergeCell ref="I110:J110"/>
    <mergeCell ref="I111:J111"/>
    <mergeCell ref="K91:L91"/>
    <mergeCell ref="K88:L88"/>
    <mergeCell ref="I102:J102"/>
    <mergeCell ref="I103:J103"/>
    <mergeCell ref="I104:J104"/>
    <mergeCell ref="I105:J105"/>
    <mergeCell ref="K105:L105"/>
    <mergeCell ref="K98:L98"/>
    <mergeCell ref="I100:J100"/>
    <mergeCell ref="K100:L100"/>
    <mergeCell ref="K97:L97"/>
    <mergeCell ref="I92:J92"/>
    <mergeCell ref="I93:J93"/>
    <mergeCell ref="I94:J94"/>
    <mergeCell ref="K94:L94"/>
    <mergeCell ref="I95:J95"/>
    <mergeCell ref="I96:J96"/>
    <mergeCell ref="I91:J91"/>
    <mergeCell ref="I74:J74"/>
    <mergeCell ref="A76:H76"/>
    <mergeCell ref="I76:J76"/>
    <mergeCell ref="K76:L76"/>
    <mergeCell ref="A79:H79"/>
    <mergeCell ref="K79:L79"/>
    <mergeCell ref="K84:L84"/>
    <mergeCell ref="I87:J87"/>
    <mergeCell ref="K85:L85"/>
    <mergeCell ref="I86:J86"/>
    <mergeCell ref="K86:L86"/>
    <mergeCell ref="K87:L87"/>
    <mergeCell ref="K78:L78"/>
    <mergeCell ref="A81:L81"/>
    <mergeCell ref="A82:L82"/>
    <mergeCell ref="A50:H50"/>
    <mergeCell ref="K50:L50"/>
    <mergeCell ref="I51:J51"/>
    <mergeCell ref="K51:L51"/>
    <mergeCell ref="K52:L52"/>
    <mergeCell ref="I77:J77"/>
    <mergeCell ref="K77:L77"/>
    <mergeCell ref="I64:J64"/>
    <mergeCell ref="I65:J65"/>
    <mergeCell ref="I66:J66"/>
    <mergeCell ref="I67:J67"/>
    <mergeCell ref="I63:J63"/>
    <mergeCell ref="A62:H62"/>
    <mergeCell ref="I53:J53"/>
    <mergeCell ref="K53:L53"/>
    <mergeCell ref="I54:J54"/>
    <mergeCell ref="K54:L54"/>
    <mergeCell ref="A55:H55"/>
    <mergeCell ref="K55:L55"/>
    <mergeCell ref="I56:J56"/>
    <mergeCell ref="K59:L59"/>
    <mergeCell ref="I60:J60"/>
    <mergeCell ref="K62:L62"/>
    <mergeCell ref="A73:H73"/>
    <mergeCell ref="I38:J38"/>
    <mergeCell ref="K38:L38"/>
    <mergeCell ref="I40:J40"/>
    <mergeCell ref="K40:L40"/>
    <mergeCell ref="K46:L46"/>
    <mergeCell ref="I47:J47"/>
    <mergeCell ref="K47:L47"/>
    <mergeCell ref="I48:J48"/>
    <mergeCell ref="K48:L48"/>
    <mergeCell ref="I41:J41"/>
    <mergeCell ref="K41:L41"/>
    <mergeCell ref="K43:L43"/>
    <mergeCell ref="I44:J44"/>
    <mergeCell ref="K44:L44"/>
    <mergeCell ref="I45:J45"/>
    <mergeCell ref="A1:L1"/>
    <mergeCell ref="A2:L2"/>
    <mergeCell ref="C4:E4"/>
    <mergeCell ref="I4:J4"/>
    <mergeCell ref="K4:L4"/>
    <mergeCell ref="K5:L5"/>
    <mergeCell ref="I6:J6"/>
    <mergeCell ref="K6:L6"/>
    <mergeCell ref="I28:J28"/>
    <mergeCell ref="K28:L28"/>
    <mergeCell ref="I13:J13"/>
    <mergeCell ref="I20:J20"/>
    <mergeCell ref="K20:L20"/>
    <mergeCell ref="I22:J22"/>
    <mergeCell ref="I24:J24"/>
    <mergeCell ref="I25:J25"/>
    <mergeCell ref="K25:L25"/>
    <mergeCell ref="I26:J26"/>
    <mergeCell ref="I7:J7"/>
    <mergeCell ref="K7:L7"/>
    <mergeCell ref="K18:L18"/>
    <mergeCell ref="K8:L8"/>
    <mergeCell ref="I11:J11"/>
    <mergeCell ref="K11:L11"/>
    <mergeCell ref="I12:J12"/>
    <mergeCell ref="C84:E84"/>
    <mergeCell ref="I84:J84"/>
    <mergeCell ref="I23:J23"/>
    <mergeCell ref="I14:J14"/>
    <mergeCell ref="K14:L14"/>
    <mergeCell ref="I15:J15"/>
    <mergeCell ref="I16:J16"/>
    <mergeCell ref="K17:L17"/>
    <mergeCell ref="A35:H35"/>
    <mergeCell ref="K35:L35"/>
    <mergeCell ref="I30:J30"/>
    <mergeCell ref="I31:J31"/>
    <mergeCell ref="I32:J32"/>
    <mergeCell ref="K33:L33"/>
    <mergeCell ref="A42:H42"/>
    <mergeCell ref="K42:L42"/>
    <mergeCell ref="I46:J46"/>
    <mergeCell ref="I49:J49"/>
    <mergeCell ref="K49:L49"/>
    <mergeCell ref="I36:J36"/>
    <mergeCell ref="K36:L36"/>
    <mergeCell ref="I37:J37"/>
    <mergeCell ref="K37:L37"/>
    <mergeCell ref="I246:J246"/>
    <mergeCell ref="K246:L246"/>
    <mergeCell ref="K247:L247"/>
    <mergeCell ref="I250:J250"/>
    <mergeCell ref="K250:L250"/>
    <mergeCell ref="A240:L240"/>
    <mergeCell ref="A241:L241"/>
    <mergeCell ref="C243:E243"/>
    <mergeCell ref="I243:J243"/>
    <mergeCell ref="K243:L243"/>
    <mergeCell ref="K244:L244"/>
    <mergeCell ref="K256:L256"/>
    <mergeCell ref="K257:L257"/>
    <mergeCell ref="I259:J259"/>
    <mergeCell ref="K259:L259"/>
    <mergeCell ref="I261:J261"/>
    <mergeCell ref="I262:J262"/>
    <mergeCell ref="I251:J251"/>
    <mergeCell ref="I252:J252"/>
    <mergeCell ref="I253:J253"/>
    <mergeCell ref="K253:L253"/>
    <mergeCell ref="I254:J254"/>
    <mergeCell ref="I255:J255"/>
    <mergeCell ref="I269:J269"/>
    <mergeCell ref="I270:J270"/>
    <mergeCell ref="I271:J271"/>
    <mergeCell ref="K272:L272"/>
    <mergeCell ref="A274:H274"/>
    <mergeCell ref="K274:L274"/>
    <mergeCell ref="I263:J263"/>
    <mergeCell ref="I264:J264"/>
    <mergeCell ref="K264:L264"/>
    <mergeCell ref="I265:J265"/>
    <mergeCell ref="I267:J267"/>
    <mergeCell ref="K267:L267"/>
    <mergeCell ref="I279:J279"/>
    <mergeCell ref="K279:L279"/>
    <mergeCell ref="I280:J280"/>
    <mergeCell ref="K280:L280"/>
    <mergeCell ref="I290:J290"/>
    <mergeCell ref="K290:L290"/>
    <mergeCell ref="K286:L286"/>
    <mergeCell ref="I275:J275"/>
    <mergeCell ref="K275:L275"/>
    <mergeCell ref="I276:J276"/>
    <mergeCell ref="K276:L276"/>
    <mergeCell ref="I277:J277"/>
    <mergeCell ref="K277:L277"/>
    <mergeCell ref="A281:H281"/>
    <mergeCell ref="K281:L281"/>
    <mergeCell ref="K282:L282"/>
    <mergeCell ref="I283:J283"/>
    <mergeCell ref="K283:L283"/>
    <mergeCell ref="I284:J284"/>
    <mergeCell ref="I285:J285"/>
    <mergeCell ref="K285:L285"/>
    <mergeCell ref="I286:J286"/>
    <mergeCell ref="K292:L292"/>
    <mergeCell ref="I293:J293"/>
    <mergeCell ref="K293:L293"/>
    <mergeCell ref="A294:H294"/>
    <mergeCell ref="K294:L294"/>
    <mergeCell ref="I295:J295"/>
    <mergeCell ref="K298:L298"/>
    <mergeCell ref="I299:J299"/>
    <mergeCell ref="I287:J287"/>
    <mergeCell ref="K287:L287"/>
    <mergeCell ref="I288:J288"/>
    <mergeCell ref="K288:L288"/>
    <mergeCell ref="K291:L291"/>
    <mergeCell ref="A315:H315"/>
    <mergeCell ref="I315:J315"/>
    <mergeCell ref="K315:L315"/>
    <mergeCell ref="K317:L317"/>
    <mergeCell ref="A318:H318"/>
    <mergeCell ref="A289:H289"/>
    <mergeCell ref="K289:L289"/>
    <mergeCell ref="C325:E325"/>
    <mergeCell ref="I325:J325"/>
    <mergeCell ref="K325:L325"/>
    <mergeCell ref="K318:L318"/>
    <mergeCell ref="A322:L322"/>
    <mergeCell ref="A323:L323"/>
    <mergeCell ref="J324:L324"/>
    <mergeCell ref="A301:H301"/>
    <mergeCell ref="K301:L301"/>
    <mergeCell ref="I302:J302"/>
    <mergeCell ref="I303:J303"/>
    <mergeCell ref="I304:J304"/>
    <mergeCell ref="I305:J305"/>
    <mergeCell ref="I306:J306"/>
    <mergeCell ref="A312:H312"/>
    <mergeCell ref="I313:J313"/>
    <mergeCell ref="I292:J292"/>
    <mergeCell ref="I316:J316"/>
    <mergeCell ref="K316:L316"/>
    <mergeCell ref="I332:J332"/>
    <mergeCell ref="K332:L332"/>
    <mergeCell ref="I333:J333"/>
    <mergeCell ref="I334:J334"/>
    <mergeCell ref="I327:J327"/>
    <mergeCell ref="K327:L327"/>
    <mergeCell ref="I328:J328"/>
    <mergeCell ref="K328:L328"/>
    <mergeCell ref="K329:L329"/>
    <mergeCell ref="K326:L326"/>
    <mergeCell ref="I352:J352"/>
    <mergeCell ref="I353:J353"/>
    <mergeCell ref="K354:L354"/>
    <mergeCell ref="A356:H356"/>
    <mergeCell ref="I335:J335"/>
    <mergeCell ref="K335:L335"/>
    <mergeCell ref="I336:J336"/>
    <mergeCell ref="I337:J337"/>
    <mergeCell ref="K338:L338"/>
    <mergeCell ref="K339:L339"/>
    <mergeCell ref="I346:J346"/>
    <mergeCell ref="K346:L346"/>
    <mergeCell ref="I347:J347"/>
    <mergeCell ref="I349:J349"/>
    <mergeCell ref="K349:L349"/>
    <mergeCell ref="I351:J351"/>
    <mergeCell ref="I341:J341"/>
    <mergeCell ref="K341:L341"/>
    <mergeCell ref="I343:J343"/>
    <mergeCell ref="I344:J344"/>
    <mergeCell ref="I345:J345"/>
    <mergeCell ref="I410:J410"/>
    <mergeCell ref="K410:L410"/>
    <mergeCell ref="K411:L411"/>
    <mergeCell ref="I414:J414"/>
    <mergeCell ref="K414:L414"/>
    <mergeCell ref="I415:J415"/>
    <mergeCell ref="K356:L356"/>
    <mergeCell ref="I357:J357"/>
    <mergeCell ref="K357:L357"/>
    <mergeCell ref="K408:L408"/>
    <mergeCell ref="I409:J409"/>
    <mergeCell ref="K409:L409"/>
    <mergeCell ref="A405:L405"/>
    <mergeCell ref="C407:E407"/>
    <mergeCell ref="I407:J407"/>
    <mergeCell ref="K407:L407"/>
    <mergeCell ref="A404:L404"/>
    <mergeCell ref="K368:L368"/>
    <mergeCell ref="I369:J369"/>
    <mergeCell ref="K369:L369"/>
    <mergeCell ref="K373:L373"/>
    <mergeCell ref="I374:J374"/>
    <mergeCell ref="K374:L374"/>
    <mergeCell ref="K364:L364"/>
    <mergeCell ref="K421:L421"/>
    <mergeCell ref="I423:J423"/>
    <mergeCell ref="K423:L423"/>
    <mergeCell ref="I425:J425"/>
    <mergeCell ref="I426:J426"/>
    <mergeCell ref="I427:J427"/>
    <mergeCell ref="I416:J416"/>
    <mergeCell ref="I417:J417"/>
    <mergeCell ref="K417:L417"/>
    <mergeCell ref="I418:J418"/>
    <mergeCell ref="I419:J419"/>
    <mergeCell ref="K420:L420"/>
    <mergeCell ref="I434:J434"/>
    <mergeCell ref="I435:J435"/>
    <mergeCell ref="K436:L436"/>
    <mergeCell ref="A438:H438"/>
    <mergeCell ref="K438:L438"/>
    <mergeCell ref="I439:J439"/>
    <mergeCell ref="K439:L439"/>
    <mergeCell ref="I428:J428"/>
    <mergeCell ref="K428:L428"/>
    <mergeCell ref="I429:J429"/>
    <mergeCell ref="I431:J431"/>
    <mergeCell ref="K431:L431"/>
    <mergeCell ref="I433:J433"/>
    <mergeCell ref="A445:H445"/>
    <mergeCell ref="K445:L445"/>
    <mergeCell ref="K446:L446"/>
    <mergeCell ref="I447:J447"/>
    <mergeCell ref="K447:L447"/>
    <mergeCell ref="I440:J440"/>
    <mergeCell ref="K440:L440"/>
    <mergeCell ref="I441:J441"/>
    <mergeCell ref="K441:L441"/>
    <mergeCell ref="I443:J443"/>
    <mergeCell ref="K443:L443"/>
    <mergeCell ref="I448:J448"/>
    <mergeCell ref="I449:J449"/>
    <mergeCell ref="K449:L449"/>
    <mergeCell ref="I450:J450"/>
    <mergeCell ref="K450:L450"/>
    <mergeCell ref="I451:J451"/>
    <mergeCell ref="K451:L451"/>
    <mergeCell ref="I444:J444"/>
    <mergeCell ref="K444:L444"/>
    <mergeCell ref="K455:L455"/>
    <mergeCell ref="I456:J456"/>
    <mergeCell ref="K456:L456"/>
    <mergeCell ref="I457:J457"/>
    <mergeCell ref="K457:L457"/>
    <mergeCell ref="A458:H458"/>
    <mergeCell ref="K458:L458"/>
    <mergeCell ref="I452:J452"/>
    <mergeCell ref="K452:L452"/>
    <mergeCell ref="A453:H453"/>
    <mergeCell ref="K453:L453"/>
    <mergeCell ref="I454:J454"/>
    <mergeCell ref="K454:L454"/>
    <mergeCell ref="I459:J459"/>
    <mergeCell ref="K462:L462"/>
    <mergeCell ref="I463:J463"/>
    <mergeCell ref="A465:H465"/>
    <mergeCell ref="K465:L465"/>
    <mergeCell ref="K479:L479"/>
    <mergeCell ref="A476:H476"/>
    <mergeCell ref="I477:J477"/>
    <mergeCell ref="A479:H479"/>
    <mergeCell ref="I479:J479"/>
    <mergeCell ref="I480:J480"/>
    <mergeCell ref="K480:L480"/>
    <mergeCell ref="K481:L481"/>
    <mergeCell ref="A482:H482"/>
    <mergeCell ref="K482:L482"/>
    <mergeCell ref="I466:J466"/>
    <mergeCell ref="I467:J467"/>
    <mergeCell ref="I468:J468"/>
    <mergeCell ref="I469:J469"/>
    <mergeCell ref="I470:J470"/>
  </mergeCells>
  <pageMargins left="0.7" right="0.7" top="0.75" bottom="0.75" header="0.3" footer="0.3"/>
  <pageSetup paperSize="9" scale="72" fitToHeight="0" orientation="portrait" r:id="rId1"/>
  <rowBreaks count="7" manualBreakCount="7">
    <brk id="61" max="16383" man="1"/>
    <brk id="80" max="16383" man="1"/>
    <brk id="141" max="16383" man="1"/>
    <brk id="158" max="16383" man="1"/>
    <brk id="219" max="16383" man="1"/>
    <brk id="238" max="16383" man="1"/>
    <brk id="3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60"/>
  <sheetViews>
    <sheetView view="pageBreakPreview" topLeftCell="A374" zoomScale="90" zoomScaleNormal="100" zoomScaleSheetLayoutView="90" workbookViewId="0">
      <selection activeCell="K411" sqref="K411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2" spans="1:13" ht="15.75">
      <c r="A2" s="957" t="s">
        <v>104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62"/>
    </row>
    <row r="3" spans="1:13" ht="15.75">
      <c r="A3" s="958" t="s">
        <v>139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262"/>
    </row>
    <row r="4" spans="1:13" ht="15.75">
      <c r="A4" s="300"/>
      <c r="B4" s="300"/>
      <c r="C4" s="300"/>
      <c r="D4" s="300"/>
      <c r="E4" s="300"/>
      <c r="F4" s="300" t="s">
        <v>156</v>
      </c>
      <c r="G4" s="300"/>
      <c r="H4" s="300"/>
      <c r="I4" s="300"/>
      <c r="J4" s="300"/>
      <c r="K4" s="1110" t="s">
        <v>148</v>
      </c>
      <c r="L4" s="1111"/>
      <c r="M4" s="262"/>
    </row>
    <row r="5" spans="1:13">
      <c r="A5" s="264"/>
      <c r="B5" s="263"/>
      <c r="C5" s="960" t="s">
        <v>100</v>
      </c>
      <c r="D5" s="960"/>
      <c r="E5" s="960"/>
      <c r="F5" s="263"/>
      <c r="G5" s="263"/>
      <c r="H5" s="298"/>
      <c r="I5" s="961" t="s">
        <v>99</v>
      </c>
      <c r="J5" s="962"/>
      <c r="K5" s="963" t="s">
        <v>98</v>
      </c>
      <c r="L5" s="964"/>
      <c r="M5" s="312"/>
    </row>
    <row r="6" spans="1:13">
      <c r="A6" s="311"/>
      <c r="B6" s="283"/>
      <c r="C6" s="283"/>
      <c r="D6" s="283"/>
      <c r="E6" s="283"/>
      <c r="F6" s="283"/>
      <c r="G6" s="283"/>
      <c r="H6" s="284"/>
      <c r="I6" s="234"/>
      <c r="J6" s="233"/>
      <c r="K6" s="965" t="s">
        <v>97</v>
      </c>
      <c r="L6" s="966"/>
      <c r="M6" s="310" t="s">
        <v>96</v>
      </c>
    </row>
    <row r="7" spans="1:13">
      <c r="A7" s="311"/>
      <c r="B7" s="283"/>
      <c r="C7" s="283"/>
      <c r="D7" s="283"/>
      <c r="E7" s="283"/>
      <c r="F7" s="283"/>
      <c r="G7" s="283"/>
      <c r="H7" s="284"/>
      <c r="I7" s="967" t="s">
        <v>95</v>
      </c>
      <c r="J7" s="968"/>
      <c r="K7" s="969" t="s">
        <v>94</v>
      </c>
      <c r="L7" s="970"/>
      <c r="M7" s="310" t="s">
        <v>93</v>
      </c>
    </row>
    <row r="8" spans="1:13" ht="16.5" thickBot="1">
      <c r="A8" s="309"/>
      <c r="B8" s="280"/>
      <c r="C8" s="280"/>
      <c r="D8" s="280"/>
      <c r="E8" s="280"/>
      <c r="F8" s="280"/>
      <c r="G8" s="280"/>
      <c r="H8" s="279"/>
      <c r="I8" s="971">
        <v>201.8</v>
      </c>
      <c r="J8" s="972"/>
      <c r="K8" s="973"/>
      <c r="L8" s="974"/>
      <c r="M8" s="308"/>
    </row>
    <row r="9" spans="1:13">
      <c r="A9" s="296" t="s">
        <v>92</v>
      </c>
      <c r="B9" s="276"/>
      <c r="C9" s="276"/>
      <c r="D9" s="276"/>
      <c r="E9" s="276"/>
      <c r="F9" s="276"/>
      <c r="G9" s="276"/>
      <c r="H9" s="307"/>
      <c r="I9" s="273"/>
      <c r="J9" s="272"/>
      <c r="K9" s="955">
        <f>K12+K15</f>
        <v>7.18</v>
      </c>
      <c r="L9" s="956"/>
      <c r="M9" s="226">
        <f>K9*12*I8</f>
        <v>17387.088</v>
      </c>
    </row>
    <row r="10" spans="1:13">
      <c r="A10" s="306" t="s">
        <v>91</v>
      </c>
      <c r="B10" s="305"/>
      <c r="C10" s="305"/>
      <c r="D10" s="305"/>
      <c r="E10" s="305"/>
      <c r="F10" s="305"/>
      <c r="G10" s="305"/>
      <c r="H10" s="304"/>
      <c r="I10" s="234"/>
      <c r="J10" s="233"/>
      <c r="K10" s="268"/>
      <c r="L10" s="261"/>
      <c r="M10" s="303"/>
    </row>
    <row r="11" spans="1:13" ht="15.75" thickBot="1">
      <c r="A11" s="292" t="s">
        <v>90</v>
      </c>
      <c r="B11" s="302"/>
      <c r="C11" s="302"/>
      <c r="D11" s="302"/>
      <c r="E11" s="302"/>
      <c r="F11" s="302"/>
      <c r="G11" s="302"/>
      <c r="H11" s="301"/>
      <c r="I11" s="289"/>
      <c r="J11" s="222"/>
      <c r="K11" s="221"/>
      <c r="L11" s="220"/>
      <c r="M11" s="219"/>
    </row>
    <row r="12" spans="1:13">
      <c r="A12" s="257" t="s">
        <v>89</v>
      </c>
      <c r="B12" s="266"/>
      <c r="C12" s="266"/>
      <c r="D12" s="266"/>
      <c r="E12" s="266"/>
      <c r="F12" s="266"/>
      <c r="G12" s="266"/>
      <c r="H12" s="285"/>
      <c r="I12" s="975" t="s">
        <v>27</v>
      </c>
      <c r="J12" s="976"/>
      <c r="K12" s="977">
        <v>4.3</v>
      </c>
      <c r="L12" s="978"/>
      <c r="M12" s="215">
        <f>K12*12*I8</f>
        <v>10412.879999999999</v>
      </c>
    </row>
    <row r="13" spans="1:13">
      <c r="A13" s="238" t="s">
        <v>80</v>
      </c>
      <c r="B13" s="283"/>
      <c r="C13" s="283"/>
      <c r="D13" s="283"/>
      <c r="E13" s="283"/>
      <c r="F13" s="283"/>
      <c r="G13" s="283"/>
      <c r="H13" s="284"/>
      <c r="I13" s="967" t="s">
        <v>70</v>
      </c>
      <c r="J13" s="968"/>
      <c r="K13" s="262"/>
      <c r="L13" s="261"/>
      <c r="M13" s="215"/>
    </row>
    <row r="14" spans="1:13">
      <c r="A14" s="257" t="s">
        <v>79</v>
      </c>
      <c r="B14" s="266"/>
      <c r="C14" s="266"/>
      <c r="D14" s="266"/>
      <c r="E14" s="266"/>
      <c r="F14" s="266"/>
      <c r="G14" s="266"/>
      <c r="H14" s="285"/>
      <c r="I14" s="975"/>
      <c r="J14" s="976"/>
      <c r="K14" s="262"/>
      <c r="L14" s="261"/>
      <c r="M14" s="215"/>
    </row>
    <row r="15" spans="1:13">
      <c r="A15" s="257" t="s">
        <v>88</v>
      </c>
      <c r="B15" s="266"/>
      <c r="C15" s="266"/>
      <c r="D15" s="266"/>
      <c r="E15" s="266"/>
      <c r="F15" s="266"/>
      <c r="G15" s="266"/>
      <c r="H15" s="285"/>
      <c r="I15" s="979" t="s">
        <v>59</v>
      </c>
      <c r="J15" s="980"/>
      <c r="K15" s="981">
        <v>2.88</v>
      </c>
      <c r="L15" s="982"/>
      <c r="M15" s="215">
        <f>K15*12*I8</f>
        <v>6974.2080000000005</v>
      </c>
    </row>
    <row r="16" spans="1:13" ht="15.75">
      <c r="A16" s="254" t="s">
        <v>87</v>
      </c>
      <c r="B16" s="282"/>
      <c r="C16" s="282"/>
      <c r="D16" s="282"/>
      <c r="E16" s="282"/>
      <c r="F16" s="282"/>
      <c r="G16" s="282"/>
      <c r="H16" s="281"/>
      <c r="I16" s="967" t="s">
        <v>70</v>
      </c>
      <c r="J16" s="968"/>
      <c r="K16" s="300"/>
      <c r="L16" s="299"/>
      <c r="M16" s="215"/>
    </row>
    <row r="17" spans="1:13">
      <c r="A17" s="249" t="s">
        <v>86</v>
      </c>
      <c r="B17" s="263"/>
      <c r="C17" s="263"/>
      <c r="D17" s="263"/>
      <c r="E17" s="263"/>
      <c r="F17" s="263"/>
      <c r="G17" s="263"/>
      <c r="H17" s="298"/>
      <c r="I17" s="967"/>
      <c r="J17" s="968"/>
      <c r="K17" s="297"/>
      <c r="L17" s="261"/>
      <c r="M17" s="215"/>
    </row>
    <row r="18" spans="1:13" ht="15.75" thickBot="1">
      <c r="A18" s="257" t="s">
        <v>85</v>
      </c>
      <c r="B18" s="256"/>
      <c r="C18" s="256"/>
      <c r="D18" s="256"/>
      <c r="E18" s="256"/>
      <c r="F18" s="256"/>
      <c r="G18" s="256"/>
      <c r="H18" s="255"/>
      <c r="I18" s="270"/>
      <c r="J18" s="269"/>
      <c r="K18" s="983"/>
      <c r="L18" s="984"/>
      <c r="M18" s="215"/>
    </row>
    <row r="19" spans="1:13">
      <c r="A19" s="296" t="s">
        <v>84</v>
      </c>
      <c r="B19" s="295"/>
      <c r="C19" s="295"/>
      <c r="D19" s="295"/>
      <c r="E19" s="295"/>
      <c r="F19" s="295"/>
      <c r="G19" s="295"/>
      <c r="H19" s="294"/>
      <c r="I19" s="273"/>
      <c r="J19" s="293"/>
      <c r="K19" s="985">
        <f>K21+K26+K29</f>
        <v>5.86</v>
      </c>
      <c r="L19" s="956"/>
      <c r="M19" s="226">
        <f>K19*12*I8</f>
        <v>14190.576000000003</v>
      </c>
    </row>
    <row r="20" spans="1:13" ht="15.75" thickBot="1">
      <c r="A20" s="292" t="s">
        <v>83</v>
      </c>
      <c r="B20" s="291"/>
      <c r="C20" s="291"/>
      <c r="D20" s="291"/>
      <c r="E20" s="291"/>
      <c r="F20" s="291"/>
      <c r="G20" s="291"/>
      <c r="H20" s="290"/>
      <c r="I20" s="289"/>
      <c r="J20" s="288"/>
      <c r="K20" s="221"/>
      <c r="L20" s="220"/>
      <c r="M20" s="219"/>
    </row>
    <row r="21" spans="1:13">
      <c r="A21" s="238" t="s">
        <v>82</v>
      </c>
      <c r="B21" s="237"/>
      <c r="C21" s="237"/>
      <c r="D21" s="237"/>
      <c r="E21" s="237"/>
      <c r="F21" s="237"/>
      <c r="G21" s="237"/>
      <c r="H21" s="235"/>
      <c r="I21" s="967" t="s">
        <v>27</v>
      </c>
      <c r="J21" s="968"/>
      <c r="K21" s="977">
        <v>2.94</v>
      </c>
      <c r="L21" s="978"/>
      <c r="M21" s="215">
        <f>K21*12*I8</f>
        <v>7119.5040000000008</v>
      </c>
    </row>
    <row r="22" spans="1:13">
      <c r="A22" s="257" t="s">
        <v>81</v>
      </c>
      <c r="B22" s="256"/>
      <c r="C22" s="256"/>
      <c r="D22" s="256"/>
      <c r="E22" s="256"/>
      <c r="F22" s="256"/>
      <c r="G22" s="256"/>
      <c r="H22" s="255"/>
      <c r="I22" s="319"/>
      <c r="J22" s="320"/>
      <c r="K22" s="262"/>
      <c r="L22" s="261"/>
      <c r="M22" s="215"/>
    </row>
    <row r="23" spans="1:13">
      <c r="A23" s="238" t="s">
        <v>80</v>
      </c>
      <c r="B23" s="283"/>
      <c r="C23" s="283"/>
      <c r="D23" s="283"/>
      <c r="E23" s="283"/>
      <c r="F23" s="283"/>
      <c r="G23" s="283"/>
      <c r="H23" s="284"/>
      <c r="I23" s="967" t="s">
        <v>70</v>
      </c>
      <c r="J23" s="968"/>
      <c r="K23" s="262"/>
      <c r="L23" s="261"/>
      <c r="M23" s="215"/>
    </row>
    <row r="24" spans="1:13">
      <c r="A24" s="257" t="s">
        <v>79</v>
      </c>
      <c r="B24" s="266"/>
      <c r="C24" s="266"/>
      <c r="D24" s="266"/>
      <c r="E24" s="266"/>
      <c r="F24" s="266"/>
      <c r="G24" s="266"/>
      <c r="H24" s="285"/>
      <c r="I24" s="975"/>
      <c r="J24" s="976"/>
      <c r="K24" s="262"/>
      <c r="L24" s="261"/>
      <c r="M24" s="215"/>
    </row>
    <row r="25" spans="1:13">
      <c r="A25" s="254" t="s">
        <v>78</v>
      </c>
      <c r="B25" s="282"/>
      <c r="C25" s="281"/>
      <c r="D25" s="283"/>
      <c r="E25" s="283"/>
      <c r="F25" s="283"/>
      <c r="G25" s="283"/>
      <c r="H25" s="284"/>
      <c r="I25" s="967" t="s">
        <v>70</v>
      </c>
      <c r="J25" s="968"/>
      <c r="K25" s="262"/>
      <c r="L25" s="261"/>
      <c r="M25" s="215"/>
    </row>
    <row r="26" spans="1:13">
      <c r="A26" s="238" t="s">
        <v>77</v>
      </c>
      <c r="B26" s="283"/>
      <c r="C26" s="283"/>
      <c r="D26" s="282"/>
      <c r="E26" s="282"/>
      <c r="F26" s="282"/>
      <c r="G26" s="282"/>
      <c r="H26" s="281"/>
      <c r="I26" s="979" t="s">
        <v>59</v>
      </c>
      <c r="J26" s="980"/>
      <c r="K26" s="981">
        <v>1.29</v>
      </c>
      <c r="L26" s="982"/>
      <c r="M26" s="215">
        <f>K26*12*I8</f>
        <v>3123.8640000000005</v>
      </c>
    </row>
    <row r="27" spans="1:13">
      <c r="A27" s="249" t="s">
        <v>76</v>
      </c>
      <c r="B27" s="248"/>
      <c r="C27" s="248"/>
      <c r="D27" s="248"/>
      <c r="E27" s="248"/>
      <c r="F27" s="248"/>
      <c r="G27" s="248"/>
      <c r="H27" s="247"/>
      <c r="I27" s="961" t="s">
        <v>75</v>
      </c>
      <c r="J27" s="962"/>
      <c r="K27" s="262"/>
      <c r="L27" s="261"/>
      <c r="M27" s="215"/>
    </row>
    <row r="28" spans="1:13">
      <c r="A28" s="257"/>
      <c r="B28" s="256"/>
      <c r="C28" s="256"/>
      <c r="D28" s="256"/>
      <c r="E28" s="256"/>
      <c r="F28" s="256"/>
      <c r="G28" s="256"/>
      <c r="H28" s="255"/>
      <c r="I28" s="270" t="s">
        <v>74</v>
      </c>
      <c r="J28" s="269"/>
      <c r="K28" s="297"/>
      <c r="L28" s="261"/>
      <c r="M28" s="215"/>
    </row>
    <row r="29" spans="1:13">
      <c r="A29" s="249" t="s">
        <v>73</v>
      </c>
      <c r="B29" s="248"/>
      <c r="C29" s="248"/>
      <c r="D29" s="248"/>
      <c r="E29" s="248"/>
      <c r="F29" s="248"/>
      <c r="G29" s="248"/>
      <c r="H29" s="247"/>
      <c r="I29" s="961" t="s">
        <v>59</v>
      </c>
      <c r="J29" s="962"/>
      <c r="K29" s="981">
        <v>1.63</v>
      </c>
      <c r="L29" s="982"/>
      <c r="M29" s="215">
        <f>K29*12*I8</f>
        <v>3947.2080000000001</v>
      </c>
    </row>
    <row r="30" spans="1:13">
      <c r="A30" s="257" t="s">
        <v>72</v>
      </c>
      <c r="B30" s="256"/>
      <c r="C30" s="256"/>
      <c r="D30" s="256"/>
      <c r="E30" s="256"/>
      <c r="F30" s="256"/>
      <c r="G30" s="256"/>
      <c r="H30" s="255"/>
      <c r="I30" s="270"/>
      <c r="J30" s="269"/>
      <c r="K30" s="262"/>
      <c r="L30" s="261"/>
      <c r="M30" s="215"/>
    </row>
    <row r="31" spans="1:13">
      <c r="A31" s="249" t="s">
        <v>71</v>
      </c>
      <c r="B31" s="248"/>
      <c r="C31" s="248"/>
      <c r="D31" s="248"/>
      <c r="E31" s="248"/>
      <c r="F31" s="248"/>
      <c r="G31" s="248"/>
      <c r="H31" s="247"/>
      <c r="I31" s="967" t="s">
        <v>70</v>
      </c>
      <c r="J31" s="968"/>
      <c r="K31" s="262"/>
      <c r="L31" s="261"/>
      <c r="M31" s="215"/>
    </row>
    <row r="32" spans="1:13">
      <c r="A32" s="249" t="s">
        <v>69</v>
      </c>
      <c r="B32" s="248"/>
      <c r="C32" s="248"/>
      <c r="D32" s="248"/>
      <c r="E32" s="248"/>
      <c r="F32" s="248"/>
      <c r="G32" s="248"/>
      <c r="H32" s="247"/>
      <c r="I32" s="961" t="s">
        <v>68</v>
      </c>
      <c r="J32" s="962"/>
      <c r="K32" s="280"/>
      <c r="L32" s="279"/>
      <c r="M32" s="278"/>
    </row>
    <row r="33" spans="1:13" ht="15.75" thickBot="1">
      <c r="A33" s="257"/>
      <c r="B33" s="256"/>
      <c r="C33" s="256"/>
      <c r="D33" s="256"/>
      <c r="E33" s="256"/>
      <c r="F33" s="256"/>
      <c r="G33" s="256"/>
      <c r="H33" s="255"/>
      <c r="I33" s="1095" t="s">
        <v>67</v>
      </c>
      <c r="J33" s="1096"/>
      <c r="K33" s="443"/>
      <c r="L33" s="442"/>
      <c r="M33" s="416"/>
    </row>
    <row r="34" spans="1:13">
      <c r="A34" s="277" t="s">
        <v>66</v>
      </c>
      <c r="B34" s="276"/>
      <c r="C34" s="276"/>
      <c r="D34" s="276"/>
      <c r="E34" s="276"/>
      <c r="F34" s="276"/>
      <c r="G34" s="275"/>
      <c r="H34" s="274"/>
      <c r="I34" s="273"/>
      <c r="J34" s="272"/>
      <c r="K34" s="991">
        <f>K36+K43+K51+K55+K56+K60</f>
        <v>47.543000000000006</v>
      </c>
      <c r="L34" s="956"/>
      <c r="M34" s="226">
        <f>M36+M43+M51+M55+M56+M60</f>
        <v>115130.12880000002</v>
      </c>
    </row>
    <row r="35" spans="1:13" ht="15.75" thickBot="1">
      <c r="A35" s="415"/>
      <c r="B35" s="328"/>
      <c r="C35" s="328"/>
      <c r="D35" s="328"/>
      <c r="E35" s="328"/>
      <c r="F35" s="328"/>
      <c r="G35" s="328"/>
      <c r="H35" s="327"/>
      <c r="I35" s="289"/>
      <c r="J35" s="222"/>
      <c r="K35" s="221"/>
      <c r="L35" s="220"/>
      <c r="M35" s="219"/>
    </row>
    <row r="36" spans="1:13" ht="15.75" thickBot="1">
      <c r="A36" s="986" t="s">
        <v>65</v>
      </c>
      <c r="B36" s="987"/>
      <c r="C36" s="987"/>
      <c r="D36" s="987"/>
      <c r="E36" s="987"/>
      <c r="F36" s="987"/>
      <c r="G36" s="987"/>
      <c r="H36" s="988"/>
      <c r="I36" s="242"/>
      <c r="J36" s="241"/>
      <c r="K36" s="989">
        <f>K37+K38+K39+K41+K42</f>
        <v>8.3000000000000007</v>
      </c>
      <c r="L36" s="990"/>
      <c r="M36" s="240">
        <f>K36*12*I8</f>
        <v>20099.280000000002</v>
      </c>
    </row>
    <row r="37" spans="1:13">
      <c r="A37" s="257" t="s">
        <v>64</v>
      </c>
      <c r="B37" s="256"/>
      <c r="C37" s="256"/>
      <c r="D37" s="256"/>
      <c r="E37" s="256"/>
      <c r="F37" s="256"/>
      <c r="G37" s="256"/>
      <c r="H37" s="255"/>
      <c r="I37" s="975" t="s">
        <v>63</v>
      </c>
      <c r="J37" s="976"/>
      <c r="K37" s="977">
        <v>2.2400000000000002</v>
      </c>
      <c r="L37" s="978"/>
      <c r="M37" s="215">
        <f>K37*12*I8</f>
        <v>5424.3840000000009</v>
      </c>
    </row>
    <row r="38" spans="1:13">
      <c r="A38" s="254" t="s">
        <v>62</v>
      </c>
      <c r="B38" s="253"/>
      <c r="C38" s="253"/>
      <c r="D38" s="253"/>
      <c r="E38" s="253"/>
      <c r="F38" s="253"/>
      <c r="G38" s="253"/>
      <c r="H38" s="252"/>
      <c r="I38" s="975" t="s">
        <v>61</v>
      </c>
      <c r="J38" s="976"/>
      <c r="K38" s="981">
        <v>5.28</v>
      </c>
      <c r="L38" s="982"/>
      <c r="M38" s="215">
        <f>K38*12*I8</f>
        <v>12786.048000000001</v>
      </c>
    </row>
    <row r="39" spans="1:13">
      <c r="A39" s="249" t="s">
        <v>60</v>
      </c>
      <c r="B39" s="248"/>
      <c r="C39" s="248"/>
      <c r="D39" s="248"/>
      <c r="E39" s="248"/>
      <c r="F39" s="248"/>
      <c r="G39" s="248"/>
      <c r="H39" s="247"/>
      <c r="I39" s="975" t="s">
        <v>59</v>
      </c>
      <c r="J39" s="976"/>
      <c r="K39" s="981">
        <v>0.6</v>
      </c>
      <c r="L39" s="982"/>
      <c r="M39" s="215">
        <f>K39*12*I8</f>
        <v>1452.96</v>
      </c>
    </row>
    <row r="40" spans="1:13">
      <c r="A40" s="271" t="s">
        <v>58</v>
      </c>
      <c r="B40" s="266"/>
      <c r="C40" s="266"/>
      <c r="D40" s="266"/>
      <c r="E40" s="256"/>
      <c r="F40" s="256"/>
      <c r="G40" s="256"/>
      <c r="H40" s="255"/>
      <c r="I40" s="270"/>
      <c r="J40" s="269"/>
      <c r="K40" s="268"/>
      <c r="L40" s="261"/>
      <c r="M40" s="215"/>
    </row>
    <row r="41" spans="1:13">
      <c r="A41" s="254" t="s">
        <v>57</v>
      </c>
      <c r="B41" s="253"/>
      <c r="C41" s="253"/>
      <c r="D41" s="253"/>
      <c r="E41" s="253"/>
      <c r="F41" s="253"/>
      <c r="G41" s="253"/>
      <c r="H41" s="252"/>
      <c r="I41" s="979" t="s">
        <v>27</v>
      </c>
      <c r="J41" s="980"/>
      <c r="K41" s="981">
        <v>0.18</v>
      </c>
      <c r="L41" s="982"/>
      <c r="M41" s="215">
        <f>K41*12*I8</f>
        <v>435.88800000000003</v>
      </c>
    </row>
    <row r="42" spans="1:13" ht="15.75" thickBot="1">
      <c r="A42" s="249" t="s">
        <v>56</v>
      </c>
      <c r="B42" s="248"/>
      <c r="C42" s="248"/>
      <c r="D42" s="248"/>
      <c r="E42" s="248"/>
      <c r="F42" s="248"/>
      <c r="G42" s="248"/>
      <c r="H42" s="247"/>
      <c r="I42" s="992" t="s">
        <v>27</v>
      </c>
      <c r="J42" s="993"/>
      <c r="K42" s="994"/>
      <c r="L42" s="995"/>
      <c r="M42" s="215">
        <f>K42*12*I8</f>
        <v>0</v>
      </c>
    </row>
    <row r="43" spans="1:13" ht="15.75" thickBot="1">
      <c r="A43" s="996" t="s">
        <v>55</v>
      </c>
      <c r="B43" s="997"/>
      <c r="C43" s="997"/>
      <c r="D43" s="997"/>
      <c r="E43" s="997"/>
      <c r="F43" s="997"/>
      <c r="G43" s="997"/>
      <c r="H43" s="998"/>
      <c r="I43" s="242"/>
      <c r="J43" s="241"/>
      <c r="K43" s="999">
        <f>K44+K45+K47+K48+K49+K50</f>
        <v>2.3000000000000003</v>
      </c>
      <c r="L43" s="990"/>
      <c r="M43" s="240">
        <f>K43*12*I8</f>
        <v>5569.68</v>
      </c>
    </row>
    <row r="44" spans="1:13">
      <c r="A44" s="267" t="s">
        <v>54</v>
      </c>
      <c r="B44" s="266"/>
      <c r="C44" s="266"/>
      <c r="D44" s="266"/>
      <c r="E44" s="266"/>
      <c r="F44" s="256"/>
      <c r="G44" s="256"/>
      <c r="H44" s="255"/>
      <c r="I44" s="265"/>
      <c r="J44" s="233"/>
      <c r="K44" s="977">
        <v>0.13</v>
      </c>
      <c r="L44" s="978"/>
      <c r="M44" s="215">
        <f>K44*12*I8</f>
        <v>314.80800000000005</v>
      </c>
    </row>
    <row r="45" spans="1:13">
      <c r="A45" s="264" t="s">
        <v>53</v>
      </c>
      <c r="B45" s="263"/>
      <c r="C45" s="263"/>
      <c r="D45" s="263"/>
      <c r="E45" s="263"/>
      <c r="F45" s="248"/>
      <c r="G45" s="248"/>
      <c r="H45" s="247"/>
      <c r="I45" s="967" t="s">
        <v>52</v>
      </c>
      <c r="J45" s="968"/>
      <c r="K45" s="981">
        <v>1.0900000000000001</v>
      </c>
      <c r="L45" s="982"/>
      <c r="M45" s="215">
        <f>K45*12*I8</f>
        <v>2639.5440000000003</v>
      </c>
    </row>
    <row r="46" spans="1:13">
      <c r="A46" s="257" t="s">
        <v>51</v>
      </c>
      <c r="B46" s="256"/>
      <c r="C46" s="256"/>
      <c r="D46" s="256"/>
      <c r="E46" s="256"/>
      <c r="F46" s="256"/>
      <c r="G46" s="256"/>
      <c r="H46" s="255"/>
      <c r="I46" s="975" t="s">
        <v>50</v>
      </c>
      <c r="J46" s="976"/>
      <c r="K46" s="262"/>
      <c r="L46" s="261"/>
      <c r="M46" s="215"/>
    </row>
    <row r="47" spans="1:13">
      <c r="A47" s="254" t="s">
        <v>49</v>
      </c>
      <c r="B47" s="253"/>
      <c r="C47" s="253"/>
      <c r="D47" s="253"/>
      <c r="E47" s="253"/>
      <c r="F47" s="253"/>
      <c r="G47" s="253"/>
      <c r="H47" s="252"/>
      <c r="I47" s="979" t="s">
        <v>48</v>
      </c>
      <c r="J47" s="980"/>
      <c r="K47" s="981">
        <v>0.67</v>
      </c>
      <c r="L47" s="982"/>
      <c r="M47" s="215">
        <f>K47*12*I8</f>
        <v>1622.4720000000002</v>
      </c>
    </row>
    <row r="48" spans="1:13">
      <c r="A48" s="254" t="s">
        <v>47</v>
      </c>
      <c r="B48" s="253"/>
      <c r="C48" s="253"/>
      <c r="D48" s="253"/>
      <c r="E48" s="253"/>
      <c r="F48" s="253"/>
      <c r="G48" s="253"/>
      <c r="H48" s="252"/>
      <c r="I48" s="979" t="s">
        <v>46</v>
      </c>
      <c r="J48" s="980"/>
      <c r="K48" s="981">
        <v>0.16</v>
      </c>
      <c r="L48" s="982"/>
      <c r="M48" s="215">
        <f>K48*12*I8</f>
        <v>387.45600000000002</v>
      </c>
    </row>
    <row r="49" spans="1:13">
      <c r="A49" s="249" t="s">
        <v>38</v>
      </c>
      <c r="B49" s="248"/>
      <c r="C49" s="248"/>
      <c r="D49" s="248"/>
      <c r="E49" s="248"/>
      <c r="F49" s="248"/>
      <c r="G49" s="248"/>
      <c r="H49" s="247"/>
      <c r="I49" s="979" t="s">
        <v>37</v>
      </c>
      <c r="J49" s="980"/>
      <c r="K49" s="983">
        <v>0.1</v>
      </c>
      <c r="L49" s="984"/>
      <c r="M49" s="215">
        <f>K49*12*I8</f>
        <v>242.16000000000005</v>
      </c>
    </row>
    <row r="50" spans="1:13" ht="15.75" thickBot="1">
      <c r="A50" s="249" t="s">
        <v>45</v>
      </c>
      <c r="B50" s="248"/>
      <c r="C50" s="248"/>
      <c r="D50" s="248"/>
      <c r="E50" s="248"/>
      <c r="F50" s="248"/>
      <c r="G50" s="248"/>
      <c r="H50" s="247"/>
      <c r="I50" s="992" t="s">
        <v>44</v>
      </c>
      <c r="J50" s="993"/>
      <c r="K50" s="1002">
        <v>0.15</v>
      </c>
      <c r="L50" s="1003"/>
      <c r="M50" s="260">
        <f>K50*12*I8</f>
        <v>363.24</v>
      </c>
    </row>
    <row r="51" spans="1:13" ht="15.75" thickBot="1">
      <c r="A51" s="996" t="s">
        <v>108</v>
      </c>
      <c r="B51" s="997"/>
      <c r="C51" s="997"/>
      <c r="D51" s="997"/>
      <c r="E51" s="997"/>
      <c r="F51" s="997"/>
      <c r="G51" s="997"/>
      <c r="H51" s="998"/>
      <c r="I51" s="259"/>
      <c r="J51" s="258"/>
      <c r="K51" s="1004">
        <f>K52+K53+K54</f>
        <v>1.4830000000000001</v>
      </c>
      <c r="L51" s="1005"/>
      <c r="M51" s="240">
        <f>K51*12*I8</f>
        <v>3591.2328000000002</v>
      </c>
    </row>
    <row r="52" spans="1:13">
      <c r="A52" s="257" t="s">
        <v>42</v>
      </c>
      <c r="B52" s="256"/>
      <c r="C52" s="256"/>
      <c r="D52" s="256"/>
      <c r="E52" s="256"/>
      <c r="F52" s="256"/>
      <c r="G52" s="256"/>
      <c r="H52" s="255"/>
      <c r="I52" s="1006" t="s">
        <v>41</v>
      </c>
      <c r="J52" s="1007"/>
      <c r="K52" s="1008">
        <v>0.71</v>
      </c>
      <c r="L52" s="1009"/>
      <c r="M52" s="215">
        <f>K52*12*I8</f>
        <v>1719.336</v>
      </c>
    </row>
    <row r="53" spans="1:13">
      <c r="A53" s="254" t="s">
        <v>40</v>
      </c>
      <c r="B53" s="253"/>
      <c r="C53" s="253"/>
      <c r="D53" s="253"/>
      <c r="E53" s="253"/>
      <c r="F53" s="253"/>
      <c r="G53" s="253"/>
      <c r="H53" s="252"/>
      <c r="I53" s="251" t="s">
        <v>39</v>
      </c>
      <c r="J53" s="250"/>
      <c r="K53" s="983">
        <v>0.62</v>
      </c>
      <c r="L53" s="984"/>
      <c r="M53" s="215">
        <f>K53*12*I8</f>
        <v>1501.3920000000001</v>
      </c>
    </row>
    <row r="54" spans="1:13" ht="15.75" thickBot="1">
      <c r="A54" s="249" t="s">
        <v>38</v>
      </c>
      <c r="B54" s="248"/>
      <c r="C54" s="248"/>
      <c r="D54" s="248"/>
      <c r="E54" s="248"/>
      <c r="F54" s="248"/>
      <c r="G54" s="248"/>
      <c r="H54" s="247"/>
      <c r="I54" s="992" t="s">
        <v>37</v>
      </c>
      <c r="J54" s="993"/>
      <c r="K54" s="1002">
        <v>0.153</v>
      </c>
      <c r="L54" s="1003"/>
      <c r="M54" s="215">
        <f>K54*12*I8</f>
        <v>370.50479999999999</v>
      </c>
    </row>
    <row r="55" spans="1:13" ht="15.75" thickBot="1">
      <c r="A55" s="246" t="s">
        <v>107</v>
      </c>
      <c r="B55" s="245"/>
      <c r="C55" s="245"/>
      <c r="D55" s="245"/>
      <c r="E55" s="245"/>
      <c r="F55" s="245"/>
      <c r="G55" s="245"/>
      <c r="H55" s="244"/>
      <c r="I55" s="1010" t="s">
        <v>35</v>
      </c>
      <c r="J55" s="1011"/>
      <c r="K55" s="1012">
        <v>33.49</v>
      </c>
      <c r="L55" s="1013"/>
      <c r="M55" s="240">
        <f>K55*12*I8</f>
        <v>81099.384000000005</v>
      </c>
    </row>
    <row r="56" spans="1:13" ht="15.75" thickBot="1">
      <c r="A56" s="986" t="s">
        <v>106</v>
      </c>
      <c r="B56" s="987"/>
      <c r="C56" s="987"/>
      <c r="D56" s="987"/>
      <c r="E56" s="987"/>
      <c r="F56" s="987"/>
      <c r="G56" s="987"/>
      <c r="H56" s="988"/>
      <c r="I56" s="242"/>
      <c r="J56" s="241"/>
      <c r="K56" s="999">
        <v>1.87</v>
      </c>
      <c r="L56" s="1005"/>
      <c r="M56" s="240">
        <f>K56*12*I8</f>
        <v>4528.3920000000007</v>
      </c>
    </row>
    <row r="57" spans="1:13">
      <c r="A57" s="238" t="s">
        <v>33</v>
      </c>
      <c r="B57" s="237"/>
      <c r="C57" s="237"/>
      <c r="D57" s="237"/>
      <c r="E57" s="237"/>
      <c r="F57" s="237"/>
      <c r="G57" s="237"/>
      <c r="H57" s="235"/>
      <c r="I57" s="1014" t="s">
        <v>32</v>
      </c>
      <c r="J57" s="1015"/>
      <c r="K57" s="232"/>
      <c r="L57" s="318"/>
      <c r="M57" s="215"/>
    </row>
    <row r="58" spans="1:13">
      <c r="A58" s="238" t="s">
        <v>31</v>
      </c>
      <c r="B58" s="237"/>
      <c r="C58" s="237"/>
      <c r="D58" s="237"/>
      <c r="E58" s="237"/>
      <c r="F58" s="237"/>
      <c r="G58" s="237"/>
      <c r="H58" s="235"/>
      <c r="I58" s="234"/>
      <c r="J58" s="233"/>
      <c r="K58" s="232"/>
      <c r="L58" s="318"/>
      <c r="M58" s="215"/>
    </row>
    <row r="59" spans="1:13" ht="15.75" thickBot="1">
      <c r="A59" s="238" t="s">
        <v>30</v>
      </c>
      <c r="B59" s="237"/>
      <c r="C59" s="237"/>
      <c r="D59" s="237"/>
      <c r="E59" s="237"/>
      <c r="F59" s="237"/>
      <c r="G59" s="237"/>
      <c r="H59" s="235"/>
      <c r="I59" s="413"/>
      <c r="J59" s="233"/>
      <c r="K59" s="232"/>
      <c r="L59" s="318"/>
      <c r="M59" s="215"/>
    </row>
    <row r="60" spans="1:13" ht="15.75" thickBot="1">
      <c r="A60" s="246" t="s">
        <v>105</v>
      </c>
      <c r="B60" s="245"/>
      <c r="C60" s="245"/>
      <c r="D60" s="245"/>
      <c r="E60" s="245"/>
      <c r="F60" s="245"/>
      <c r="G60" s="245"/>
      <c r="H60" s="244"/>
      <c r="I60" s="242"/>
      <c r="J60" s="241"/>
      <c r="K60" s="999">
        <v>0.1</v>
      </c>
      <c r="L60" s="1005"/>
      <c r="M60" s="240">
        <f>K60*12*I8</f>
        <v>242.16000000000005</v>
      </c>
    </row>
    <row r="61" spans="1:13">
      <c r="A61" s="238" t="s">
        <v>28</v>
      </c>
      <c r="B61" s="237"/>
      <c r="C61" s="237"/>
      <c r="D61" s="237"/>
      <c r="E61" s="237"/>
      <c r="F61" s="237"/>
      <c r="G61" s="237"/>
      <c r="H61" s="235"/>
      <c r="I61" s="1014" t="s">
        <v>27</v>
      </c>
      <c r="J61" s="1015"/>
      <c r="K61" s="317"/>
      <c r="L61" s="318"/>
      <c r="M61" s="215"/>
    </row>
    <row r="62" spans="1:13" ht="15.75" thickBot="1">
      <c r="A62" s="238" t="s">
        <v>26</v>
      </c>
      <c r="B62" s="237"/>
      <c r="C62" s="237"/>
      <c r="D62" s="237"/>
      <c r="E62" s="237"/>
      <c r="F62" s="237"/>
      <c r="G62" s="237"/>
      <c r="H62" s="235"/>
      <c r="I62" s="234"/>
      <c r="J62" s="233"/>
      <c r="K62" s="317"/>
      <c r="L62" s="318"/>
      <c r="M62" s="215"/>
    </row>
    <row r="63" spans="1:13" ht="15.75" thickBot="1">
      <c r="A63" s="986" t="s">
        <v>111</v>
      </c>
      <c r="B63" s="987"/>
      <c r="C63" s="987"/>
      <c r="D63" s="987"/>
      <c r="E63" s="987"/>
      <c r="F63" s="987"/>
      <c r="G63" s="987"/>
      <c r="H63" s="988"/>
      <c r="I63" s="242"/>
      <c r="J63" s="241"/>
      <c r="K63" s="999">
        <v>6.94</v>
      </c>
      <c r="L63" s="1005"/>
      <c r="M63" s="240">
        <f>K63*12*I8</f>
        <v>16805.904000000002</v>
      </c>
    </row>
    <row r="64" spans="1:13">
      <c r="A64" s="238" t="s">
        <v>24</v>
      </c>
      <c r="B64" s="236"/>
      <c r="C64" s="236"/>
      <c r="D64" s="236"/>
      <c r="E64" s="236"/>
      <c r="F64" s="237"/>
      <c r="G64" s="236"/>
      <c r="H64" s="235"/>
      <c r="I64" s="967" t="s">
        <v>23</v>
      </c>
      <c r="J64" s="968"/>
      <c r="K64" s="232"/>
      <c r="L64" s="318"/>
      <c r="M64" s="215"/>
    </row>
    <row r="65" spans="1:13">
      <c r="A65" s="238" t="s">
        <v>22</v>
      </c>
      <c r="B65" s="236"/>
      <c r="C65" s="236"/>
      <c r="D65" s="236"/>
      <c r="E65" s="236"/>
      <c r="F65" s="237"/>
      <c r="G65" s="236"/>
      <c r="H65" s="235"/>
      <c r="I65" s="967" t="s">
        <v>21</v>
      </c>
      <c r="J65" s="968"/>
      <c r="K65" s="232"/>
      <c r="L65" s="318"/>
      <c r="M65" s="215"/>
    </row>
    <row r="66" spans="1:13">
      <c r="A66" s="238" t="s">
        <v>20</v>
      </c>
      <c r="B66" s="236"/>
      <c r="C66" s="236"/>
      <c r="D66" s="236"/>
      <c r="E66" s="236"/>
      <c r="F66" s="237"/>
      <c r="G66" s="236"/>
      <c r="H66" s="235"/>
      <c r="I66" s="967" t="s">
        <v>19</v>
      </c>
      <c r="J66" s="968"/>
      <c r="K66" s="232"/>
      <c r="L66" s="318"/>
      <c r="M66" s="215"/>
    </row>
    <row r="67" spans="1:13">
      <c r="A67" s="238" t="s">
        <v>18</v>
      </c>
      <c r="B67" s="236"/>
      <c r="C67" s="236"/>
      <c r="D67" s="236"/>
      <c r="E67" s="236"/>
      <c r="F67" s="237"/>
      <c r="G67" s="236"/>
      <c r="H67" s="235"/>
      <c r="I67" s="967" t="s">
        <v>17</v>
      </c>
      <c r="J67" s="968"/>
      <c r="K67" s="232"/>
      <c r="L67" s="318"/>
      <c r="M67" s="215"/>
    </row>
    <row r="68" spans="1:13">
      <c r="A68" s="238" t="s">
        <v>16</v>
      </c>
      <c r="B68" s="236"/>
      <c r="C68" s="236"/>
      <c r="D68" s="236"/>
      <c r="E68" s="236"/>
      <c r="F68" s="237"/>
      <c r="G68" s="236"/>
      <c r="H68" s="235"/>
      <c r="I68" s="967" t="s">
        <v>15</v>
      </c>
      <c r="J68" s="968"/>
      <c r="K68" s="232"/>
      <c r="L68" s="318"/>
      <c r="M68" s="215"/>
    </row>
    <row r="69" spans="1:13">
      <c r="A69" s="238" t="s">
        <v>14</v>
      </c>
      <c r="B69" s="236"/>
      <c r="C69" s="236"/>
      <c r="D69" s="236"/>
      <c r="E69" s="236"/>
      <c r="F69" s="237"/>
      <c r="G69" s="236"/>
      <c r="H69" s="235"/>
      <c r="I69" s="234"/>
      <c r="J69" s="233"/>
      <c r="K69" s="232"/>
      <c r="L69" s="239"/>
      <c r="M69" s="215"/>
    </row>
    <row r="70" spans="1:13">
      <c r="A70" s="238" t="s">
        <v>13</v>
      </c>
      <c r="B70" s="236"/>
      <c r="C70" s="236"/>
      <c r="D70" s="236"/>
      <c r="E70" s="236"/>
      <c r="F70" s="237"/>
      <c r="G70" s="236"/>
      <c r="H70" s="235"/>
      <c r="I70" s="234"/>
      <c r="J70" s="233"/>
      <c r="K70" s="232"/>
      <c r="L70" s="318"/>
      <c r="M70" s="215"/>
    </row>
    <row r="71" spans="1:13">
      <c r="A71" s="238" t="s">
        <v>12</v>
      </c>
      <c r="B71" s="236"/>
      <c r="C71" s="236"/>
      <c r="D71" s="236"/>
      <c r="E71" s="236"/>
      <c r="F71" s="237"/>
      <c r="G71" s="236"/>
      <c r="H71" s="235"/>
      <c r="I71" s="234"/>
      <c r="J71" s="233"/>
      <c r="K71" s="232"/>
      <c r="L71" s="318"/>
      <c r="M71" s="215"/>
    </row>
    <row r="72" spans="1:13">
      <c r="A72" s="238" t="s">
        <v>11</v>
      </c>
      <c r="B72" s="236"/>
      <c r="C72" s="236"/>
      <c r="D72" s="236"/>
      <c r="E72" s="236"/>
      <c r="F72" s="237"/>
      <c r="G72" s="236"/>
      <c r="H72" s="235"/>
      <c r="I72" s="234"/>
      <c r="J72" s="233"/>
      <c r="K72" s="232"/>
      <c r="L72" s="318"/>
      <c r="M72" s="215"/>
    </row>
    <row r="73" spans="1:13">
      <c r="A73" s="238" t="s">
        <v>10</v>
      </c>
      <c r="B73" s="236"/>
      <c r="C73" s="236"/>
      <c r="D73" s="236"/>
      <c r="E73" s="236"/>
      <c r="F73" s="237"/>
      <c r="G73" s="236"/>
      <c r="H73" s="235"/>
      <c r="I73" s="234"/>
      <c r="J73" s="233"/>
      <c r="K73" s="232"/>
      <c r="L73" s="318"/>
      <c r="M73" s="215"/>
    </row>
    <row r="74" spans="1:13" ht="15.75" thickBot="1">
      <c r="A74" s="1044" t="s">
        <v>9</v>
      </c>
      <c r="B74" s="1045"/>
      <c r="C74" s="1045"/>
      <c r="D74" s="1045"/>
      <c r="E74" s="1045"/>
      <c r="F74" s="1045"/>
      <c r="G74" s="1045"/>
      <c r="H74" s="1046"/>
      <c r="I74" s="234"/>
      <c r="J74" s="233"/>
      <c r="K74" s="268"/>
      <c r="L74" s="261"/>
      <c r="M74" s="215"/>
    </row>
    <row r="75" spans="1:13">
      <c r="A75" s="230" t="s">
        <v>8</v>
      </c>
      <c r="B75" s="229"/>
      <c r="C75" s="229"/>
      <c r="D75" s="229"/>
      <c r="E75" s="229"/>
      <c r="F75" s="229"/>
      <c r="G75" s="229"/>
      <c r="H75" s="229"/>
      <c r="I75" s="1014" t="s">
        <v>3</v>
      </c>
      <c r="J75" s="1015"/>
      <c r="K75" s="228"/>
      <c r="L75" s="227"/>
      <c r="M75" s="226"/>
    </row>
    <row r="76" spans="1:13" ht="15.75" thickBot="1">
      <c r="A76" s="225" t="s">
        <v>7</v>
      </c>
      <c r="B76" s="224"/>
      <c r="C76" s="224"/>
      <c r="D76" s="224"/>
      <c r="E76" s="224"/>
      <c r="F76" s="224"/>
      <c r="G76" s="224"/>
      <c r="H76" s="224"/>
      <c r="I76" s="223"/>
      <c r="J76" s="222"/>
      <c r="K76" s="221"/>
      <c r="L76" s="220"/>
      <c r="M76" s="219"/>
    </row>
    <row r="77" spans="1:13" ht="15.75" thickBot="1">
      <c r="A77" s="986" t="s">
        <v>6</v>
      </c>
      <c r="B77" s="987"/>
      <c r="C77" s="987"/>
      <c r="D77" s="987"/>
      <c r="E77" s="987"/>
      <c r="F77" s="987"/>
      <c r="G77" s="987"/>
      <c r="H77" s="1026"/>
      <c r="I77" s="1027" t="s">
        <v>5</v>
      </c>
      <c r="J77" s="1028"/>
      <c r="K77" s="1024">
        <v>1.71</v>
      </c>
      <c r="L77" s="1025"/>
      <c r="M77" s="208">
        <f>K77*12*I8</f>
        <v>4140.9359999999997</v>
      </c>
    </row>
    <row r="78" spans="1:13" ht="15.75" thickBot="1">
      <c r="A78" s="313" t="s">
        <v>4</v>
      </c>
      <c r="B78" s="314"/>
      <c r="C78" s="314"/>
      <c r="D78" s="314"/>
      <c r="E78" s="314"/>
      <c r="F78" s="314"/>
      <c r="G78" s="314"/>
      <c r="H78" s="314"/>
      <c r="I78" s="315"/>
      <c r="J78" s="316"/>
      <c r="K78" s="1024">
        <v>1.1000000000000001</v>
      </c>
      <c r="L78" s="1025"/>
      <c r="M78" s="208">
        <f>K78*12*I8</f>
        <v>2663.76</v>
      </c>
    </row>
    <row r="79" spans="1:13" ht="15.75" thickBot="1">
      <c r="A79" s="313" t="s">
        <v>2</v>
      </c>
      <c r="B79" s="314"/>
      <c r="C79" s="314"/>
      <c r="D79" s="314"/>
      <c r="E79" s="314"/>
      <c r="F79" s="314"/>
      <c r="G79" s="314"/>
      <c r="H79" s="314"/>
      <c r="I79" s="315"/>
      <c r="J79" s="404"/>
      <c r="K79" s="1024"/>
      <c r="L79" s="1025"/>
      <c r="M79" s="208"/>
    </row>
    <row r="80" spans="1:13" ht="15.75" thickBot="1">
      <c r="A80" s="1020" t="s">
        <v>0</v>
      </c>
      <c r="B80" s="1021"/>
      <c r="C80" s="1021"/>
      <c r="D80" s="1021"/>
      <c r="E80" s="1021"/>
      <c r="F80" s="1021"/>
      <c r="G80" s="1021"/>
      <c r="H80" s="1021"/>
      <c r="I80" s="210"/>
      <c r="J80" s="209"/>
      <c r="K80" s="1022">
        <f>K9+K19+K34+K63+K77+K79+K78</f>
        <v>70.332999999999998</v>
      </c>
      <c r="L80" s="1023"/>
      <c r="M80" s="208">
        <f>M9+M19+M34+M63+M77+M79+M78</f>
        <v>170318.39280000003</v>
      </c>
    </row>
    <row r="82" spans="1:13" ht="15.75">
      <c r="A82" s="957" t="s">
        <v>104</v>
      </c>
      <c r="B82" s="957"/>
      <c r="C82" s="957"/>
      <c r="D82" s="957"/>
      <c r="E82" s="957"/>
      <c r="F82" s="957"/>
      <c r="G82" s="957"/>
      <c r="H82" s="957"/>
      <c r="I82" s="957"/>
      <c r="J82" s="957"/>
      <c r="K82" s="957"/>
      <c r="L82" s="957"/>
      <c r="M82" s="262"/>
    </row>
    <row r="83" spans="1:13" ht="15.75">
      <c r="A83" s="958" t="s">
        <v>139</v>
      </c>
      <c r="B83" s="958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262"/>
    </row>
    <row r="84" spans="1:13" ht="15.75">
      <c r="A84" s="300"/>
      <c r="B84" s="300"/>
      <c r="C84" s="300"/>
      <c r="D84" s="300"/>
      <c r="E84" s="300"/>
      <c r="F84" s="300" t="s">
        <v>155</v>
      </c>
      <c r="G84" s="300"/>
      <c r="H84" s="300"/>
      <c r="I84" s="300"/>
      <c r="J84" s="300"/>
      <c r="K84" s="1110" t="s">
        <v>148</v>
      </c>
      <c r="L84" s="1111"/>
      <c r="M84" s="262"/>
    </row>
    <row r="85" spans="1:13">
      <c r="A85" s="264"/>
      <c r="B85" s="263"/>
      <c r="C85" s="960" t="s">
        <v>100</v>
      </c>
      <c r="D85" s="960"/>
      <c r="E85" s="960"/>
      <c r="F85" s="263"/>
      <c r="G85" s="263"/>
      <c r="H85" s="298"/>
      <c r="I85" s="961" t="s">
        <v>99</v>
      </c>
      <c r="J85" s="962"/>
      <c r="K85" s="963" t="s">
        <v>98</v>
      </c>
      <c r="L85" s="964"/>
      <c r="M85" s="312"/>
    </row>
    <row r="86" spans="1:13">
      <c r="A86" s="311"/>
      <c r="B86" s="283"/>
      <c r="C86" s="283"/>
      <c r="D86" s="283"/>
      <c r="E86" s="283"/>
      <c r="F86" s="283"/>
      <c r="G86" s="283"/>
      <c r="H86" s="284"/>
      <c r="I86" s="234"/>
      <c r="J86" s="233"/>
      <c r="K86" s="965" t="s">
        <v>97</v>
      </c>
      <c r="L86" s="966"/>
      <c r="M86" s="310" t="s">
        <v>96</v>
      </c>
    </row>
    <row r="87" spans="1:13">
      <c r="A87" s="311"/>
      <c r="B87" s="283"/>
      <c r="C87" s="283"/>
      <c r="D87" s="283"/>
      <c r="E87" s="283"/>
      <c r="F87" s="283"/>
      <c r="G87" s="283"/>
      <c r="H87" s="284"/>
      <c r="I87" s="967" t="s">
        <v>95</v>
      </c>
      <c r="J87" s="968"/>
      <c r="K87" s="969" t="s">
        <v>94</v>
      </c>
      <c r="L87" s="970"/>
      <c r="M87" s="310" t="s">
        <v>93</v>
      </c>
    </row>
    <row r="88" spans="1:13" ht="16.5" thickBot="1">
      <c r="A88" s="309"/>
      <c r="B88" s="280"/>
      <c r="C88" s="280"/>
      <c r="D88" s="280"/>
      <c r="E88" s="280"/>
      <c r="F88" s="280"/>
      <c r="G88" s="280"/>
      <c r="H88" s="279"/>
      <c r="I88" s="971">
        <v>201.8</v>
      </c>
      <c r="J88" s="972"/>
      <c r="K88" s="973"/>
      <c r="L88" s="974"/>
      <c r="M88" s="308"/>
    </row>
    <row r="89" spans="1:13">
      <c r="A89" s="296" t="s">
        <v>92</v>
      </c>
      <c r="B89" s="276"/>
      <c r="C89" s="276"/>
      <c r="D89" s="276"/>
      <c r="E89" s="276"/>
      <c r="F89" s="276"/>
      <c r="G89" s="276"/>
      <c r="H89" s="307"/>
      <c r="I89" s="273"/>
      <c r="J89" s="272"/>
      <c r="K89" s="955">
        <f>K92+K95</f>
        <v>7.18</v>
      </c>
      <c r="L89" s="956"/>
      <c r="M89" s="226">
        <f>K89*12*I88</f>
        <v>17387.088</v>
      </c>
    </row>
    <row r="90" spans="1:13">
      <c r="A90" s="306" t="s">
        <v>91</v>
      </c>
      <c r="B90" s="305"/>
      <c r="C90" s="305"/>
      <c r="D90" s="305"/>
      <c r="E90" s="305"/>
      <c r="F90" s="305"/>
      <c r="G90" s="305"/>
      <c r="H90" s="304"/>
      <c r="I90" s="234"/>
      <c r="J90" s="233"/>
      <c r="K90" s="268"/>
      <c r="L90" s="261"/>
      <c r="M90" s="303"/>
    </row>
    <row r="91" spans="1:13" ht="15.75" thickBot="1">
      <c r="A91" s="292" t="s">
        <v>90</v>
      </c>
      <c r="B91" s="302"/>
      <c r="C91" s="302"/>
      <c r="D91" s="302"/>
      <c r="E91" s="302"/>
      <c r="F91" s="302"/>
      <c r="G91" s="302"/>
      <c r="H91" s="301"/>
      <c r="I91" s="289"/>
      <c r="J91" s="222"/>
      <c r="K91" s="221"/>
      <c r="L91" s="220"/>
      <c r="M91" s="219"/>
    </row>
    <row r="92" spans="1:13">
      <c r="A92" s="257" t="s">
        <v>89</v>
      </c>
      <c r="B92" s="266"/>
      <c r="C92" s="266"/>
      <c r="D92" s="266"/>
      <c r="E92" s="266"/>
      <c r="F92" s="266"/>
      <c r="G92" s="266"/>
      <c r="H92" s="285"/>
      <c r="I92" s="975" t="s">
        <v>27</v>
      </c>
      <c r="J92" s="976"/>
      <c r="K92" s="977">
        <v>4.3</v>
      </c>
      <c r="L92" s="978"/>
      <c r="M92" s="215">
        <f>K92*12*I88</f>
        <v>10412.879999999999</v>
      </c>
    </row>
    <row r="93" spans="1:13">
      <c r="A93" s="238" t="s">
        <v>80</v>
      </c>
      <c r="B93" s="283"/>
      <c r="C93" s="283"/>
      <c r="D93" s="283"/>
      <c r="E93" s="283"/>
      <c r="F93" s="283"/>
      <c r="G93" s="283"/>
      <c r="H93" s="284"/>
      <c r="I93" s="967" t="s">
        <v>70</v>
      </c>
      <c r="J93" s="968"/>
      <c r="K93" s="262"/>
      <c r="L93" s="261"/>
      <c r="M93" s="215"/>
    </row>
    <row r="94" spans="1:13">
      <c r="A94" s="257" t="s">
        <v>79</v>
      </c>
      <c r="B94" s="266"/>
      <c r="C94" s="266"/>
      <c r="D94" s="266"/>
      <c r="E94" s="266"/>
      <c r="F94" s="266"/>
      <c r="G94" s="266"/>
      <c r="H94" s="285"/>
      <c r="I94" s="975"/>
      <c r="J94" s="976"/>
      <c r="K94" s="262"/>
      <c r="L94" s="261"/>
      <c r="M94" s="215"/>
    </row>
    <row r="95" spans="1:13">
      <c r="A95" s="257" t="s">
        <v>88</v>
      </c>
      <c r="B95" s="266"/>
      <c r="C95" s="266"/>
      <c r="D95" s="266"/>
      <c r="E95" s="266"/>
      <c r="F95" s="266"/>
      <c r="G95" s="266"/>
      <c r="H95" s="285"/>
      <c r="I95" s="979" t="s">
        <v>59</v>
      </c>
      <c r="J95" s="980"/>
      <c r="K95" s="981">
        <v>2.88</v>
      </c>
      <c r="L95" s="982"/>
      <c r="M95" s="215">
        <f>K95*12*I88</f>
        <v>6974.2080000000005</v>
      </c>
    </row>
    <row r="96" spans="1:13" ht="15.75">
      <c r="A96" s="254" t="s">
        <v>87</v>
      </c>
      <c r="B96" s="282"/>
      <c r="C96" s="282"/>
      <c r="D96" s="282"/>
      <c r="E96" s="282"/>
      <c r="F96" s="282"/>
      <c r="G96" s="282"/>
      <c r="H96" s="281"/>
      <c r="I96" s="967" t="s">
        <v>70</v>
      </c>
      <c r="J96" s="968"/>
      <c r="K96" s="300"/>
      <c r="L96" s="299"/>
      <c r="M96" s="215"/>
    </row>
    <row r="97" spans="1:13">
      <c r="A97" s="249" t="s">
        <v>86</v>
      </c>
      <c r="B97" s="263"/>
      <c r="C97" s="263"/>
      <c r="D97" s="263"/>
      <c r="E97" s="263"/>
      <c r="F97" s="263"/>
      <c r="G97" s="263"/>
      <c r="H97" s="298"/>
      <c r="I97" s="967"/>
      <c r="J97" s="968"/>
      <c r="K97" s="297"/>
      <c r="L97" s="261"/>
      <c r="M97" s="215"/>
    </row>
    <row r="98" spans="1:13" ht="15.75" thickBot="1">
      <c r="A98" s="257" t="s">
        <v>85</v>
      </c>
      <c r="B98" s="256"/>
      <c r="C98" s="256"/>
      <c r="D98" s="256"/>
      <c r="E98" s="256"/>
      <c r="F98" s="256"/>
      <c r="G98" s="256"/>
      <c r="H98" s="255"/>
      <c r="I98" s="270"/>
      <c r="J98" s="269"/>
      <c r="K98" s="983"/>
      <c r="L98" s="984"/>
      <c r="M98" s="215"/>
    </row>
    <row r="99" spans="1:13">
      <c r="A99" s="296" t="s">
        <v>84</v>
      </c>
      <c r="B99" s="295"/>
      <c r="C99" s="295"/>
      <c r="D99" s="295"/>
      <c r="E99" s="295"/>
      <c r="F99" s="295"/>
      <c r="G99" s="295"/>
      <c r="H99" s="294"/>
      <c r="I99" s="273"/>
      <c r="J99" s="293"/>
      <c r="K99" s="985">
        <f>K101+K106+K109</f>
        <v>5.86</v>
      </c>
      <c r="L99" s="956"/>
      <c r="M99" s="226">
        <f>K99*12*I88</f>
        <v>14190.576000000003</v>
      </c>
    </row>
    <row r="100" spans="1:13" ht="15.75" thickBot="1">
      <c r="A100" s="292" t="s">
        <v>83</v>
      </c>
      <c r="B100" s="291"/>
      <c r="C100" s="291"/>
      <c r="D100" s="291"/>
      <c r="E100" s="291"/>
      <c r="F100" s="291"/>
      <c r="G100" s="291"/>
      <c r="H100" s="290"/>
      <c r="I100" s="289"/>
      <c r="J100" s="288"/>
      <c r="K100" s="221"/>
      <c r="L100" s="220"/>
      <c r="M100" s="219"/>
    </row>
    <row r="101" spans="1:13">
      <c r="A101" s="238" t="s">
        <v>82</v>
      </c>
      <c r="B101" s="237"/>
      <c r="C101" s="237"/>
      <c r="D101" s="237"/>
      <c r="E101" s="237"/>
      <c r="F101" s="237"/>
      <c r="G101" s="237"/>
      <c r="H101" s="235"/>
      <c r="I101" s="967" t="s">
        <v>27</v>
      </c>
      <c r="J101" s="968"/>
      <c r="K101" s="977">
        <v>2.94</v>
      </c>
      <c r="L101" s="978"/>
      <c r="M101" s="215">
        <f>K101*12*I88</f>
        <v>7119.5040000000008</v>
      </c>
    </row>
    <row r="102" spans="1:13">
      <c r="A102" s="257" t="s">
        <v>81</v>
      </c>
      <c r="B102" s="256"/>
      <c r="C102" s="256"/>
      <c r="D102" s="256"/>
      <c r="E102" s="256"/>
      <c r="F102" s="256"/>
      <c r="G102" s="256"/>
      <c r="H102" s="255"/>
      <c r="I102" s="319"/>
      <c r="J102" s="320"/>
      <c r="K102" s="262"/>
      <c r="L102" s="261"/>
      <c r="M102" s="215"/>
    </row>
    <row r="103" spans="1:13">
      <c r="A103" s="238" t="s">
        <v>80</v>
      </c>
      <c r="B103" s="283"/>
      <c r="C103" s="283"/>
      <c r="D103" s="283"/>
      <c r="E103" s="283"/>
      <c r="F103" s="283"/>
      <c r="G103" s="283"/>
      <c r="H103" s="284"/>
      <c r="I103" s="967" t="s">
        <v>70</v>
      </c>
      <c r="J103" s="968"/>
      <c r="K103" s="262"/>
      <c r="L103" s="261"/>
      <c r="M103" s="215"/>
    </row>
    <row r="104" spans="1:13">
      <c r="A104" s="257" t="s">
        <v>79</v>
      </c>
      <c r="B104" s="266"/>
      <c r="C104" s="266"/>
      <c r="D104" s="266"/>
      <c r="E104" s="266"/>
      <c r="F104" s="266"/>
      <c r="G104" s="266"/>
      <c r="H104" s="285"/>
      <c r="I104" s="975"/>
      <c r="J104" s="976"/>
      <c r="K104" s="262"/>
      <c r="L104" s="261"/>
      <c r="M104" s="215"/>
    </row>
    <row r="105" spans="1:13">
      <c r="A105" s="254" t="s">
        <v>78</v>
      </c>
      <c r="B105" s="282"/>
      <c r="C105" s="281"/>
      <c r="D105" s="283"/>
      <c r="E105" s="283"/>
      <c r="F105" s="283"/>
      <c r="G105" s="283"/>
      <c r="H105" s="284"/>
      <c r="I105" s="967" t="s">
        <v>70</v>
      </c>
      <c r="J105" s="968"/>
      <c r="K105" s="262"/>
      <c r="L105" s="261"/>
      <c r="M105" s="215"/>
    </row>
    <row r="106" spans="1:13">
      <c r="A106" s="238" t="s">
        <v>77</v>
      </c>
      <c r="B106" s="283"/>
      <c r="C106" s="283"/>
      <c r="D106" s="282"/>
      <c r="E106" s="282"/>
      <c r="F106" s="282"/>
      <c r="G106" s="282"/>
      <c r="H106" s="281"/>
      <c r="I106" s="979" t="s">
        <v>59</v>
      </c>
      <c r="J106" s="980"/>
      <c r="K106" s="981">
        <v>1.29</v>
      </c>
      <c r="L106" s="982"/>
      <c r="M106" s="215">
        <f>K106*12*I88</f>
        <v>3123.8640000000005</v>
      </c>
    </row>
    <row r="107" spans="1:13">
      <c r="A107" s="249" t="s">
        <v>76</v>
      </c>
      <c r="B107" s="248"/>
      <c r="C107" s="248"/>
      <c r="D107" s="248"/>
      <c r="E107" s="248"/>
      <c r="F107" s="248"/>
      <c r="G107" s="248"/>
      <c r="H107" s="247"/>
      <c r="I107" s="961" t="s">
        <v>75</v>
      </c>
      <c r="J107" s="962"/>
      <c r="K107" s="262"/>
      <c r="L107" s="261"/>
      <c r="M107" s="215"/>
    </row>
    <row r="108" spans="1:13">
      <c r="A108" s="257"/>
      <c r="B108" s="256"/>
      <c r="C108" s="256"/>
      <c r="D108" s="256"/>
      <c r="E108" s="256"/>
      <c r="F108" s="256"/>
      <c r="G108" s="256"/>
      <c r="H108" s="255"/>
      <c r="I108" s="270" t="s">
        <v>74</v>
      </c>
      <c r="J108" s="269"/>
      <c r="K108" s="297"/>
      <c r="L108" s="261"/>
      <c r="M108" s="215"/>
    </row>
    <row r="109" spans="1:13">
      <c r="A109" s="249" t="s">
        <v>73</v>
      </c>
      <c r="B109" s="248"/>
      <c r="C109" s="248"/>
      <c r="D109" s="248"/>
      <c r="E109" s="248"/>
      <c r="F109" s="248"/>
      <c r="G109" s="248"/>
      <c r="H109" s="247"/>
      <c r="I109" s="961" t="s">
        <v>59</v>
      </c>
      <c r="J109" s="962"/>
      <c r="K109" s="981">
        <v>1.63</v>
      </c>
      <c r="L109" s="982"/>
      <c r="M109" s="215">
        <f>K109*12*I88</f>
        <v>3947.2080000000001</v>
      </c>
    </row>
    <row r="110" spans="1:13">
      <c r="A110" s="257" t="s">
        <v>72</v>
      </c>
      <c r="B110" s="256"/>
      <c r="C110" s="256"/>
      <c r="D110" s="256"/>
      <c r="E110" s="256"/>
      <c r="F110" s="256"/>
      <c r="G110" s="256"/>
      <c r="H110" s="255"/>
      <c r="I110" s="270"/>
      <c r="J110" s="269"/>
      <c r="K110" s="262"/>
      <c r="L110" s="261"/>
      <c r="M110" s="215"/>
    </row>
    <row r="111" spans="1:13">
      <c r="A111" s="249" t="s">
        <v>71</v>
      </c>
      <c r="B111" s="248"/>
      <c r="C111" s="248"/>
      <c r="D111" s="248"/>
      <c r="E111" s="248"/>
      <c r="F111" s="248"/>
      <c r="G111" s="248"/>
      <c r="H111" s="247"/>
      <c r="I111" s="967" t="s">
        <v>70</v>
      </c>
      <c r="J111" s="968"/>
      <c r="K111" s="262"/>
      <c r="L111" s="261"/>
      <c r="M111" s="215"/>
    </row>
    <row r="112" spans="1:13">
      <c r="A112" s="249" t="s">
        <v>69</v>
      </c>
      <c r="B112" s="248"/>
      <c r="C112" s="248"/>
      <c r="D112" s="248"/>
      <c r="E112" s="248"/>
      <c r="F112" s="248"/>
      <c r="G112" s="248"/>
      <c r="H112" s="247"/>
      <c r="I112" s="961" t="s">
        <v>68</v>
      </c>
      <c r="J112" s="962"/>
      <c r="K112" s="280"/>
      <c r="L112" s="279"/>
      <c r="M112" s="278"/>
    </row>
    <row r="113" spans="1:13" ht="15.75" thickBot="1">
      <c r="A113" s="257"/>
      <c r="B113" s="256"/>
      <c r="C113" s="256"/>
      <c r="D113" s="256"/>
      <c r="E113" s="256"/>
      <c r="F113" s="256"/>
      <c r="G113" s="256"/>
      <c r="H113" s="255"/>
      <c r="I113" s="1095" t="s">
        <v>67</v>
      </c>
      <c r="J113" s="1096"/>
      <c r="K113" s="443"/>
      <c r="L113" s="442"/>
      <c r="M113" s="416"/>
    </row>
    <row r="114" spans="1:13">
      <c r="A114" s="277" t="s">
        <v>66</v>
      </c>
      <c r="B114" s="276"/>
      <c r="C114" s="276"/>
      <c r="D114" s="276"/>
      <c r="E114" s="276"/>
      <c r="F114" s="276"/>
      <c r="G114" s="275"/>
      <c r="H114" s="274"/>
      <c r="I114" s="273"/>
      <c r="J114" s="272"/>
      <c r="K114" s="991">
        <f>K116+K123+K131+K135+K136+K140</f>
        <v>47.849999999999994</v>
      </c>
      <c r="L114" s="956"/>
      <c r="M114" s="226">
        <f>M116+M123+M131+M135+M136+M140</f>
        <v>115873.56000000001</v>
      </c>
    </row>
    <row r="115" spans="1:13" ht="15.75" thickBot="1">
      <c r="A115" s="415"/>
      <c r="B115" s="328"/>
      <c r="C115" s="328"/>
      <c r="D115" s="328"/>
      <c r="E115" s="328"/>
      <c r="F115" s="328"/>
      <c r="G115" s="328"/>
      <c r="H115" s="327"/>
      <c r="I115" s="289"/>
      <c r="J115" s="222"/>
      <c r="K115" s="221"/>
      <c r="L115" s="220"/>
      <c r="M115" s="219"/>
    </row>
    <row r="116" spans="1:13" ht="15.75" thickBot="1">
      <c r="A116" s="986" t="s">
        <v>65</v>
      </c>
      <c r="B116" s="987"/>
      <c r="C116" s="987"/>
      <c r="D116" s="987"/>
      <c r="E116" s="987"/>
      <c r="F116" s="987"/>
      <c r="G116" s="987"/>
      <c r="H116" s="988"/>
      <c r="I116" s="242"/>
      <c r="J116" s="241"/>
      <c r="K116" s="989">
        <f>K117+K118+K119+K121+K122</f>
        <v>8.3000000000000007</v>
      </c>
      <c r="L116" s="990"/>
      <c r="M116" s="240">
        <f>K116*12*I88</f>
        <v>20099.280000000002</v>
      </c>
    </row>
    <row r="117" spans="1:13">
      <c r="A117" s="257" t="s">
        <v>64</v>
      </c>
      <c r="B117" s="256"/>
      <c r="C117" s="256"/>
      <c r="D117" s="256"/>
      <c r="E117" s="256"/>
      <c r="F117" s="256"/>
      <c r="G117" s="256"/>
      <c r="H117" s="255"/>
      <c r="I117" s="975" t="s">
        <v>63</v>
      </c>
      <c r="J117" s="976"/>
      <c r="K117" s="977">
        <v>2.2400000000000002</v>
      </c>
      <c r="L117" s="978"/>
      <c r="M117" s="215">
        <f>K117*12*I88</f>
        <v>5424.3840000000009</v>
      </c>
    </row>
    <row r="118" spans="1:13">
      <c r="A118" s="254" t="s">
        <v>62</v>
      </c>
      <c r="B118" s="253"/>
      <c r="C118" s="253"/>
      <c r="D118" s="253"/>
      <c r="E118" s="253"/>
      <c r="F118" s="253"/>
      <c r="G118" s="253"/>
      <c r="H118" s="252"/>
      <c r="I118" s="975" t="s">
        <v>61</v>
      </c>
      <c r="J118" s="976"/>
      <c r="K118" s="981">
        <v>5.28</v>
      </c>
      <c r="L118" s="982"/>
      <c r="M118" s="215">
        <f>K118*12*I88</f>
        <v>12786.048000000001</v>
      </c>
    </row>
    <row r="119" spans="1:13">
      <c r="A119" s="249" t="s">
        <v>60</v>
      </c>
      <c r="B119" s="248"/>
      <c r="C119" s="248"/>
      <c r="D119" s="248"/>
      <c r="E119" s="248"/>
      <c r="F119" s="248"/>
      <c r="G119" s="248"/>
      <c r="H119" s="247"/>
      <c r="I119" s="975" t="s">
        <v>59</v>
      </c>
      <c r="J119" s="976"/>
      <c r="K119" s="981">
        <v>0.6</v>
      </c>
      <c r="L119" s="982"/>
      <c r="M119" s="215">
        <f>K119*12*I88</f>
        <v>1452.96</v>
      </c>
    </row>
    <row r="120" spans="1:13">
      <c r="A120" s="271" t="s">
        <v>58</v>
      </c>
      <c r="B120" s="266"/>
      <c r="C120" s="266"/>
      <c r="D120" s="266"/>
      <c r="E120" s="256"/>
      <c r="F120" s="256"/>
      <c r="G120" s="256"/>
      <c r="H120" s="255"/>
      <c r="I120" s="270"/>
      <c r="J120" s="269"/>
      <c r="K120" s="268"/>
      <c r="L120" s="261"/>
      <c r="M120" s="215"/>
    </row>
    <row r="121" spans="1:13">
      <c r="A121" s="254" t="s">
        <v>57</v>
      </c>
      <c r="B121" s="253"/>
      <c r="C121" s="253"/>
      <c r="D121" s="253"/>
      <c r="E121" s="253"/>
      <c r="F121" s="253"/>
      <c r="G121" s="253"/>
      <c r="H121" s="252"/>
      <c r="I121" s="979" t="s">
        <v>27</v>
      </c>
      <c r="J121" s="980"/>
      <c r="K121" s="981">
        <v>0.18</v>
      </c>
      <c r="L121" s="982"/>
      <c r="M121" s="215">
        <f>K121*12*I88</f>
        <v>435.88800000000003</v>
      </c>
    </row>
    <row r="122" spans="1:13" ht="15.75" thickBot="1">
      <c r="A122" s="249" t="s">
        <v>56</v>
      </c>
      <c r="B122" s="248"/>
      <c r="C122" s="248"/>
      <c r="D122" s="248"/>
      <c r="E122" s="248"/>
      <c r="F122" s="248"/>
      <c r="G122" s="248"/>
      <c r="H122" s="247"/>
      <c r="I122" s="992" t="s">
        <v>27</v>
      </c>
      <c r="J122" s="993"/>
      <c r="K122" s="994"/>
      <c r="L122" s="995"/>
      <c r="M122" s="215">
        <f>K122*12*I88</f>
        <v>0</v>
      </c>
    </row>
    <row r="123" spans="1:13" ht="15.75" thickBot="1">
      <c r="A123" s="996" t="s">
        <v>55</v>
      </c>
      <c r="B123" s="997"/>
      <c r="C123" s="997"/>
      <c r="D123" s="997"/>
      <c r="E123" s="997"/>
      <c r="F123" s="997"/>
      <c r="G123" s="997"/>
      <c r="H123" s="998"/>
      <c r="I123" s="242"/>
      <c r="J123" s="241"/>
      <c r="K123" s="999">
        <f>K124+K125+K127+K128+K129+K130</f>
        <v>2.3000000000000003</v>
      </c>
      <c r="L123" s="990"/>
      <c r="M123" s="240">
        <f>K123*12*I88</f>
        <v>5569.68</v>
      </c>
    </row>
    <row r="124" spans="1:13">
      <c r="A124" s="267" t="s">
        <v>54</v>
      </c>
      <c r="B124" s="266"/>
      <c r="C124" s="266"/>
      <c r="D124" s="266"/>
      <c r="E124" s="266"/>
      <c r="F124" s="256"/>
      <c r="G124" s="256"/>
      <c r="H124" s="255"/>
      <c r="I124" s="265"/>
      <c r="J124" s="233"/>
      <c r="K124" s="977">
        <v>0.13</v>
      </c>
      <c r="L124" s="978"/>
      <c r="M124" s="215">
        <f>K124*12*I88</f>
        <v>314.80800000000005</v>
      </c>
    </row>
    <row r="125" spans="1:13">
      <c r="A125" s="264" t="s">
        <v>53</v>
      </c>
      <c r="B125" s="263"/>
      <c r="C125" s="263"/>
      <c r="D125" s="263"/>
      <c r="E125" s="263"/>
      <c r="F125" s="248"/>
      <c r="G125" s="248"/>
      <c r="H125" s="247"/>
      <c r="I125" s="967" t="s">
        <v>52</v>
      </c>
      <c r="J125" s="968"/>
      <c r="K125" s="981">
        <v>1.0900000000000001</v>
      </c>
      <c r="L125" s="982"/>
      <c r="M125" s="215">
        <f>K125*12*I88</f>
        <v>2639.5440000000003</v>
      </c>
    </row>
    <row r="126" spans="1:13">
      <c r="A126" s="257" t="s">
        <v>51</v>
      </c>
      <c r="B126" s="256"/>
      <c r="C126" s="256"/>
      <c r="D126" s="256"/>
      <c r="E126" s="256"/>
      <c r="F126" s="256"/>
      <c r="G126" s="256"/>
      <c r="H126" s="255"/>
      <c r="I126" s="975" t="s">
        <v>50</v>
      </c>
      <c r="J126" s="976"/>
      <c r="K126" s="262"/>
      <c r="L126" s="261"/>
      <c r="M126" s="215"/>
    </row>
    <row r="127" spans="1:13">
      <c r="A127" s="254" t="s">
        <v>49</v>
      </c>
      <c r="B127" s="253"/>
      <c r="C127" s="253"/>
      <c r="D127" s="253"/>
      <c r="E127" s="253"/>
      <c r="F127" s="253"/>
      <c r="G127" s="253"/>
      <c r="H127" s="252"/>
      <c r="I127" s="979" t="s">
        <v>48</v>
      </c>
      <c r="J127" s="980"/>
      <c r="K127" s="981">
        <v>0.67</v>
      </c>
      <c r="L127" s="982"/>
      <c r="M127" s="215">
        <f>K127*12*I88</f>
        <v>1622.4720000000002</v>
      </c>
    </row>
    <row r="128" spans="1:13">
      <c r="A128" s="254" t="s">
        <v>47</v>
      </c>
      <c r="B128" s="253"/>
      <c r="C128" s="253"/>
      <c r="D128" s="253"/>
      <c r="E128" s="253"/>
      <c r="F128" s="253"/>
      <c r="G128" s="253"/>
      <c r="H128" s="252"/>
      <c r="I128" s="979" t="s">
        <v>46</v>
      </c>
      <c r="J128" s="980"/>
      <c r="K128" s="981">
        <v>0.16</v>
      </c>
      <c r="L128" s="982"/>
      <c r="M128" s="215">
        <f>K128*12*I88</f>
        <v>387.45600000000002</v>
      </c>
    </row>
    <row r="129" spans="1:13">
      <c r="A129" s="249" t="s">
        <v>38</v>
      </c>
      <c r="B129" s="248"/>
      <c r="C129" s="248"/>
      <c r="D129" s="248"/>
      <c r="E129" s="248"/>
      <c r="F129" s="248"/>
      <c r="G129" s="248"/>
      <c r="H129" s="247"/>
      <c r="I129" s="979" t="s">
        <v>37</v>
      </c>
      <c r="J129" s="980"/>
      <c r="K129" s="983">
        <v>0.1</v>
      </c>
      <c r="L129" s="984"/>
      <c r="M129" s="215">
        <f>K129*12*I88</f>
        <v>242.16000000000005</v>
      </c>
    </row>
    <row r="130" spans="1:13" ht="15.75" thickBot="1">
      <c r="A130" s="249" t="s">
        <v>45</v>
      </c>
      <c r="B130" s="248"/>
      <c r="C130" s="248"/>
      <c r="D130" s="248"/>
      <c r="E130" s="248"/>
      <c r="F130" s="248"/>
      <c r="G130" s="248"/>
      <c r="H130" s="247"/>
      <c r="I130" s="992" t="s">
        <v>44</v>
      </c>
      <c r="J130" s="993"/>
      <c r="K130" s="1002">
        <v>0.15</v>
      </c>
      <c r="L130" s="1003"/>
      <c r="M130" s="260">
        <f>K130*12*I88</f>
        <v>363.24</v>
      </c>
    </row>
    <row r="131" spans="1:13" ht="15.75" thickBot="1">
      <c r="A131" s="996" t="s">
        <v>108</v>
      </c>
      <c r="B131" s="997"/>
      <c r="C131" s="997"/>
      <c r="D131" s="997"/>
      <c r="E131" s="997"/>
      <c r="F131" s="997"/>
      <c r="G131" s="997"/>
      <c r="H131" s="998"/>
      <c r="I131" s="259"/>
      <c r="J131" s="258"/>
      <c r="K131" s="1004">
        <f>K132+K133+K134</f>
        <v>1.48</v>
      </c>
      <c r="L131" s="1005"/>
      <c r="M131" s="240">
        <f>K131*12*I88</f>
        <v>3583.9679999999998</v>
      </c>
    </row>
    <row r="132" spans="1:13">
      <c r="A132" s="257" t="s">
        <v>42</v>
      </c>
      <c r="B132" s="256"/>
      <c r="C132" s="256"/>
      <c r="D132" s="256"/>
      <c r="E132" s="256"/>
      <c r="F132" s="256"/>
      <c r="G132" s="256"/>
      <c r="H132" s="255"/>
      <c r="I132" s="1006" t="s">
        <v>41</v>
      </c>
      <c r="J132" s="1007"/>
      <c r="K132" s="1008">
        <v>0.71</v>
      </c>
      <c r="L132" s="1009"/>
      <c r="M132" s="215">
        <f>K132*12*I88</f>
        <v>1719.336</v>
      </c>
    </row>
    <row r="133" spans="1:13">
      <c r="A133" s="254" t="s">
        <v>40</v>
      </c>
      <c r="B133" s="253"/>
      <c r="C133" s="253"/>
      <c r="D133" s="253"/>
      <c r="E133" s="253"/>
      <c r="F133" s="253"/>
      <c r="G133" s="253"/>
      <c r="H133" s="252"/>
      <c r="I133" s="251" t="s">
        <v>39</v>
      </c>
      <c r="J133" s="250"/>
      <c r="K133" s="983">
        <v>0.62</v>
      </c>
      <c r="L133" s="984"/>
      <c r="M133" s="215">
        <f>K133*12*I88</f>
        <v>1501.3920000000001</v>
      </c>
    </row>
    <row r="134" spans="1:13" ht="15.75" thickBot="1">
      <c r="A134" s="249" t="s">
        <v>38</v>
      </c>
      <c r="B134" s="248"/>
      <c r="C134" s="248"/>
      <c r="D134" s="248"/>
      <c r="E134" s="248"/>
      <c r="F134" s="248"/>
      <c r="G134" s="248"/>
      <c r="H134" s="247"/>
      <c r="I134" s="992" t="s">
        <v>37</v>
      </c>
      <c r="J134" s="993"/>
      <c r="K134" s="1002">
        <v>0.15</v>
      </c>
      <c r="L134" s="1003"/>
      <c r="M134" s="215">
        <f>K134*12*I88</f>
        <v>363.24</v>
      </c>
    </row>
    <row r="135" spans="1:13" ht="15.75" thickBot="1">
      <c r="A135" s="246" t="s">
        <v>107</v>
      </c>
      <c r="B135" s="245"/>
      <c r="C135" s="245"/>
      <c r="D135" s="245"/>
      <c r="E135" s="245"/>
      <c r="F135" s="245"/>
      <c r="G135" s="245"/>
      <c r="H135" s="244"/>
      <c r="I135" s="1010" t="s">
        <v>35</v>
      </c>
      <c r="J135" s="1011"/>
      <c r="K135" s="1012">
        <v>33.799999999999997</v>
      </c>
      <c r="L135" s="1013"/>
      <c r="M135" s="240">
        <f>K135*12*I88</f>
        <v>81850.080000000002</v>
      </c>
    </row>
    <row r="136" spans="1:13" ht="15.75" thickBot="1">
      <c r="A136" s="986" t="s">
        <v>106</v>
      </c>
      <c r="B136" s="987"/>
      <c r="C136" s="987"/>
      <c r="D136" s="987"/>
      <c r="E136" s="987"/>
      <c r="F136" s="987"/>
      <c r="G136" s="987"/>
      <c r="H136" s="988"/>
      <c r="I136" s="242"/>
      <c r="J136" s="241"/>
      <c r="K136" s="999">
        <v>1.87</v>
      </c>
      <c r="L136" s="1005"/>
      <c r="M136" s="240">
        <f>K136*12*I88</f>
        <v>4528.3920000000007</v>
      </c>
    </row>
    <row r="137" spans="1:13">
      <c r="A137" s="238" t="s">
        <v>33</v>
      </c>
      <c r="B137" s="237"/>
      <c r="C137" s="237"/>
      <c r="D137" s="237"/>
      <c r="E137" s="237"/>
      <c r="F137" s="237"/>
      <c r="G137" s="237"/>
      <c r="H137" s="235"/>
      <c r="I137" s="1014" t="s">
        <v>32</v>
      </c>
      <c r="J137" s="1015"/>
      <c r="K137" s="232"/>
      <c r="L137" s="318"/>
      <c r="M137" s="215"/>
    </row>
    <row r="138" spans="1:13">
      <c r="A138" s="238" t="s">
        <v>31</v>
      </c>
      <c r="B138" s="237"/>
      <c r="C138" s="237"/>
      <c r="D138" s="237"/>
      <c r="E138" s="237"/>
      <c r="F138" s="237"/>
      <c r="G138" s="237"/>
      <c r="H138" s="235"/>
      <c r="I138" s="234"/>
      <c r="J138" s="233"/>
      <c r="K138" s="232"/>
      <c r="L138" s="318"/>
      <c r="M138" s="215"/>
    </row>
    <row r="139" spans="1:13" ht="15.75" thickBot="1">
      <c r="A139" s="238" t="s">
        <v>30</v>
      </c>
      <c r="B139" s="237"/>
      <c r="C139" s="237"/>
      <c r="D139" s="237"/>
      <c r="E139" s="237"/>
      <c r="F139" s="237"/>
      <c r="G139" s="237"/>
      <c r="H139" s="235"/>
      <c r="I139" s="413"/>
      <c r="J139" s="233"/>
      <c r="K139" s="232"/>
      <c r="L139" s="318"/>
      <c r="M139" s="215"/>
    </row>
    <row r="140" spans="1:13" ht="15.75" thickBot="1">
      <c r="A140" s="246" t="s">
        <v>105</v>
      </c>
      <c r="B140" s="245"/>
      <c r="C140" s="245"/>
      <c r="D140" s="245"/>
      <c r="E140" s="245"/>
      <c r="F140" s="245"/>
      <c r="G140" s="245"/>
      <c r="H140" s="244"/>
      <c r="I140" s="242"/>
      <c r="J140" s="241"/>
      <c r="K140" s="999">
        <v>0.1</v>
      </c>
      <c r="L140" s="1005"/>
      <c r="M140" s="240">
        <f>K140*12*I88</f>
        <v>242.16000000000005</v>
      </c>
    </row>
    <row r="141" spans="1:13">
      <c r="A141" s="238" t="s">
        <v>28</v>
      </c>
      <c r="B141" s="237"/>
      <c r="C141" s="237"/>
      <c r="D141" s="237"/>
      <c r="E141" s="237"/>
      <c r="F141" s="237"/>
      <c r="G141" s="237"/>
      <c r="H141" s="235"/>
      <c r="I141" s="1014" t="s">
        <v>27</v>
      </c>
      <c r="J141" s="1015"/>
      <c r="K141" s="317"/>
      <c r="L141" s="318"/>
      <c r="M141" s="215"/>
    </row>
    <row r="142" spans="1:13" ht="15.75" thickBot="1">
      <c r="A142" s="238" t="s">
        <v>26</v>
      </c>
      <c r="B142" s="237"/>
      <c r="C142" s="237"/>
      <c r="D142" s="237"/>
      <c r="E142" s="237"/>
      <c r="F142" s="237"/>
      <c r="G142" s="237"/>
      <c r="H142" s="235"/>
      <c r="I142" s="234"/>
      <c r="J142" s="233"/>
      <c r="K142" s="317"/>
      <c r="L142" s="318"/>
      <c r="M142" s="215"/>
    </row>
    <row r="143" spans="1:13" ht="15.75" thickBot="1">
      <c r="A143" s="986" t="s">
        <v>111</v>
      </c>
      <c r="B143" s="987"/>
      <c r="C143" s="987"/>
      <c r="D143" s="987"/>
      <c r="E143" s="987"/>
      <c r="F143" s="987"/>
      <c r="G143" s="987"/>
      <c r="H143" s="988"/>
      <c r="I143" s="242"/>
      <c r="J143" s="241"/>
      <c r="K143" s="999">
        <v>6.94</v>
      </c>
      <c r="L143" s="1005"/>
      <c r="M143" s="240">
        <f>K143*12*I88</f>
        <v>16805.904000000002</v>
      </c>
    </row>
    <row r="144" spans="1:13">
      <c r="A144" s="238" t="s">
        <v>24</v>
      </c>
      <c r="B144" s="236"/>
      <c r="C144" s="236"/>
      <c r="D144" s="236"/>
      <c r="E144" s="236"/>
      <c r="F144" s="237"/>
      <c r="G144" s="236"/>
      <c r="H144" s="235"/>
      <c r="I144" s="967" t="s">
        <v>23</v>
      </c>
      <c r="J144" s="968"/>
      <c r="K144" s="232"/>
      <c r="L144" s="318"/>
      <c r="M144" s="215"/>
    </row>
    <row r="145" spans="1:13">
      <c r="A145" s="238" t="s">
        <v>22</v>
      </c>
      <c r="B145" s="236"/>
      <c r="C145" s="236"/>
      <c r="D145" s="236"/>
      <c r="E145" s="236"/>
      <c r="F145" s="237"/>
      <c r="G145" s="236"/>
      <c r="H145" s="235"/>
      <c r="I145" s="967" t="s">
        <v>21</v>
      </c>
      <c r="J145" s="968"/>
      <c r="K145" s="232"/>
      <c r="L145" s="318"/>
      <c r="M145" s="215"/>
    </row>
    <row r="146" spans="1:13">
      <c r="A146" s="238" t="s">
        <v>20</v>
      </c>
      <c r="B146" s="236"/>
      <c r="C146" s="236"/>
      <c r="D146" s="236"/>
      <c r="E146" s="236"/>
      <c r="F146" s="237"/>
      <c r="G146" s="236"/>
      <c r="H146" s="235"/>
      <c r="I146" s="967" t="s">
        <v>19</v>
      </c>
      <c r="J146" s="968"/>
      <c r="K146" s="232"/>
      <c r="L146" s="318"/>
      <c r="M146" s="215"/>
    </row>
    <row r="147" spans="1:13">
      <c r="A147" s="238" t="s">
        <v>18</v>
      </c>
      <c r="B147" s="236"/>
      <c r="C147" s="236"/>
      <c r="D147" s="236"/>
      <c r="E147" s="236"/>
      <c r="F147" s="237"/>
      <c r="G147" s="236"/>
      <c r="H147" s="235"/>
      <c r="I147" s="967" t="s">
        <v>17</v>
      </c>
      <c r="J147" s="968"/>
      <c r="K147" s="232"/>
      <c r="L147" s="318"/>
      <c r="M147" s="215"/>
    </row>
    <row r="148" spans="1:13">
      <c r="A148" s="238" t="s">
        <v>16</v>
      </c>
      <c r="B148" s="236"/>
      <c r="C148" s="236"/>
      <c r="D148" s="236"/>
      <c r="E148" s="236"/>
      <c r="F148" s="237"/>
      <c r="G148" s="236"/>
      <c r="H148" s="235"/>
      <c r="I148" s="967" t="s">
        <v>15</v>
      </c>
      <c r="J148" s="968"/>
      <c r="K148" s="232"/>
      <c r="L148" s="318"/>
      <c r="M148" s="215"/>
    </row>
    <row r="149" spans="1:13">
      <c r="A149" s="238" t="s">
        <v>14</v>
      </c>
      <c r="B149" s="236"/>
      <c r="C149" s="236"/>
      <c r="D149" s="236"/>
      <c r="E149" s="236"/>
      <c r="F149" s="237"/>
      <c r="G149" s="236"/>
      <c r="H149" s="235"/>
      <c r="I149" s="234"/>
      <c r="J149" s="233"/>
      <c r="K149" s="232"/>
      <c r="L149" s="239"/>
      <c r="M149" s="215"/>
    </row>
    <row r="150" spans="1:13">
      <c r="A150" s="238" t="s">
        <v>13</v>
      </c>
      <c r="B150" s="236"/>
      <c r="C150" s="236"/>
      <c r="D150" s="236"/>
      <c r="E150" s="236"/>
      <c r="F150" s="237"/>
      <c r="G150" s="236"/>
      <c r="H150" s="235"/>
      <c r="I150" s="234"/>
      <c r="J150" s="233"/>
      <c r="K150" s="232"/>
      <c r="L150" s="318"/>
      <c r="M150" s="215"/>
    </row>
    <row r="151" spans="1:13">
      <c r="A151" s="238" t="s">
        <v>12</v>
      </c>
      <c r="B151" s="236"/>
      <c r="C151" s="236"/>
      <c r="D151" s="236"/>
      <c r="E151" s="236"/>
      <c r="F151" s="237"/>
      <c r="G151" s="236"/>
      <c r="H151" s="235"/>
      <c r="I151" s="234"/>
      <c r="J151" s="233"/>
      <c r="K151" s="232"/>
      <c r="L151" s="318"/>
      <c r="M151" s="215"/>
    </row>
    <row r="152" spans="1:13">
      <c r="A152" s="238" t="s">
        <v>11</v>
      </c>
      <c r="B152" s="236"/>
      <c r="C152" s="236"/>
      <c r="D152" s="236"/>
      <c r="E152" s="236"/>
      <c r="F152" s="237"/>
      <c r="G152" s="236"/>
      <c r="H152" s="235"/>
      <c r="I152" s="234"/>
      <c r="J152" s="233"/>
      <c r="K152" s="232"/>
      <c r="L152" s="318"/>
      <c r="M152" s="215"/>
    </row>
    <row r="153" spans="1:13">
      <c r="A153" s="238" t="s">
        <v>10</v>
      </c>
      <c r="B153" s="236"/>
      <c r="C153" s="236"/>
      <c r="D153" s="236"/>
      <c r="E153" s="236"/>
      <c r="F153" s="237"/>
      <c r="G153" s="236"/>
      <c r="H153" s="235"/>
      <c r="I153" s="234"/>
      <c r="J153" s="233"/>
      <c r="K153" s="232"/>
      <c r="L153" s="318"/>
      <c r="M153" s="215"/>
    </row>
    <row r="154" spans="1:13" ht="15.75" thickBot="1">
      <c r="A154" s="1044" t="s">
        <v>9</v>
      </c>
      <c r="B154" s="1045"/>
      <c r="C154" s="1045"/>
      <c r="D154" s="1045"/>
      <c r="E154" s="1045"/>
      <c r="F154" s="1045"/>
      <c r="G154" s="1045"/>
      <c r="H154" s="1046"/>
      <c r="I154" s="234"/>
      <c r="J154" s="233"/>
      <c r="K154" s="268"/>
      <c r="L154" s="261"/>
      <c r="M154" s="215"/>
    </row>
    <row r="155" spans="1:13">
      <c r="A155" s="230" t="s">
        <v>8</v>
      </c>
      <c r="B155" s="229"/>
      <c r="C155" s="229"/>
      <c r="D155" s="229"/>
      <c r="E155" s="229"/>
      <c r="F155" s="229"/>
      <c r="G155" s="229"/>
      <c r="H155" s="229"/>
      <c r="I155" s="1014" t="s">
        <v>3</v>
      </c>
      <c r="J155" s="1015"/>
      <c r="K155" s="228"/>
      <c r="L155" s="227"/>
      <c r="M155" s="226"/>
    </row>
    <row r="156" spans="1:13" ht="15.75" thickBot="1">
      <c r="A156" s="225" t="s">
        <v>7</v>
      </c>
      <c r="B156" s="224"/>
      <c r="C156" s="224"/>
      <c r="D156" s="224"/>
      <c r="E156" s="224"/>
      <c r="F156" s="224"/>
      <c r="G156" s="224"/>
      <c r="H156" s="224"/>
      <c r="I156" s="223"/>
      <c r="J156" s="222"/>
      <c r="K156" s="221"/>
      <c r="L156" s="220"/>
      <c r="M156" s="219"/>
    </row>
    <row r="157" spans="1:13" ht="15.75" thickBot="1">
      <c r="A157" s="986" t="s">
        <v>6</v>
      </c>
      <c r="B157" s="987"/>
      <c r="C157" s="987"/>
      <c r="D157" s="987"/>
      <c r="E157" s="987"/>
      <c r="F157" s="987"/>
      <c r="G157" s="987"/>
      <c r="H157" s="1026"/>
      <c r="I157" s="1027" t="s">
        <v>5</v>
      </c>
      <c r="J157" s="1028"/>
      <c r="K157" s="1024">
        <v>1.71</v>
      </c>
      <c r="L157" s="1025"/>
      <c r="M157" s="208">
        <f>K157*12*I88</f>
        <v>4140.9359999999997</v>
      </c>
    </row>
    <row r="158" spans="1:13" ht="15.75" thickBot="1">
      <c r="A158" s="313" t="s">
        <v>4</v>
      </c>
      <c r="B158" s="314"/>
      <c r="C158" s="314"/>
      <c r="D158" s="314"/>
      <c r="E158" s="314"/>
      <c r="F158" s="314"/>
      <c r="G158" s="314"/>
      <c r="H158" s="314"/>
      <c r="I158" s="315"/>
      <c r="J158" s="316"/>
      <c r="K158" s="1024">
        <v>1.1000000000000001</v>
      </c>
      <c r="L158" s="1025"/>
      <c r="M158" s="208">
        <f>K158*12*I88</f>
        <v>2663.76</v>
      </c>
    </row>
    <row r="159" spans="1:13" ht="15.75" thickBot="1">
      <c r="A159" s="313" t="s">
        <v>2</v>
      </c>
      <c r="B159" s="314"/>
      <c r="C159" s="314"/>
      <c r="D159" s="314"/>
      <c r="E159" s="314"/>
      <c r="F159" s="314"/>
      <c r="G159" s="314"/>
      <c r="H159" s="314"/>
      <c r="I159" s="315"/>
      <c r="J159" s="404"/>
      <c r="K159" s="1024"/>
      <c r="L159" s="1025"/>
      <c r="M159" s="208"/>
    </row>
    <row r="160" spans="1:13" ht="15.75" thickBot="1">
      <c r="A160" s="1020" t="s">
        <v>0</v>
      </c>
      <c r="B160" s="1021"/>
      <c r="C160" s="1021"/>
      <c r="D160" s="1021"/>
      <c r="E160" s="1021"/>
      <c r="F160" s="1021"/>
      <c r="G160" s="1021"/>
      <c r="H160" s="1021"/>
      <c r="I160" s="210"/>
      <c r="J160" s="209"/>
      <c r="K160" s="1022">
        <f>K89+K99+K114+K143+K157+K159+K158</f>
        <v>70.639999999999986</v>
      </c>
      <c r="L160" s="1023"/>
      <c r="M160" s="208">
        <f>M89+M99+M114+M143+M157+M159+M158</f>
        <v>171061.82400000002</v>
      </c>
    </row>
    <row r="162" spans="1:13" ht="15.75">
      <c r="A162" s="957" t="s">
        <v>104</v>
      </c>
      <c r="B162" s="957"/>
      <c r="C162" s="957"/>
      <c r="D162" s="957"/>
      <c r="E162" s="957"/>
      <c r="F162" s="957"/>
      <c r="G162" s="957"/>
      <c r="H162" s="957"/>
      <c r="I162" s="957"/>
      <c r="J162" s="957"/>
      <c r="K162" s="957"/>
      <c r="L162" s="957"/>
      <c r="M162" s="262"/>
    </row>
    <row r="163" spans="1:13" ht="15.75">
      <c r="A163" s="958" t="s">
        <v>152</v>
      </c>
      <c r="B163" s="958"/>
      <c r="C163" s="958"/>
      <c r="D163" s="958"/>
      <c r="E163" s="958"/>
      <c r="F163" s="958"/>
      <c r="G163" s="958"/>
      <c r="H163" s="958"/>
      <c r="I163" s="958"/>
      <c r="J163" s="958"/>
      <c r="K163" s="958"/>
      <c r="L163" s="958"/>
      <c r="M163" s="262"/>
    </row>
    <row r="164" spans="1:13" ht="15.75">
      <c r="A164" s="300"/>
      <c r="B164" s="300"/>
      <c r="C164" s="300"/>
      <c r="D164" s="300"/>
      <c r="E164" s="300"/>
      <c r="F164" s="300" t="s">
        <v>154</v>
      </c>
      <c r="G164" s="300"/>
      <c r="H164" s="300"/>
      <c r="I164" s="300"/>
      <c r="J164" s="300"/>
      <c r="K164" s="1110" t="s">
        <v>148</v>
      </c>
      <c r="L164" s="1111"/>
      <c r="M164" s="262"/>
    </row>
    <row r="165" spans="1:13">
      <c r="A165" s="264"/>
      <c r="B165" s="263"/>
      <c r="C165" s="960" t="s">
        <v>100</v>
      </c>
      <c r="D165" s="960"/>
      <c r="E165" s="960"/>
      <c r="F165" s="263"/>
      <c r="G165" s="263"/>
      <c r="H165" s="298"/>
      <c r="I165" s="961" t="s">
        <v>99</v>
      </c>
      <c r="J165" s="962"/>
      <c r="K165" s="963" t="s">
        <v>98</v>
      </c>
      <c r="L165" s="964"/>
      <c r="M165" s="312"/>
    </row>
    <row r="166" spans="1:13">
      <c r="A166" s="311"/>
      <c r="B166" s="283"/>
      <c r="C166" s="283"/>
      <c r="D166" s="283"/>
      <c r="E166" s="283"/>
      <c r="F166" s="283"/>
      <c r="G166" s="283"/>
      <c r="H166" s="284"/>
      <c r="I166" s="234"/>
      <c r="J166" s="233"/>
      <c r="K166" s="965" t="s">
        <v>97</v>
      </c>
      <c r="L166" s="966"/>
      <c r="M166" s="310" t="s">
        <v>96</v>
      </c>
    </row>
    <row r="167" spans="1:13">
      <c r="A167" s="311"/>
      <c r="B167" s="283"/>
      <c r="C167" s="283"/>
      <c r="D167" s="283"/>
      <c r="E167" s="283"/>
      <c r="F167" s="283"/>
      <c r="G167" s="283"/>
      <c r="H167" s="284"/>
      <c r="I167" s="967" t="s">
        <v>95</v>
      </c>
      <c r="J167" s="968"/>
      <c r="K167" s="969" t="s">
        <v>94</v>
      </c>
      <c r="L167" s="970"/>
      <c r="M167" s="310" t="s">
        <v>93</v>
      </c>
    </row>
    <row r="168" spans="1:13" ht="16.5" thickBot="1">
      <c r="A168" s="309"/>
      <c r="B168" s="280"/>
      <c r="C168" s="280"/>
      <c r="D168" s="280"/>
      <c r="E168" s="280"/>
      <c r="F168" s="280"/>
      <c r="G168" s="280"/>
      <c r="H168" s="279"/>
      <c r="I168" s="971">
        <v>201.8</v>
      </c>
      <c r="J168" s="972"/>
      <c r="K168" s="973"/>
      <c r="L168" s="974"/>
      <c r="M168" s="308"/>
    </row>
    <row r="169" spans="1:13">
      <c r="A169" s="296" t="s">
        <v>92</v>
      </c>
      <c r="B169" s="276"/>
      <c r="C169" s="276"/>
      <c r="D169" s="276"/>
      <c r="E169" s="276"/>
      <c r="F169" s="276"/>
      <c r="G169" s="276"/>
      <c r="H169" s="307"/>
      <c r="I169" s="273"/>
      <c r="J169" s="272"/>
      <c r="K169" s="955">
        <f>K172+K175</f>
        <v>7.18</v>
      </c>
      <c r="L169" s="956"/>
      <c r="M169" s="226">
        <f>K169*12*I168</f>
        <v>17387.088</v>
      </c>
    </row>
    <row r="170" spans="1:13">
      <c r="A170" s="306" t="s">
        <v>91</v>
      </c>
      <c r="B170" s="305"/>
      <c r="C170" s="305"/>
      <c r="D170" s="305"/>
      <c r="E170" s="305"/>
      <c r="F170" s="305"/>
      <c r="G170" s="305"/>
      <c r="H170" s="304"/>
      <c r="I170" s="234"/>
      <c r="J170" s="233"/>
      <c r="K170" s="268"/>
      <c r="L170" s="261"/>
      <c r="M170" s="303"/>
    </row>
    <row r="171" spans="1:13" ht="15.75" thickBot="1">
      <c r="A171" s="292" t="s">
        <v>90</v>
      </c>
      <c r="B171" s="302"/>
      <c r="C171" s="302"/>
      <c r="D171" s="302"/>
      <c r="E171" s="302"/>
      <c r="F171" s="302"/>
      <c r="G171" s="302"/>
      <c r="H171" s="301"/>
      <c r="I171" s="289"/>
      <c r="J171" s="222"/>
      <c r="K171" s="221"/>
      <c r="L171" s="220"/>
      <c r="M171" s="219"/>
    </row>
    <row r="172" spans="1:13">
      <c r="A172" s="257" t="s">
        <v>89</v>
      </c>
      <c r="B172" s="266"/>
      <c r="C172" s="266"/>
      <c r="D172" s="266"/>
      <c r="E172" s="266"/>
      <c r="F172" s="266"/>
      <c r="G172" s="266"/>
      <c r="H172" s="285"/>
      <c r="I172" s="975" t="s">
        <v>27</v>
      </c>
      <c r="J172" s="976"/>
      <c r="K172" s="977">
        <v>4.3</v>
      </c>
      <c r="L172" s="978"/>
      <c r="M172" s="215">
        <f>K172*12*I168</f>
        <v>10412.879999999999</v>
      </c>
    </row>
    <row r="173" spans="1:13">
      <c r="A173" s="238" t="s">
        <v>80</v>
      </c>
      <c r="B173" s="283"/>
      <c r="C173" s="283"/>
      <c r="D173" s="283"/>
      <c r="E173" s="283"/>
      <c r="F173" s="283"/>
      <c r="G173" s="283"/>
      <c r="H173" s="284"/>
      <c r="I173" s="967" t="s">
        <v>70</v>
      </c>
      <c r="J173" s="968"/>
      <c r="K173" s="262"/>
      <c r="L173" s="261"/>
      <c r="M173" s="215"/>
    </row>
    <row r="174" spans="1:13">
      <c r="A174" s="257" t="s">
        <v>79</v>
      </c>
      <c r="B174" s="266"/>
      <c r="C174" s="266"/>
      <c r="D174" s="266"/>
      <c r="E174" s="266"/>
      <c r="F174" s="266"/>
      <c r="G174" s="266"/>
      <c r="H174" s="285"/>
      <c r="I174" s="975"/>
      <c r="J174" s="976"/>
      <c r="K174" s="262"/>
      <c r="L174" s="261"/>
      <c r="M174" s="215"/>
    </row>
    <row r="175" spans="1:13">
      <c r="A175" s="257" t="s">
        <v>88</v>
      </c>
      <c r="B175" s="266"/>
      <c r="C175" s="266"/>
      <c r="D175" s="266"/>
      <c r="E175" s="266"/>
      <c r="F175" s="266"/>
      <c r="G175" s="266"/>
      <c r="H175" s="285"/>
      <c r="I175" s="979" t="s">
        <v>59</v>
      </c>
      <c r="J175" s="980"/>
      <c r="K175" s="981">
        <v>2.88</v>
      </c>
      <c r="L175" s="982"/>
      <c r="M175" s="215">
        <f>K175*12*I168</f>
        <v>6974.2080000000005</v>
      </c>
    </row>
    <row r="176" spans="1:13" ht="15.75">
      <c r="A176" s="254" t="s">
        <v>87</v>
      </c>
      <c r="B176" s="282"/>
      <c r="C176" s="282"/>
      <c r="D176" s="282"/>
      <c r="E176" s="282"/>
      <c r="F176" s="282"/>
      <c r="G176" s="282"/>
      <c r="H176" s="281"/>
      <c r="I176" s="967" t="s">
        <v>70</v>
      </c>
      <c r="J176" s="968"/>
      <c r="K176" s="300"/>
      <c r="L176" s="299"/>
      <c r="M176" s="215"/>
    </row>
    <row r="177" spans="1:13">
      <c r="A177" s="249" t="s">
        <v>86</v>
      </c>
      <c r="B177" s="263"/>
      <c r="C177" s="263"/>
      <c r="D177" s="263"/>
      <c r="E177" s="263"/>
      <c r="F177" s="263"/>
      <c r="G177" s="263"/>
      <c r="H177" s="298"/>
      <c r="I177" s="967"/>
      <c r="J177" s="968"/>
      <c r="K177" s="297"/>
      <c r="L177" s="261"/>
      <c r="M177" s="215"/>
    </row>
    <row r="178" spans="1:13" ht="15.75" thickBot="1">
      <c r="A178" s="257" t="s">
        <v>85</v>
      </c>
      <c r="B178" s="256"/>
      <c r="C178" s="256"/>
      <c r="D178" s="256"/>
      <c r="E178" s="256"/>
      <c r="F178" s="256"/>
      <c r="G178" s="256"/>
      <c r="H178" s="255"/>
      <c r="I178" s="270"/>
      <c r="J178" s="269"/>
      <c r="K178" s="983"/>
      <c r="L178" s="984"/>
      <c r="M178" s="215"/>
    </row>
    <row r="179" spans="1:13">
      <c r="A179" s="296" t="s">
        <v>84</v>
      </c>
      <c r="B179" s="295"/>
      <c r="C179" s="295"/>
      <c r="D179" s="295"/>
      <c r="E179" s="295"/>
      <c r="F179" s="295"/>
      <c r="G179" s="295"/>
      <c r="H179" s="294"/>
      <c r="I179" s="273"/>
      <c r="J179" s="293"/>
      <c r="K179" s="985">
        <f>K181+K186+K189</f>
        <v>5.86</v>
      </c>
      <c r="L179" s="956"/>
      <c r="M179" s="226">
        <f>K179*12*I168</f>
        <v>14190.576000000003</v>
      </c>
    </row>
    <row r="180" spans="1:13" ht="15.75" thickBot="1">
      <c r="A180" s="292" t="s">
        <v>83</v>
      </c>
      <c r="B180" s="291"/>
      <c r="C180" s="291"/>
      <c r="D180" s="291"/>
      <c r="E180" s="291"/>
      <c r="F180" s="291"/>
      <c r="G180" s="291"/>
      <c r="H180" s="290"/>
      <c r="I180" s="289"/>
      <c r="J180" s="288"/>
      <c r="K180" s="221"/>
      <c r="L180" s="220"/>
      <c r="M180" s="219"/>
    </row>
    <row r="181" spans="1:13">
      <c r="A181" s="238" t="s">
        <v>82</v>
      </c>
      <c r="B181" s="237"/>
      <c r="C181" s="237"/>
      <c r="D181" s="237"/>
      <c r="E181" s="237"/>
      <c r="F181" s="237"/>
      <c r="G181" s="237"/>
      <c r="H181" s="235"/>
      <c r="I181" s="967" t="s">
        <v>27</v>
      </c>
      <c r="J181" s="968"/>
      <c r="K181" s="977">
        <v>2.94</v>
      </c>
      <c r="L181" s="978"/>
      <c r="M181" s="215">
        <f>K181*12*I168</f>
        <v>7119.5040000000008</v>
      </c>
    </row>
    <row r="182" spans="1:13">
      <c r="A182" s="257" t="s">
        <v>81</v>
      </c>
      <c r="B182" s="256"/>
      <c r="C182" s="256"/>
      <c r="D182" s="256"/>
      <c r="E182" s="256"/>
      <c r="F182" s="256"/>
      <c r="G182" s="256"/>
      <c r="H182" s="255"/>
      <c r="I182" s="319"/>
      <c r="J182" s="320"/>
      <c r="K182" s="262"/>
      <c r="L182" s="261"/>
      <c r="M182" s="215"/>
    </row>
    <row r="183" spans="1:13">
      <c r="A183" s="238" t="s">
        <v>80</v>
      </c>
      <c r="B183" s="283"/>
      <c r="C183" s="283"/>
      <c r="D183" s="283"/>
      <c r="E183" s="283"/>
      <c r="F183" s="283"/>
      <c r="G183" s="283"/>
      <c r="H183" s="284"/>
      <c r="I183" s="967" t="s">
        <v>70</v>
      </c>
      <c r="J183" s="968"/>
      <c r="K183" s="262"/>
      <c r="L183" s="261"/>
      <c r="M183" s="215"/>
    </row>
    <row r="184" spans="1:13">
      <c r="A184" s="257" t="s">
        <v>79</v>
      </c>
      <c r="B184" s="266"/>
      <c r="C184" s="266"/>
      <c r="D184" s="266"/>
      <c r="E184" s="266"/>
      <c r="F184" s="266"/>
      <c r="G184" s="266"/>
      <c r="H184" s="285"/>
      <c r="I184" s="975"/>
      <c r="J184" s="976"/>
      <c r="K184" s="262"/>
      <c r="L184" s="261"/>
      <c r="M184" s="215"/>
    </row>
    <row r="185" spans="1:13">
      <c r="A185" s="254" t="s">
        <v>78</v>
      </c>
      <c r="B185" s="282"/>
      <c r="C185" s="281"/>
      <c r="D185" s="283"/>
      <c r="E185" s="283"/>
      <c r="F185" s="283"/>
      <c r="G185" s="283"/>
      <c r="H185" s="284"/>
      <c r="I185" s="967" t="s">
        <v>70</v>
      </c>
      <c r="J185" s="968"/>
      <c r="K185" s="262"/>
      <c r="L185" s="261"/>
      <c r="M185" s="215"/>
    </row>
    <row r="186" spans="1:13">
      <c r="A186" s="238" t="s">
        <v>77</v>
      </c>
      <c r="B186" s="283"/>
      <c r="C186" s="283"/>
      <c r="D186" s="282"/>
      <c r="E186" s="282"/>
      <c r="F186" s="282"/>
      <c r="G186" s="282"/>
      <c r="H186" s="281"/>
      <c r="I186" s="979" t="s">
        <v>59</v>
      </c>
      <c r="J186" s="980"/>
      <c r="K186" s="981">
        <v>1.29</v>
      </c>
      <c r="L186" s="982"/>
      <c r="M186" s="215">
        <f>K186*12*I168</f>
        <v>3123.8640000000005</v>
      </c>
    </row>
    <row r="187" spans="1:13">
      <c r="A187" s="249" t="s">
        <v>76</v>
      </c>
      <c r="B187" s="248"/>
      <c r="C187" s="248"/>
      <c r="D187" s="248"/>
      <c r="E187" s="248"/>
      <c r="F187" s="248"/>
      <c r="G187" s="248"/>
      <c r="H187" s="247"/>
      <c r="I187" s="961" t="s">
        <v>75</v>
      </c>
      <c r="J187" s="962"/>
      <c r="K187" s="262"/>
      <c r="L187" s="261"/>
      <c r="M187" s="215"/>
    </row>
    <row r="188" spans="1:13">
      <c r="A188" s="257"/>
      <c r="B188" s="256"/>
      <c r="C188" s="256"/>
      <c r="D188" s="256"/>
      <c r="E188" s="256"/>
      <c r="F188" s="256"/>
      <c r="G188" s="256"/>
      <c r="H188" s="255"/>
      <c r="I188" s="270" t="s">
        <v>74</v>
      </c>
      <c r="J188" s="269"/>
      <c r="K188" s="297"/>
      <c r="L188" s="261"/>
      <c r="M188" s="215"/>
    </row>
    <row r="189" spans="1:13">
      <c r="A189" s="249" t="s">
        <v>73</v>
      </c>
      <c r="B189" s="248"/>
      <c r="C189" s="248"/>
      <c r="D189" s="248"/>
      <c r="E189" s="248"/>
      <c r="F189" s="248"/>
      <c r="G189" s="248"/>
      <c r="H189" s="247"/>
      <c r="I189" s="961" t="s">
        <v>59</v>
      </c>
      <c r="J189" s="962"/>
      <c r="K189" s="981">
        <v>1.63</v>
      </c>
      <c r="L189" s="982"/>
      <c r="M189" s="215">
        <f>K189*12*I168</f>
        <v>3947.2080000000001</v>
      </c>
    </row>
    <row r="190" spans="1:13">
      <c r="A190" s="257" t="s">
        <v>72</v>
      </c>
      <c r="B190" s="256"/>
      <c r="C190" s="256"/>
      <c r="D190" s="256"/>
      <c r="E190" s="256"/>
      <c r="F190" s="256"/>
      <c r="G190" s="256"/>
      <c r="H190" s="255"/>
      <c r="I190" s="270"/>
      <c r="J190" s="269"/>
      <c r="K190" s="262"/>
      <c r="L190" s="261"/>
      <c r="M190" s="215"/>
    </row>
    <row r="191" spans="1:13">
      <c r="A191" s="249" t="s">
        <v>71</v>
      </c>
      <c r="B191" s="248"/>
      <c r="C191" s="248"/>
      <c r="D191" s="248"/>
      <c r="E191" s="248"/>
      <c r="F191" s="248"/>
      <c r="G191" s="248"/>
      <c r="H191" s="247"/>
      <c r="I191" s="967" t="s">
        <v>70</v>
      </c>
      <c r="J191" s="968"/>
      <c r="K191" s="262"/>
      <c r="L191" s="261"/>
      <c r="M191" s="215"/>
    </row>
    <row r="192" spans="1:13">
      <c r="A192" s="249" t="s">
        <v>69</v>
      </c>
      <c r="B192" s="248"/>
      <c r="C192" s="248"/>
      <c r="D192" s="248"/>
      <c r="E192" s="248"/>
      <c r="F192" s="248"/>
      <c r="G192" s="248"/>
      <c r="H192" s="247"/>
      <c r="I192" s="961" t="s">
        <v>68</v>
      </c>
      <c r="J192" s="962"/>
      <c r="K192" s="280"/>
      <c r="L192" s="279"/>
      <c r="M192" s="278"/>
    </row>
    <row r="193" spans="1:13" ht="15.75" thickBot="1">
      <c r="A193" s="257"/>
      <c r="B193" s="256"/>
      <c r="C193" s="256"/>
      <c r="D193" s="256"/>
      <c r="E193" s="256"/>
      <c r="F193" s="256"/>
      <c r="G193" s="256"/>
      <c r="H193" s="255"/>
      <c r="I193" s="1095" t="s">
        <v>67</v>
      </c>
      <c r="J193" s="1096"/>
      <c r="K193" s="443"/>
      <c r="L193" s="442"/>
      <c r="M193" s="416"/>
    </row>
    <row r="194" spans="1:13">
      <c r="A194" s="277" t="s">
        <v>66</v>
      </c>
      <c r="B194" s="276"/>
      <c r="C194" s="276"/>
      <c r="D194" s="276"/>
      <c r="E194" s="276"/>
      <c r="F194" s="276"/>
      <c r="G194" s="275"/>
      <c r="H194" s="274"/>
      <c r="I194" s="273"/>
      <c r="J194" s="272"/>
      <c r="K194" s="991">
        <f>K196+K203+K211+K215+K216+K220</f>
        <v>48.180000000000007</v>
      </c>
      <c r="L194" s="956"/>
      <c r="M194" s="226">
        <f>M196+M203+M211+M215+M216+M220</f>
        <v>116672.68800000002</v>
      </c>
    </row>
    <row r="195" spans="1:13" ht="15.75" thickBot="1">
      <c r="A195" s="415"/>
      <c r="B195" s="328"/>
      <c r="C195" s="328"/>
      <c r="D195" s="328"/>
      <c r="E195" s="328"/>
      <c r="F195" s="328"/>
      <c r="G195" s="328"/>
      <c r="H195" s="327"/>
      <c r="I195" s="289"/>
      <c r="J195" s="222"/>
      <c r="K195" s="221"/>
      <c r="L195" s="220"/>
      <c r="M195" s="219"/>
    </row>
    <row r="196" spans="1:13" ht="15.75" thickBot="1">
      <c r="A196" s="986" t="s">
        <v>65</v>
      </c>
      <c r="B196" s="987"/>
      <c r="C196" s="987"/>
      <c r="D196" s="987"/>
      <c r="E196" s="987"/>
      <c r="F196" s="987"/>
      <c r="G196" s="987"/>
      <c r="H196" s="988"/>
      <c r="I196" s="242"/>
      <c r="J196" s="241"/>
      <c r="K196" s="989">
        <f>K197+K198+K199+K201+K202</f>
        <v>8.3000000000000007</v>
      </c>
      <c r="L196" s="990"/>
      <c r="M196" s="240">
        <f>K196*12*I168</f>
        <v>20099.280000000002</v>
      </c>
    </row>
    <row r="197" spans="1:13">
      <c r="A197" s="257" t="s">
        <v>64</v>
      </c>
      <c r="B197" s="256"/>
      <c r="C197" s="256"/>
      <c r="D197" s="256"/>
      <c r="E197" s="256"/>
      <c r="F197" s="256"/>
      <c r="G197" s="256"/>
      <c r="H197" s="255"/>
      <c r="I197" s="975" t="s">
        <v>63</v>
      </c>
      <c r="J197" s="976"/>
      <c r="K197" s="977">
        <v>2.2400000000000002</v>
      </c>
      <c r="L197" s="978"/>
      <c r="M197" s="215">
        <f>K197*12*I168</f>
        <v>5424.3840000000009</v>
      </c>
    </row>
    <row r="198" spans="1:13">
      <c r="A198" s="254" t="s">
        <v>62</v>
      </c>
      <c r="B198" s="253"/>
      <c r="C198" s="253"/>
      <c r="D198" s="253"/>
      <c r="E198" s="253"/>
      <c r="F198" s="253"/>
      <c r="G198" s="253"/>
      <c r="H198" s="252"/>
      <c r="I198" s="975" t="s">
        <v>61</v>
      </c>
      <c r="J198" s="976"/>
      <c r="K198" s="981">
        <v>5.28</v>
      </c>
      <c r="L198" s="982"/>
      <c r="M198" s="215">
        <f>K198*12*I168</f>
        <v>12786.048000000001</v>
      </c>
    </row>
    <row r="199" spans="1:13">
      <c r="A199" s="249" t="s">
        <v>60</v>
      </c>
      <c r="B199" s="248"/>
      <c r="C199" s="248"/>
      <c r="D199" s="248"/>
      <c r="E199" s="248"/>
      <c r="F199" s="248"/>
      <c r="G199" s="248"/>
      <c r="H199" s="247"/>
      <c r="I199" s="975" t="s">
        <v>59</v>
      </c>
      <c r="J199" s="976"/>
      <c r="K199" s="981">
        <v>0.6</v>
      </c>
      <c r="L199" s="982"/>
      <c r="M199" s="215">
        <f>K199*12*I168</f>
        <v>1452.96</v>
      </c>
    </row>
    <row r="200" spans="1:13">
      <c r="A200" s="271" t="s">
        <v>58</v>
      </c>
      <c r="B200" s="266"/>
      <c r="C200" s="266"/>
      <c r="D200" s="266"/>
      <c r="E200" s="256"/>
      <c r="F200" s="256"/>
      <c r="G200" s="256"/>
      <c r="H200" s="255"/>
      <c r="I200" s="270"/>
      <c r="J200" s="269"/>
      <c r="K200" s="268"/>
      <c r="L200" s="261"/>
      <c r="M200" s="215"/>
    </row>
    <row r="201" spans="1:13">
      <c r="A201" s="254" t="s">
        <v>57</v>
      </c>
      <c r="B201" s="253"/>
      <c r="C201" s="253"/>
      <c r="D201" s="253"/>
      <c r="E201" s="253"/>
      <c r="F201" s="253"/>
      <c r="G201" s="253"/>
      <c r="H201" s="252"/>
      <c r="I201" s="979" t="s">
        <v>27</v>
      </c>
      <c r="J201" s="980"/>
      <c r="K201" s="981">
        <v>0.18</v>
      </c>
      <c r="L201" s="982"/>
      <c r="M201" s="215">
        <f>K201*12*I168</f>
        <v>435.88800000000003</v>
      </c>
    </row>
    <row r="202" spans="1:13" ht="15.75" thickBot="1">
      <c r="A202" s="249" t="s">
        <v>56</v>
      </c>
      <c r="B202" s="248"/>
      <c r="C202" s="248"/>
      <c r="D202" s="248"/>
      <c r="E202" s="248"/>
      <c r="F202" s="248"/>
      <c r="G202" s="248"/>
      <c r="H202" s="247"/>
      <c r="I202" s="992" t="s">
        <v>27</v>
      </c>
      <c r="J202" s="993"/>
      <c r="K202" s="994"/>
      <c r="L202" s="995"/>
      <c r="M202" s="215">
        <f>K202*12*I168</f>
        <v>0</v>
      </c>
    </row>
    <row r="203" spans="1:13" ht="15.75" thickBot="1">
      <c r="A203" s="996" t="s">
        <v>55</v>
      </c>
      <c r="B203" s="997"/>
      <c r="C203" s="997"/>
      <c r="D203" s="997"/>
      <c r="E203" s="997"/>
      <c r="F203" s="997"/>
      <c r="G203" s="997"/>
      <c r="H203" s="998"/>
      <c r="I203" s="242"/>
      <c r="J203" s="241"/>
      <c r="K203" s="999">
        <f>K204+K205+K207+K208+K209+K210</f>
        <v>2.3000000000000003</v>
      </c>
      <c r="L203" s="990"/>
      <c r="M203" s="240">
        <f>K203*12*I168</f>
        <v>5569.68</v>
      </c>
    </row>
    <row r="204" spans="1:13">
      <c r="A204" s="267" t="s">
        <v>54</v>
      </c>
      <c r="B204" s="266"/>
      <c r="C204" s="266"/>
      <c r="D204" s="266"/>
      <c r="E204" s="266"/>
      <c r="F204" s="256"/>
      <c r="G204" s="256"/>
      <c r="H204" s="255"/>
      <c r="I204" s="265"/>
      <c r="J204" s="233"/>
      <c r="K204" s="977">
        <v>0.13</v>
      </c>
      <c r="L204" s="978"/>
      <c r="M204" s="215">
        <f>K204*12*I168</f>
        <v>314.80800000000005</v>
      </c>
    </row>
    <row r="205" spans="1:13">
      <c r="A205" s="264" t="s">
        <v>53</v>
      </c>
      <c r="B205" s="263"/>
      <c r="C205" s="263"/>
      <c r="D205" s="263"/>
      <c r="E205" s="263"/>
      <c r="F205" s="248"/>
      <c r="G205" s="248"/>
      <c r="H205" s="247"/>
      <c r="I205" s="967" t="s">
        <v>52</v>
      </c>
      <c r="J205" s="968"/>
      <c r="K205" s="981">
        <v>1.0900000000000001</v>
      </c>
      <c r="L205" s="982"/>
      <c r="M205" s="215">
        <f>K205*12*I168</f>
        <v>2639.5440000000003</v>
      </c>
    </row>
    <row r="206" spans="1:13">
      <c r="A206" s="257" t="s">
        <v>51</v>
      </c>
      <c r="B206" s="256"/>
      <c r="C206" s="256"/>
      <c r="D206" s="256"/>
      <c r="E206" s="256"/>
      <c r="F206" s="256"/>
      <c r="G206" s="256"/>
      <c r="H206" s="255"/>
      <c r="I206" s="975" t="s">
        <v>50</v>
      </c>
      <c r="J206" s="976"/>
      <c r="K206" s="262"/>
      <c r="L206" s="261"/>
      <c r="M206" s="215"/>
    </row>
    <row r="207" spans="1:13">
      <c r="A207" s="254" t="s">
        <v>49</v>
      </c>
      <c r="B207" s="253"/>
      <c r="C207" s="253"/>
      <c r="D207" s="253"/>
      <c r="E207" s="253"/>
      <c r="F207" s="253"/>
      <c r="G207" s="253"/>
      <c r="H207" s="252"/>
      <c r="I207" s="979" t="s">
        <v>48</v>
      </c>
      <c r="J207" s="980"/>
      <c r="K207" s="981">
        <v>0.67</v>
      </c>
      <c r="L207" s="982"/>
      <c r="M207" s="215">
        <f>K207*12*I168</f>
        <v>1622.4720000000002</v>
      </c>
    </row>
    <row r="208" spans="1:13">
      <c r="A208" s="254" t="s">
        <v>47</v>
      </c>
      <c r="B208" s="253"/>
      <c r="C208" s="253"/>
      <c r="D208" s="253"/>
      <c r="E208" s="253"/>
      <c r="F208" s="253"/>
      <c r="G208" s="253"/>
      <c r="H208" s="252"/>
      <c r="I208" s="979" t="s">
        <v>46</v>
      </c>
      <c r="J208" s="980"/>
      <c r="K208" s="981">
        <v>0.16</v>
      </c>
      <c r="L208" s="982"/>
      <c r="M208" s="215">
        <f>K208*12*I168</f>
        <v>387.45600000000002</v>
      </c>
    </row>
    <row r="209" spans="1:13">
      <c r="A209" s="249" t="s">
        <v>38</v>
      </c>
      <c r="B209" s="248"/>
      <c r="C209" s="248"/>
      <c r="D209" s="248"/>
      <c r="E209" s="248"/>
      <c r="F209" s="248"/>
      <c r="G209" s="248"/>
      <c r="H209" s="247"/>
      <c r="I209" s="979" t="s">
        <v>37</v>
      </c>
      <c r="J209" s="980"/>
      <c r="K209" s="983">
        <v>0.1</v>
      </c>
      <c r="L209" s="984"/>
      <c r="M209" s="215">
        <f>K209*12*I168</f>
        <v>242.16000000000005</v>
      </c>
    </row>
    <row r="210" spans="1:13" ht="15.75" thickBot="1">
      <c r="A210" s="249" t="s">
        <v>45</v>
      </c>
      <c r="B210" s="248"/>
      <c r="C210" s="248"/>
      <c r="D210" s="248"/>
      <c r="E210" s="248"/>
      <c r="F210" s="248"/>
      <c r="G210" s="248"/>
      <c r="H210" s="247"/>
      <c r="I210" s="992" t="s">
        <v>44</v>
      </c>
      <c r="J210" s="993"/>
      <c r="K210" s="1002">
        <v>0.15</v>
      </c>
      <c r="L210" s="1003"/>
      <c r="M210" s="260">
        <f>K210*12*I168</f>
        <v>363.24</v>
      </c>
    </row>
    <row r="211" spans="1:13" ht="15.75" thickBot="1">
      <c r="A211" s="996" t="s">
        <v>108</v>
      </c>
      <c r="B211" s="997"/>
      <c r="C211" s="997"/>
      <c r="D211" s="997"/>
      <c r="E211" s="997"/>
      <c r="F211" s="997"/>
      <c r="G211" s="997"/>
      <c r="H211" s="998"/>
      <c r="I211" s="259"/>
      <c r="J211" s="258"/>
      <c r="K211" s="1004">
        <f>K212+K213+K214</f>
        <v>1.48</v>
      </c>
      <c r="L211" s="1005"/>
      <c r="M211" s="240">
        <f>K211*12*I168</f>
        <v>3583.9679999999998</v>
      </c>
    </row>
    <row r="212" spans="1:13">
      <c r="A212" s="257" t="s">
        <v>42</v>
      </c>
      <c r="B212" s="256"/>
      <c r="C212" s="256"/>
      <c r="D212" s="256"/>
      <c r="E212" s="256"/>
      <c r="F212" s="256"/>
      <c r="G212" s="256"/>
      <c r="H212" s="255"/>
      <c r="I212" s="1006" t="s">
        <v>41</v>
      </c>
      <c r="J212" s="1007"/>
      <c r="K212" s="1008">
        <v>0.71</v>
      </c>
      <c r="L212" s="1009"/>
      <c r="M212" s="215">
        <f>K212*12*I168</f>
        <v>1719.336</v>
      </c>
    </row>
    <row r="213" spans="1:13">
      <c r="A213" s="254" t="s">
        <v>40</v>
      </c>
      <c r="B213" s="253"/>
      <c r="C213" s="253"/>
      <c r="D213" s="253"/>
      <c r="E213" s="253"/>
      <c r="F213" s="253"/>
      <c r="G213" s="253"/>
      <c r="H213" s="252"/>
      <c r="I213" s="251" t="s">
        <v>39</v>
      </c>
      <c r="J213" s="250"/>
      <c r="K213" s="983">
        <v>0.62</v>
      </c>
      <c r="L213" s="984"/>
      <c r="M213" s="215">
        <f>K213*12*I168</f>
        <v>1501.3920000000001</v>
      </c>
    </row>
    <row r="214" spans="1:13" ht="15.75" thickBot="1">
      <c r="A214" s="249" t="s">
        <v>38</v>
      </c>
      <c r="B214" s="248"/>
      <c r="C214" s="248"/>
      <c r="D214" s="248"/>
      <c r="E214" s="248"/>
      <c r="F214" s="248"/>
      <c r="G214" s="248"/>
      <c r="H214" s="247"/>
      <c r="I214" s="992" t="s">
        <v>37</v>
      </c>
      <c r="J214" s="993"/>
      <c r="K214" s="1002">
        <v>0.15</v>
      </c>
      <c r="L214" s="1003"/>
      <c r="M214" s="215">
        <f>K214*12*I168</f>
        <v>363.24</v>
      </c>
    </row>
    <row r="215" spans="1:13" ht="15.75" thickBot="1">
      <c r="A215" s="246" t="s">
        <v>107</v>
      </c>
      <c r="B215" s="245"/>
      <c r="C215" s="245"/>
      <c r="D215" s="245"/>
      <c r="E215" s="245"/>
      <c r="F215" s="245"/>
      <c r="G215" s="245"/>
      <c r="H215" s="244"/>
      <c r="I215" s="1010" t="s">
        <v>35</v>
      </c>
      <c r="J215" s="1011"/>
      <c r="K215" s="1012">
        <v>34.130000000000003</v>
      </c>
      <c r="L215" s="1013"/>
      <c r="M215" s="240">
        <f>K215*12*I168</f>
        <v>82649.208000000013</v>
      </c>
    </row>
    <row r="216" spans="1:13" ht="15.75" thickBot="1">
      <c r="A216" s="986" t="s">
        <v>106</v>
      </c>
      <c r="B216" s="987"/>
      <c r="C216" s="987"/>
      <c r="D216" s="987"/>
      <c r="E216" s="987"/>
      <c r="F216" s="987"/>
      <c r="G216" s="987"/>
      <c r="H216" s="988"/>
      <c r="I216" s="242"/>
      <c r="J216" s="241"/>
      <c r="K216" s="999">
        <v>1.87</v>
      </c>
      <c r="L216" s="1005"/>
      <c r="M216" s="240">
        <f>K216*12*I168</f>
        <v>4528.3920000000007</v>
      </c>
    </row>
    <row r="217" spans="1:13">
      <c r="A217" s="238" t="s">
        <v>33</v>
      </c>
      <c r="B217" s="237"/>
      <c r="C217" s="237"/>
      <c r="D217" s="237"/>
      <c r="E217" s="237"/>
      <c r="F217" s="237"/>
      <c r="G217" s="237"/>
      <c r="H217" s="235"/>
      <c r="I217" s="1014" t="s">
        <v>32</v>
      </c>
      <c r="J217" s="1015"/>
      <c r="K217" s="232"/>
      <c r="L217" s="318"/>
      <c r="M217" s="215"/>
    </row>
    <row r="218" spans="1:13">
      <c r="A218" s="238" t="s">
        <v>31</v>
      </c>
      <c r="B218" s="237"/>
      <c r="C218" s="237"/>
      <c r="D218" s="237"/>
      <c r="E218" s="237"/>
      <c r="F218" s="237"/>
      <c r="G218" s="237"/>
      <c r="H218" s="235"/>
      <c r="I218" s="234"/>
      <c r="J218" s="233"/>
      <c r="K218" s="232"/>
      <c r="L218" s="318"/>
      <c r="M218" s="215"/>
    </row>
    <row r="219" spans="1:13" ht="15.75" thickBot="1">
      <c r="A219" s="238" t="s">
        <v>30</v>
      </c>
      <c r="B219" s="237"/>
      <c r="C219" s="237"/>
      <c r="D219" s="237"/>
      <c r="E219" s="237"/>
      <c r="F219" s="237"/>
      <c r="G219" s="237"/>
      <c r="H219" s="235"/>
      <c r="I219" s="413"/>
      <c r="J219" s="233"/>
      <c r="K219" s="232"/>
      <c r="L219" s="318"/>
      <c r="M219" s="215"/>
    </row>
    <row r="220" spans="1:13" ht="15.75" thickBot="1">
      <c r="A220" s="246" t="s">
        <v>105</v>
      </c>
      <c r="B220" s="245"/>
      <c r="C220" s="245"/>
      <c r="D220" s="245"/>
      <c r="E220" s="245"/>
      <c r="F220" s="245"/>
      <c r="G220" s="245"/>
      <c r="H220" s="244"/>
      <c r="I220" s="242"/>
      <c r="J220" s="241"/>
      <c r="K220" s="999">
        <v>0.1</v>
      </c>
      <c r="L220" s="1005"/>
      <c r="M220" s="240">
        <f>K220*12*I168</f>
        <v>242.16000000000005</v>
      </c>
    </row>
    <row r="221" spans="1:13">
      <c r="A221" s="238" t="s">
        <v>28</v>
      </c>
      <c r="B221" s="237"/>
      <c r="C221" s="237"/>
      <c r="D221" s="237"/>
      <c r="E221" s="237"/>
      <c r="F221" s="237"/>
      <c r="G221" s="237"/>
      <c r="H221" s="235"/>
      <c r="I221" s="1014" t="s">
        <v>27</v>
      </c>
      <c r="J221" s="1015"/>
      <c r="K221" s="317"/>
      <c r="L221" s="318"/>
      <c r="M221" s="215"/>
    </row>
    <row r="222" spans="1:13" ht="15.75" thickBot="1">
      <c r="A222" s="238" t="s">
        <v>26</v>
      </c>
      <c r="B222" s="237"/>
      <c r="C222" s="237"/>
      <c r="D222" s="237"/>
      <c r="E222" s="237"/>
      <c r="F222" s="237"/>
      <c r="G222" s="237"/>
      <c r="H222" s="235"/>
      <c r="I222" s="234"/>
      <c r="J222" s="233"/>
      <c r="K222" s="317"/>
      <c r="L222" s="318"/>
      <c r="M222" s="215"/>
    </row>
    <row r="223" spans="1:13" ht="15.75" thickBot="1">
      <c r="A223" s="986" t="s">
        <v>111</v>
      </c>
      <c r="B223" s="987"/>
      <c r="C223" s="987"/>
      <c r="D223" s="987"/>
      <c r="E223" s="987"/>
      <c r="F223" s="987"/>
      <c r="G223" s="987"/>
      <c r="H223" s="988"/>
      <c r="I223" s="242"/>
      <c r="J223" s="241"/>
      <c r="K223" s="999">
        <v>6.94</v>
      </c>
      <c r="L223" s="1005"/>
      <c r="M223" s="240">
        <f>K223*12*I168</f>
        <v>16805.904000000002</v>
      </c>
    </row>
    <row r="224" spans="1:13">
      <c r="A224" s="238" t="s">
        <v>24</v>
      </c>
      <c r="B224" s="236"/>
      <c r="C224" s="236"/>
      <c r="D224" s="236"/>
      <c r="E224" s="236"/>
      <c r="F224" s="237"/>
      <c r="G224" s="236"/>
      <c r="H224" s="235"/>
      <c r="I224" s="967" t="s">
        <v>23</v>
      </c>
      <c r="J224" s="968"/>
      <c r="K224" s="232"/>
      <c r="L224" s="318"/>
      <c r="M224" s="215"/>
    </row>
    <row r="225" spans="1:13">
      <c r="A225" s="238" t="s">
        <v>22</v>
      </c>
      <c r="B225" s="236"/>
      <c r="C225" s="236"/>
      <c r="D225" s="236"/>
      <c r="E225" s="236"/>
      <c r="F225" s="237"/>
      <c r="G225" s="236"/>
      <c r="H225" s="235"/>
      <c r="I225" s="967" t="s">
        <v>21</v>
      </c>
      <c r="J225" s="968"/>
      <c r="K225" s="232"/>
      <c r="L225" s="318"/>
      <c r="M225" s="215"/>
    </row>
    <row r="226" spans="1:13">
      <c r="A226" s="238" t="s">
        <v>20</v>
      </c>
      <c r="B226" s="236"/>
      <c r="C226" s="236"/>
      <c r="D226" s="236"/>
      <c r="E226" s="236"/>
      <c r="F226" s="237"/>
      <c r="G226" s="236"/>
      <c r="H226" s="235"/>
      <c r="I226" s="967" t="s">
        <v>19</v>
      </c>
      <c r="J226" s="968"/>
      <c r="K226" s="232"/>
      <c r="L226" s="318"/>
      <c r="M226" s="215"/>
    </row>
    <row r="227" spans="1:13">
      <c r="A227" s="238" t="s">
        <v>18</v>
      </c>
      <c r="B227" s="236"/>
      <c r="C227" s="236"/>
      <c r="D227" s="236"/>
      <c r="E227" s="236"/>
      <c r="F227" s="237"/>
      <c r="G227" s="236"/>
      <c r="H227" s="235"/>
      <c r="I227" s="967" t="s">
        <v>17</v>
      </c>
      <c r="J227" s="968"/>
      <c r="K227" s="232"/>
      <c r="L227" s="318"/>
      <c r="M227" s="215"/>
    </row>
    <row r="228" spans="1:13">
      <c r="A228" s="238" t="s">
        <v>16</v>
      </c>
      <c r="B228" s="236"/>
      <c r="C228" s="236"/>
      <c r="D228" s="236"/>
      <c r="E228" s="236"/>
      <c r="F228" s="237"/>
      <c r="G228" s="236"/>
      <c r="H228" s="235"/>
      <c r="I228" s="967" t="s">
        <v>15</v>
      </c>
      <c r="J228" s="968"/>
      <c r="K228" s="232"/>
      <c r="L228" s="318"/>
      <c r="M228" s="215"/>
    </row>
    <row r="229" spans="1:13">
      <c r="A229" s="238" t="s">
        <v>14</v>
      </c>
      <c r="B229" s="236"/>
      <c r="C229" s="236"/>
      <c r="D229" s="236"/>
      <c r="E229" s="236"/>
      <c r="F229" s="237"/>
      <c r="G229" s="236"/>
      <c r="H229" s="235"/>
      <c r="I229" s="234"/>
      <c r="J229" s="233"/>
      <c r="K229" s="232"/>
      <c r="L229" s="239"/>
      <c r="M229" s="215"/>
    </row>
    <row r="230" spans="1:13">
      <c r="A230" s="238" t="s">
        <v>13</v>
      </c>
      <c r="B230" s="236"/>
      <c r="C230" s="236"/>
      <c r="D230" s="236"/>
      <c r="E230" s="236"/>
      <c r="F230" s="237"/>
      <c r="G230" s="236"/>
      <c r="H230" s="235"/>
      <c r="I230" s="234"/>
      <c r="J230" s="233"/>
      <c r="K230" s="232"/>
      <c r="L230" s="318"/>
      <c r="M230" s="215"/>
    </row>
    <row r="231" spans="1:13">
      <c r="A231" s="238" t="s">
        <v>12</v>
      </c>
      <c r="B231" s="236"/>
      <c r="C231" s="236"/>
      <c r="D231" s="236"/>
      <c r="E231" s="236"/>
      <c r="F231" s="237"/>
      <c r="G231" s="236"/>
      <c r="H231" s="235"/>
      <c r="I231" s="234"/>
      <c r="J231" s="233"/>
      <c r="K231" s="232"/>
      <c r="L231" s="318"/>
      <c r="M231" s="215"/>
    </row>
    <row r="232" spans="1:13">
      <c r="A232" s="238" t="s">
        <v>11</v>
      </c>
      <c r="B232" s="236"/>
      <c r="C232" s="236"/>
      <c r="D232" s="236"/>
      <c r="E232" s="236"/>
      <c r="F232" s="237"/>
      <c r="G232" s="236"/>
      <c r="H232" s="235"/>
      <c r="I232" s="234"/>
      <c r="J232" s="233"/>
      <c r="K232" s="232"/>
      <c r="L232" s="318"/>
      <c r="M232" s="215"/>
    </row>
    <row r="233" spans="1:13">
      <c r="A233" s="238" t="s">
        <v>10</v>
      </c>
      <c r="B233" s="236"/>
      <c r="C233" s="236"/>
      <c r="D233" s="236"/>
      <c r="E233" s="236"/>
      <c r="F233" s="237"/>
      <c r="G233" s="236"/>
      <c r="H233" s="235"/>
      <c r="I233" s="234"/>
      <c r="J233" s="233"/>
      <c r="K233" s="232"/>
      <c r="L233" s="318"/>
      <c r="M233" s="215"/>
    </row>
    <row r="234" spans="1:13" ht="15.75" thickBot="1">
      <c r="A234" s="1044" t="s">
        <v>9</v>
      </c>
      <c r="B234" s="1045"/>
      <c r="C234" s="1045"/>
      <c r="D234" s="1045"/>
      <c r="E234" s="1045"/>
      <c r="F234" s="1045"/>
      <c r="G234" s="1045"/>
      <c r="H234" s="1046"/>
      <c r="I234" s="234"/>
      <c r="J234" s="233"/>
      <c r="K234" s="268"/>
      <c r="L234" s="261"/>
      <c r="M234" s="215"/>
    </row>
    <row r="235" spans="1:13">
      <c r="A235" s="230" t="s">
        <v>8</v>
      </c>
      <c r="B235" s="229"/>
      <c r="C235" s="229"/>
      <c r="D235" s="229"/>
      <c r="E235" s="229"/>
      <c r="F235" s="229"/>
      <c r="G235" s="229"/>
      <c r="H235" s="229"/>
      <c r="I235" s="1014" t="s">
        <v>3</v>
      </c>
      <c r="J235" s="1015"/>
      <c r="K235" s="228"/>
      <c r="L235" s="227"/>
      <c r="M235" s="226"/>
    </row>
    <row r="236" spans="1:13" ht="15.75" thickBot="1">
      <c r="A236" s="225" t="s">
        <v>7</v>
      </c>
      <c r="B236" s="224"/>
      <c r="C236" s="224"/>
      <c r="D236" s="224"/>
      <c r="E236" s="224"/>
      <c r="F236" s="224"/>
      <c r="G236" s="224"/>
      <c r="H236" s="224"/>
      <c r="I236" s="223"/>
      <c r="J236" s="222"/>
      <c r="K236" s="221"/>
      <c r="L236" s="220"/>
      <c r="M236" s="219"/>
    </row>
    <row r="237" spans="1:13" ht="15.75" thickBot="1">
      <c r="A237" s="986" t="s">
        <v>6</v>
      </c>
      <c r="B237" s="987"/>
      <c r="C237" s="987"/>
      <c r="D237" s="987"/>
      <c r="E237" s="987"/>
      <c r="F237" s="987"/>
      <c r="G237" s="987"/>
      <c r="H237" s="1026"/>
      <c r="I237" s="1027" t="s">
        <v>5</v>
      </c>
      <c r="J237" s="1028"/>
      <c r="K237" s="1024">
        <v>1.71</v>
      </c>
      <c r="L237" s="1025"/>
      <c r="M237" s="208">
        <f>K237*12*I168</f>
        <v>4140.9359999999997</v>
      </c>
    </row>
    <row r="238" spans="1:13" ht="15.75" thickBot="1">
      <c r="A238" s="313" t="s">
        <v>4</v>
      </c>
      <c r="B238" s="314"/>
      <c r="C238" s="314"/>
      <c r="D238" s="314"/>
      <c r="E238" s="314"/>
      <c r="F238" s="314"/>
      <c r="G238" s="314"/>
      <c r="H238" s="314"/>
      <c r="I238" s="315"/>
      <c r="J238" s="316"/>
      <c r="K238" s="1024">
        <v>1.1000000000000001</v>
      </c>
      <c r="L238" s="1025"/>
      <c r="M238" s="208">
        <f>K238*12*I168</f>
        <v>2663.76</v>
      </c>
    </row>
    <row r="239" spans="1:13" ht="15.75" thickBot="1">
      <c r="A239" s="313" t="s">
        <v>2</v>
      </c>
      <c r="B239" s="314"/>
      <c r="C239" s="314"/>
      <c r="D239" s="314"/>
      <c r="E239" s="314"/>
      <c r="F239" s="314"/>
      <c r="G239" s="314"/>
      <c r="H239" s="314"/>
      <c r="I239" s="315"/>
      <c r="J239" s="404"/>
      <c r="K239" s="1024"/>
      <c r="L239" s="1025"/>
      <c r="M239" s="208"/>
    </row>
    <row r="240" spans="1:13" ht="15.75" thickBot="1">
      <c r="A240" s="1020" t="s">
        <v>0</v>
      </c>
      <c r="B240" s="1021"/>
      <c r="C240" s="1021"/>
      <c r="D240" s="1021"/>
      <c r="E240" s="1021"/>
      <c r="F240" s="1021"/>
      <c r="G240" s="1021"/>
      <c r="H240" s="1021"/>
      <c r="I240" s="210"/>
      <c r="J240" s="209"/>
      <c r="K240" s="1022">
        <f>K169+K179+K194+K223+K237+K239+K238</f>
        <v>70.97</v>
      </c>
      <c r="L240" s="1023"/>
      <c r="M240" s="208">
        <f>M169+M179+M194+M223+M237+M239+M238</f>
        <v>171860.95200000002</v>
      </c>
    </row>
    <row r="242" spans="1:13" ht="15.75">
      <c r="A242" s="957" t="s">
        <v>104</v>
      </c>
      <c r="B242" s="957"/>
      <c r="C242" s="957"/>
      <c r="D242" s="957"/>
      <c r="E242" s="957"/>
      <c r="F242" s="957"/>
      <c r="G242" s="957"/>
      <c r="H242" s="957"/>
      <c r="I242" s="957"/>
      <c r="J242" s="957"/>
      <c r="K242" s="957"/>
      <c r="L242" s="957"/>
      <c r="M242" s="262"/>
    </row>
    <row r="243" spans="1:13" ht="15.75">
      <c r="A243" s="958" t="s">
        <v>152</v>
      </c>
      <c r="B243" s="958"/>
      <c r="C243" s="958"/>
      <c r="D243" s="958"/>
      <c r="E243" s="958"/>
      <c r="F243" s="958"/>
      <c r="G243" s="958"/>
      <c r="H243" s="958"/>
      <c r="I243" s="958"/>
      <c r="J243" s="958"/>
      <c r="K243" s="958"/>
      <c r="L243" s="958"/>
      <c r="M243" s="262"/>
    </row>
    <row r="244" spans="1:13" ht="15.75">
      <c r="A244" s="300"/>
      <c r="B244" s="300"/>
      <c r="C244" s="300"/>
      <c r="D244" s="300"/>
      <c r="E244" s="300"/>
      <c r="F244" s="300" t="s">
        <v>153</v>
      </c>
      <c r="G244" s="300"/>
      <c r="H244" s="300"/>
      <c r="I244" s="300"/>
      <c r="J244" s="300"/>
      <c r="K244" s="1110" t="s">
        <v>148</v>
      </c>
      <c r="L244" s="1111"/>
      <c r="M244" s="262"/>
    </row>
    <row r="245" spans="1:13">
      <c r="A245" s="264"/>
      <c r="B245" s="263"/>
      <c r="C245" s="960" t="s">
        <v>100</v>
      </c>
      <c r="D245" s="960"/>
      <c r="E245" s="960"/>
      <c r="F245" s="263"/>
      <c r="G245" s="263"/>
      <c r="H245" s="298"/>
      <c r="I245" s="961" t="s">
        <v>99</v>
      </c>
      <c r="J245" s="962"/>
      <c r="K245" s="963" t="s">
        <v>98</v>
      </c>
      <c r="L245" s="964"/>
      <c r="M245" s="312"/>
    </row>
    <row r="246" spans="1:13">
      <c r="A246" s="311"/>
      <c r="B246" s="283"/>
      <c r="C246" s="283"/>
      <c r="D246" s="283"/>
      <c r="E246" s="283"/>
      <c r="F246" s="283"/>
      <c r="G246" s="283"/>
      <c r="H246" s="284"/>
      <c r="I246" s="234"/>
      <c r="J246" s="233"/>
      <c r="K246" s="965" t="s">
        <v>97</v>
      </c>
      <c r="L246" s="966"/>
      <c r="M246" s="310" t="s">
        <v>96</v>
      </c>
    </row>
    <row r="247" spans="1:13">
      <c r="A247" s="311"/>
      <c r="B247" s="283"/>
      <c r="C247" s="283"/>
      <c r="D247" s="283"/>
      <c r="E247" s="283"/>
      <c r="F247" s="283"/>
      <c r="G247" s="283"/>
      <c r="H247" s="284"/>
      <c r="I247" s="967" t="s">
        <v>95</v>
      </c>
      <c r="J247" s="968"/>
      <c r="K247" s="969" t="s">
        <v>94</v>
      </c>
      <c r="L247" s="970"/>
      <c r="M247" s="310" t="s">
        <v>93</v>
      </c>
    </row>
    <row r="248" spans="1:13" ht="16.5" thickBot="1">
      <c r="A248" s="309"/>
      <c r="B248" s="280"/>
      <c r="C248" s="280"/>
      <c r="D248" s="280"/>
      <c r="E248" s="280"/>
      <c r="F248" s="280"/>
      <c r="G248" s="280"/>
      <c r="H248" s="279"/>
      <c r="I248" s="971">
        <v>201.8</v>
      </c>
      <c r="J248" s="972"/>
      <c r="K248" s="973"/>
      <c r="L248" s="974"/>
      <c r="M248" s="308"/>
    </row>
    <row r="249" spans="1:13">
      <c r="A249" s="296" t="s">
        <v>92</v>
      </c>
      <c r="B249" s="276"/>
      <c r="C249" s="276"/>
      <c r="D249" s="276"/>
      <c r="E249" s="276"/>
      <c r="F249" s="276"/>
      <c r="G249" s="276"/>
      <c r="H249" s="307"/>
      <c r="I249" s="273"/>
      <c r="J249" s="272"/>
      <c r="K249" s="955">
        <f>K252+K255</f>
        <v>7.18</v>
      </c>
      <c r="L249" s="956"/>
      <c r="M249" s="226">
        <f>K249*12*I248</f>
        <v>17387.088</v>
      </c>
    </row>
    <row r="250" spans="1:13">
      <c r="A250" s="306" t="s">
        <v>91</v>
      </c>
      <c r="B250" s="305"/>
      <c r="C250" s="305"/>
      <c r="D250" s="305"/>
      <c r="E250" s="305"/>
      <c r="F250" s="305"/>
      <c r="G250" s="305"/>
      <c r="H250" s="304"/>
      <c r="I250" s="234"/>
      <c r="J250" s="233"/>
      <c r="K250" s="268"/>
      <c r="L250" s="261"/>
      <c r="M250" s="303"/>
    </row>
    <row r="251" spans="1:13" ht="15.75" thickBot="1">
      <c r="A251" s="292" t="s">
        <v>90</v>
      </c>
      <c r="B251" s="302"/>
      <c r="C251" s="302"/>
      <c r="D251" s="302"/>
      <c r="E251" s="302"/>
      <c r="F251" s="302"/>
      <c r="G251" s="302"/>
      <c r="H251" s="301"/>
      <c r="I251" s="289"/>
      <c r="J251" s="222"/>
      <c r="K251" s="221"/>
      <c r="L251" s="220"/>
      <c r="M251" s="219"/>
    </row>
    <row r="252" spans="1:13">
      <c r="A252" s="257" t="s">
        <v>89</v>
      </c>
      <c r="B252" s="266"/>
      <c r="C252" s="266"/>
      <c r="D252" s="266"/>
      <c r="E252" s="266"/>
      <c r="F252" s="266"/>
      <c r="G252" s="266"/>
      <c r="H252" s="285"/>
      <c r="I252" s="975" t="s">
        <v>27</v>
      </c>
      <c r="J252" s="976"/>
      <c r="K252" s="977">
        <v>4.3</v>
      </c>
      <c r="L252" s="978"/>
      <c r="M252" s="215">
        <f>K252*12*I248</f>
        <v>10412.879999999999</v>
      </c>
    </row>
    <row r="253" spans="1:13">
      <c r="A253" s="238" t="s">
        <v>80</v>
      </c>
      <c r="B253" s="283"/>
      <c r="C253" s="283"/>
      <c r="D253" s="283"/>
      <c r="E253" s="283"/>
      <c r="F253" s="283"/>
      <c r="G253" s="283"/>
      <c r="H253" s="284"/>
      <c r="I253" s="967" t="s">
        <v>70</v>
      </c>
      <c r="J253" s="968"/>
      <c r="K253" s="262"/>
      <c r="L253" s="261"/>
      <c r="M253" s="215"/>
    </row>
    <row r="254" spans="1:13">
      <c r="A254" s="257" t="s">
        <v>79</v>
      </c>
      <c r="B254" s="266"/>
      <c r="C254" s="266"/>
      <c r="D254" s="266"/>
      <c r="E254" s="266"/>
      <c r="F254" s="266"/>
      <c r="G254" s="266"/>
      <c r="H254" s="285"/>
      <c r="I254" s="975"/>
      <c r="J254" s="976"/>
      <c r="K254" s="262"/>
      <c r="L254" s="261"/>
      <c r="M254" s="215"/>
    </row>
    <row r="255" spans="1:13">
      <c r="A255" s="257" t="s">
        <v>88</v>
      </c>
      <c r="B255" s="266"/>
      <c r="C255" s="266"/>
      <c r="D255" s="266"/>
      <c r="E255" s="266"/>
      <c r="F255" s="266"/>
      <c r="G255" s="266"/>
      <c r="H255" s="285"/>
      <c r="I255" s="979" t="s">
        <v>59</v>
      </c>
      <c r="J255" s="980"/>
      <c r="K255" s="981">
        <v>2.88</v>
      </c>
      <c r="L255" s="982"/>
      <c r="M255" s="215">
        <f>K255*12*I248</f>
        <v>6974.2080000000005</v>
      </c>
    </row>
    <row r="256" spans="1:13" ht="15.75">
      <c r="A256" s="254" t="s">
        <v>87</v>
      </c>
      <c r="B256" s="282"/>
      <c r="C256" s="282"/>
      <c r="D256" s="282"/>
      <c r="E256" s="282"/>
      <c r="F256" s="282"/>
      <c r="G256" s="282"/>
      <c r="H256" s="281"/>
      <c r="I256" s="967" t="s">
        <v>70</v>
      </c>
      <c r="J256" s="968"/>
      <c r="K256" s="300"/>
      <c r="L256" s="299"/>
      <c r="M256" s="215"/>
    </row>
    <row r="257" spans="1:13">
      <c r="A257" s="249" t="s">
        <v>86</v>
      </c>
      <c r="B257" s="263"/>
      <c r="C257" s="263"/>
      <c r="D257" s="263"/>
      <c r="E257" s="263"/>
      <c r="F257" s="263"/>
      <c r="G257" s="263"/>
      <c r="H257" s="298"/>
      <c r="I257" s="967"/>
      <c r="J257" s="968"/>
      <c r="K257" s="297"/>
      <c r="L257" s="261"/>
      <c r="M257" s="215"/>
    </row>
    <row r="258" spans="1:13" ht="15.75" thickBot="1">
      <c r="A258" s="257" t="s">
        <v>85</v>
      </c>
      <c r="B258" s="256"/>
      <c r="C258" s="256"/>
      <c r="D258" s="256"/>
      <c r="E258" s="256"/>
      <c r="F258" s="256"/>
      <c r="G258" s="256"/>
      <c r="H258" s="255"/>
      <c r="I258" s="270"/>
      <c r="J258" s="269"/>
      <c r="K258" s="983"/>
      <c r="L258" s="984"/>
      <c r="M258" s="215"/>
    </row>
    <row r="259" spans="1:13">
      <c r="A259" s="296" t="s">
        <v>84</v>
      </c>
      <c r="B259" s="295"/>
      <c r="C259" s="295"/>
      <c r="D259" s="295"/>
      <c r="E259" s="295"/>
      <c r="F259" s="295"/>
      <c r="G259" s="295"/>
      <c r="H259" s="294"/>
      <c r="I259" s="273"/>
      <c r="J259" s="293"/>
      <c r="K259" s="985">
        <f>K261+K266+K269</f>
        <v>5.86</v>
      </c>
      <c r="L259" s="956"/>
      <c r="M259" s="226">
        <f>K259*12*I248</f>
        <v>14190.576000000003</v>
      </c>
    </row>
    <row r="260" spans="1:13" ht="15.75" thickBot="1">
      <c r="A260" s="292" t="s">
        <v>83</v>
      </c>
      <c r="B260" s="291"/>
      <c r="C260" s="291"/>
      <c r="D260" s="291"/>
      <c r="E260" s="291"/>
      <c r="F260" s="291"/>
      <c r="G260" s="291"/>
      <c r="H260" s="290"/>
      <c r="I260" s="289"/>
      <c r="J260" s="288"/>
      <c r="K260" s="221"/>
      <c r="L260" s="220"/>
      <c r="M260" s="219"/>
    </row>
    <row r="261" spans="1:13">
      <c r="A261" s="238" t="s">
        <v>82</v>
      </c>
      <c r="B261" s="237"/>
      <c r="C261" s="237"/>
      <c r="D261" s="237"/>
      <c r="E261" s="237"/>
      <c r="F261" s="237"/>
      <c r="G261" s="237"/>
      <c r="H261" s="235"/>
      <c r="I261" s="967" t="s">
        <v>27</v>
      </c>
      <c r="J261" s="968"/>
      <c r="K261" s="977">
        <v>2.94</v>
      </c>
      <c r="L261" s="978"/>
      <c r="M261" s="215">
        <f>K261*12*I248</f>
        <v>7119.5040000000008</v>
      </c>
    </row>
    <row r="262" spans="1:13">
      <c r="A262" s="257" t="s">
        <v>81</v>
      </c>
      <c r="B262" s="256"/>
      <c r="C262" s="256"/>
      <c r="D262" s="256"/>
      <c r="E262" s="256"/>
      <c r="F262" s="256"/>
      <c r="G262" s="256"/>
      <c r="H262" s="255"/>
      <c r="I262" s="319"/>
      <c r="J262" s="320"/>
      <c r="K262" s="262"/>
      <c r="L262" s="261"/>
      <c r="M262" s="215"/>
    </row>
    <row r="263" spans="1:13">
      <c r="A263" s="238" t="s">
        <v>80</v>
      </c>
      <c r="B263" s="283"/>
      <c r="C263" s="283"/>
      <c r="D263" s="283"/>
      <c r="E263" s="283"/>
      <c r="F263" s="283"/>
      <c r="G263" s="283"/>
      <c r="H263" s="284"/>
      <c r="I263" s="967" t="s">
        <v>70</v>
      </c>
      <c r="J263" s="968"/>
      <c r="K263" s="262"/>
      <c r="L263" s="261"/>
      <c r="M263" s="215"/>
    </row>
    <row r="264" spans="1:13">
      <c r="A264" s="257" t="s">
        <v>79</v>
      </c>
      <c r="B264" s="266"/>
      <c r="C264" s="266"/>
      <c r="D264" s="266"/>
      <c r="E264" s="266"/>
      <c r="F264" s="266"/>
      <c r="G264" s="266"/>
      <c r="H264" s="285"/>
      <c r="I264" s="975"/>
      <c r="J264" s="976"/>
      <c r="K264" s="262"/>
      <c r="L264" s="261"/>
      <c r="M264" s="215"/>
    </row>
    <row r="265" spans="1:13">
      <c r="A265" s="254" t="s">
        <v>78</v>
      </c>
      <c r="B265" s="282"/>
      <c r="C265" s="281"/>
      <c r="D265" s="283"/>
      <c r="E265" s="283"/>
      <c r="F265" s="283"/>
      <c r="G265" s="283"/>
      <c r="H265" s="284"/>
      <c r="I265" s="967" t="s">
        <v>70</v>
      </c>
      <c r="J265" s="968"/>
      <c r="K265" s="262"/>
      <c r="L265" s="261"/>
      <c r="M265" s="215"/>
    </row>
    <row r="266" spans="1:13">
      <c r="A266" s="238" t="s">
        <v>77</v>
      </c>
      <c r="B266" s="283"/>
      <c r="C266" s="283"/>
      <c r="D266" s="282"/>
      <c r="E266" s="282"/>
      <c r="F266" s="282"/>
      <c r="G266" s="282"/>
      <c r="H266" s="281"/>
      <c r="I266" s="979" t="s">
        <v>59</v>
      </c>
      <c r="J266" s="980"/>
      <c r="K266" s="981">
        <v>1.29</v>
      </c>
      <c r="L266" s="982"/>
      <c r="M266" s="215">
        <f>K266*12*I248</f>
        <v>3123.8640000000005</v>
      </c>
    </row>
    <row r="267" spans="1:13">
      <c r="A267" s="249" t="s">
        <v>76</v>
      </c>
      <c r="B267" s="248"/>
      <c r="C267" s="248"/>
      <c r="D267" s="248"/>
      <c r="E267" s="248"/>
      <c r="F267" s="248"/>
      <c r="G267" s="248"/>
      <c r="H267" s="247"/>
      <c r="I267" s="961" t="s">
        <v>75</v>
      </c>
      <c r="J267" s="962"/>
      <c r="K267" s="262"/>
      <c r="L267" s="261"/>
      <c r="M267" s="215"/>
    </row>
    <row r="268" spans="1:13">
      <c r="A268" s="257"/>
      <c r="B268" s="256"/>
      <c r="C268" s="256"/>
      <c r="D268" s="256"/>
      <c r="E268" s="256"/>
      <c r="F268" s="256"/>
      <c r="G268" s="256"/>
      <c r="H268" s="255"/>
      <c r="I268" s="270" t="s">
        <v>74</v>
      </c>
      <c r="J268" s="269"/>
      <c r="K268" s="297"/>
      <c r="L268" s="261"/>
      <c r="M268" s="215"/>
    </row>
    <row r="269" spans="1:13">
      <c r="A269" s="249" t="s">
        <v>73</v>
      </c>
      <c r="B269" s="248"/>
      <c r="C269" s="248"/>
      <c r="D269" s="248"/>
      <c r="E269" s="248"/>
      <c r="F269" s="248"/>
      <c r="G269" s="248"/>
      <c r="H269" s="247"/>
      <c r="I269" s="961" t="s">
        <v>59</v>
      </c>
      <c r="J269" s="962"/>
      <c r="K269" s="981">
        <v>1.63</v>
      </c>
      <c r="L269" s="982"/>
      <c r="M269" s="215">
        <f>K269*12*I248</f>
        <v>3947.2080000000001</v>
      </c>
    </row>
    <row r="270" spans="1:13">
      <c r="A270" s="257" t="s">
        <v>72</v>
      </c>
      <c r="B270" s="256"/>
      <c r="C270" s="256"/>
      <c r="D270" s="256"/>
      <c r="E270" s="256"/>
      <c r="F270" s="256"/>
      <c r="G270" s="256"/>
      <c r="H270" s="255"/>
      <c r="I270" s="270"/>
      <c r="J270" s="269"/>
      <c r="K270" s="262"/>
      <c r="L270" s="261"/>
      <c r="M270" s="215"/>
    </row>
    <row r="271" spans="1:13">
      <c r="A271" s="249" t="s">
        <v>71</v>
      </c>
      <c r="B271" s="248"/>
      <c r="C271" s="248"/>
      <c r="D271" s="248"/>
      <c r="E271" s="248"/>
      <c r="F271" s="248"/>
      <c r="G271" s="248"/>
      <c r="H271" s="247"/>
      <c r="I271" s="967" t="s">
        <v>70</v>
      </c>
      <c r="J271" s="968"/>
      <c r="K271" s="262"/>
      <c r="L271" s="261"/>
      <c r="M271" s="215"/>
    </row>
    <row r="272" spans="1:13">
      <c r="A272" s="249" t="s">
        <v>69</v>
      </c>
      <c r="B272" s="248"/>
      <c r="C272" s="248"/>
      <c r="D272" s="248"/>
      <c r="E272" s="248"/>
      <c r="F272" s="248"/>
      <c r="G272" s="248"/>
      <c r="H272" s="247"/>
      <c r="I272" s="961" t="s">
        <v>68</v>
      </c>
      <c r="J272" s="962"/>
      <c r="K272" s="280"/>
      <c r="L272" s="279"/>
      <c r="M272" s="278"/>
    </row>
    <row r="273" spans="1:13" ht="15.75" thickBot="1">
      <c r="A273" s="257"/>
      <c r="B273" s="256"/>
      <c r="C273" s="256"/>
      <c r="D273" s="256"/>
      <c r="E273" s="256"/>
      <c r="F273" s="256"/>
      <c r="G273" s="256"/>
      <c r="H273" s="255"/>
      <c r="I273" s="1095" t="s">
        <v>67</v>
      </c>
      <c r="J273" s="1096"/>
      <c r="K273" s="443"/>
      <c r="L273" s="442"/>
      <c r="M273" s="416"/>
    </row>
    <row r="274" spans="1:13">
      <c r="A274" s="277" t="s">
        <v>66</v>
      </c>
      <c r="B274" s="276"/>
      <c r="C274" s="276"/>
      <c r="D274" s="276"/>
      <c r="E274" s="276"/>
      <c r="F274" s="276"/>
      <c r="G274" s="275"/>
      <c r="H274" s="274"/>
      <c r="I274" s="273"/>
      <c r="J274" s="272"/>
      <c r="K274" s="991">
        <f>K276+K283+K291+K295+K296+K300</f>
        <v>52.53</v>
      </c>
      <c r="L274" s="956"/>
      <c r="M274" s="226">
        <f>M276+M283+M291+M295+M296+M300</f>
        <v>127206.64800000002</v>
      </c>
    </row>
    <row r="275" spans="1:13" ht="15.75" thickBot="1">
      <c r="A275" s="415"/>
      <c r="B275" s="328"/>
      <c r="C275" s="328"/>
      <c r="D275" s="328"/>
      <c r="E275" s="328"/>
      <c r="F275" s="328"/>
      <c r="G275" s="328"/>
      <c r="H275" s="327"/>
      <c r="I275" s="289"/>
      <c r="J275" s="222"/>
      <c r="K275" s="221"/>
      <c r="L275" s="220"/>
      <c r="M275" s="219"/>
    </row>
    <row r="276" spans="1:13" ht="15.75" thickBot="1">
      <c r="A276" s="986" t="s">
        <v>65</v>
      </c>
      <c r="B276" s="987"/>
      <c r="C276" s="987"/>
      <c r="D276" s="987"/>
      <c r="E276" s="987"/>
      <c r="F276" s="987"/>
      <c r="G276" s="987"/>
      <c r="H276" s="988"/>
      <c r="I276" s="242"/>
      <c r="J276" s="241"/>
      <c r="K276" s="989">
        <f>K277+K278+K279+K281+K282</f>
        <v>8.3000000000000007</v>
      </c>
      <c r="L276" s="990"/>
      <c r="M276" s="240">
        <f>K276*12*I248</f>
        <v>20099.280000000002</v>
      </c>
    </row>
    <row r="277" spans="1:13">
      <c r="A277" s="257" t="s">
        <v>64</v>
      </c>
      <c r="B277" s="256"/>
      <c r="C277" s="256"/>
      <c r="D277" s="256"/>
      <c r="E277" s="256"/>
      <c r="F277" s="256"/>
      <c r="G277" s="256"/>
      <c r="H277" s="255"/>
      <c r="I277" s="975" t="s">
        <v>63</v>
      </c>
      <c r="J277" s="976"/>
      <c r="K277" s="977">
        <v>2.2400000000000002</v>
      </c>
      <c r="L277" s="978"/>
      <c r="M277" s="215">
        <f>K277*12*I248</f>
        <v>5424.3840000000009</v>
      </c>
    </row>
    <row r="278" spans="1:13">
      <c r="A278" s="254" t="s">
        <v>62</v>
      </c>
      <c r="B278" s="253"/>
      <c r="C278" s="253"/>
      <c r="D278" s="253"/>
      <c r="E278" s="253"/>
      <c r="F278" s="253"/>
      <c r="G278" s="253"/>
      <c r="H278" s="252"/>
      <c r="I278" s="975" t="s">
        <v>61</v>
      </c>
      <c r="J278" s="976"/>
      <c r="K278" s="981">
        <v>5.28</v>
      </c>
      <c r="L278" s="982"/>
      <c r="M278" s="215">
        <f>K278*12*I248</f>
        <v>12786.048000000001</v>
      </c>
    </row>
    <row r="279" spans="1:13">
      <c r="A279" s="249" t="s">
        <v>60</v>
      </c>
      <c r="B279" s="248"/>
      <c r="C279" s="248"/>
      <c r="D279" s="248"/>
      <c r="E279" s="248"/>
      <c r="F279" s="248"/>
      <c r="G279" s="248"/>
      <c r="H279" s="247"/>
      <c r="I279" s="975" t="s">
        <v>59</v>
      </c>
      <c r="J279" s="976"/>
      <c r="K279" s="981">
        <v>0.6</v>
      </c>
      <c r="L279" s="982"/>
      <c r="M279" s="215">
        <f>K279*12*I248</f>
        <v>1452.96</v>
      </c>
    </row>
    <row r="280" spans="1:13">
      <c r="A280" s="271" t="s">
        <v>58</v>
      </c>
      <c r="B280" s="266"/>
      <c r="C280" s="266"/>
      <c r="D280" s="266"/>
      <c r="E280" s="256"/>
      <c r="F280" s="256"/>
      <c r="G280" s="256"/>
      <c r="H280" s="255"/>
      <c r="I280" s="270"/>
      <c r="J280" s="269"/>
      <c r="K280" s="268"/>
      <c r="L280" s="261"/>
      <c r="M280" s="215"/>
    </row>
    <row r="281" spans="1:13">
      <c r="A281" s="254" t="s">
        <v>57</v>
      </c>
      <c r="B281" s="253"/>
      <c r="C281" s="253"/>
      <c r="D281" s="253"/>
      <c r="E281" s="253"/>
      <c r="F281" s="253"/>
      <c r="G281" s="253"/>
      <c r="H281" s="252"/>
      <c r="I281" s="979" t="s">
        <v>27</v>
      </c>
      <c r="J281" s="980"/>
      <c r="K281" s="981">
        <v>0.18</v>
      </c>
      <c r="L281" s="982"/>
      <c r="M281" s="215">
        <f>K281*12*I248</f>
        <v>435.88800000000003</v>
      </c>
    </row>
    <row r="282" spans="1:13" ht="15.75" thickBot="1">
      <c r="A282" s="249" t="s">
        <v>56</v>
      </c>
      <c r="B282" s="248"/>
      <c r="C282" s="248"/>
      <c r="D282" s="248"/>
      <c r="E282" s="248"/>
      <c r="F282" s="248"/>
      <c r="G282" s="248"/>
      <c r="H282" s="247"/>
      <c r="I282" s="992" t="s">
        <v>27</v>
      </c>
      <c r="J282" s="993"/>
      <c r="K282" s="994"/>
      <c r="L282" s="995"/>
      <c r="M282" s="215">
        <f>K282*12*I248</f>
        <v>0</v>
      </c>
    </row>
    <row r="283" spans="1:13" ht="15.75" thickBot="1">
      <c r="A283" s="996" t="s">
        <v>55</v>
      </c>
      <c r="B283" s="997"/>
      <c r="C283" s="997"/>
      <c r="D283" s="997"/>
      <c r="E283" s="997"/>
      <c r="F283" s="997"/>
      <c r="G283" s="997"/>
      <c r="H283" s="998"/>
      <c r="I283" s="242"/>
      <c r="J283" s="241"/>
      <c r="K283" s="999">
        <f>K284+K285+K287+K288+K289+K290</f>
        <v>2.3000000000000003</v>
      </c>
      <c r="L283" s="990"/>
      <c r="M283" s="240">
        <f>K283*12*I248</f>
        <v>5569.68</v>
      </c>
    </row>
    <row r="284" spans="1:13">
      <c r="A284" s="267" t="s">
        <v>54</v>
      </c>
      <c r="B284" s="266"/>
      <c r="C284" s="266"/>
      <c r="D284" s="266"/>
      <c r="E284" s="266"/>
      <c r="F284" s="256"/>
      <c r="G284" s="256"/>
      <c r="H284" s="255"/>
      <c r="I284" s="265"/>
      <c r="J284" s="233"/>
      <c r="K284" s="977">
        <v>0.13</v>
      </c>
      <c r="L284" s="978"/>
      <c r="M284" s="215">
        <f>K284*12*I248</f>
        <v>314.80800000000005</v>
      </c>
    </row>
    <row r="285" spans="1:13">
      <c r="A285" s="264" t="s">
        <v>53</v>
      </c>
      <c r="B285" s="263"/>
      <c r="C285" s="263"/>
      <c r="D285" s="263"/>
      <c r="E285" s="263"/>
      <c r="F285" s="248"/>
      <c r="G285" s="248"/>
      <c r="H285" s="247"/>
      <c r="I285" s="967" t="s">
        <v>52</v>
      </c>
      <c r="J285" s="968"/>
      <c r="K285" s="981">
        <v>1.0900000000000001</v>
      </c>
      <c r="L285" s="982"/>
      <c r="M285" s="215">
        <f>K285*12*I248</f>
        <v>2639.5440000000003</v>
      </c>
    </row>
    <row r="286" spans="1:13">
      <c r="A286" s="257" t="s">
        <v>51</v>
      </c>
      <c r="B286" s="256"/>
      <c r="C286" s="256"/>
      <c r="D286" s="256"/>
      <c r="E286" s="256"/>
      <c r="F286" s="256"/>
      <c r="G286" s="256"/>
      <c r="H286" s="255"/>
      <c r="I286" s="975" t="s">
        <v>50</v>
      </c>
      <c r="J286" s="976"/>
      <c r="K286" s="262"/>
      <c r="L286" s="261"/>
      <c r="M286" s="215"/>
    </row>
    <row r="287" spans="1:13">
      <c r="A287" s="254" t="s">
        <v>49</v>
      </c>
      <c r="B287" s="253"/>
      <c r="C287" s="253"/>
      <c r="D287" s="253"/>
      <c r="E287" s="253"/>
      <c r="F287" s="253"/>
      <c r="G287" s="253"/>
      <c r="H287" s="252"/>
      <c r="I287" s="979" t="s">
        <v>48</v>
      </c>
      <c r="J287" s="980"/>
      <c r="K287" s="981">
        <v>0.67</v>
      </c>
      <c r="L287" s="982"/>
      <c r="M287" s="215">
        <f>K287*12*I248</f>
        <v>1622.4720000000002</v>
      </c>
    </row>
    <row r="288" spans="1:13">
      <c r="A288" s="254" t="s">
        <v>47</v>
      </c>
      <c r="B288" s="253"/>
      <c r="C288" s="253"/>
      <c r="D288" s="253"/>
      <c r="E288" s="253"/>
      <c r="F288" s="253"/>
      <c r="G288" s="253"/>
      <c r="H288" s="252"/>
      <c r="I288" s="979" t="s">
        <v>46</v>
      </c>
      <c r="J288" s="980"/>
      <c r="K288" s="981">
        <v>0.16</v>
      </c>
      <c r="L288" s="982"/>
      <c r="M288" s="215">
        <f>K288*12*I248</f>
        <v>387.45600000000002</v>
      </c>
    </row>
    <row r="289" spans="1:13">
      <c r="A289" s="249" t="s">
        <v>38</v>
      </c>
      <c r="B289" s="248"/>
      <c r="C289" s="248"/>
      <c r="D289" s="248"/>
      <c r="E289" s="248"/>
      <c r="F289" s="248"/>
      <c r="G289" s="248"/>
      <c r="H289" s="247"/>
      <c r="I289" s="979" t="s">
        <v>37</v>
      </c>
      <c r="J289" s="980"/>
      <c r="K289" s="983">
        <v>0.1</v>
      </c>
      <c r="L289" s="984"/>
      <c r="M289" s="215">
        <f>K289*12*I248</f>
        <v>242.16000000000005</v>
      </c>
    </row>
    <row r="290" spans="1:13" ht="15.75" thickBot="1">
      <c r="A290" s="249" t="s">
        <v>45</v>
      </c>
      <c r="B290" s="248"/>
      <c r="C290" s="248"/>
      <c r="D290" s="248"/>
      <c r="E290" s="248"/>
      <c r="F290" s="248"/>
      <c r="G290" s="248"/>
      <c r="H290" s="247"/>
      <c r="I290" s="992" t="s">
        <v>44</v>
      </c>
      <c r="J290" s="993"/>
      <c r="K290" s="1002">
        <v>0.15</v>
      </c>
      <c r="L290" s="1003"/>
      <c r="M290" s="260">
        <f>K290*12*I248</f>
        <v>363.24</v>
      </c>
    </row>
    <row r="291" spans="1:13" ht="15.75" thickBot="1">
      <c r="A291" s="996" t="s">
        <v>108</v>
      </c>
      <c r="B291" s="997"/>
      <c r="C291" s="997"/>
      <c r="D291" s="997"/>
      <c r="E291" s="997"/>
      <c r="F291" s="997"/>
      <c r="G291" s="997"/>
      <c r="H291" s="998"/>
      <c r="I291" s="259"/>
      <c r="J291" s="258"/>
      <c r="K291" s="1004">
        <f>K292+K293+K294</f>
        <v>1.48</v>
      </c>
      <c r="L291" s="1005"/>
      <c r="M291" s="240">
        <f>K291*12*I248</f>
        <v>3583.9679999999998</v>
      </c>
    </row>
    <row r="292" spans="1:13">
      <c r="A292" s="257" t="s">
        <v>42</v>
      </c>
      <c r="B292" s="256"/>
      <c r="C292" s="256"/>
      <c r="D292" s="256"/>
      <c r="E292" s="256"/>
      <c r="F292" s="256"/>
      <c r="G292" s="256"/>
      <c r="H292" s="255"/>
      <c r="I292" s="1006" t="s">
        <v>41</v>
      </c>
      <c r="J292" s="1007"/>
      <c r="K292" s="1008">
        <v>0.71</v>
      </c>
      <c r="L292" s="1009"/>
      <c r="M292" s="215">
        <f>K292*12*I248</f>
        <v>1719.336</v>
      </c>
    </row>
    <row r="293" spans="1:13">
      <c r="A293" s="254" t="s">
        <v>40</v>
      </c>
      <c r="B293" s="253"/>
      <c r="C293" s="253"/>
      <c r="D293" s="253"/>
      <c r="E293" s="253"/>
      <c r="F293" s="253"/>
      <c r="G293" s="253"/>
      <c r="H293" s="252"/>
      <c r="I293" s="251" t="s">
        <v>39</v>
      </c>
      <c r="J293" s="250"/>
      <c r="K293" s="983">
        <v>0.62</v>
      </c>
      <c r="L293" s="984"/>
      <c r="M293" s="215">
        <f>K293*12*I248</f>
        <v>1501.3920000000001</v>
      </c>
    </row>
    <row r="294" spans="1:13" ht="15.75" thickBot="1">
      <c r="A294" s="249" t="s">
        <v>38</v>
      </c>
      <c r="B294" s="248"/>
      <c r="C294" s="248"/>
      <c r="D294" s="248"/>
      <c r="E294" s="248"/>
      <c r="F294" s="248"/>
      <c r="G294" s="248"/>
      <c r="H294" s="247"/>
      <c r="I294" s="992" t="s">
        <v>37</v>
      </c>
      <c r="J294" s="993"/>
      <c r="K294" s="1002">
        <v>0.15</v>
      </c>
      <c r="L294" s="1003"/>
      <c r="M294" s="215">
        <f>K294*12*I248</f>
        <v>363.24</v>
      </c>
    </row>
    <row r="295" spans="1:13" ht="15.75" thickBot="1">
      <c r="A295" s="246" t="s">
        <v>107</v>
      </c>
      <c r="B295" s="245"/>
      <c r="C295" s="245"/>
      <c r="D295" s="245"/>
      <c r="E295" s="245"/>
      <c r="F295" s="245"/>
      <c r="G295" s="245"/>
      <c r="H295" s="244"/>
      <c r="I295" s="1010" t="s">
        <v>35</v>
      </c>
      <c r="J295" s="1011"/>
      <c r="K295" s="1012">
        <v>38.479999999999997</v>
      </c>
      <c r="L295" s="1013"/>
      <c r="M295" s="240">
        <f>K295*12*I248</f>
        <v>93183.168000000005</v>
      </c>
    </row>
    <row r="296" spans="1:13" ht="15.75" thickBot="1">
      <c r="A296" s="986" t="s">
        <v>106</v>
      </c>
      <c r="B296" s="987"/>
      <c r="C296" s="987"/>
      <c r="D296" s="987"/>
      <c r="E296" s="987"/>
      <c r="F296" s="987"/>
      <c r="G296" s="987"/>
      <c r="H296" s="988"/>
      <c r="I296" s="242"/>
      <c r="J296" s="241"/>
      <c r="K296" s="999">
        <v>1.87</v>
      </c>
      <c r="L296" s="1005"/>
      <c r="M296" s="240">
        <f>K296*12*I248</f>
        <v>4528.3920000000007</v>
      </c>
    </row>
    <row r="297" spans="1:13">
      <c r="A297" s="238" t="s">
        <v>33</v>
      </c>
      <c r="B297" s="237"/>
      <c r="C297" s="237"/>
      <c r="D297" s="237"/>
      <c r="E297" s="237"/>
      <c r="F297" s="237"/>
      <c r="G297" s="237"/>
      <c r="H297" s="235"/>
      <c r="I297" s="1014" t="s">
        <v>32</v>
      </c>
      <c r="J297" s="1015"/>
      <c r="K297" s="232"/>
      <c r="L297" s="318"/>
      <c r="M297" s="215"/>
    </row>
    <row r="298" spans="1:13">
      <c r="A298" s="238" t="s">
        <v>31</v>
      </c>
      <c r="B298" s="237"/>
      <c r="C298" s="237"/>
      <c r="D298" s="237"/>
      <c r="E298" s="237"/>
      <c r="F298" s="237"/>
      <c r="G298" s="237"/>
      <c r="H298" s="235"/>
      <c r="I298" s="234"/>
      <c r="J298" s="233"/>
      <c r="K298" s="232"/>
      <c r="L298" s="318"/>
      <c r="M298" s="215"/>
    </row>
    <row r="299" spans="1:13" ht="15.75" thickBot="1">
      <c r="A299" s="238" t="s">
        <v>30</v>
      </c>
      <c r="B299" s="237"/>
      <c r="C299" s="237"/>
      <c r="D299" s="237"/>
      <c r="E299" s="237"/>
      <c r="F299" s="237"/>
      <c r="G299" s="237"/>
      <c r="H299" s="235"/>
      <c r="I299" s="413"/>
      <c r="J299" s="233"/>
      <c r="K299" s="232"/>
      <c r="L299" s="318"/>
      <c r="M299" s="215"/>
    </row>
    <row r="300" spans="1:13" ht="15.75" thickBot="1">
      <c r="A300" s="246" t="s">
        <v>105</v>
      </c>
      <c r="B300" s="245"/>
      <c r="C300" s="245"/>
      <c r="D300" s="245"/>
      <c r="E300" s="245"/>
      <c r="F300" s="245"/>
      <c r="G300" s="245"/>
      <c r="H300" s="244"/>
      <c r="I300" s="242"/>
      <c r="J300" s="241"/>
      <c r="K300" s="999">
        <v>0.1</v>
      </c>
      <c r="L300" s="1005"/>
      <c r="M300" s="240">
        <f>K300*12*I248</f>
        <v>242.16000000000005</v>
      </c>
    </row>
    <row r="301" spans="1:13">
      <c r="A301" s="238" t="s">
        <v>28</v>
      </c>
      <c r="B301" s="237"/>
      <c r="C301" s="237"/>
      <c r="D301" s="237"/>
      <c r="E301" s="237"/>
      <c r="F301" s="237"/>
      <c r="G301" s="237"/>
      <c r="H301" s="235"/>
      <c r="I301" s="1014" t="s">
        <v>27</v>
      </c>
      <c r="J301" s="1015"/>
      <c r="K301" s="317"/>
      <c r="L301" s="318"/>
      <c r="M301" s="215"/>
    </row>
    <row r="302" spans="1:13" ht="15.75" thickBot="1">
      <c r="A302" s="238" t="s">
        <v>26</v>
      </c>
      <c r="B302" s="237"/>
      <c r="C302" s="237"/>
      <c r="D302" s="237"/>
      <c r="E302" s="237"/>
      <c r="F302" s="237"/>
      <c r="G302" s="237"/>
      <c r="H302" s="235"/>
      <c r="I302" s="234"/>
      <c r="J302" s="233"/>
      <c r="K302" s="317"/>
      <c r="L302" s="318"/>
      <c r="M302" s="215"/>
    </row>
    <row r="303" spans="1:13" ht="15.75" thickBot="1">
      <c r="A303" s="986" t="s">
        <v>111</v>
      </c>
      <c r="B303" s="987"/>
      <c r="C303" s="987"/>
      <c r="D303" s="987"/>
      <c r="E303" s="987"/>
      <c r="F303" s="987"/>
      <c r="G303" s="987"/>
      <c r="H303" s="988"/>
      <c r="I303" s="242"/>
      <c r="J303" s="241"/>
      <c r="K303" s="999">
        <v>6.94</v>
      </c>
      <c r="L303" s="1005"/>
      <c r="M303" s="240">
        <f>K303*12*I248</f>
        <v>16805.904000000002</v>
      </c>
    </row>
    <row r="304" spans="1:13">
      <c r="A304" s="238" t="s">
        <v>24</v>
      </c>
      <c r="B304" s="236"/>
      <c r="C304" s="236"/>
      <c r="D304" s="236"/>
      <c r="E304" s="236"/>
      <c r="F304" s="237"/>
      <c r="G304" s="236"/>
      <c r="H304" s="235"/>
      <c r="I304" s="967" t="s">
        <v>23</v>
      </c>
      <c r="J304" s="968"/>
      <c r="K304" s="232"/>
      <c r="L304" s="318"/>
      <c r="M304" s="215"/>
    </row>
    <row r="305" spans="1:13">
      <c r="A305" s="238" t="s">
        <v>22</v>
      </c>
      <c r="B305" s="236"/>
      <c r="C305" s="236"/>
      <c r="D305" s="236"/>
      <c r="E305" s="236"/>
      <c r="F305" s="237"/>
      <c r="G305" s="236"/>
      <c r="H305" s="235"/>
      <c r="I305" s="967" t="s">
        <v>21</v>
      </c>
      <c r="J305" s="968"/>
      <c r="K305" s="232"/>
      <c r="L305" s="318"/>
      <c r="M305" s="215"/>
    </row>
    <row r="306" spans="1:13">
      <c r="A306" s="238" t="s">
        <v>20</v>
      </c>
      <c r="B306" s="236"/>
      <c r="C306" s="236"/>
      <c r="D306" s="236"/>
      <c r="E306" s="236"/>
      <c r="F306" s="237"/>
      <c r="G306" s="236"/>
      <c r="H306" s="235"/>
      <c r="I306" s="967" t="s">
        <v>19</v>
      </c>
      <c r="J306" s="968"/>
      <c r="K306" s="232"/>
      <c r="L306" s="318"/>
      <c r="M306" s="215"/>
    </row>
    <row r="307" spans="1:13">
      <c r="A307" s="238" t="s">
        <v>18</v>
      </c>
      <c r="B307" s="236"/>
      <c r="C307" s="236"/>
      <c r="D307" s="236"/>
      <c r="E307" s="236"/>
      <c r="F307" s="237"/>
      <c r="G307" s="236"/>
      <c r="H307" s="235"/>
      <c r="I307" s="967" t="s">
        <v>17</v>
      </c>
      <c r="J307" s="968"/>
      <c r="K307" s="232"/>
      <c r="L307" s="318"/>
      <c r="M307" s="215"/>
    </row>
    <row r="308" spans="1:13">
      <c r="A308" s="238" t="s">
        <v>16</v>
      </c>
      <c r="B308" s="236"/>
      <c r="C308" s="236"/>
      <c r="D308" s="236"/>
      <c r="E308" s="236"/>
      <c r="F308" s="237"/>
      <c r="G308" s="236"/>
      <c r="H308" s="235"/>
      <c r="I308" s="967" t="s">
        <v>15</v>
      </c>
      <c r="J308" s="968"/>
      <c r="K308" s="232"/>
      <c r="L308" s="318"/>
      <c r="M308" s="215"/>
    </row>
    <row r="309" spans="1:13">
      <c r="A309" s="238" t="s">
        <v>14</v>
      </c>
      <c r="B309" s="236"/>
      <c r="C309" s="236"/>
      <c r="D309" s="236"/>
      <c r="E309" s="236"/>
      <c r="F309" s="237"/>
      <c r="G309" s="236"/>
      <c r="H309" s="235"/>
      <c r="I309" s="234"/>
      <c r="J309" s="233"/>
      <c r="K309" s="232"/>
      <c r="L309" s="239"/>
      <c r="M309" s="215"/>
    </row>
    <row r="310" spans="1:13">
      <c r="A310" s="238" t="s">
        <v>13</v>
      </c>
      <c r="B310" s="236"/>
      <c r="C310" s="236"/>
      <c r="D310" s="236"/>
      <c r="E310" s="236"/>
      <c r="F310" s="237"/>
      <c r="G310" s="236"/>
      <c r="H310" s="235"/>
      <c r="I310" s="234"/>
      <c r="J310" s="233"/>
      <c r="K310" s="232"/>
      <c r="L310" s="318"/>
      <c r="M310" s="215"/>
    </row>
    <row r="311" spans="1:13">
      <c r="A311" s="238" t="s">
        <v>12</v>
      </c>
      <c r="B311" s="236"/>
      <c r="C311" s="236"/>
      <c r="D311" s="236"/>
      <c r="E311" s="236"/>
      <c r="F311" s="237"/>
      <c r="G311" s="236"/>
      <c r="H311" s="235"/>
      <c r="I311" s="234"/>
      <c r="J311" s="233"/>
      <c r="K311" s="232"/>
      <c r="L311" s="318"/>
      <c r="M311" s="215"/>
    </row>
    <row r="312" spans="1:13">
      <c r="A312" s="238" t="s">
        <v>11</v>
      </c>
      <c r="B312" s="236"/>
      <c r="C312" s="236"/>
      <c r="D312" s="236"/>
      <c r="E312" s="236"/>
      <c r="F312" s="237"/>
      <c r="G312" s="236"/>
      <c r="H312" s="235"/>
      <c r="I312" s="234"/>
      <c r="J312" s="233"/>
      <c r="K312" s="232"/>
      <c r="L312" s="318"/>
      <c r="M312" s="215"/>
    </row>
    <row r="313" spans="1:13">
      <c r="A313" s="238" t="s">
        <v>10</v>
      </c>
      <c r="B313" s="236"/>
      <c r="C313" s="236"/>
      <c r="D313" s="236"/>
      <c r="E313" s="236"/>
      <c r="F313" s="237"/>
      <c r="G313" s="236"/>
      <c r="H313" s="235"/>
      <c r="I313" s="234"/>
      <c r="J313" s="233"/>
      <c r="K313" s="232"/>
      <c r="L313" s="318"/>
      <c r="M313" s="215"/>
    </row>
    <row r="314" spans="1:13" ht="15.75" thickBot="1">
      <c r="A314" s="1044" t="s">
        <v>9</v>
      </c>
      <c r="B314" s="1045"/>
      <c r="C314" s="1045"/>
      <c r="D314" s="1045"/>
      <c r="E314" s="1045"/>
      <c r="F314" s="1045"/>
      <c r="G314" s="1045"/>
      <c r="H314" s="1046"/>
      <c r="I314" s="234"/>
      <c r="J314" s="233"/>
      <c r="K314" s="268"/>
      <c r="L314" s="261"/>
      <c r="M314" s="215"/>
    </row>
    <row r="315" spans="1:13">
      <c r="A315" s="230" t="s">
        <v>8</v>
      </c>
      <c r="B315" s="229"/>
      <c r="C315" s="229"/>
      <c r="D315" s="229"/>
      <c r="E315" s="229"/>
      <c r="F315" s="229"/>
      <c r="G315" s="229"/>
      <c r="H315" s="229"/>
      <c r="I315" s="1014" t="s">
        <v>3</v>
      </c>
      <c r="J315" s="1015"/>
      <c r="K315" s="228"/>
      <c r="L315" s="227"/>
      <c r="M315" s="226"/>
    </row>
    <row r="316" spans="1:13" ht="15.75" thickBot="1">
      <c r="A316" s="225" t="s">
        <v>7</v>
      </c>
      <c r="B316" s="224"/>
      <c r="C316" s="224"/>
      <c r="D316" s="224"/>
      <c r="E316" s="224"/>
      <c r="F316" s="224"/>
      <c r="G316" s="224"/>
      <c r="H316" s="224"/>
      <c r="I316" s="223"/>
      <c r="J316" s="222"/>
      <c r="K316" s="221"/>
      <c r="L316" s="220"/>
      <c r="M316" s="219"/>
    </row>
    <row r="317" spans="1:13" ht="15.75" thickBot="1">
      <c r="A317" s="986" t="s">
        <v>6</v>
      </c>
      <c r="B317" s="987"/>
      <c r="C317" s="987"/>
      <c r="D317" s="987"/>
      <c r="E317" s="987"/>
      <c r="F317" s="987"/>
      <c r="G317" s="987"/>
      <c r="H317" s="1026"/>
      <c r="I317" s="1027" t="s">
        <v>5</v>
      </c>
      <c r="J317" s="1028"/>
      <c r="K317" s="1024">
        <v>1.71</v>
      </c>
      <c r="L317" s="1025"/>
      <c r="M317" s="208">
        <f>K317*12*I248</f>
        <v>4140.9359999999997</v>
      </c>
    </row>
    <row r="318" spans="1:13" ht="15.75" thickBot="1">
      <c r="A318" s="313" t="s">
        <v>4</v>
      </c>
      <c r="B318" s="314"/>
      <c r="C318" s="314"/>
      <c r="D318" s="314"/>
      <c r="E318" s="314"/>
      <c r="F318" s="314"/>
      <c r="G318" s="314"/>
      <c r="H318" s="314"/>
      <c r="I318" s="315"/>
      <c r="J318" s="316"/>
      <c r="K318" s="1024">
        <v>1.1000000000000001</v>
      </c>
      <c r="L318" s="1025"/>
      <c r="M318" s="208">
        <f>K318*12*I248</f>
        <v>2663.76</v>
      </c>
    </row>
    <row r="319" spans="1:13" ht="15.75" thickBot="1">
      <c r="A319" s="313" t="s">
        <v>2</v>
      </c>
      <c r="B319" s="314"/>
      <c r="C319" s="314"/>
      <c r="D319" s="314"/>
      <c r="E319" s="314"/>
      <c r="F319" s="314"/>
      <c r="G319" s="314"/>
      <c r="H319" s="314"/>
      <c r="I319" s="315"/>
      <c r="J319" s="404"/>
      <c r="K319" s="1024"/>
      <c r="L319" s="1025"/>
      <c r="M319" s="208"/>
    </row>
    <row r="320" spans="1:13" ht="15.75" thickBot="1">
      <c r="A320" s="1020" t="s">
        <v>0</v>
      </c>
      <c r="B320" s="1021"/>
      <c r="C320" s="1021"/>
      <c r="D320" s="1021"/>
      <c r="E320" s="1021"/>
      <c r="F320" s="1021"/>
      <c r="G320" s="1021"/>
      <c r="H320" s="1021"/>
      <c r="I320" s="210"/>
      <c r="J320" s="209"/>
      <c r="K320" s="1022">
        <f>K249+K259+K274+K303+K317+K319+K318</f>
        <v>75.319999999999979</v>
      </c>
      <c r="L320" s="1023"/>
      <c r="M320" s="208">
        <f>M249+M259+M274+M303+M317+M319+M318</f>
        <v>182394.91200000004</v>
      </c>
    </row>
    <row r="322" spans="1:13" ht="15.75">
      <c r="A322" s="957" t="s">
        <v>104</v>
      </c>
      <c r="B322" s="957"/>
      <c r="C322" s="957"/>
      <c r="D322" s="957"/>
      <c r="E322" s="957"/>
      <c r="F322" s="957"/>
      <c r="G322" s="957"/>
      <c r="H322" s="957"/>
      <c r="I322" s="957"/>
      <c r="J322" s="957"/>
      <c r="K322" s="957"/>
      <c r="L322" s="957"/>
      <c r="M322" s="262"/>
    </row>
    <row r="323" spans="1:13" ht="15.75">
      <c r="A323" s="958" t="s">
        <v>152</v>
      </c>
      <c r="B323" s="958"/>
      <c r="C323" s="958"/>
      <c r="D323" s="958"/>
      <c r="E323" s="958"/>
      <c r="F323" s="958"/>
      <c r="G323" s="958"/>
      <c r="H323" s="958"/>
      <c r="I323" s="958"/>
      <c r="J323" s="958"/>
      <c r="K323" s="958"/>
      <c r="L323" s="958"/>
      <c r="M323" s="262"/>
    </row>
    <row r="324" spans="1:13" ht="15.75">
      <c r="A324" s="300"/>
      <c r="B324" s="300"/>
      <c r="C324" s="300"/>
      <c r="D324" s="300"/>
      <c r="E324" s="300"/>
      <c r="F324" s="300" t="s">
        <v>151</v>
      </c>
      <c r="G324" s="300"/>
      <c r="H324" s="300"/>
      <c r="I324" s="300"/>
      <c r="J324" s="300"/>
      <c r="K324" s="1110" t="s">
        <v>148</v>
      </c>
      <c r="L324" s="1111"/>
      <c r="M324" s="262"/>
    </row>
    <row r="325" spans="1:13">
      <c r="A325" s="264"/>
      <c r="B325" s="263"/>
      <c r="C325" s="960" t="s">
        <v>100</v>
      </c>
      <c r="D325" s="960"/>
      <c r="E325" s="960"/>
      <c r="F325" s="263"/>
      <c r="G325" s="263"/>
      <c r="H325" s="298"/>
      <c r="I325" s="961" t="s">
        <v>99</v>
      </c>
      <c r="J325" s="962"/>
      <c r="K325" s="963" t="s">
        <v>98</v>
      </c>
      <c r="L325" s="964"/>
      <c r="M325" s="312"/>
    </row>
    <row r="326" spans="1:13">
      <c r="A326" s="311"/>
      <c r="B326" s="283"/>
      <c r="C326" s="283"/>
      <c r="D326" s="283"/>
      <c r="E326" s="283"/>
      <c r="F326" s="283"/>
      <c r="G326" s="283"/>
      <c r="H326" s="284"/>
      <c r="I326" s="234"/>
      <c r="J326" s="233"/>
      <c r="K326" s="965" t="s">
        <v>97</v>
      </c>
      <c r="L326" s="966"/>
      <c r="M326" s="310" t="s">
        <v>96</v>
      </c>
    </row>
    <row r="327" spans="1:13">
      <c r="A327" s="311"/>
      <c r="B327" s="283"/>
      <c r="C327" s="283"/>
      <c r="D327" s="283"/>
      <c r="E327" s="283"/>
      <c r="F327" s="283"/>
      <c r="G327" s="283"/>
      <c r="H327" s="284"/>
      <c r="I327" s="967" t="s">
        <v>95</v>
      </c>
      <c r="J327" s="968"/>
      <c r="K327" s="969" t="s">
        <v>94</v>
      </c>
      <c r="L327" s="970"/>
      <c r="M327" s="310" t="s">
        <v>93</v>
      </c>
    </row>
    <row r="328" spans="1:13" ht="16.5" thickBot="1">
      <c r="A328" s="309"/>
      <c r="B328" s="280"/>
      <c r="C328" s="280"/>
      <c r="D328" s="280"/>
      <c r="E328" s="280"/>
      <c r="F328" s="280"/>
      <c r="G328" s="280"/>
      <c r="H328" s="279"/>
      <c r="I328" s="971">
        <v>201.8</v>
      </c>
      <c r="J328" s="972"/>
      <c r="K328" s="973"/>
      <c r="L328" s="974"/>
      <c r="M328" s="308"/>
    </row>
    <row r="329" spans="1:13">
      <c r="A329" s="296" t="s">
        <v>92</v>
      </c>
      <c r="B329" s="276"/>
      <c r="C329" s="276"/>
      <c r="D329" s="276"/>
      <c r="E329" s="276"/>
      <c r="F329" s="276"/>
      <c r="G329" s="276"/>
      <c r="H329" s="307"/>
      <c r="I329" s="273"/>
      <c r="J329" s="272"/>
      <c r="K329" s="955">
        <f>K332+K335</f>
        <v>7.18</v>
      </c>
      <c r="L329" s="956"/>
      <c r="M329" s="226">
        <f>K329*12*I328</f>
        <v>17387.088</v>
      </c>
    </row>
    <row r="330" spans="1:13">
      <c r="A330" s="306" t="s">
        <v>91</v>
      </c>
      <c r="B330" s="305"/>
      <c r="C330" s="305"/>
      <c r="D330" s="305"/>
      <c r="E330" s="305"/>
      <c r="F330" s="305"/>
      <c r="G330" s="305"/>
      <c r="H330" s="304"/>
      <c r="I330" s="234"/>
      <c r="J330" s="233"/>
      <c r="K330" s="268"/>
      <c r="L330" s="261"/>
      <c r="M330" s="303"/>
    </row>
    <row r="331" spans="1:13" ht="15.75" thickBot="1">
      <c r="A331" s="292" t="s">
        <v>90</v>
      </c>
      <c r="B331" s="302"/>
      <c r="C331" s="302"/>
      <c r="D331" s="302"/>
      <c r="E331" s="302"/>
      <c r="F331" s="302"/>
      <c r="G331" s="302"/>
      <c r="H331" s="301"/>
      <c r="I331" s="289"/>
      <c r="J331" s="222"/>
      <c r="K331" s="221"/>
      <c r="L331" s="220"/>
      <c r="M331" s="219"/>
    </row>
    <row r="332" spans="1:13">
      <c r="A332" s="257" t="s">
        <v>89</v>
      </c>
      <c r="B332" s="266"/>
      <c r="C332" s="266"/>
      <c r="D332" s="266"/>
      <c r="E332" s="266"/>
      <c r="F332" s="266"/>
      <c r="G332" s="266"/>
      <c r="H332" s="285"/>
      <c r="I332" s="975" t="s">
        <v>27</v>
      </c>
      <c r="J332" s="976"/>
      <c r="K332" s="977">
        <v>4.3</v>
      </c>
      <c r="L332" s="978"/>
      <c r="M332" s="215">
        <f>K332*12*I328</f>
        <v>10412.879999999999</v>
      </c>
    </row>
    <row r="333" spans="1:13">
      <c r="A333" s="238" t="s">
        <v>80</v>
      </c>
      <c r="B333" s="283"/>
      <c r="C333" s="283"/>
      <c r="D333" s="283"/>
      <c r="E333" s="283"/>
      <c r="F333" s="283"/>
      <c r="G333" s="283"/>
      <c r="H333" s="284"/>
      <c r="I333" s="967" t="s">
        <v>70</v>
      </c>
      <c r="J333" s="968"/>
      <c r="K333" s="262"/>
      <c r="L333" s="261"/>
      <c r="M333" s="215"/>
    </row>
    <row r="334" spans="1:13">
      <c r="A334" s="257" t="s">
        <v>79</v>
      </c>
      <c r="B334" s="266"/>
      <c r="C334" s="266"/>
      <c r="D334" s="266"/>
      <c r="E334" s="266"/>
      <c r="F334" s="266"/>
      <c r="G334" s="266"/>
      <c r="H334" s="285"/>
      <c r="I334" s="975"/>
      <c r="J334" s="976"/>
      <c r="K334" s="262"/>
      <c r="L334" s="261"/>
      <c r="M334" s="215"/>
    </row>
    <row r="335" spans="1:13">
      <c r="A335" s="257" t="s">
        <v>88</v>
      </c>
      <c r="B335" s="266"/>
      <c r="C335" s="266"/>
      <c r="D335" s="266"/>
      <c r="E335" s="266"/>
      <c r="F335" s="266"/>
      <c r="G335" s="266"/>
      <c r="H335" s="285"/>
      <c r="I335" s="979" t="s">
        <v>59</v>
      </c>
      <c r="J335" s="980"/>
      <c r="K335" s="981">
        <v>2.88</v>
      </c>
      <c r="L335" s="982"/>
      <c r="M335" s="215">
        <f>K335*12*I328</f>
        <v>6974.2080000000005</v>
      </c>
    </row>
    <row r="336" spans="1:13" ht="15.75">
      <c r="A336" s="254" t="s">
        <v>87</v>
      </c>
      <c r="B336" s="282"/>
      <c r="C336" s="282"/>
      <c r="D336" s="282"/>
      <c r="E336" s="282"/>
      <c r="F336" s="282"/>
      <c r="G336" s="282"/>
      <c r="H336" s="281"/>
      <c r="I336" s="967" t="s">
        <v>70</v>
      </c>
      <c r="J336" s="968"/>
      <c r="K336" s="300"/>
      <c r="L336" s="299"/>
      <c r="M336" s="215"/>
    </row>
    <row r="337" spans="1:13">
      <c r="A337" s="249" t="s">
        <v>86</v>
      </c>
      <c r="B337" s="263"/>
      <c r="C337" s="263"/>
      <c r="D337" s="263"/>
      <c r="E337" s="263"/>
      <c r="F337" s="263"/>
      <c r="G337" s="263"/>
      <c r="H337" s="298"/>
      <c r="I337" s="967"/>
      <c r="J337" s="968"/>
      <c r="K337" s="297"/>
      <c r="L337" s="261"/>
      <c r="M337" s="215"/>
    </row>
    <row r="338" spans="1:13" ht="15.75" thickBot="1">
      <c r="A338" s="257" t="s">
        <v>85</v>
      </c>
      <c r="B338" s="256"/>
      <c r="C338" s="256"/>
      <c r="D338" s="256"/>
      <c r="E338" s="256"/>
      <c r="F338" s="256"/>
      <c r="G338" s="256"/>
      <c r="H338" s="255"/>
      <c r="I338" s="270"/>
      <c r="J338" s="269"/>
      <c r="K338" s="983"/>
      <c r="L338" s="984"/>
      <c r="M338" s="215"/>
    </row>
    <row r="339" spans="1:13">
      <c r="A339" s="296" t="s">
        <v>84</v>
      </c>
      <c r="B339" s="295"/>
      <c r="C339" s="295"/>
      <c r="D339" s="295"/>
      <c r="E339" s="295"/>
      <c r="F339" s="295"/>
      <c r="G339" s="295"/>
      <c r="H339" s="294"/>
      <c r="I339" s="273"/>
      <c r="J339" s="293"/>
      <c r="K339" s="985">
        <f>K341+K346+K349</f>
        <v>5.86</v>
      </c>
      <c r="L339" s="956"/>
      <c r="M339" s="226">
        <f>K339*12*I328</f>
        <v>14190.576000000003</v>
      </c>
    </row>
    <row r="340" spans="1:13" ht="15.75" thickBot="1">
      <c r="A340" s="292" t="s">
        <v>83</v>
      </c>
      <c r="B340" s="291"/>
      <c r="C340" s="291"/>
      <c r="D340" s="291"/>
      <c r="E340" s="291"/>
      <c r="F340" s="291"/>
      <c r="G340" s="291"/>
      <c r="H340" s="290"/>
      <c r="I340" s="289"/>
      <c r="J340" s="288"/>
      <c r="K340" s="221"/>
      <c r="L340" s="220"/>
      <c r="M340" s="219"/>
    </row>
    <row r="341" spans="1:13">
      <c r="A341" s="238" t="s">
        <v>82</v>
      </c>
      <c r="B341" s="237"/>
      <c r="C341" s="237"/>
      <c r="D341" s="237"/>
      <c r="E341" s="237"/>
      <c r="F341" s="237"/>
      <c r="G341" s="237"/>
      <c r="H341" s="235"/>
      <c r="I341" s="967" t="s">
        <v>27</v>
      </c>
      <c r="J341" s="968"/>
      <c r="K341" s="977">
        <v>2.94</v>
      </c>
      <c r="L341" s="978"/>
      <c r="M341" s="215">
        <f>K341*12*I328</f>
        <v>7119.5040000000008</v>
      </c>
    </row>
    <row r="342" spans="1:13">
      <c r="A342" s="257" t="s">
        <v>81</v>
      </c>
      <c r="B342" s="256"/>
      <c r="C342" s="256"/>
      <c r="D342" s="256"/>
      <c r="E342" s="256"/>
      <c r="F342" s="256"/>
      <c r="G342" s="256"/>
      <c r="H342" s="255"/>
      <c r="I342" s="319"/>
      <c r="J342" s="320"/>
      <c r="K342" s="262"/>
      <c r="L342" s="261"/>
      <c r="M342" s="215"/>
    </row>
    <row r="343" spans="1:13">
      <c r="A343" s="238" t="s">
        <v>80</v>
      </c>
      <c r="B343" s="283"/>
      <c r="C343" s="283"/>
      <c r="D343" s="283"/>
      <c r="E343" s="283"/>
      <c r="F343" s="283"/>
      <c r="G343" s="283"/>
      <c r="H343" s="284"/>
      <c r="I343" s="967" t="s">
        <v>70</v>
      </c>
      <c r="J343" s="968"/>
      <c r="K343" s="262"/>
      <c r="L343" s="261"/>
      <c r="M343" s="215"/>
    </row>
    <row r="344" spans="1:13">
      <c r="A344" s="257" t="s">
        <v>79</v>
      </c>
      <c r="B344" s="266"/>
      <c r="C344" s="266"/>
      <c r="D344" s="266"/>
      <c r="E344" s="266"/>
      <c r="F344" s="266"/>
      <c r="G344" s="266"/>
      <c r="H344" s="285"/>
      <c r="I344" s="975"/>
      <c r="J344" s="976"/>
      <c r="K344" s="262"/>
      <c r="L344" s="261"/>
      <c r="M344" s="215"/>
    </row>
    <row r="345" spans="1:13">
      <c r="A345" s="254" t="s">
        <v>78</v>
      </c>
      <c r="B345" s="282"/>
      <c r="C345" s="281"/>
      <c r="D345" s="283"/>
      <c r="E345" s="283"/>
      <c r="F345" s="283"/>
      <c r="G345" s="283"/>
      <c r="H345" s="284"/>
      <c r="I345" s="967" t="s">
        <v>70</v>
      </c>
      <c r="J345" s="968"/>
      <c r="K345" s="262"/>
      <c r="L345" s="261"/>
      <c r="M345" s="215"/>
    </row>
    <row r="346" spans="1:13">
      <c r="A346" s="238" t="s">
        <v>77</v>
      </c>
      <c r="B346" s="283"/>
      <c r="C346" s="283"/>
      <c r="D346" s="282"/>
      <c r="E346" s="282"/>
      <c r="F346" s="282"/>
      <c r="G346" s="282"/>
      <c r="H346" s="281"/>
      <c r="I346" s="979" t="s">
        <v>59</v>
      </c>
      <c r="J346" s="980"/>
      <c r="K346" s="981">
        <v>1.29</v>
      </c>
      <c r="L346" s="982"/>
      <c r="M346" s="215">
        <f>K346*12*I328</f>
        <v>3123.8640000000005</v>
      </c>
    </row>
    <row r="347" spans="1:13">
      <c r="A347" s="249" t="s">
        <v>76</v>
      </c>
      <c r="B347" s="248"/>
      <c r="C347" s="248"/>
      <c r="D347" s="248"/>
      <c r="E347" s="248"/>
      <c r="F347" s="248"/>
      <c r="G347" s="248"/>
      <c r="H347" s="247"/>
      <c r="I347" s="961" t="s">
        <v>75</v>
      </c>
      <c r="J347" s="962"/>
      <c r="K347" s="262"/>
      <c r="L347" s="261"/>
      <c r="M347" s="215"/>
    </row>
    <row r="348" spans="1:13">
      <c r="A348" s="257"/>
      <c r="B348" s="256"/>
      <c r="C348" s="256"/>
      <c r="D348" s="256"/>
      <c r="E348" s="256"/>
      <c r="F348" s="256"/>
      <c r="G348" s="256"/>
      <c r="H348" s="255"/>
      <c r="I348" s="270" t="s">
        <v>74</v>
      </c>
      <c r="J348" s="269"/>
      <c r="K348" s="297"/>
      <c r="L348" s="261"/>
      <c r="M348" s="215"/>
    </row>
    <row r="349" spans="1:13">
      <c r="A349" s="249" t="s">
        <v>73</v>
      </c>
      <c r="B349" s="248"/>
      <c r="C349" s="248"/>
      <c r="D349" s="248"/>
      <c r="E349" s="248"/>
      <c r="F349" s="248"/>
      <c r="G349" s="248"/>
      <c r="H349" s="247"/>
      <c r="I349" s="961" t="s">
        <v>59</v>
      </c>
      <c r="J349" s="962"/>
      <c r="K349" s="981">
        <v>1.63</v>
      </c>
      <c r="L349" s="982"/>
      <c r="M349" s="215">
        <f>K349*12*I328</f>
        <v>3947.2080000000001</v>
      </c>
    </row>
    <row r="350" spans="1:13">
      <c r="A350" s="257" t="s">
        <v>72</v>
      </c>
      <c r="B350" s="256"/>
      <c r="C350" s="256"/>
      <c r="D350" s="256"/>
      <c r="E350" s="256"/>
      <c r="F350" s="256"/>
      <c r="G350" s="256"/>
      <c r="H350" s="255"/>
      <c r="I350" s="270"/>
      <c r="J350" s="269"/>
      <c r="K350" s="262"/>
      <c r="L350" s="261"/>
      <c r="M350" s="215"/>
    </row>
    <row r="351" spans="1:13">
      <c r="A351" s="249" t="s">
        <v>71</v>
      </c>
      <c r="B351" s="248"/>
      <c r="C351" s="248"/>
      <c r="D351" s="248"/>
      <c r="E351" s="248"/>
      <c r="F351" s="248"/>
      <c r="G351" s="248"/>
      <c r="H351" s="247"/>
      <c r="I351" s="967" t="s">
        <v>70</v>
      </c>
      <c r="J351" s="968"/>
      <c r="K351" s="262"/>
      <c r="L351" s="261"/>
      <c r="M351" s="215"/>
    </row>
    <row r="352" spans="1:13">
      <c r="A352" s="249" t="s">
        <v>69</v>
      </c>
      <c r="B352" s="248"/>
      <c r="C352" s="248"/>
      <c r="D352" s="248"/>
      <c r="E352" s="248"/>
      <c r="F352" s="248"/>
      <c r="G352" s="248"/>
      <c r="H352" s="247"/>
      <c r="I352" s="961" t="s">
        <v>68</v>
      </c>
      <c r="J352" s="962"/>
      <c r="K352" s="280"/>
      <c r="L352" s="279"/>
      <c r="M352" s="278"/>
    </row>
    <row r="353" spans="1:13" ht="15.75" thickBot="1">
      <c r="A353" s="257"/>
      <c r="B353" s="256"/>
      <c r="C353" s="256"/>
      <c r="D353" s="256"/>
      <c r="E353" s="256"/>
      <c r="F353" s="256"/>
      <c r="G353" s="256"/>
      <c r="H353" s="255"/>
      <c r="I353" s="1095" t="s">
        <v>67</v>
      </c>
      <c r="J353" s="1096"/>
      <c r="K353" s="443"/>
      <c r="L353" s="442"/>
      <c r="M353" s="416"/>
    </row>
    <row r="354" spans="1:13">
      <c r="A354" s="277" t="s">
        <v>66</v>
      </c>
      <c r="B354" s="276"/>
      <c r="C354" s="276"/>
      <c r="D354" s="276"/>
      <c r="E354" s="276"/>
      <c r="F354" s="276"/>
      <c r="G354" s="275"/>
      <c r="H354" s="274"/>
      <c r="I354" s="273"/>
      <c r="J354" s="272"/>
      <c r="K354" s="991">
        <f>K356+K363+K371+K375+K376+K380</f>
        <v>45.79</v>
      </c>
      <c r="L354" s="956"/>
      <c r="M354" s="226">
        <f>M356+M363+M371+M375+M376+M380</f>
        <v>110885.06400000001</v>
      </c>
    </row>
    <row r="355" spans="1:13" ht="15.75" thickBot="1">
      <c r="A355" s="415"/>
      <c r="B355" s="328"/>
      <c r="C355" s="328"/>
      <c r="D355" s="328"/>
      <c r="E355" s="328"/>
      <c r="F355" s="328"/>
      <c r="G355" s="328"/>
      <c r="H355" s="327"/>
      <c r="I355" s="289"/>
      <c r="J355" s="222"/>
      <c r="K355" s="221"/>
      <c r="L355" s="220"/>
      <c r="M355" s="219"/>
    </row>
    <row r="356" spans="1:13" ht="15.75" thickBot="1">
      <c r="A356" s="986" t="s">
        <v>65</v>
      </c>
      <c r="B356" s="987"/>
      <c r="C356" s="987"/>
      <c r="D356" s="987"/>
      <c r="E356" s="987"/>
      <c r="F356" s="987"/>
      <c r="G356" s="987"/>
      <c r="H356" s="988"/>
      <c r="I356" s="242"/>
      <c r="J356" s="241"/>
      <c r="K356" s="989">
        <f>K357+K358+K359+K361+K362</f>
        <v>8.3000000000000007</v>
      </c>
      <c r="L356" s="990"/>
      <c r="M356" s="240">
        <f>K356*12*I328</f>
        <v>20099.280000000002</v>
      </c>
    </row>
    <row r="357" spans="1:13">
      <c r="A357" s="257" t="s">
        <v>64</v>
      </c>
      <c r="B357" s="256"/>
      <c r="C357" s="256"/>
      <c r="D357" s="256"/>
      <c r="E357" s="256"/>
      <c r="F357" s="256"/>
      <c r="G357" s="256"/>
      <c r="H357" s="255"/>
      <c r="I357" s="975" t="s">
        <v>63</v>
      </c>
      <c r="J357" s="976"/>
      <c r="K357" s="977">
        <v>2.2400000000000002</v>
      </c>
      <c r="L357" s="978"/>
      <c r="M357" s="215">
        <f>K357*12*I328</f>
        <v>5424.3840000000009</v>
      </c>
    </row>
    <row r="358" spans="1:13">
      <c r="A358" s="254" t="s">
        <v>62</v>
      </c>
      <c r="B358" s="253"/>
      <c r="C358" s="253"/>
      <c r="D358" s="253"/>
      <c r="E358" s="253"/>
      <c r="F358" s="253"/>
      <c r="G358" s="253"/>
      <c r="H358" s="252"/>
      <c r="I358" s="975" t="s">
        <v>61</v>
      </c>
      <c r="J358" s="976"/>
      <c r="K358" s="981">
        <v>5.28</v>
      </c>
      <c r="L358" s="982"/>
      <c r="M358" s="215">
        <f>K358*12*I328</f>
        <v>12786.048000000001</v>
      </c>
    </row>
    <row r="359" spans="1:13">
      <c r="A359" s="249" t="s">
        <v>60</v>
      </c>
      <c r="B359" s="248"/>
      <c r="C359" s="248"/>
      <c r="D359" s="248"/>
      <c r="E359" s="248"/>
      <c r="F359" s="248"/>
      <c r="G359" s="248"/>
      <c r="H359" s="247"/>
      <c r="I359" s="975" t="s">
        <v>59</v>
      </c>
      <c r="J359" s="976"/>
      <c r="K359" s="981">
        <v>0.6</v>
      </c>
      <c r="L359" s="982"/>
      <c r="M359" s="215">
        <f>K359*12*I328</f>
        <v>1452.96</v>
      </c>
    </row>
    <row r="360" spans="1:13">
      <c r="A360" s="271" t="s">
        <v>58</v>
      </c>
      <c r="B360" s="266"/>
      <c r="C360" s="266"/>
      <c r="D360" s="266"/>
      <c r="E360" s="256"/>
      <c r="F360" s="256"/>
      <c r="G360" s="256"/>
      <c r="H360" s="255"/>
      <c r="I360" s="270"/>
      <c r="J360" s="269"/>
      <c r="K360" s="268"/>
      <c r="L360" s="261"/>
      <c r="M360" s="215"/>
    </row>
    <row r="361" spans="1:13">
      <c r="A361" s="254" t="s">
        <v>57</v>
      </c>
      <c r="B361" s="253"/>
      <c r="C361" s="253"/>
      <c r="D361" s="253"/>
      <c r="E361" s="253"/>
      <c r="F361" s="253"/>
      <c r="G361" s="253"/>
      <c r="H361" s="252"/>
      <c r="I361" s="979" t="s">
        <v>27</v>
      </c>
      <c r="J361" s="980"/>
      <c r="K361" s="981">
        <v>0.18</v>
      </c>
      <c r="L361" s="982"/>
      <c r="M361" s="215">
        <f>K361*12*I328</f>
        <v>435.88800000000003</v>
      </c>
    </row>
    <row r="362" spans="1:13" ht="15.75" thickBot="1">
      <c r="A362" s="249" t="s">
        <v>56</v>
      </c>
      <c r="B362" s="248"/>
      <c r="C362" s="248"/>
      <c r="D362" s="248"/>
      <c r="E362" s="248"/>
      <c r="F362" s="248"/>
      <c r="G362" s="248"/>
      <c r="H362" s="247"/>
      <c r="I362" s="992" t="s">
        <v>27</v>
      </c>
      <c r="J362" s="993"/>
      <c r="K362" s="994"/>
      <c r="L362" s="995"/>
      <c r="M362" s="215">
        <f>K362*12*I328</f>
        <v>0</v>
      </c>
    </row>
    <row r="363" spans="1:13" ht="15.75" thickBot="1">
      <c r="A363" s="996" t="s">
        <v>55</v>
      </c>
      <c r="B363" s="997"/>
      <c r="C363" s="997"/>
      <c r="D363" s="997"/>
      <c r="E363" s="997"/>
      <c r="F363" s="997"/>
      <c r="G363" s="997"/>
      <c r="H363" s="998"/>
      <c r="I363" s="242"/>
      <c r="J363" s="241"/>
      <c r="K363" s="999">
        <f>K364+K365+K367+K368+K369+K370</f>
        <v>2.3000000000000003</v>
      </c>
      <c r="L363" s="990"/>
      <c r="M363" s="240">
        <f>K363*12*I328</f>
        <v>5569.68</v>
      </c>
    </row>
    <row r="364" spans="1:13">
      <c r="A364" s="267" t="s">
        <v>54</v>
      </c>
      <c r="B364" s="266"/>
      <c r="C364" s="266"/>
      <c r="D364" s="266"/>
      <c r="E364" s="266"/>
      <c r="F364" s="256"/>
      <c r="G364" s="256"/>
      <c r="H364" s="255"/>
      <c r="I364" s="265"/>
      <c r="J364" s="233"/>
      <c r="K364" s="977">
        <v>0.13</v>
      </c>
      <c r="L364" s="978"/>
      <c r="M364" s="215">
        <f>K364*12*I328</f>
        <v>314.80800000000005</v>
      </c>
    </row>
    <row r="365" spans="1:13">
      <c r="A365" s="264" t="s">
        <v>53</v>
      </c>
      <c r="B365" s="263"/>
      <c r="C365" s="263"/>
      <c r="D365" s="263"/>
      <c r="E365" s="263"/>
      <c r="F365" s="248"/>
      <c r="G365" s="248"/>
      <c r="H365" s="247"/>
      <c r="I365" s="967" t="s">
        <v>52</v>
      </c>
      <c r="J365" s="968"/>
      <c r="K365" s="981">
        <v>1.0900000000000001</v>
      </c>
      <c r="L365" s="982"/>
      <c r="M365" s="215">
        <f>K365*12*I328</f>
        <v>2639.5440000000003</v>
      </c>
    </row>
    <row r="366" spans="1:13">
      <c r="A366" s="257" t="s">
        <v>51</v>
      </c>
      <c r="B366" s="256"/>
      <c r="C366" s="256"/>
      <c r="D366" s="256"/>
      <c r="E366" s="256"/>
      <c r="F366" s="256"/>
      <c r="G366" s="256"/>
      <c r="H366" s="255"/>
      <c r="I366" s="975" t="s">
        <v>50</v>
      </c>
      <c r="J366" s="976"/>
      <c r="K366" s="262"/>
      <c r="L366" s="261"/>
      <c r="M366" s="215"/>
    </row>
    <row r="367" spans="1:13">
      <c r="A367" s="254" t="s">
        <v>49</v>
      </c>
      <c r="B367" s="253"/>
      <c r="C367" s="253"/>
      <c r="D367" s="253"/>
      <c r="E367" s="253"/>
      <c r="F367" s="253"/>
      <c r="G367" s="253"/>
      <c r="H367" s="252"/>
      <c r="I367" s="979" t="s">
        <v>48</v>
      </c>
      <c r="J367" s="980"/>
      <c r="K367" s="981">
        <v>0.67</v>
      </c>
      <c r="L367" s="982"/>
      <c r="M367" s="215">
        <f>K367*12*I328</f>
        <v>1622.4720000000002</v>
      </c>
    </row>
    <row r="368" spans="1:13">
      <c r="A368" s="254" t="s">
        <v>47</v>
      </c>
      <c r="B368" s="253"/>
      <c r="C368" s="253"/>
      <c r="D368" s="253"/>
      <c r="E368" s="253"/>
      <c r="F368" s="253"/>
      <c r="G368" s="253"/>
      <c r="H368" s="252"/>
      <c r="I368" s="979" t="s">
        <v>46</v>
      </c>
      <c r="J368" s="980"/>
      <c r="K368" s="981">
        <v>0.16</v>
      </c>
      <c r="L368" s="982"/>
      <c r="M368" s="215">
        <f>K368*12*I328</f>
        <v>387.45600000000002</v>
      </c>
    </row>
    <row r="369" spans="1:13">
      <c r="A369" s="249" t="s">
        <v>38</v>
      </c>
      <c r="B369" s="248"/>
      <c r="C369" s="248"/>
      <c r="D369" s="248"/>
      <c r="E369" s="248"/>
      <c r="F369" s="248"/>
      <c r="G369" s="248"/>
      <c r="H369" s="247"/>
      <c r="I369" s="979" t="s">
        <v>37</v>
      </c>
      <c r="J369" s="980"/>
      <c r="K369" s="983">
        <v>0.1</v>
      </c>
      <c r="L369" s="984"/>
      <c r="M369" s="215">
        <f>K369*12*I328</f>
        <v>242.16000000000005</v>
      </c>
    </row>
    <row r="370" spans="1:13" ht="15.75" thickBot="1">
      <c r="A370" s="249" t="s">
        <v>45</v>
      </c>
      <c r="B370" s="248"/>
      <c r="C370" s="248"/>
      <c r="D370" s="248"/>
      <c r="E370" s="248"/>
      <c r="F370" s="248"/>
      <c r="G370" s="248"/>
      <c r="H370" s="247"/>
      <c r="I370" s="992" t="s">
        <v>44</v>
      </c>
      <c r="J370" s="993"/>
      <c r="K370" s="1002">
        <v>0.15</v>
      </c>
      <c r="L370" s="1003"/>
      <c r="M370" s="260">
        <f>K370*12*I328</f>
        <v>363.24</v>
      </c>
    </row>
    <row r="371" spans="1:13" ht="15.75" thickBot="1">
      <c r="A371" s="996" t="s">
        <v>108</v>
      </c>
      <c r="B371" s="997"/>
      <c r="C371" s="997"/>
      <c r="D371" s="997"/>
      <c r="E371" s="997"/>
      <c r="F371" s="997"/>
      <c r="G371" s="997"/>
      <c r="H371" s="998"/>
      <c r="I371" s="259"/>
      <c r="J371" s="258"/>
      <c r="K371" s="1004">
        <f>K372+K373+K374</f>
        <v>1.48</v>
      </c>
      <c r="L371" s="1005"/>
      <c r="M371" s="240">
        <f>K371*12*I328</f>
        <v>3583.9679999999998</v>
      </c>
    </row>
    <row r="372" spans="1:13">
      <c r="A372" s="257" t="s">
        <v>42</v>
      </c>
      <c r="B372" s="256"/>
      <c r="C372" s="256"/>
      <c r="D372" s="256"/>
      <c r="E372" s="256"/>
      <c r="F372" s="256"/>
      <c r="G372" s="256"/>
      <c r="H372" s="255"/>
      <c r="I372" s="1006" t="s">
        <v>41</v>
      </c>
      <c r="J372" s="1007"/>
      <c r="K372" s="1008">
        <v>0.71</v>
      </c>
      <c r="L372" s="1009"/>
      <c r="M372" s="215">
        <f>K372*12*I328</f>
        <v>1719.336</v>
      </c>
    </row>
    <row r="373" spans="1:13">
      <c r="A373" s="254" t="s">
        <v>40</v>
      </c>
      <c r="B373" s="253"/>
      <c r="C373" s="253"/>
      <c r="D373" s="253"/>
      <c r="E373" s="253"/>
      <c r="F373" s="253"/>
      <c r="G373" s="253"/>
      <c r="H373" s="252"/>
      <c r="I373" s="251" t="s">
        <v>39</v>
      </c>
      <c r="J373" s="250"/>
      <c r="K373" s="983">
        <v>0.62</v>
      </c>
      <c r="L373" s="984"/>
      <c r="M373" s="215">
        <f>K373*12*I328</f>
        <v>1501.3920000000001</v>
      </c>
    </row>
    <row r="374" spans="1:13" ht="15.75" thickBot="1">
      <c r="A374" s="249" t="s">
        <v>38</v>
      </c>
      <c r="B374" s="248"/>
      <c r="C374" s="248"/>
      <c r="D374" s="248"/>
      <c r="E374" s="248"/>
      <c r="F374" s="248"/>
      <c r="G374" s="248"/>
      <c r="H374" s="247"/>
      <c r="I374" s="992" t="s">
        <v>37</v>
      </c>
      <c r="J374" s="993"/>
      <c r="K374" s="1002">
        <v>0.15</v>
      </c>
      <c r="L374" s="1003"/>
      <c r="M374" s="215">
        <f>K374*12*I328</f>
        <v>363.24</v>
      </c>
    </row>
    <row r="375" spans="1:13" ht="15.75" thickBot="1">
      <c r="A375" s="246" t="s">
        <v>107</v>
      </c>
      <c r="B375" s="245"/>
      <c r="C375" s="245"/>
      <c r="D375" s="245"/>
      <c r="E375" s="245"/>
      <c r="F375" s="245"/>
      <c r="G375" s="245"/>
      <c r="H375" s="244"/>
      <c r="I375" s="1010" t="s">
        <v>35</v>
      </c>
      <c r="J375" s="1011"/>
      <c r="K375" s="1012">
        <v>31.74</v>
      </c>
      <c r="L375" s="1013"/>
      <c r="M375" s="240">
        <f>K375*12*I328</f>
        <v>76861.584000000003</v>
      </c>
    </row>
    <row r="376" spans="1:13" ht="15.75" thickBot="1">
      <c r="A376" s="986" t="s">
        <v>106</v>
      </c>
      <c r="B376" s="987"/>
      <c r="C376" s="987"/>
      <c r="D376" s="987"/>
      <c r="E376" s="987"/>
      <c r="F376" s="987"/>
      <c r="G376" s="987"/>
      <c r="H376" s="988"/>
      <c r="I376" s="242"/>
      <c r="J376" s="241"/>
      <c r="K376" s="999">
        <v>1.87</v>
      </c>
      <c r="L376" s="1005"/>
      <c r="M376" s="240">
        <f>K376*12*I328</f>
        <v>4528.3920000000007</v>
      </c>
    </row>
    <row r="377" spans="1:13">
      <c r="A377" s="238" t="s">
        <v>33</v>
      </c>
      <c r="B377" s="237"/>
      <c r="C377" s="237"/>
      <c r="D377" s="237"/>
      <c r="E377" s="237"/>
      <c r="F377" s="237"/>
      <c r="G377" s="237"/>
      <c r="H377" s="235"/>
      <c r="I377" s="1014" t="s">
        <v>32</v>
      </c>
      <c r="J377" s="1015"/>
      <c r="K377" s="232"/>
      <c r="L377" s="318"/>
      <c r="M377" s="215"/>
    </row>
    <row r="378" spans="1:13">
      <c r="A378" s="238" t="s">
        <v>31</v>
      </c>
      <c r="B378" s="237"/>
      <c r="C378" s="237"/>
      <c r="D378" s="237"/>
      <c r="E378" s="237"/>
      <c r="F378" s="237"/>
      <c r="G378" s="237"/>
      <c r="H378" s="235"/>
      <c r="I378" s="234"/>
      <c r="J378" s="233"/>
      <c r="K378" s="232"/>
      <c r="L378" s="318"/>
      <c r="M378" s="215"/>
    </row>
    <row r="379" spans="1:13" ht="15.75" thickBot="1">
      <c r="A379" s="238" t="s">
        <v>30</v>
      </c>
      <c r="B379" s="237"/>
      <c r="C379" s="237"/>
      <c r="D379" s="237"/>
      <c r="E379" s="237"/>
      <c r="F379" s="237"/>
      <c r="G379" s="237"/>
      <c r="H379" s="235"/>
      <c r="I379" s="413"/>
      <c r="J379" s="233"/>
      <c r="K379" s="232"/>
      <c r="L379" s="318"/>
      <c r="M379" s="215"/>
    </row>
    <row r="380" spans="1:13" ht="15.75" thickBot="1">
      <c r="A380" s="246" t="s">
        <v>105</v>
      </c>
      <c r="B380" s="245"/>
      <c r="C380" s="245"/>
      <c r="D380" s="245"/>
      <c r="E380" s="245"/>
      <c r="F380" s="245"/>
      <c r="G380" s="245"/>
      <c r="H380" s="244"/>
      <c r="I380" s="242"/>
      <c r="J380" s="241"/>
      <c r="K380" s="999">
        <v>0.1</v>
      </c>
      <c r="L380" s="1005"/>
      <c r="M380" s="240">
        <f>K380*12*I328</f>
        <v>242.16000000000005</v>
      </c>
    </row>
    <row r="381" spans="1:13">
      <c r="A381" s="238" t="s">
        <v>28</v>
      </c>
      <c r="B381" s="237"/>
      <c r="C381" s="237"/>
      <c r="D381" s="237"/>
      <c r="E381" s="237"/>
      <c r="F381" s="237"/>
      <c r="G381" s="237"/>
      <c r="H381" s="235"/>
      <c r="I381" s="1014" t="s">
        <v>27</v>
      </c>
      <c r="J381" s="1015"/>
      <c r="K381" s="317"/>
      <c r="L381" s="318"/>
      <c r="M381" s="215"/>
    </row>
    <row r="382" spans="1:13" ht="15.75" thickBot="1">
      <c r="A382" s="238" t="s">
        <v>26</v>
      </c>
      <c r="B382" s="237"/>
      <c r="C382" s="237"/>
      <c r="D382" s="237"/>
      <c r="E382" s="237"/>
      <c r="F382" s="237"/>
      <c r="G382" s="237"/>
      <c r="H382" s="235"/>
      <c r="I382" s="234"/>
      <c r="J382" s="233"/>
      <c r="K382" s="317"/>
      <c r="L382" s="318"/>
      <c r="M382" s="215"/>
    </row>
    <row r="383" spans="1:13" ht="15.75" thickBot="1">
      <c r="A383" s="986" t="s">
        <v>111</v>
      </c>
      <c r="B383" s="987"/>
      <c r="C383" s="987"/>
      <c r="D383" s="987"/>
      <c r="E383" s="987"/>
      <c r="F383" s="987"/>
      <c r="G383" s="987"/>
      <c r="H383" s="988"/>
      <c r="I383" s="242"/>
      <c r="J383" s="241"/>
      <c r="K383" s="999">
        <v>6.94</v>
      </c>
      <c r="L383" s="1005"/>
      <c r="M383" s="240">
        <f>K383*12*I328</f>
        <v>16805.904000000002</v>
      </c>
    </row>
    <row r="384" spans="1:13">
      <c r="A384" s="238" t="s">
        <v>24</v>
      </c>
      <c r="B384" s="236"/>
      <c r="C384" s="236"/>
      <c r="D384" s="236"/>
      <c r="E384" s="236"/>
      <c r="F384" s="237"/>
      <c r="G384" s="236"/>
      <c r="H384" s="235"/>
      <c r="I384" s="967" t="s">
        <v>23</v>
      </c>
      <c r="J384" s="968"/>
      <c r="K384" s="232"/>
      <c r="L384" s="318"/>
      <c r="M384" s="215"/>
    </row>
    <row r="385" spans="1:13">
      <c r="A385" s="238" t="s">
        <v>22</v>
      </c>
      <c r="B385" s="236"/>
      <c r="C385" s="236"/>
      <c r="D385" s="236"/>
      <c r="E385" s="236"/>
      <c r="F385" s="237"/>
      <c r="G385" s="236"/>
      <c r="H385" s="235"/>
      <c r="I385" s="967" t="s">
        <v>21</v>
      </c>
      <c r="J385" s="968"/>
      <c r="K385" s="232"/>
      <c r="L385" s="318"/>
      <c r="M385" s="215"/>
    </row>
    <row r="386" spans="1:13">
      <c r="A386" s="238" t="s">
        <v>20</v>
      </c>
      <c r="B386" s="236"/>
      <c r="C386" s="236"/>
      <c r="D386" s="236"/>
      <c r="E386" s="236"/>
      <c r="F386" s="237"/>
      <c r="G386" s="236"/>
      <c r="H386" s="235"/>
      <c r="I386" s="967" t="s">
        <v>19</v>
      </c>
      <c r="J386" s="968"/>
      <c r="K386" s="232"/>
      <c r="L386" s="318"/>
      <c r="M386" s="215"/>
    </row>
    <row r="387" spans="1:13">
      <c r="A387" s="238" t="s">
        <v>18</v>
      </c>
      <c r="B387" s="236"/>
      <c r="C387" s="236"/>
      <c r="D387" s="236"/>
      <c r="E387" s="236"/>
      <c r="F387" s="237"/>
      <c r="G387" s="236"/>
      <c r="H387" s="235"/>
      <c r="I387" s="967" t="s">
        <v>17</v>
      </c>
      <c r="J387" s="968"/>
      <c r="K387" s="232"/>
      <c r="L387" s="318"/>
      <c r="M387" s="215"/>
    </row>
    <row r="388" spans="1:13">
      <c r="A388" s="238" t="s">
        <v>16</v>
      </c>
      <c r="B388" s="236"/>
      <c r="C388" s="236"/>
      <c r="D388" s="236"/>
      <c r="E388" s="236"/>
      <c r="F388" s="237"/>
      <c r="G388" s="236"/>
      <c r="H388" s="235"/>
      <c r="I388" s="967" t="s">
        <v>15</v>
      </c>
      <c r="J388" s="968"/>
      <c r="K388" s="232"/>
      <c r="L388" s="318"/>
      <c r="M388" s="215"/>
    </row>
    <row r="389" spans="1:13">
      <c r="A389" s="238" t="s">
        <v>14</v>
      </c>
      <c r="B389" s="236"/>
      <c r="C389" s="236"/>
      <c r="D389" s="236"/>
      <c r="E389" s="236"/>
      <c r="F389" s="237"/>
      <c r="G389" s="236"/>
      <c r="H389" s="235"/>
      <c r="I389" s="234"/>
      <c r="J389" s="233"/>
      <c r="K389" s="232"/>
      <c r="L389" s="239"/>
      <c r="M389" s="215"/>
    </row>
    <row r="390" spans="1:13">
      <c r="A390" s="238" t="s">
        <v>13</v>
      </c>
      <c r="B390" s="236"/>
      <c r="C390" s="236"/>
      <c r="D390" s="236"/>
      <c r="E390" s="236"/>
      <c r="F390" s="237"/>
      <c r="G390" s="236"/>
      <c r="H390" s="235"/>
      <c r="I390" s="234"/>
      <c r="J390" s="233"/>
      <c r="K390" s="232"/>
      <c r="L390" s="318"/>
      <c r="M390" s="215"/>
    </row>
    <row r="391" spans="1:13">
      <c r="A391" s="238" t="s">
        <v>12</v>
      </c>
      <c r="B391" s="236"/>
      <c r="C391" s="236"/>
      <c r="D391" s="236"/>
      <c r="E391" s="236"/>
      <c r="F391" s="237"/>
      <c r="G391" s="236"/>
      <c r="H391" s="235"/>
      <c r="I391" s="234"/>
      <c r="J391" s="233"/>
      <c r="K391" s="232"/>
      <c r="L391" s="318"/>
      <c r="M391" s="215"/>
    </row>
    <row r="392" spans="1:13">
      <c r="A392" s="238" t="s">
        <v>11</v>
      </c>
      <c r="B392" s="236"/>
      <c r="C392" s="236"/>
      <c r="D392" s="236"/>
      <c r="E392" s="236"/>
      <c r="F392" s="237"/>
      <c r="G392" s="236"/>
      <c r="H392" s="235"/>
      <c r="I392" s="234"/>
      <c r="J392" s="233"/>
      <c r="K392" s="232"/>
      <c r="L392" s="318"/>
      <c r="M392" s="215"/>
    </row>
    <row r="393" spans="1:13">
      <c r="A393" s="238" t="s">
        <v>10</v>
      </c>
      <c r="B393" s="236"/>
      <c r="C393" s="236"/>
      <c r="D393" s="236"/>
      <c r="E393" s="236"/>
      <c r="F393" s="237"/>
      <c r="G393" s="236"/>
      <c r="H393" s="235"/>
      <c r="I393" s="234"/>
      <c r="J393" s="233"/>
      <c r="K393" s="232"/>
      <c r="L393" s="318"/>
      <c r="M393" s="215"/>
    </row>
    <row r="394" spans="1:13" ht="15.75" thickBot="1">
      <c r="A394" s="1044" t="s">
        <v>9</v>
      </c>
      <c r="B394" s="1045"/>
      <c r="C394" s="1045"/>
      <c r="D394" s="1045"/>
      <c r="E394" s="1045"/>
      <c r="F394" s="1045"/>
      <c r="G394" s="1045"/>
      <c r="H394" s="1046"/>
      <c r="I394" s="234"/>
      <c r="J394" s="233"/>
      <c r="K394" s="268"/>
      <c r="L394" s="261"/>
      <c r="M394" s="215"/>
    </row>
    <row r="395" spans="1:13">
      <c r="A395" s="230" t="s">
        <v>8</v>
      </c>
      <c r="B395" s="229"/>
      <c r="C395" s="229"/>
      <c r="D395" s="229"/>
      <c r="E395" s="229"/>
      <c r="F395" s="229"/>
      <c r="G395" s="229"/>
      <c r="H395" s="229"/>
      <c r="I395" s="1014" t="s">
        <v>3</v>
      </c>
      <c r="J395" s="1015"/>
      <c r="K395" s="228"/>
      <c r="L395" s="227"/>
      <c r="M395" s="226"/>
    </row>
    <row r="396" spans="1:13" ht="15.75" thickBot="1">
      <c r="A396" s="225" t="s">
        <v>7</v>
      </c>
      <c r="B396" s="224"/>
      <c r="C396" s="224"/>
      <c r="D396" s="224"/>
      <c r="E396" s="224"/>
      <c r="F396" s="224"/>
      <c r="G396" s="224"/>
      <c r="H396" s="224"/>
      <c r="I396" s="223"/>
      <c r="J396" s="222"/>
      <c r="K396" s="221"/>
      <c r="L396" s="220"/>
      <c r="M396" s="219"/>
    </row>
    <row r="397" spans="1:13" ht="15.75" thickBot="1">
      <c r="A397" s="986" t="s">
        <v>6</v>
      </c>
      <c r="B397" s="987"/>
      <c r="C397" s="987"/>
      <c r="D397" s="987"/>
      <c r="E397" s="987"/>
      <c r="F397" s="987"/>
      <c r="G397" s="987"/>
      <c r="H397" s="1026"/>
      <c r="I397" s="1027" t="s">
        <v>5</v>
      </c>
      <c r="J397" s="1028"/>
      <c r="K397" s="1024">
        <v>1.71</v>
      </c>
      <c r="L397" s="1025"/>
      <c r="M397" s="208">
        <f>K397*12*I328</f>
        <v>4140.9359999999997</v>
      </c>
    </row>
    <row r="398" spans="1:13" ht="15.75" thickBot="1">
      <c r="A398" s="313" t="s">
        <v>4</v>
      </c>
      <c r="B398" s="314"/>
      <c r="C398" s="314"/>
      <c r="D398" s="314"/>
      <c r="E398" s="314"/>
      <c r="F398" s="314"/>
      <c r="G398" s="314"/>
      <c r="H398" s="314"/>
      <c r="I398" s="315"/>
      <c r="J398" s="316"/>
      <c r="K398" s="1024">
        <v>1.1000000000000001</v>
      </c>
      <c r="L398" s="1025"/>
      <c r="M398" s="208">
        <f>K398*12*I328</f>
        <v>2663.76</v>
      </c>
    </row>
    <row r="399" spans="1:13" ht="15.75" thickBot="1">
      <c r="A399" s="313" t="s">
        <v>2</v>
      </c>
      <c r="B399" s="314"/>
      <c r="C399" s="314"/>
      <c r="D399" s="314"/>
      <c r="E399" s="314"/>
      <c r="F399" s="314"/>
      <c r="G399" s="314"/>
      <c r="H399" s="314"/>
      <c r="I399" s="315"/>
      <c r="J399" s="404"/>
      <c r="K399" s="1024"/>
      <c r="L399" s="1025"/>
      <c r="M399" s="208"/>
    </row>
    <row r="400" spans="1:13" ht="15.75" thickBot="1">
      <c r="A400" s="1020" t="s">
        <v>0</v>
      </c>
      <c r="B400" s="1021"/>
      <c r="C400" s="1021"/>
      <c r="D400" s="1021"/>
      <c r="E400" s="1021"/>
      <c r="F400" s="1021"/>
      <c r="G400" s="1021"/>
      <c r="H400" s="1021"/>
      <c r="I400" s="210"/>
      <c r="J400" s="209"/>
      <c r="K400" s="1022">
        <f>K329+K339+K354+K383+K397+K399+K398</f>
        <v>68.579999999999984</v>
      </c>
      <c r="L400" s="1023"/>
      <c r="M400" s="208">
        <f>M329+M339+M354+M383+M397+M399+M398</f>
        <v>166073.32800000001</v>
      </c>
    </row>
    <row r="402" spans="1:13" ht="15.75">
      <c r="A402" s="957" t="s">
        <v>104</v>
      </c>
      <c r="B402" s="957"/>
      <c r="C402" s="957"/>
      <c r="D402" s="957"/>
      <c r="E402" s="957"/>
      <c r="F402" s="957"/>
      <c r="G402" s="957"/>
      <c r="H402" s="957"/>
      <c r="I402" s="957"/>
      <c r="J402" s="957"/>
      <c r="K402" s="957"/>
      <c r="L402" s="957"/>
      <c r="M402" s="262"/>
    </row>
    <row r="403" spans="1:13" ht="15.75">
      <c r="A403" s="958" t="s">
        <v>139</v>
      </c>
      <c r="B403" s="958"/>
      <c r="C403" s="958"/>
      <c r="D403" s="958"/>
      <c r="E403" s="958"/>
      <c r="F403" s="958"/>
      <c r="G403" s="958"/>
      <c r="H403" s="958"/>
      <c r="I403" s="958"/>
      <c r="J403" s="958"/>
      <c r="K403" s="958"/>
      <c r="L403" s="958"/>
      <c r="M403" s="262"/>
    </row>
    <row r="404" spans="1:13" ht="15.75">
      <c r="A404" s="300"/>
      <c r="B404" s="300"/>
      <c r="C404" s="300"/>
      <c r="D404" s="300"/>
      <c r="E404" s="300"/>
      <c r="F404" s="300" t="s">
        <v>150</v>
      </c>
      <c r="G404" s="300"/>
      <c r="H404" s="300"/>
      <c r="I404" s="300"/>
      <c r="J404" s="300"/>
      <c r="K404" s="1110" t="s">
        <v>148</v>
      </c>
      <c r="L404" s="1111"/>
      <c r="M404" s="262"/>
    </row>
    <row r="405" spans="1:13">
      <c r="A405" s="264"/>
      <c r="B405" s="263"/>
      <c r="C405" s="960" t="s">
        <v>100</v>
      </c>
      <c r="D405" s="960"/>
      <c r="E405" s="960"/>
      <c r="F405" s="263"/>
      <c r="G405" s="263"/>
      <c r="H405" s="298"/>
      <c r="I405" s="961" t="s">
        <v>99</v>
      </c>
      <c r="J405" s="962"/>
      <c r="K405" s="963" t="s">
        <v>98</v>
      </c>
      <c r="L405" s="964"/>
      <c r="M405" s="312"/>
    </row>
    <row r="406" spans="1:13">
      <c r="A406" s="311"/>
      <c r="B406" s="283"/>
      <c r="C406" s="283"/>
      <c r="D406" s="283"/>
      <c r="E406" s="283"/>
      <c r="F406" s="283"/>
      <c r="G406" s="283"/>
      <c r="H406" s="284"/>
      <c r="I406" s="234"/>
      <c r="J406" s="233"/>
      <c r="K406" s="965" t="s">
        <v>97</v>
      </c>
      <c r="L406" s="966"/>
      <c r="M406" s="310" t="s">
        <v>96</v>
      </c>
    </row>
    <row r="407" spans="1:13">
      <c r="A407" s="311"/>
      <c r="B407" s="283"/>
      <c r="C407" s="283"/>
      <c r="D407" s="283"/>
      <c r="E407" s="283"/>
      <c r="F407" s="283"/>
      <c r="G407" s="283"/>
      <c r="H407" s="284"/>
      <c r="I407" s="967" t="s">
        <v>95</v>
      </c>
      <c r="J407" s="968"/>
      <c r="K407" s="969" t="s">
        <v>94</v>
      </c>
      <c r="L407" s="970"/>
      <c r="M407" s="310" t="s">
        <v>93</v>
      </c>
    </row>
    <row r="408" spans="1:13" ht="16.5" thickBot="1">
      <c r="A408" s="309"/>
      <c r="B408" s="280"/>
      <c r="C408" s="280"/>
      <c r="D408" s="280"/>
      <c r="E408" s="280"/>
      <c r="F408" s="280"/>
      <c r="G408" s="280"/>
      <c r="H408" s="279"/>
      <c r="I408" s="971">
        <v>201.8</v>
      </c>
      <c r="J408" s="972"/>
      <c r="K408" s="973"/>
      <c r="L408" s="974"/>
      <c r="M408" s="308"/>
    </row>
    <row r="409" spans="1:13">
      <c r="A409" s="296" t="s">
        <v>92</v>
      </c>
      <c r="B409" s="276"/>
      <c r="C409" s="276"/>
      <c r="D409" s="276"/>
      <c r="E409" s="276"/>
      <c r="F409" s="276"/>
      <c r="G409" s="276"/>
      <c r="H409" s="307"/>
      <c r="I409" s="273"/>
      <c r="J409" s="272"/>
      <c r="K409" s="955">
        <f>K412+K415</f>
        <v>7.18</v>
      </c>
      <c r="L409" s="956"/>
      <c r="M409" s="226">
        <f>K409*12*I408</f>
        <v>17387.088</v>
      </c>
    </row>
    <row r="410" spans="1:13">
      <c r="A410" s="306" t="s">
        <v>91</v>
      </c>
      <c r="B410" s="305"/>
      <c r="C410" s="305"/>
      <c r="D410" s="305"/>
      <c r="E410" s="305"/>
      <c r="F410" s="305"/>
      <c r="G410" s="305"/>
      <c r="H410" s="304"/>
      <c r="I410" s="234"/>
      <c r="J410" s="233"/>
      <c r="K410" s="268"/>
      <c r="L410" s="261"/>
      <c r="M410" s="303"/>
    </row>
    <row r="411" spans="1:13" ht="15.75" thickBot="1">
      <c r="A411" s="292" t="s">
        <v>90</v>
      </c>
      <c r="B411" s="302"/>
      <c r="C411" s="302"/>
      <c r="D411" s="302"/>
      <c r="E411" s="302"/>
      <c r="F411" s="302"/>
      <c r="G411" s="302"/>
      <c r="H411" s="301"/>
      <c r="I411" s="289"/>
      <c r="J411" s="222"/>
      <c r="K411" s="221"/>
      <c r="L411" s="220"/>
      <c r="M411" s="219"/>
    </row>
    <row r="412" spans="1:13">
      <c r="A412" s="257" t="s">
        <v>89</v>
      </c>
      <c r="B412" s="266"/>
      <c r="C412" s="266"/>
      <c r="D412" s="266"/>
      <c r="E412" s="266"/>
      <c r="F412" s="266"/>
      <c r="G412" s="266"/>
      <c r="H412" s="285"/>
      <c r="I412" s="975" t="s">
        <v>27</v>
      </c>
      <c r="J412" s="976"/>
      <c r="K412" s="977">
        <v>4.3</v>
      </c>
      <c r="L412" s="978"/>
      <c r="M412" s="215">
        <f>K412*12*I408</f>
        <v>10412.879999999999</v>
      </c>
    </row>
    <row r="413" spans="1:13">
      <c r="A413" s="238" t="s">
        <v>80</v>
      </c>
      <c r="B413" s="283"/>
      <c r="C413" s="283"/>
      <c r="D413" s="283"/>
      <c r="E413" s="283"/>
      <c r="F413" s="283"/>
      <c r="G413" s="283"/>
      <c r="H413" s="284"/>
      <c r="I413" s="967" t="s">
        <v>70</v>
      </c>
      <c r="J413" s="968"/>
      <c r="K413" s="262"/>
      <c r="L413" s="261"/>
      <c r="M413" s="215"/>
    </row>
    <row r="414" spans="1:13">
      <c r="A414" s="257" t="s">
        <v>79</v>
      </c>
      <c r="B414" s="266"/>
      <c r="C414" s="266"/>
      <c r="D414" s="266"/>
      <c r="E414" s="266"/>
      <c r="F414" s="266"/>
      <c r="G414" s="266"/>
      <c r="H414" s="285"/>
      <c r="I414" s="975"/>
      <c r="J414" s="976"/>
      <c r="K414" s="262"/>
      <c r="L414" s="261"/>
      <c r="M414" s="215"/>
    </row>
    <row r="415" spans="1:13">
      <c r="A415" s="257" t="s">
        <v>88</v>
      </c>
      <c r="B415" s="266"/>
      <c r="C415" s="266"/>
      <c r="D415" s="266"/>
      <c r="E415" s="266"/>
      <c r="F415" s="266"/>
      <c r="G415" s="266"/>
      <c r="H415" s="285"/>
      <c r="I415" s="979" t="s">
        <v>59</v>
      </c>
      <c r="J415" s="980"/>
      <c r="K415" s="981">
        <v>2.88</v>
      </c>
      <c r="L415" s="982"/>
      <c r="M415" s="215">
        <f>K415*12*I408</f>
        <v>6974.2080000000005</v>
      </c>
    </row>
    <row r="416" spans="1:13" ht="15.75">
      <c r="A416" s="254" t="s">
        <v>87</v>
      </c>
      <c r="B416" s="282"/>
      <c r="C416" s="282"/>
      <c r="D416" s="282"/>
      <c r="E416" s="282"/>
      <c r="F416" s="282"/>
      <c r="G416" s="282"/>
      <c r="H416" s="281"/>
      <c r="I416" s="967" t="s">
        <v>70</v>
      </c>
      <c r="J416" s="968"/>
      <c r="K416" s="300"/>
      <c r="L416" s="299"/>
      <c r="M416" s="215"/>
    </row>
    <row r="417" spans="1:13">
      <c r="A417" s="249" t="s">
        <v>86</v>
      </c>
      <c r="B417" s="263"/>
      <c r="C417" s="263"/>
      <c r="D417" s="263"/>
      <c r="E417" s="263"/>
      <c r="F417" s="263"/>
      <c r="G417" s="263"/>
      <c r="H417" s="298"/>
      <c r="I417" s="967"/>
      <c r="J417" s="968"/>
      <c r="K417" s="297"/>
      <c r="L417" s="261"/>
      <c r="M417" s="215"/>
    </row>
    <row r="418" spans="1:13" ht="15.75" thickBot="1">
      <c r="A418" s="257" t="s">
        <v>85</v>
      </c>
      <c r="B418" s="256"/>
      <c r="C418" s="256"/>
      <c r="D418" s="256"/>
      <c r="E418" s="256"/>
      <c r="F418" s="256"/>
      <c r="G418" s="256"/>
      <c r="H418" s="255"/>
      <c r="I418" s="270"/>
      <c r="J418" s="269"/>
      <c r="K418" s="983"/>
      <c r="L418" s="984"/>
      <c r="M418" s="215"/>
    </row>
    <row r="419" spans="1:13">
      <c r="A419" s="296" t="s">
        <v>84</v>
      </c>
      <c r="B419" s="295"/>
      <c r="C419" s="295"/>
      <c r="D419" s="295"/>
      <c r="E419" s="295"/>
      <c r="F419" s="295"/>
      <c r="G419" s="295"/>
      <c r="H419" s="294"/>
      <c r="I419" s="273"/>
      <c r="J419" s="293"/>
      <c r="K419" s="985">
        <f>K421+K426+K429</f>
        <v>5.86</v>
      </c>
      <c r="L419" s="956"/>
      <c r="M419" s="226">
        <f>K419*12*I408</f>
        <v>14190.576000000003</v>
      </c>
    </row>
    <row r="420" spans="1:13" ht="15.75" thickBot="1">
      <c r="A420" s="292" t="s">
        <v>83</v>
      </c>
      <c r="B420" s="291"/>
      <c r="C420" s="291"/>
      <c r="D420" s="291"/>
      <c r="E420" s="291"/>
      <c r="F420" s="291"/>
      <c r="G420" s="291"/>
      <c r="H420" s="290"/>
      <c r="I420" s="289"/>
      <c r="J420" s="288"/>
      <c r="K420" s="221"/>
      <c r="L420" s="220"/>
      <c r="M420" s="219"/>
    </row>
    <row r="421" spans="1:13">
      <c r="A421" s="238" t="s">
        <v>82</v>
      </c>
      <c r="B421" s="237"/>
      <c r="C421" s="237"/>
      <c r="D421" s="237"/>
      <c r="E421" s="237"/>
      <c r="F421" s="237"/>
      <c r="G421" s="237"/>
      <c r="H421" s="235"/>
      <c r="I421" s="967" t="s">
        <v>27</v>
      </c>
      <c r="J421" s="968"/>
      <c r="K421" s="977">
        <v>2.94</v>
      </c>
      <c r="L421" s="978"/>
      <c r="M421" s="215">
        <f>K421*12*I408</f>
        <v>7119.5040000000008</v>
      </c>
    </row>
    <row r="422" spans="1:13">
      <c r="A422" s="257" t="s">
        <v>81</v>
      </c>
      <c r="B422" s="256"/>
      <c r="C422" s="256"/>
      <c r="D422" s="256"/>
      <c r="E422" s="256"/>
      <c r="F422" s="256"/>
      <c r="G422" s="256"/>
      <c r="H422" s="255"/>
      <c r="I422" s="319"/>
      <c r="J422" s="320"/>
      <c r="K422" s="262"/>
      <c r="L422" s="261"/>
      <c r="M422" s="215"/>
    </row>
    <row r="423" spans="1:13">
      <c r="A423" s="238" t="s">
        <v>80</v>
      </c>
      <c r="B423" s="283"/>
      <c r="C423" s="283"/>
      <c r="D423" s="283"/>
      <c r="E423" s="283"/>
      <c r="F423" s="283"/>
      <c r="G423" s="283"/>
      <c r="H423" s="284"/>
      <c r="I423" s="967" t="s">
        <v>70</v>
      </c>
      <c r="J423" s="968"/>
      <c r="K423" s="262"/>
      <c r="L423" s="261"/>
      <c r="M423" s="215"/>
    </row>
    <row r="424" spans="1:13">
      <c r="A424" s="257" t="s">
        <v>79</v>
      </c>
      <c r="B424" s="266"/>
      <c r="C424" s="266"/>
      <c r="D424" s="266"/>
      <c r="E424" s="266"/>
      <c r="F424" s="266"/>
      <c r="G424" s="266"/>
      <c r="H424" s="285"/>
      <c r="I424" s="975"/>
      <c r="J424" s="976"/>
      <c r="K424" s="262"/>
      <c r="L424" s="261"/>
      <c r="M424" s="215"/>
    </row>
    <row r="425" spans="1:13">
      <c r="A425" s="254" t="s">
        <v>78</v>
      </c>
      <c r="B425" s="282"/>
      <c r="C425" s="281"/>
      <c r="D425" s="283"/>
      <c r="E425" s="283"/>
      <c r="F425" s="283"/>
      <c r="G425" s="283"/>
      <c r="H425" s="284"/>
      <c r="I425" s="967" t="s">
        <v>70</v>
      </c>
      <c r="J425" s="968"/>
      <c r="K425" s="262"/>
      <c r="L425" s="261"/>
      <c r="M425" s="215"/>
    </row>
    <row r="426" spans="1:13">
      <c r="A426" s="238" t="s">
        <v>77</v>
      </c>
      <c r="B426" s="283"/>
      <c r="C426" s="283"/>
      <c r="D426" s="282"/>
      <c r="E426" s="282"/>
      <c r="F426" s="282"/>
      <c r="G426" s="282"/>
      <c r="H426" s="281"/>
      <c r="I426" s="979" t="s">
        <v>59</v>
      </c>
      <c r="J426" s="980"/>
      <c r="K426" s="981">
        <v>1.29</v>
      </c>
      <c r="L426" s="982"/>
      <c r="M426" s="215">
        <f>K426*12*I408</f>
        <v>3123.8640000000005</v>
      </c>
    </row>
    <row r="427" spans="1:13">
      <c r="A427" s="249" t="s">
        <v>76</v>
      </c>
      <c r="B427" s="248"/>
      <c r="C427" s="248"/>
      <c r="D427" s="248"/>
      <c r="E427" s="248"/>
      <c r="F427" s="248"/>
      <c r="G427" s="248"/>
      <c r="H427" s="247"/>
      <c r="I427" s="961" t="s">
        <v>75</v>
      </c>
      <c r="J427" s="962"/>
      <c r="K427" s="262"/>
      <c r="L427" s="261"/>
      <c r="M427" s="215"/>
    </row>
    <row r="428" spans="1:13">
      <c r="A428" s="257"/>
      <c r="B428" s="256"/>
      <c r="C428" s="256"/>
      <c r="D428" s="256"/>
      <c r="E428" s="256"/>
      <c r="F428" s="256"/>
      <c r="G428" s="256"/>
      <c r="H428" s="255"/>
      <c r="I428" s="270" t="s">
        <v>74</v>
      </c>
      <c r="J428" s="269"/>
      <c r="K428" s="297"/>
      <c r="L428" s="261"/>
      <c r="M428" s="215"/>
    </row>
    <row r="429" spans="1:13">
      <c r="A429" s="249" t="s">
        <v>73</v>
      </c>
      <c r="B429" s="248"/>
      <c r="C429" s="248"/>
      <c r="D429" s="248"/>
      <c r="E429" s="248"/>
      <c r="F429" s="248"/>
      <c r="G429" s="248"/>
      <c r="H429" s="247"/>
      <c r="I429" s="961" t="s">
        <v>59</v>
      </c>
      <c r="J429" s="962"/>
      <c r="K429" s="981">
        <v>1.63</v>
      </c>
      <c r="L429" s="982"/>
      <c r="M429" s="215">
        <f>K429*12*I408</f>
        <v>3947.2080000000001</v>
      </c>
    </row>
    <row r="430" spans="1:13">
      <c r="A430" s="257" t="s">
        <v>72</v>
      </c>
      <c r="B430" s="256"/>
      <c r="C430" s="256"/>
      <c r="D430" s="256"/>
      <c r="E430" s="256"/>
      <c r="F430" s="256"/>
      <c r="G430" s="256"/>
      <c r="H430" s="255"/>
      <c r="I430" s="270"/>
      <c r="J430" s="269"/>
      <c r="K430" s="262"/>
      <c r="L430" s="261"/>
      <c r="M430" s="215"/>
    </row>
    <row r="431" spans="1:13">
      <c r="A431" s="249" t="s">
        <v>71</v>
      </c>
      <c r="B431" s="248"/>
      <c r="C431" s="248"/>
      <c r="D431" s="248"/>
      <c r="E431" s="248"/>
      <c r="F431" s="248"/>
      <c r="G431" s="248"/>
      <c r="H431" s="247"/>
      <c r="I431" s="967" t="s">
        <v>70</v>
      </c>
      <c r="J431" s="968"/>
      <c r="K431" s="262"/>
      <c r="L431" s="261"/>
      <c r="M431" s="215"/>
    </row>
    <row r="432" spans="1:13">
      <c r="A432" s="249" t="s">
        <v>69</v>
      </c>
      <c r="B432" s="248"/>
      <c r="C432" s="248"/>
      <c r="D432" s="248"/>
      <c r="E432" s="248"/>
      <c r="F432" s="248"/>
      <c r="G432" s="248"/>
      <c r="H432" s="247"/>
      <c r="I432" s="961" t="s">
        <v>68</v>
      </c>
      <c r="J432" s="962"/>
      <c r="K432" s="280"/>
      <c r="L432" s="279"/>
      <c r="M432" s="278"/>
    </row>
    <row r="433" spans="1:13" ht="15.75" thickBot="1">
      <c r="A433" s="257"/>
      <c r="B433" s="256"/>
      <c r="C433" s="256"/>
      <c r="D433" s="256"/>
      <c r="E433" s="256"/>
      <c r="F433" s="256"/>
      <c r="G433" s="256"/>
      <c r="H433" s="255"/>
      <c r="I433" s="1095" t="s">
        <v>67</v>
      </c>
      <c r="J433" s="1096"/>
      <c r="K433" s="443"/>
      <c r="L433" s="442"/>
      <c r="M433" s="416"/>
    </row>
    <row r="434" spans="1:13">
      <c r="A434" s="277" t="s">
        <v>66</v>
      </c>
      <c r="B434" s="276"/>
      <c r="C434" s="276"/>
      <c r="D434" s="276"/>
      <c r="E434" s="276"/>
      <c r="F434" s="276"/>
      <c r="G434" s="275"/>
      <c r="H434" s="274"/>
      <c r="I434" s="273"/>
      <c r="J434" s="272"/>
      <c r="K434" s="991">
        <f>K436+K443+K451+K455+K456+K460</f>
        <v>32.24</v>
      </c>
      <c r="L434" s="956"/>
      <c r="M434" s="226">
        <f>M436+M443+M451+M455+M456+M460</f>
        <v>78072.38400000002</v>
      </c>
    </row>
    <row r="435" spans="1:13" ht="15.75" thickBot="1">
      <c r="A435" s="415"/>
      <c r="B435" s="328"/>
      <c r="C435" s="328"/>
      <c r="D435" s="328"/>
      <c r="E435" s="328"/>
      <c r="F435" s="328"/>
      <c r="G435" s="328"/>
      <c r="H435" s="327"/>
      <c r="I435" s="289"/>
      <c r="J435" s="222"/>
      <c r="K435" s="221"/>
      <c r="L435" s="220"/>
      <c r="M435" s="219"/>
    </row>
    <row r="436" spans="1:13" ht="15.75" thickBot="1">
      <c r="A436" s="986" t="s">
        <v>65</v>
      </c>
      <c r="B436" s="987"/>
      <c r="C436" s="987"/>
      <c r="D436" s="987"/>
      <c r="E436" s="987"/>
      <c r="F436" s="987"/>
      <c r="G436" s="987"/>
      <c r="H436" s="988"/>
      <c r="I436" s="242"/>
      <c r="J436" s="241"/>
      <c r="K436" s="989">
        <f>K437+K438+K439+K441+K442</f>
        <v>8.3000000000000007</v>
      </c>
      <c r="L436" s="990"/>
      <c r="M436" s="240">
        <f>K436*12*I408</f>
        <v>20099.280000000002</v>
      </c>
    </row>
    <row r="437" spans="1:13">
      <c r="A437" s="257" t="s">
        <v>64</v>
      </c>
      <c r="B437" s="256"/>
      <c r="C437" s="256"/>
      <c r="D437" s="256"/>
      <c r="E437" s="256"/>
      <c r="F437" s="256"/>
      <c r="G437" s="256"/>
      <c r="H437" s="255"/>
      <c r="I437" s="975" t="s">
        <v>63</v>
      </c>
      <c r="J437" s="976"/>
      <c r="K437" s="977">
        <v>2.2400000000000002</v>
      </c>
      <c r="L437" s="978"/>
      <c r="M437" s="215">
        <f>K437*12*I408</f>
        <v>5424.3840000000009</v>
      </c>
    </row>
    <row r="438" spans="1:13">
      <c r="A438" s="254" t="s">
        <v>62</v>
      </c>
      <c r="B438" s="253"/>
      <c r="C438" s="253"/>
      <c r="D438" s="253"/>
      <c r="E438" s="253"/>
      <c r="F438" s="253"/>
      <c r="G438" s="253"/>
      <c r="H438" s="252"/>
      <c r="I438" s="975" t="s">
        <v>61</v>
      </c>
      <c r="J438" s="976"/>
      <c r="K438" s="981">
        <v>5.28</v>
      </c>
      <c r="L438" s="982"/>
      <c r="M438" s="215">
        <f>K438*12*I408</f>
        <v>12786.048000000001</v>
      </c>
    </row>
    <row r="439" spans="1:13">
      <c r="A439" s="249" t="s">
        <v>60</v>
      </c>
      <c r="B439" s="248"/>
      <c r="C439" s="248"/>
      <c r="D439" s="248"/>
      <c r="E439" s="248"/>
      <c r="F439" s="248"/>
      <c r="G439" s="248"/>
      <c r="H439" s="247"/>
      <c r="I439" s="975" t="s">
        <v>59</v>
      </c>
      <c r="J439" s="976"/>
      <c r="K439" s="981">
        <v>0.6</v>
      </c>
      <c r="L439" s="982"/>
      <c r="M439" s="215">
        <f>K439*12*I408</f>
        <v>1452.96</v>
      </c>
    </row>
    <row r="440" spans="1:13">
      <c r="A440" s="271" t="s">
        <v>58</v>
      </c>
      <c r="B440" s="266"/>
      <c r="C440" s="266"/>
      <c r="D440" s="266"/>
      <c r="E440" s="256"/>
      <c r="F440" s="256"/>
      <c r="G440" s="256"/>
      <c r="H440" s="255"/>
      <c r="I440" s="270"/>
      <c r="J440" s="269"/>
      <c r="K440" s="268"/>
      <c r="L440" s="261"/>
      <c r="M440" s="215"/>
    </row>
    <row r="441" spans="1:13">
      <c r="A441" s="254" t="s">
        <v>57</v>
      </c>
      <c r="B441" s="253"/>
      <c r="C441" s="253"/>
      <c r="D441" s="253"/>
      <c r="E441" s="253"/>
      <c r="F441" s="253"/>
      <c r="G441" s="253"/>
      <c r="H441" s="252"/>
      <c r="I441" s="979" t="s">
        <v>27</v>
      </c>
      <c r="J441" s="980"/>
      <c r="K441" s="981">
        <v>0.18</v>
      </c>
      <c r="L441" s="982"/>
      <c r="M441" s="215">
        <f>K441*12*I408</f>
        <v>435.88800000000003</v>
      </c>
    </row>
    <row r="442" spans="1:13" ht="15.75" thickBot="1">
      <c r="A442" s="249" t="s">
        <v>56</v>
      </c>
      <c r="B442" s="248"/>
      <c r="C442" s="248"/>
      <c r="D442" s="248"/>
      <c r="E442" s="248"/>
      <c r="F442" s="248"/>
      <c r="G442" s="248"/>
      <c r="H442" s="247"/>
      <c r="I442" s="992" t="s">
        <v>27</v>
      </c>
      <c r="J442" s="993"/>
      <c r="K442" s="994"/>
      <c r="L442" s="995"/>
      <c r="M442" s="215">
        <f>K442*12*I408</f>
        <v>0</v>
      </c>
    </row>
    <row r="443" spans="1:13" ht="15.75" thickBot="1">
      <c r="A443" s="996" t="s">
        <v>55</v>
      </c>
      <c r="B443" s="997"/>
      <c r="C443" s="997"/>
      <c r="D443" s="997"/>
      <c r="E443" s="997"/>
      <c r="F443" s="997"/>
      <c r="G443" s="997"/>
      <c r="H443" s="998"/>
      <c r="I443" s="242"/>
      <c r="J443" s="241"/>
      <c r="K443" s="999">
        <f>K444+K445+K447+K448+K449+K450</f>
        <v>2.3000000000000003</v>
      </c>
      <c r="L443" s="990"/>
      <c r="M443" s="240">
        <f>K443*12*I408</f>
        <v>5569.68</v>
      </c>
    </row>
    <row r="444" spans="1:13">
      <c r="A444" s="267" t="s">
        <v>54</v>
      </c>
      <c r="B444" s="266"/>
      <c r="C444" s="266"/>
      <c r="D444" s="266"/>
      <c r="E444" s="266"/>
      <c r="F444" s="256"/>
      <c r="G444" s="256"/>
      <c r="H444" s="255"/>
      <c r="I444" s="265"/>
      <c r="J444" s="233"/>
      <c r="K444" s="977">
        <v>0.13</v>
      </c>
      <c r="L444" s="978"/>
      <c r="M444" s="215">
        <f>K444*12*I408</f>
        <v>314.80800000000005</v>
      </c>
    </row>
    <row r="445" spans="1:13">
      <c r="A445" s="264" t="s">
        <v>53</v>
      </c>
      <c r="B445" s="263"/>
      <c r="C445" s="263"/>
      <c r="D445" s="263"/>
      <c r="E445" s="263"/>
      <c r="F445" s="248"/>
      <c r="G445" s="248"/>
      <c r="H445" s="247"/>
      <c r="I445" s="967" t="s">
        <v>52</v>
      </c>
      <c r="J445" s="968"/>
      <c r="K445" s="981">
        <v>1.0900000000000001</v>
      </c>
      <c r="L445" s="982"/>
      <c r="M445" s="215">
        <f>K445*12*I408</f>
        <v>2639.5440000000003</v>
      </c>
    </row>
    <row r="446" spans="1:13">
      <c r="A446" s="257" t="s">
        <v>51</v>
      </c>
      <c r="B446" s="256"/>
      <c r="C446" s="256"/>
      <c r="D446" s="256"/>
      <c r="E446" s="256"/>
      <c r="F446" s="256"/>
      <c r="G446" s="256"/>
      <c r="H446" s="255"/>
      <c r="I446" s="975" t="s">
        <v>50</v>
      </c>
      <c r="J446" s="976"/>
      <c r="K446" s="262"/>
      <c r="L446" s="261"/>
      <c r="M446" s="215"/>
    </row>
    <row r="447" spans="1:13">
      <c r="A447" s="254" t="s">
        <v>49</v>
      </c>
      <c r="B447" s="253"/>
      <c r="C447" s="253"/>
      <c r="D447" s="253"/>
      <c r="E447" s="253"/>
      <c r="F447" s="253"/>
      <c r="G447" s="253"/>
      <c r="H447" s="252"/>
      <c r="I447" s="979" t="s">
        <v>48</v>
      </c>
      <c r="J447" s="980"/>
      <c r="K447" s="981">
        <v>0.67</v>
      </c>
      <c r="L447" s="982"/>
      <c r="M447" s="215">
        <f>K447*12*I408</f>
        <v>1622.4720000000002</v>
      </c>
    </row>
    <row r="448" spans="1:13">
      <c r="A448" s="254" t="s">
        <v>47</v>
      </c>
      <c r="B448" s="253"/>
      <c r="C448" s="253"/>
      <c r="D448" s="253"/>
      <c r="E448" s="253"/>
      <c r="F448" s="253"/>
      <c r="G448" s="253"/>
      <c r="H448" s="252"/>
      <c r="I448" s="979" t="s">
        <v>46</v>
      </c>
      <c r="J448" s="980"/>
      <c r="K448" s="981">
        <v>0.16</v>
      </c>
      <c r="L448" s="982"/>
      <c r="M448" s="215">
        <f>K448*12*I408</f>
        <v>387.45600000000002</v>
      </c>
    </row>
    <row r="449" spans="1:13">
      <c r="A449" s="249" t="s">
        <v>38</v>
      </c>
      <c r="B449" s="248"/>
      <c r="C449" s="248"/>
      <c r="D449" s="248"/>
      <c r="E449" s="248"/>
      <c r="F449" s="248"/>
      <c r="G449" s="248"/>
      <c r="H449" s="247"/>
      <c r="I449" s="979" t="s">
        <v>37</v>
      </c>
      <c r="J449" s="980"/>
      <c r="K449" s="983">
        <v>0.1</v>
      </c>
      <c r="L449" s="984"/>
      <c r="M449" s="215">
        <f>K449*12*I408</f>
        <v>242.16000000000005</v>
      </c>
    </row>
    <row r="450" spans="1:13" ht="15.75" thickBot="1">
      <c r="A450" s="249" t="s">
        <v>45</v>
      </c>
      <c r="B450" s="248"/>
      <c r="C450" s="248"/>
      <c r="D450" s="248"/>
      <c r="E450" s="248"/>
      <c r="F450" s="248"/>
      <c r="G450" s="248"/>
      <c r="H450" s="247"/>
      <c r="I450" s="992" t="s">
        <v>44</v>
      </c>
      <c r="J450" s="993"/>
      <c r="K450" s="1002">
        <v>0.15</v>
      </c>
      <c r="L450" s="1003"/>
      <c r="M450" s="260">
        <f>K450*12*I408</f>
        <v>363.24</v>
      </c>
    </row>
    <row r="451" spans="1:13" ht="15.75" thickBot="1">
      <c r="A451" s="996" t="s">
        <v>108</v>
      </c>
      <c r="B451" s="997"/>
      <c r="C451" s="997"/>
      <c r="D451" s="997"/>
      <c r="E451" s="997"/>
      <c r="F451" s="997"/>
      <c r="G451" s="997"/>
      <c r="H451" s="998"/>
      <c r="I451" s="259"/>
      <c r="J451" s="258"/>
      <c r="K451" s="1004">
        <f>K452+K453+K454</f>
        <v>1.48</v>
      </c>
      <c r="L451" s="1005"/>
      <c r="M451" s="240">
        <f>K451*12*I408</f>
        <v>3583.9679999999998</v>
      </c>
    </row>
    <row r="452" spans="1:13">
      <c r="A452" s="257" t="s">
        <v>42</v>
      </c>
      <c r="B452" s="256"/>
      <c r="C452" s="256"/>
      <c r="D452" s="256"/>
      <c r="E452" s="256"/>
      <c r="F452" s="256"/>
      <c r="G452" s="256"/>
      <c r="H452" s="255"/>
      <c r="I452" s="1006" t="s">
        <v>41</v>
      </c>
      <c r="J452" s="1007"/>
      <c r="K452" s="1008">
        <v>0.71</v>
      </c>
      <c r="L452" s="1009"/>
      <c r="M452" s="215">
        <f>K452*12*I408</f>
        <v>1719.336</v>
      </c>
    </row>
    <row r="453" spans="1:13">
      <c r="A453" s="254" t="s">
        <v>40</v>
      </c>
      <c r="B453" s="253"/>
      <c r="C453" s="253"/>
      <c r="D453" s="253"/>
      <c r="E453" s="253"/>
      <c r="F453" s="253"/>
      <c r="G453" s="253"/>
      <c r="H453" s="252"/>
      <c r="I453" s="251" t="s">
        <v>39</v>
      </c>
      <c r="J453" s="250"/>
      <c r="K453" s="983">
        <v>0.62</v>
      </c>
      <c r="L453" s="984"/>
      <c r="M453" s="215">
        <f>K453*12*I408</f>
        <v>1501.3920000000001</v>
      </c>
    </row>
    <row r="454" spans="1:13" ht="15.75" thickBot="1">
      <c r="A454" s="249" t="s">
        <v>38</v>
      </c>
      <c r="B454" s="248"/>
      <c r="C454" s="248"/>
      <c r="D454" s="248"/>
      <c r="E454" s="248"/>
      <c r="F454" s="248"/>
      <c r="G454" s="248"/>
      <c r="H454" s="247"/>
      <c r="I454" s="992" t="s">
        <v>37</v>
      </c>
      <c r="J454" s="993"/>
      <c r="K454" s="1002">
        <v>0.15</v>
      </c>
      <c r="L454" s="1003"/>
      <c r="M454" s="215">
        <f>K454*12*I408</f>
        <v>363.24</v>
      </c>
    </row>
    <row r="455" spans="1:13" ht="15.75" thickBot="1">
      <c r="A455" s="246" t="s">
        <v>107</v>
      </c>
      <c r="B455" s="245"/>
      <c r="C455" s="245"/>
      <c r="D455" s="245"/>
      <c r="E455" s="245"/>
      <c r="F455" s="245"/>
      <c r="G455" s="245"/>
      <c r="H455" s="244"/>
      <c r="I455" s="1010" t="s">
        <v>35</v>
      </c>
      <c r="J455" s="1011"/>
      <c r="K455" s="1012">
        <v>18.190000000000001</v>
      </c>
      <c r="L455" s="1013"/>
      <c r="M455" s="240">
        <f>K455*12*I408</f>
        <v>44048.90400000001</v>
      </c>
    </row>
    <row r="456" spans="1:13" ht="15.75" thickBot="1">
      <c r="A456" s="986" t="s">
        <v>106</v>
      </c>
      <c r="B456" s="987"/>
      <c r="C456" s="987"/>
      <c r="D456" s="987"/>
      <c r="E456" s="987"/>
      <c r="F456" s="987"/>
      <c r="G456" s="987"/>
      <c r="H456" s="988"/>
      <c r="I456" s="242"/>
      <c r="J456" s="241"/>
      <c r="K456" s="999">
        <v>1.87</v>
      </c>
      <c r="L456" s="1005"/>
      <c r="M456" s="240">
        <f>K456*12*I408</f>
        <v>4528.3920000000007</v>
      </c>
    </row>
    <row r="457" spans="1:13">
      <c r="A457" s="238" t="s">
        <v>33</v>
      </c>
      <c r="B457" s="237"/>
      <c r="C457" s="237"/>
      <c r="D457" s="237"/>
      <c r="E457" s="237"/>
      <c r="F457" s="237"/>
      <c r="G457" s="237"/>
      <c r="H457" s="235"/>
      <c r="I457" s="1014" t="s">
        <v>32</v>
      </c>
      <c r="J457" s="1015"/>
      <c r="K457" s="232"/>
      <c r="L457" s="318"/>
      <c r="M457" s="215"/>
    </row>
    <row r="458" spans="1:13">
      <c r="A458" s="238" t="s">
        <v>31</v>
      </c>
      <c r="B458" s="237"/>
      <c r="C458" s="237"/>
      <c r="D458" s="237"/>
      <c r="E458" s="237"/>
      <c r="F458" s="237"/>
      <c r="G458" s="237"/>
      <c r="H458" s="235"/>
      <c r="I458" s="234"/>
      <c r="J458" s="233"/>
      <c r="K458" s="232"/>
      <c r="L458" s="318"/>
      <c r="M458" s="215"/>
    </row>
    <row r="459" spans="1:13" ht="15.75" thickBot="1">
      <c r="A459" s="238" t="s">
        <v>30</v>
      </c>
      <c r="B459" s="237"/>
      <c r="C459" s="237"/>
      <c r="D459" s="237"/>
      <c r="E459" s="237"/>
      <c r="F459" s="237"/>
      <c r="G459" s="237"/>
      <c r="H459" s="235"/>
      <c r="I459" s="413"/>
      <c r="J459" s="233"/>
      <c r="K459" s="232"/>
      <c r="L459" s="318"/>
      <c r="M459" s="215"/>
    </row>
    <row r="460" spans="1:13" ht="15.75" thickBot="1">
      <c r="A460" s="246" t="s">
        <v>105</v>
      </c>
      <c r="B460" s="245"/>
      <c r="C460" s="245"/>
      <c r="D460" s="245"/>
      <c r="E460" s="245"/>
      <c r="F460" s="245"/>
      <c r="G460" s="245"/>
      <c r="H460" s="244"/>
      <c r="I460" s="242"/>
      <c r="J460" s="241"/>
      <c r="K460" s="999">
        <v>0.1</v>
      </c>
      <c r="L460" s="1005"/>
      <c r="M460" s="240">
        <f>K460*12*I408</f>
        <v>242.16000000000005</v>
      </c>
    </row>
    <row r="461" spans="1:13">
      <c r="A461" s="238" t="s">
        <v>28</v>
      </c>
      <c r="B461" s="237"/>
      <c r="C461" s="237"/>
      <c r="D461" s="237"/>
      <c r="E461" s="237"/>
      <c r="F461" s="237"/>
      <c r="G461" s="237"/>
      <c r="H461" s="235"/>
      <c r="I461" s="1014" t="s">
        <v>27</v>
      </c>
      <c r="J461" s="1015"/>
      <c r="K461" s="317"/>
      <c r="L461" s="318"/>
      <c r="M461" s="215"/>
    </row>
    <row r="462" spans="1:13" ht="15.75" thickBot="1">
      <c r="A462" s="238" t="s">
        <v>26</v>
      </c>
      <c r="B462" s="237"/>
      <c r="C462" s="237"/>
      <c r="D462" s="237"/>
      <c r="E462" s="237"/>
      <c r="F462" s="237"/>
      <c r="G462" s="237"/>
      <c r="H462" s="235"/>
      <c r="I462" s="234"/>
      <c r="J462" s="233"/>
      <c r="K462" s="317"/>
      <c r="L462" s="318"/>
      <c r="M462" s="215"/>
    </row>
    <row r="463" spans="1:13" ht="15.75" thickBot="1">
      <c r="A463" s="986" t="s">
        <v>111</v>
      </c>
      <c r="B463" s="987"/>
      <c r="C463" s="987"/>
      <c r="D463" s="987"/>
      <c r="E463" s="987"/>
      <c r="F463" s="987"/>
      <c r="G463" s="987"/>
      <c r="H463" s="988"/>
      <c r="I463" s="242"/>
      <c r="J463" s="241"/>
      <c r="K463" s="999">
        <v>6.94</v>
      </c>
      <c r="L463" s="1005"/>
      <c r="M463" s="240">
        <f>K463*12*I408</f>
        <v>16805.904000000002</v>
      </c>
    </row>
    <row r="464" spans="1:13">
      <c r="A464" s="238" t="s">
        <v>24</v>
      </c>
      <c r="B464" s="236"/>
      <c r="C464" s="236"/>
      <c r="D464" s="236"/>
      <c r="E464" s="236"/>
      <c r="F464" s="237"/>
      <c r="G464" s="236"/>
      <c r="H464" s="235"/>
      <c r="I464" s="967" t="s">
        <v>23</v>
      </c>
      <c r="J464" s="968"/>
      <c r="K464" s="232"/>
      <c r="L464" s="318"/>
      <c r="M464" s="215"/>
    </row>
    <row r="465" spans="1:13">
      <c r="A465" s="238" t="s">
        <v>22</v>
      </c>
      <c r="B465" s="236"/>
      <c r="C465" s="236"/>
      <c r="D465" s="236"/>
      <c r="E465" s="236"/>
      <c r="F465" s="237"/>
      <c r="G465" s="236"/>
      <c r="H465" s="235"/>
      <c r="I465" s="967" t="s">
        <v>21</v>
      </c>
      <c r="J465" s="968"/>
      <c r="K465" s="232"/>
      <c r="L465" s="318"/>
      <c r="M465" s="215"/>
    </row>
    <row r="466" spans="1:13">
      <c r="A466" s="238" t="s">
        <v>20</v>
      </c>
      <c r="B466" s="236"/>
      <c r="C466" s="236"/>
      <c r="D466" s="236"/>
      <c r="E466" s="236"/>
      <c r="F466" s="237"/>
      <c r="G466" s="236"/>
      <c r="H466" s="235"/>
      <c r="I466" s="967" t="s">
        <v>19</v>
      </c>
      <c r="J466" s="968"/>
      <c r="K466" s="232"/>
      <c r="L466" s="318"/>
      <c r="M466" s="215"/>
    </row>
    <row r="467" spans="1:13">
      <c r="A467" s="238" t="s">
        <v>18</v>
      </c>
      <c r="B467" s="236"/>
      <c r="C467" s="236"/>
      <c r="D467" s="236"/>
      <c r="E467" s="236"/>
      <c r="F467" s="237"/>
      <c r="G467" s="236"/>
      <c r="H467" s="235"/>
      <c r="I467" s="967" t="s">
        <v>17</v>
      </c>
      <c r="J467" s="968"/>
      <c r="K467" s="232"/>
      <c r="L467" s="318"/>
      <c r="M467" s="215"/>
    </row>
    <row r="468" spans="1:13">
      <c r="A468" s="238" t="s">
        <v>16</v>
      </c>
      <c r="B468" s="236"/>
      <c r="C468" s="236"/>
      <c r="D468" s="236"/>
      <c r="E468" s="236"/>
      <c r="F468" s="237"/>
      <c r="G468" s="236"/>
      <c r="H468" s="235"/>
      <c r="I468" s="967" t="s">
        <v>15</v>
      </c>
      <c r="J468" s="968"/>
      <c r="K468" s="232"/>
      <c r="L468" s="318"/>
      <c r="M468" s="215"/>
    </row>
    <row r="469" spans="1:13">
      <c r="A469" s="238" t="s">
        <v>14</v>
      </c>
      <c r="B469" s="236"/>
      <c r="C469" s="236"/>
      <c r="D469" s="236"/>
      <c r="E469" s="236"/>
      <c r="F469" s="237"/>
      <c r="G469" s="236"/>
      <c r="H469" s="235"/>
      <c r="I469" s="234"/>
      <c r="J469" s="233"/>
      <c r="K469" s="232"/>
      <c r="L469" s="239"/>
      <c r="M469" s="215"/>
    </row>
    <row r="470" spans="1:13">
      <c r="A470" s="238" t="s">
        <v>13</v>
      </c>
      <c r="B470" s="236"/>
      <c r="C470" s="236"/>
      <c r="D470" s="236"/>
      <c r="E470" s="236"/>
      <c r="F470" s="237"/>
      <c r="G470" s="236"/>
      <c r="H470" s="235"/>
      <c r="I470" s="234"/>
      <c r="J470" s="233"/>
      <c r="K470" s="232"/>
      <c r="L470" s="318"/>
      <c r="M470" s="215"/>
    </row>
    <row r="471" spans="1:13">
      <c r="A471" s="238" t="s">
        <v>12</v>
      </c>
      <c r="B471" s="236"/>
      <c r="C471" s="236"/>
      <c r="D471" s="236"/>
      <c r="E471" s="236"/>
      <c r="F471" s="237"/>
      <c r="G471" s="236"/>
      <c r="H471" s="235"/>
      <c r="I471" s="234"/>
      <c r="J471" s="233"/>
      <c r="K471" s="232"/>
      <c r="L471" s="318"/>
      <c r="M471" s="215"/>
    </row>
    <row r="472" spans="1:13">
      <c r="A472" s="238" t="s">
        <v>11</v>
      </c>
      <c r="B472" s="236"/>
      <c r="C472" s="236"/>
      <c r="D472" s="236"/>
      <c r="E472" s="236"/>
      <c r="F472" s="237"/>
      <c r="G472" s="236"/>
      <c r="H472" s="235"/>
      <c r="I472" s="234"/>
      <c r="J472" s="233"/>
      <c r="K472" s="232"/>
      <c r="L472" s="318"/>
      <c r="M472" s="215"/>
    </row>
    <row r="473" spans="1:13">
      <c r="A473" s="238" t="s">
        <v>10</v>
      </c>
      <c r="B473" s="236"/>
      <c r="C473" s="236"/>
      <c r="D473" s="236"/>
      <c r="E473" s="236"/>
      <c r="F473" s="237"/>
      <c r="G473" s="236"/>
      <c r="H473" s="235"/>
      <c r="I473" s="234"/>
      <c r="J473" s="233"/>
      <c r="K473" s="232"/>
      <c r="L473" s="318"/>
      <c r="M473" s="215"/>
    </row>
    <row r="474" spans="1:13" ht="15.75" thickBot="1">
      <c r="A474" s="1044" t="s">
        <v>9</v>
      </c>
      <c r="B474" s="1045"/>
      <c r="C474" s="1045"/>
      <c r="D474" s="1045"/>
      <c r="E474" s="1045"/>
      <c r="F474" s="1045"/>
      <c r="G474" s="1045"/>
      <c r="H474" s="1046"/>
      <c r="I474" s="234"/>
      <c r="J474" s="233"/>
      <c r="K474" s="268"/>
      <c r="L474" s="261"/>
      <c r="M474" s="215"/>
    </row>
    <row r="475" spans="1:13">
      <c r="A475" s="230" t="s">
        <v>8</v>
      </c>
      <c r="B475" s="229"/>
      <c r="C475" s="229"/>
      <c r="D475" s="229"/>
      <c r="E475" s="229"/>
      <c r="F475" s="229"/>
      <c r="G475" s="229"/>
      <c r="H475" s="229"/>
      <c r="I475" s="1014" t="s">
        <v>3</v>
      </c>
      <c r="J475" s="1015"/>
      <c r="K475" s="228"/>
      <c r="L475" s="227"/>
      <c r="M475" s="226"/>
    </row>
    <row r="476" spans="1:13" ht="15.75" thickBot="1">
      <c r="A476" s="225" t="s">
        <v>7</v>
      </c>
      <c r="B476" s="224"/>
      <c r="C476" s="224"/>
      <c r="D476" s="224"/>
      <c r="E476" s="224"/>
      <c r="F476" s="224"/>
      <c r="G476" s="224"/>
      <c r="H476" s="224"/>
      <c r="I476" s="223"/>
      <c r="J476" s="222"/>
      <c r="K476" s="221"/>
      <c r="L476" s="220"/>
      <c r="M476" s="219"/>
    </row>
    <row r="477" spans="1:13" ht="15.75" thickBot="1">
      <c r="A477" s="986" t="s">
        <v>6</v>
      </c>
      <c r="B477" s="987"/>
      <c r="C477" s="987"/>
      <c r="D477" s="987"/>
      <c r="E477" s="987"/>
      <c r="F477" s="987"/>
      <c r="G477" s="987"/>
      <c r="H477" s="1026"/>
      <c r="I477" s="1027" t="s">
        <v>5</v>
      </c>
      <c r="J477" s="1028"/>
      <c r="K477" s="1024">
        <v>1.71</v>
      </c>
      <c r="L477" s="1025"/>
      <c r="M477" s="208">
        <f>K477*12*I408</f>
        <v>4140.9359999999997</v>
      </c>
    </row>
    <row r="478" spans="1:13" ht="15.75" thickBot="1">
      <c r="A478" s="313" t="s">
        <v>4</v>
      </c>
      <c r="B478" s="314"/>
      <c r="C478" s="314"/>
      <c r="D478" s="314"/>
      <c r="E478" s="314"/>
      <c r="F478" s="314"/>
      <c r="G478" s="314"/>
      <c r="H478" s="314"/>
      <c r="I478" s="315"/>
      <c r="J478" s="316"/>
      <c r="K478" s="1024">
        <v>1.1000000000000001</v>
      </c>
      <c r="L478" s="1025"/>
      <c r="M478" s="208">
        <f>K478*12*I408</f>
        <v>2663.76</v>
      </c>
    </row>
    <row r="479" spans="1:13" ht="15.75" thickBot="1">
      <c r="A479" s="313" t="s">
        <v>2</v>
      </c>
      <c r="B479" s="314"/>
      <c r="C479" s="314"/>
      <c r="D479" s="314"/>
      <c r="E479" s="314"/>
      <c r="F479" s="314"/>
      <c r="G479" s="314"/>
      <c r="H479" s="314"/>
      <c r="I479" s="315"/>
      <c r="J479" s="404"/>
      <c r="K479" s="1024"/>
      <c r="L479" s="1025"/>
      <c r="M479" s="208"/>
    </row>
    <row r="480" spans="1:13" ht="15.75" thickBot="1">
      <c r="A480" s="1020" t="s">
        <v>0</v>
      </c>
      <c r="B480" s="1021"/>
      <c r="C480" s="1021"/>
      <c r="D480" s="1021"/>
      <c r="E480" s="1021"/>
      <c r="F480" s="1021"/>
      <c r="G480" s="1021"/>
      <c r="H480" s="1021"/>
      <c r="I480" s="210"/>
      <c r="J480" s="209"/>
      <c r="K480" s="1022">
        <f>K409+K419+K434+K463+K477+K479+K478</f>
        <v>55.03</v>
      </c>
      <c r="L480" s="1023"/>
      <c r="M480" s="208">
        <f>M409+M419+M434+M463+M477+M479+M478</f>
        <v>133260.64800000002</v>
      </c>
    </row>
    <row r="482" spans="1:13" ht="15.75">
      <c r="A482" s="957" t="s">
        <v>104</v>
      </c>
      <c r="B482" s="957"/>
      <c r="C482" s="957"/>
      <c r="D482" s="957"/>
      <c r="E482" s="957"/>
      <c r="F482" s="957"/>
      <c r="G482" s="957"/>
      <c r="H482" s="957"/>
      <c r="I482" s="957"/>
      <c r="J482" s="957"/>
      <c r="K482" s="957"/>
      <c r="L482" s="957"/>
      <c r="M482" s="262"/>
    </row>
    <row r="483" spans="1:13" ht="15.75">
      <c r="A483" s="958" t="s">
        <v>139</v>
      </c>
      <c r="B483" s="958"/>
      <c r="C483" s="958"/>
      <c r="D483" s="958"/>
      <c r="E483" s="958"/>
      <c r="F483" s="958"/>
      <c r="G483" s="958"/>
      <c r="H483" s="958"/>
      <c r="I483" s="958"/>
      <c r="J483" s="958"/>
      <c r="K483" s="958"/>
      <c r="L483" s="958"/>
      <c r="M483" s="262"/>
    </row>
    <row r="484" spans="1:13" ht="15.75">
      <c r="A484" s="300"/>
      <c r="B484" s="300"/>
      <c r="C484" s="300"/>
      <c r="D484" s="300"/>
      <c r="E484" s="300"/>
      <c r="F484" s="300" t="s">
        <v>149</v>
      </c>
      <c r="G484" s="300"/>
      <c r="H484" s="300"/>
      <c r="I484" s="300"/>
      <c r="J484" s="300"/>
      <c r="K484" s="1110" t="s">
        <v>148</v>
      </c>
      <c r="L484" s="1111"/>
      <c r="M484" s="262"/>
    </row>
    <row r="485" spans="1:13">
      <c r="A485" s="264"/>
      <c r="B485" s="263"/>
      <c r="C485" s="960" t="s">
        <v>100</v>
      </c>
      <c r="D485" s="960"/>
      <c r="E485" s="960"/>
      <c r="F485" s="263"/>
      <c r="G485" s="263"/>
      <c r="H485" s="298"/>
      <c r="I485" s="961" t="s">
        <v>99</v>
      </c>
      <c r="J485" s="962"/>
      <c r="K485" s="963" t="s">
        <v>98</v>
      </c>
      <c r="L485" s="964"/>
      <c r="M485" s="312"/>
    </row>
    <row r="486" spans="1:13">
      <c r="A486" s="311"/>
      <c r="B486" s="283"/>
      <c r="C486" s="283"/>
      <c r="D486" s="283"/>
      <c r="E486" s="283"/>
      <c r="F486" s="283"/>
      <c r="G486" s="283"/>
      <c r="H486" s="284"/>
      <c r="I486" s="234"/>
      <c r="J486" s="233"/>
      <c r="K486" s="965" t="s">
        <v>97</v>
      </c>
      <c r="L486" s="966"/>
      <c r="M486" s="310" t="s">
        <v>96</v>
      </c>
    </row>
    <row r="487" spans="1:13">
      <c r="A487" s="311"/>
      <c r="B487" s="283"/>
      <c r="C487" s="283"/>
      <c r="D487" s="283"/>
      <c r="E487" s="283"/>
      <c r="F487" s="283"/>
      <c r="G487" s="283"/>
      <c r="H487" s="284"/>
      <c r="I487" s="967" t="s">
        <v>95</v>
      </c>
      <c r="J487" s="968"/>
      <c r="K487" s="969" t="s">
        <v>94</v>
      </c>
      <c r="L487" s="970"/>
      <c r="M487" s="310" t="s">
        <v>93</v>
      </c>
    </row>
    <row r="488" spans="1:13" ht="16.5" thickBot="1">
      <c r="A488" s="309"/>
      <c r="B488" s="280"/>
      <c r="C488" s="280"/>
      <c r="D488" s="280"/>
      <c r="E488" s="280"/>
      <c r="F488" s="280"/>
      <c r="G488" s="280"/>
      <c r="H488" s="279"/>
      <c r="I488" s="971">
        <v>201.8</v>
      </c>
      <c r="J488" s="972"/>
      <c r="K488" s="973"/>
      <c r="L488" s="974"/>
      <c r="M488" s="308"/>
    </row>
    <row r="489" spans="1:13">
      <c r="A489" s="296" t="s">
        <v>92</v>
      </c>
      <c r="B489" s="276"/>
      <c r="C489" s="276"/>
      <c r="D489" s="276"/>
      <c r="E489" s="276"/>
      <c r="F489" s="276"/>
      <c r="G489" s="276"/>
      <c r="H489" s="307"/>
      <c r="I489" s="273"/>
      <c r="J489" s="272"/>
      <c r="K489" s="955">
        <f>K492+K495</f>
        <v>7.18</v>
      </c>
      <c r="L489" s="956"/>
      <c r="M489" s="226">
        <f>K489*12*I488</f>
        <v>17387.088</v>
      </c>
    </row>
    <row r="490" spans="1:13">
      <c r="A490" s="306" t="s">
        <v>91</v>
      </c>
      <c r="B490" s="305"/>
      <c r="C490" s="305"/>
      <c r="D490" s="305"/>
      <c r="E490" s="305"/>
      <c r="F490" s="305"/>
      <c r="G490" s="305"/>
      <c r="H490" s="304"/>
      <c r="I490" s="234"/>
      <c r="J490" s="233"/>
      <c r="K490" s="268"/>
      <c r="L490" s="261"/>
      <c r="M490" s="303"/>
    </row>
    <row r="491" spans="1:13" ht="15.75" thickBot="1">
      <c r="A491" s="292" t="s">
        <v>90</v>
      </c>
      <c r="B491" s="302"/>
      <c r="C491" s="302"/>
      <c r="D491" s="302"/>
      <c r="E491" s="302"/>
      <c r="F491" s="302"/>
      <c r="G491" s="302"/>
      <c r="H491" s="301"/>
      <c r="I491" s="289"/>
      <c r="J491" s="222"/>
      <c r="K491" s="221"/>
      <c r="L491" s="220"/>
      <c r="M491" s="219"/>
    </row>
    <row r="492" spans="1:13">
      <c r="A492" s="257" t="s">
        <v>89</v>
      </c>
      <c r="B492" s="266"/>
      <c r="C492" s="266"/>
      <c r="D492" s="266"/>
      <c r="E492" s="266"/>
      <c r="F492" s="266"/>
      <c r="G492" s="266"/>
      <c r="H492" s="285"/>
      <c r="I492" s="975" t="s">
        <v>27</v>
      </c>
      <c r="J492" s="976"/>
      <c r="K492" s="977">
        <v>4.3</v>
      </c>
      <c r="L492" s="978"/>
      <c r="M492" s="215">
        <f>K492*12*I488</f>
        <v>10412.879999999999</v>
      </c>
    </row>
    <row r="493" spans="1:13">
      <c r="A493" s="238" t="s">
        <v>80</v>
      </c>
      <c r="B493" s="283"/>
      <c r="C493" s="283"/>
      <c r="D493" s="283"/>
      <c r="E493" s="283"/>
      <c r="F493" s="283"/>
      <c r="G493" s="283"/>
      <c r="H493" s="284"/>
      <c r="I493" s="967" t="s">
        <v>70</v>
      </c>
      <c r="J493" s="968"/>
      <c r="K493" s="262"/>
      <c r="L493" s="261"/>
      <c r="M493" s="215"/>
    </row>
    <row r="494" spans="1:13">
      <c r="A494" s="257" t="s">
        <v>79</v>
      </c>
      <c r="B494" s="266"/>
      <c r="C494" s="266"/>
      <c r="D494" s="266"/>
      <c r="E494" s="266"/>
      <c r="F494" s="266"/>
      <c r="G494" s="266"/>
      <c r="H494" s="285"/>
      <c r="I494" s="975"/>
      <c r="J494" s="976"/>
      <c r="K494" s="262"/>
      <c r="L494" s="261"/>
      <c r="M494" s="215"/>
    </row>
    <row r="495" spans="1:13">
      <c r="A495" s="257" t="s">
        <v>88</v>
      </c>
      <c r="B495" s="266"/>
      <c r="C495" s="266"/>
      <c r="D495" s="266"/>
      <c r="E495" s="266"/>
      <c r="F495" s="266"/>
      <c r="G495" s="266"/>
      <c r="H495" s="285"/>
      <c r="I495" s="979" t="s">
        <v>59</v>
      </c>
      <c r="J495" s="980"/>
      <c r="K495" s="981">
        <v>2.88</v>
      </c>
      <c r="L495" s="982"/>
      <c r="M495" s="215">
        <f>K495*12*I488</f>
        <v>6974.2080000000005</v>
      </c>
    </row>
    <row r="496" spans="1:13" ht="15.75">
      <c r="A496" s="254" t="s">
        <v>87</v>
      </c>
      <c r="B496" s="282"/>
      <c r="C496" s="282"/>
      <c r="D496" s="282"/>
      <c r="E496" s="282"/>
      <c r="F496" s="282"/>
      <c r="G496" s="282"/>
      <c r="H496" s="281"/>
      <c r="I496" s="967" t="s">
        <v>70</v>
      </c>
      <c r="J496" s="968"/>
      <c r="K496" s="300"/>
      <c r="L496" s="299"/>
      <c r="M496" s="215"/>
    </row>
    <row r="497" spans="1:13">
      <c r="A497" s="249" t="s">
        <v>86</v>
      </c>
      <c r="B497" s="263"/>
      <c r="C497" s="263"/>
      <c r="D497" s="263"/>
      <c r="E497" s="263"/>
      <c r="F497" s="263"/>
      <c r="G497" s="263"/>
      <c r="H497" s="298"/>
      <c r="I497" s="967"/>
      <c r="J497" s="968"/>
      <c r="K497" s="297"/>
      <c r="L497" s="261"/>
      <c r="M497" s="215"/>
    </row>
    <row r="498" spans="1:13" ht="15.75" thickBot="1">
      <c r="A498" s="257" t="s">
        <v>85</v>
      </c>
      <c r="B498" s="256"/>
      <c r="C498" s="256"/>
      <c r="D498" s="256"/>
      <c r="E498" s="256"/>
      <c r="F498" s="256"/>
      <c r="G498" s="256"/>
      <c r="H498" s="255"/>
      <c r="I498" s="270"/>
      <c r="J498" s="269"/>
      <c r="K498" s="983"/>
      <c r="L498" s="984"/>
      <c r="M498" s="215"/>
    </row>
    <row r="499" spans="1:13">
      <c r="A499" s="296" t="s">
        <v>84</v>
      </c>
      <c r="B499" s="295"/>
      <c r="C499" s="295"/>
      <c r="D499" s="295"/>
      <c r="E499" s="295"/>
      <c r="F499" s="295"/>
      <c r="G499" s="295"/>
      <c r="H499" s="294"/>
      <c r="I499" s="273"/>
      <c r="J499" s="293"/>
      <c r="K499" s="985">
        <f>K501+K506+K509</f>
        <v>5.86</v>
      </c>
      <c r="L499" s="956"/>
      <c r="M499" s="226">
        <f>K499*12*I488</f>
        <v>14190.576000000003</v>
      </c>
    </row>
    <row r="500" spans="1:13" ht="15.75" thickBot="1">
      <c r="A500" s="292" t="s">
        <v>83</v>
      </c>
      <c r="B500" s="291"/>
      <c r="C500" s="291"/>
      <c r="D500" s="291"/>
      <c r="E500" s="291"/>
      <c r="F500" s="291"/>
      <c r="G500" s="291"/>
      <c r="H500" s="290"/>
      <c r="I500" s="289"/>
      <c r="J500" s="288"/>
      <c r="K500" s="221"/>
      <c r="L500" s="220"/>
      <c r="M500" s="219"/>
    </row>
    <row r="501" spans="1:13">
      <c r="A501" s="238" t="s">
        <v>82</v>
      </c>
      <c r="B501" s="237"/>
      <c r="C501" s="237"/>
      <c r="D501" s="237"/>
      <c r="E501" s="237"/>
      <c r="F501" s="237"/>
      <c r="G501" s="237"/>
      <c r="H501" s="235"/>
      <c r="I501" s="967" t="s">
        <v>27</v>
      </c>
      <c r="J501" s="968"/>
      <c r="K501" s="977">
        <v>2.94</v>
      </c>
      <c r="L501" s="978"/>
      <c r="M501" s="215">
        <f>K501*12*I488</f>
        <v>7119.5040000000008</v>
      </c>
    </row>
    <row r="502" spans="1:13">
      <c r="A502" s="257" t="s">
        <v>81</v>
      </c>
      <c r="B502" s="256"/>
      <c r="C502" s="256"/>
      <c r="D502" s="256"/>
      <c r="E502" s="256"/>
      <c r="F502" s="256"/>
      <c r="G502" s="256"/>
      <c r="H502" s="255"/>
      <c r="I502" s="319"/>
      <c r="J502" s="320"/>
      <c r="K502" s="262"/>
      <c r="L502" s="261"/>
      <c r="M502" s="215"/>
    </row>
    <row r="503" spans="1:13">
      <c r="A503" s="238" t="s">
        <v>80</v>
      </c>
      <c r="B503" s="283"/>
      <c r="C503" s="283"/>
      <c r="D503" s="283"/>
      <c r="E503" s="283"/>
      <c r="F503" s="283"/>
      <c r="G503" s="283"/>
      <c r="H503" s="284"/>
      <c r="I503" s="967" t="s">
        <v>70</v>
      </c>
      <c r="J503" s="968"/>
      <c r="K503" s="262"/>
      <c r="L503" s="261"/>
      <c r="M503" s="215"/>
    </row>
    <row r="504" spans="1:13">
      <c r="A504" s="257" t="s">
        <v>79</v>
      </c>
      <c r="B504" s="266"/>
      <c r="C504" s="266"/>
      <c r="D504" s="266"/>
      <c r="E504" s="266"/>
      <c r="F504" s="266"/>
      <c r="G504" s="266"/>
      <c r="H504" s="285"/>
      <c r="I504" s="975"/>
      <c r="J504" s="976"/>
      <c r="K504" s="262"/>
      <c r="L504" s="261"/>
      <c r="M504" s="215"/>
    </row>
    <row r="505" spans="1:13">
      <c r="A505" s="254" t="s">
        <v>78</v>
      </c>
      <c r="B505" s="282"/>
      <c r="C505" s="281"/>
      <c r="D505" s="283"/>
      <c r="E505" s="283"/>
      <c r="F505" s="283"/>
      <c r="G505" s="283"/>
      <c r="H505" s="284"/>
      <c r="I505" s="967" t="s">
        <v>70</v>
      </c>
      <c r="J505" s="968"/>
      <c r="K505" s="262"/>
      <c r="L505" s="261"/>
      <c r="M505" s="215"/>
    </row>
    <row r="506" spans="1:13">
      <c r="A506" s="238" t="s">
        <v>77</v>
      </c>
      <c r="B506" s="283"/>
      <c r="C506" s="283"/>
      <c r="D506" s="282"/>
      <c r="E506" s="282"/>
      <c r="F506" s="282"/>
      <c r="G506" s="282"/>
      <c r="H506" s="281"/>
      <c r="I506" s="979" t="s">
        <v>59</v>
      </c>
      <c r="J506" s="980"/>
      <c r="K506" s="981">
        <v>1.29</v>
      </c>
      <c r="L506" s="982"/>
      <c r="M506" s="215">
        <f>K506*12*I488</f>
        <v>3123.8640000000005</v>
      </c>
    </row>
    <row r="507" spans="1:13">
      <c r="A507" s="249" t="s">
        <v>76</v>
      </c>
      <c r="B507" s="248"/>
      <c r="C507" s="248"/>
      <c r="D507" s="248"/>
      <c r="E507" s="248"/>
      <c r="F507" s="248"/>
      <c r="G507" s="248"/>
      <c r="H507" s="247"/>
      <c r="I507" s="961" t="s">
        <v>75</v>
      </c>
      <c r="J507" s="962"/>
      <c r="K507" s="262"/>
      <c r="L507" s="261"/>
      <c r="M507" s="215"/>
    </row>
    <row r="508" spans="1:13">
      <c r="A508" s="257"/>
      <c r="B508" s="256"/>
      <c r="C508" s="256"/>
      <c r="D508" s="256"/>
      <c r="E508" s="256"/>
      <c r="F508" s="256"/>
      <c r="G508" s="256"/>
      <c r="H508" s="255"/>
      <c r="I508" s="270" t="s">
        <v>74</v>
      </c>
      <c r="J508" s="269"/>
      <c r="K508" s="297"/>
      <c r="L508" s="261"/>
      <c r="M508" s="215"/>
    </row>
    <row r="509" spans="1:13">
      <c r="A509" s="249" t="s">
        <v>73</v>
      </c>
      <c r="B509" s="248"/>
      <c r="C509" s="248"/>
      <c r="D509" s="248"/>
      <c r="E509" s="248"/>
      <c r="F509" s="248"/>
      <c r="G509" s="248"/>
      <c r="H509" s="247"/>
      <c r="I509" s="961" t="s">
        <v>59</v>
      </c>
      <c r="J509" s="962"/>
      <c r="K509" s="981">
        <v>1.63</v>
      </c>
      <c r="L509" s="982"/>
      <c r="M509" s="215">
        <f>K509*12*I488</f>
        <v>3947.2080000000001</v>
      </c>
    </row>
    <row r="510" spans="1:13">
      <c r="A510" s="257" t="s">
        <v>72</v>
      </c>
      <c r="B510" s="256"/>
      <c r="C510" s="256"/>
      <c r="D510" s="256"/>
      <c r="E510" s="256"/>
      <c r="F510" s="256"/>
      <c r="G510" s="256"/>
      <c r="H510" s="255"/>
      <c r="I510" s="270"/>
      <c r="J510" s="269"/>
      <c r="K510" s="262"/>
      <c r="L510" s="261"/>
      <c r="M510" s="215"/>
    </row>
    <row r="511" spans="1:13">
      <c r="A511" s="249" t="s">
        <v>71</v>
      </c>
      <c r="B511" s="248"/>
      <c r="C511" s="248"/>
      <c r="D511" s="248"/>
      <c r="E511" s="248"/>
      <c r="F511" s="248"/>
      <c r="G511" s="248"/>
      <c r="H511" s="247"/>
      <c r="I511" s="967" t="s">
        <v>70</v>
      </c>
      <c r="J511" s="968"/>
      <c r="K511" s="262"/>
      <c r="L511" s="261"/>
      <c r="M511" s="215"/>
    </row>
    <row r="512" spans="1:13">
      <c r="A512" s="249" t="s">
        <v>69</v>
      </c>
      <c r="B512" s="248"/>
      <c r="C512" s="248"/>
      <c r="D512" s="248"/>
      <c r="E512" s="248"/>
      <c r="F512" s="248"/>
      <c r="G512" s="248"/>
      <c r="H512" s="247"/>
      <c r="I512" s="961" t="s">
        <v>68</v>
      </c>
      <c r="J512" s="962"/>
      <c r="K512" s="280"/>
      <c r="L512" s="279"/>
      <c r="M512" s="278"/>
    </row>
    <row r="513" spans="1:13" ht="15.75" thickBot="1">
      <c r="A513" s="257"/>
      <c r="B513" s="256"/>
      <c r="C513" s="256"/>
      <c r="D513" s="256"/>
      <c r="E513" s="256"/>
      <c r="F513" s="256"/>
      <c r="G513" s="256"/>
      <c r="H513" s="255"/>
      <c r="I513" s="1095" t="s">
        <v>67</v>
      </c>
      <c r="J513" s="1096"/>
      <c r="K513" s="443"/>
      <c r="L513" s="442"/>
      <c r="M513" s="416"/>
    </row>
    <row r="514" spans="1:13">
      <c r="A514" s="277" t="s">
        <v>66</v>
      </c>
      <c r="B514" s="276"/>
      <c r="C514" s="276"/>
      <c r="D514" s="276"/>
      <c r="E514" s="276"/>
      <c r="F514" s="276"/>
      <c r="G514" s="275"/>
      <c r="H514" s="274"/>
      <c r="I514" s="273"/>
      <c r="J514" s="272"/>
      <c r="K514" s="991">
        <f>K516+K523+K531+K535+K536+K540</f>
        <v>49.69</v>
      </c>
      <c r="L514" s="956"/>
      <c r="M514" s="226">
        <f>M516+M523+M531+M535+M536+M540</f>
        <v>120329.30400000002</v>
      </c>
    </row>
    <row r="515" spans="1:13" ht="15.75" thickBot="1">
      <c r="A515" s="415"/>
      <c r="B515" s="328"/>
      <c r="C515" s="328"/>
      <c r="D515" s="328"/>
      <c r="E515" s="328"/>
      <c r="F515" s="328"/>
      <c r="G515" s="328"/>
      <c r="H515" s="327"/>
      <c r="I515" s="289"/>
      <c r="J515" s="222"/>
      <c r="K515" s="221"/>
      <c r="L515" s="220"/>
      <c r="M515" s="219"/>
    </row>
    <row r="516" spans="1:13" ht="15.75" thickBot="1">
      <c r="A516" s="986" t="s">
        <v>65</v>
      </c>
      <c r="B516" s="987"/>
      <c r="C516" s="987"/>
      <c r="D516" s="987"/>
      <c r="E516" s="987"/>
      <c r="F516" s="987"/>
      <c r="G516" s="987"/>
      <c r="H516" s="988"/>
      <c r="I516" s="242"/>
      <c r="J516" s="241"/>
      <c r="K516" s="989">
        <f>K517+K518+K519+K521+K522</f>
        <v>8.3000000000000007</v>
      </c>
      <c r="L516" s="990"/>
      <c r="M516" s="240">
        <f>K516*12*I488</f>
        <v>20099.280000000002</v>
      </c>
    </row>
    <row r="517" spans="1:13">
      <c r="A517" s="257" t="s">
        <v>64</v>
      </c>
      <c r="B517" s="256"/>
      <c r="C517" s="256"/>
      <c r="D517" s="256"/>
      <c r="E517" s="256"/>
      <c r="F517" s="256"/>
      <c r="G517" s="256"/>
      <c r="H517" s="255"/>
      <c r="I517" s="975" t="s">
        <v>63</v>
      </c>
      <c r="J517" s="976"/>
      <c r="K517" s="977">
        <v>2.2400000000000002</v>
      </c>
      <c r="L517" s="978"/>
      <c r="M517" s="215">
        <f>K517*12*I488</f>
        <v>5424.3840000000009</v>
      </c>
    </row>
    <row r="518" spans="1:13">
      <c r="A518" s="254" t="s">
        <v>62</v>
      </c>
      <c r="B518" s="253"/>
      <c r="C518" s="253"/>
      <c r="D518" s="253"/>
      <c r="E518" s="253"/>
      <c r="F518" s="253"/>
      <c r="G518" s="253"/>
      <c r="H518" s="252"/>
      <c r="I518" s="975" t="s">
        <v>61</v>
      </c>
      <c r="J518" s="976"/>
      <c r="K518" s="981">
        <v>5.28</v>
      </c>
      <c r="L518" s="982"/>
      <c r="M518" s="215">
        <f>K518*12*I488</f>
        <v>12786.048000000001</v>
      </c>
    </row>
    <row r="519" spans="1:13">
      <c r="A519" s="249" t="s">
        <v>60</v>
      </c>
      <c r="B519" s="248"/>
      <c r="C519" s="248"/>
      <c r="D519" s="248"/>
      <c r="E519" s="248"/>
      <c r="F519" s="248"/>
      <c r="G519" s="248"/>
      <c r="H519" s="247"/>
      <c r="I519" s="975" t="s">
        <v>59</v>
      </c>
      <c r="J519" s="976"/>
      <c r="K519" s="981">
        <v>0.6</v>
      </c>
      <c r="L519" s="982"/>
      <c r="M519" s="215">
        <f>K519*12*I488</f>
        <v>1452.96</v>
      </c>
    </row>
    <row r="520" spans="1:13">
      <c r="A520" s="271" t="s">
        <v>58</v>
      </c>
      <c r="B520" s="266"/>
      <c r="C520" s="266"/>
      <c r="D520" s="266"/>
      <c r="E520" s="256"/>
      <c r="F520" s="256"/>
      <c r="G520" s="256"/>
      <c r="H520" s="255"/>
      <c r="I520" s="270"/>
      <c r="J520" s="269"/>
      <c r="K520" s="268"/>
      <c r="L520" s="261"/>
      <c r="M520" s="215"/>
    </row>
    <row r="521" spans="1:13">
      <c r="A521" s="254" t="s">
        <v>57</v>
      </c>
      <c r="B521" s="253"/>
      <c r="C521" s="253"/>
      <c r="D521" s="253"/>
      <c r="E521" s="253"/>
      <c r="F521" s="253"/>
      <c r="G521" s="253"/>
      <c r="H521" s="252"/>
      <c r="I521" s="979" t="s">
        <v>27</v>
      </c>
      <c r="J521" s="980"/>
      <c r="K521" s="981">
        <v>0.18</v>
      </c>
      <c r="L521" s="982"/>
      <c r="M521" s="215">
        <f>K521*12*I488</f>
        <v>435.88800000000003</v>
      </c>
    </row>
    <row r="522" spans="1:13" ht="15.75" thickBot="1">
      <c r="A522" s="249" t="s">
        <v>56</v>
      </c>
      <c r="B522" s="248"/>
      <c r="C522" s="248"/>
      <c r="D522" s="248"/>
      <c r="E522" s="248"/>
      <c r="F522" s="248"/>
      <c r="G522" s="248"/>
      <c r="H522" s="247"/>
      <c r="I522" s="992" t="s">
        <v>27</v>
      </c>
      <c r="J522" s="993"/>
      <c r="K522" s="994"/>
      <c r="L522" s="995"/>
      <c r="M522" s="215">
        <f>K522*12*I488</f>
        <v>0</v>
      </c>
    </row>
    <row r="523" spans="1:13" ht="15.75" thickBot="1">
      <c r="A523" s="996" t="s">
        <v>55</v>
      </c>
      <c r="B523" s="997"/>
      <c r="C523" s="997"/>
      <c r="D523" s="997"/>
      <c r="E523" s="997"/>
      <c r="F523" s="997"/>
      <c r="G523" s="997"/>
      <c r="H523" s="998"/>
      <c r="I523" s="242"/>
      <c r="J523" s="241"/>
      <c r="K523" s="999">
        <f>K524+K525+K527+K528+K529+K530</f>
        <v>2.3000000000000003</v>
      </c>
      <c r="L523" s="990"/>
      <c r="M523" s="240">
        <f>K523*12*I488</f>
        <v>5569.68</v>
      </c>
    </row>
    <row r="524" spans="1:13">
      <c r="A524" s="267" t="s">
        <v>54</v>
      </c>
      <c r="B524" s="266"/>
      <c r="C524" s="266"/>
      <c r="D524" s="266"/>
      <c r="E524" s="266"/>
      <c r="F524" s="256"/>
      <c r="G524" s="256"/>
      <c r="H524" s="255"/>
      <c r="I524" s="265"/>
      <c r="J524" s="233"/>
      <c r="K524" s="977">
        <v>0.13</v>
      </c>
      <c r="L524" s="978"/>
      <c r="M524" s="215">
        <f>K524*12*I488</f>
        <v>314.80800000000005</v>
      </c>
    </row>
    <row r="525" spans="1:13">
      <c r="A525" s="264" t="s">
        <v>53</v>
      </c>
      <c r="B525" s="263"/>
      <c r="C525" s="263"/>
      <c r="D525" s="263"/>
      <c r="E525" s="263"/>
      <c r="F525" s="248"/>
      <c r="G525" s="248"/>
      <c r="H525" s="247"/>
      <c r="I525" s="967" t="s">
        <v>52</v>
      </c>
      <c r="J525" s="968"/>
      <c r="K525" s="981">
        <v>1.0900000000000001</v>
      </c>
      <c r="L525" s="982"/>
      <c r="M525" s="215">
        <f>K525*12*I488</f>
        <v>2639.5440000000003</v>
      </c>
    </row>
    <row r="526" spans="1:13">
      <c r="A526" s="257" t="s">
        <v>51</v>
      </c>
      <c r="B526" s="256"/>
      <c r="C526" s="256"/>
      <c r="D526" s="256"/>
      <c r="E526" s="256"/>
      <c r="F526" s="256"/>
      <c r="G526" s="256"/>
      <c r="H526" s="255"/>
      <c r="I526" s="975" t="s">
        <v>50</v>
      </c>
      <c r="J526" s="976"/>
      <c r="K526" s="262"/>
      <c r="L526" s="261"/>
      <c r="M526" s="215"/>
    </row>
    <row r="527" spans="1:13">
      <c r="A527" s="254" t="s">
        <v>49</v>
      </c>
      <c r="B527" s="253"/>
      <c r="C527" s="253"/>
      <c r="D527" s="253"/>
      <c r="E527" s="253"/>
      <c r="F527" s="253"/>
      <c r="G527" s="253"/>
      <c r="H527" s="252"/>
      <c r="I527" s="979" t="s">
        <v>48</v>
      </c>
      <c r="J527" s="980"/>
      <c r="K527" s="981">
        <v>0.67</v>
      </c>
      <c r="L527" s="982"/>
      <c r="M527" s="215">
        <f>K527*12*I488</f>
        <v>1622.4720000000002</v>
      </c>
    </row>
    <row r="528" spans="1:13">
      <c r="A528" s="254" t="s">
        <v>47</v>
      </c>
      <c r="B528" s="253"/>
      <c r="C528" s="253"/>
      <c r="D528" s="253"/>
      <c r="E528" s="253"/>
      <c r="F528" s="253"/>
      <c r="G528" s="253"/>
      <c r="H528" s="252"/>
      <c r="I528" s="979" t="s">
        <v>46</v>
      </c>
      <c r="J528" s="980"/>
      <c r="K528" s="981">
        <v>0.16</v>
      </c>
      <c r="L528" s="982"/>
      <c r="M528" s="215">
        <f>K528*12*I488</f>
        <v>387.45600000000002</v>
      </c>
    </row>
    <row r="529" spans="1:13">
      <c r="A529" s="249" t="s">
        <v>38</v>
      </c>
      <c r="B529" s="248"/>
      <c r="C529" s="248"/>
      <c r="D529" s="248"/>
      <c r="E529" s="248"/>
      <c r="F529" s="248"/>
      <c r="G529" s="248"/>
      <c r="H529" s="247"/>
      <c r="I529" s="979" t="s">
        <v>37</v>
      </c>
      <c r="J529" s="980"/>
      <c r="K529" s="983">
        <v>0.1</v>
      </c>
      <c r="L529" s="984"/>
      <c r="M529" s="215">
        <f>K529*12*I488</f>
        <v>242.16000000000005</v>
      </c>
    </row>
    <row r="530" spans="1:13" ht="15.75" thickBot="1">
      <c r="A530" s="249" t="s">
        <v>45</v>
      </c>
      <c r="B530" s="248"/>
      <c r="C530" s="248"/>
      <c r="D530" s="248"/>
      <c r="E530" s="248"/>
      <c r="F530" s="248"/>
      <c r="G530" s="248"/>
      <c r="H530" s="247"/>
      <c r="I530" s="992" t="s">
        <v>44</v>
      </c>
      <c r="J530" s="993"/>
      <c r="K530" s="1002">
        <v>0.15</v>
      </c>
      <c r="L530" s="1003"/>
      <c r="M530" s="260">
        <f>K530*12*I488</f>
        <v>363.24</v>
      </c>
    </row>
    <row r="531" spans="1:13" ht="15.75" thickBot="1">
      <c r="A531" s="996" t="s">
        <v>108</v>
      </c>
      <c r="B531" s="997"/>
      <c r="C531" s="997"/>
      <c r="D531" s="997"/>
      <c r="E531" s="997"/>
      <c r="F531" s="997"/>
      <c r="G531" s="997"/>
      <c r="H531" s="998"/>
      <c r="I531" s="259"/>
      <c r="J531" s="258"/>
      <c r="K531" s="1004">
        <f>K532+K533+K534</f>
        <v>1.48</v>
      </c>
      <c r="L531" s="1005"/>
      <c r="M531" s="240">
        <f>K531*12*I488</f>
        <v>3583.9679999999998</v>
      </c>
    </row>
    <row r="532" spans="1:13">
      <c r="A532" s="257" t="s">
        <v>42</v>
      </c>
      <c r="B532" s="256"/>
      <c r="C532" s="256"/>
      <c r="D532" s="256"/>
      <c r="E532" s="256"/>
      <c r="F532" s="256"/>
      <c r="G532" s="256"/>
      <c r="H532" s="255"/>
      <c r="I532" s="1006" t="s">
        <v>41</v>
      </c>
      <c r="J532" s="1007"/>
      <c r="K532" s="1008">
        <v>0.71</v>
      </c>
      <c r="L532" s="1009"/>
      <c r="M532" s="215">
        <f>K532*12*I488</f>
        <v>1719.336</v>
      </c>
    </row>
    <row r="533" spans="1:13">
      <c r="A533" s="254" t="s">
        <v>40</v>
      </c>
      <c r="B533" s="253"/>
      <c r="C533" s="253"/>
      <c r="D533" s="253"/>
      <c r="E533" s="253"/>
      <c r="F533" s="253"/>
      <c r="G533" s="253"/>
      <c r="H533" s="252"/>
      <c r="I533" s="251" t="s">
        <v>39</v>
      </c>
      <c r="J533" s="250"/>
      <c r="K533" s="983">
        <v>0.62</v>
      </c>
      <c r="L533" s="984"/>
      <c r="M533" s="215">
        <f>K533*12*I488</f>
        <v>1501.3920000000001</v>
      </c>
    </row>
    <row r="534" spans="1:13" ht="15.75" thickBot="1">
      <c r="A534" s="249" t="s">
        <v>38</v>
      </c>
      <c r="B534" s="248"/>
      <c r="C534" s="248"/>
      <c r="D534" s="248"/>
      <c r="E534" s="248"/>
      <c r="F534" s="248"/>
      <c r="G534" s="248"/>
      <c r="H534" s="247"/>
      <c r="I534" s="992" t="s">
        <v>37</v>
      </c>
      <c r="J534" s="993"/>
      <c r="K534" s="1002">
        <v>0.15</v>
      </c>
      <c r="L534" s="1003"/>
      <c r="M534" s="215">
        <f>K534*12*I488</f>
        <v>363.24</v>
      </c>
    </row>
    <row r="535" spans="1:13" ht="15.75" thickBot="1">
      <c r="A535" s="246" t="s">
        <v>107</v>
      </c>
      <c r="B535" s="245"/>
      <c r="C535" s="245"/>
      <c r="D535" s="245"/>
      <c r="E535" s="245"/>
      <c r="F535" s="245"/>
      <c r="G535" s="245"/>
      <c r="H535" s="244"/>
      <c r="I535" s="1010" t="s">
        <v>35</v>
      </c>
      <c r="J535" s="1011"/>
      <c r="K535" s="1012">
        <v>35.64</v>
      </c>
      <c r="L535" s="1013"/>
      <c r="M535" s="240">
        <f>K535*12*I488</f>
        <v>86305.824000000008</v>
      </c>
    </row>
    <row r="536" spans="1:13" ht="15.75" thickBot="1">
      <c r="A536" s="986" t="s">
        <v>106</v>
      </c>
      <c r="B536" s="987"/>
      <c r="C536" s="987"/>
      <c r="D536" s="987"/>
      <c r="E536" s="987"/>
      <c r="F536" s="987"/>
      <c r="G536" s="987"/>
      <c r="H536" s="988"/>
      <c r="I536" s="242"/>
      <c r="J536" s="241"/>
      <c r="K536" s="999">
        <v>1.87</v>
      </c>
      <c r="L536" s="1005"/>
      <c r="M536" s="240">
        <f>K536*12*I488</f>
        <v>4528.3920000000007</v>
      </c>
    </row>
    <row r="537" spans="1:13">
      <c r="A537" s="238" t="s">
        <v>33</v>
      </c>
      <c r="B537" s="237"/>
      <c r="C537" s="237"/>
      <c r="D537" s="237"/>
      <c r="E537" s="237"/>
      <c r="F537" s="237"/>
      <c r="G537" s="237"/>
      <c r="H537" s="235"/>
      <c r="I537" s="1014" t="s">
        <v>32</v>
      </c>
      <c r="J537" s="1015"/>
      <c r="K537" s="232"/>
      <c r="L537" s="318"/>
      <c r="M537" s="215"/>
    </row>
    <row r="538" spans="1:13">
      <c r="A538" s="238" t="s">
        <v>31</v>
      </c>
      <c r="B538" s="237"/>
      <c r="C538" s="237"/>
      <c r="D538" s="237"/>
      <c r="E538" s="237"/>
      <c r="F538" s="237"/>
      <c r="G538" s="237"/>
      <c r="H538" s="235"/>
      <c r="I538" s="234"/>
      <c r="J538" s="233"/>
      <c r="K538" s="232"/>
      <c r="L538" s="318"/>
      <c r="M538" s="215"/>
    </row>
    <row r="539" spans="1:13" ht="15.75" thickBot="1">
      <c r="A539" s="238" t="s">
        <v>30</v>
      </c>
      <c r="B539" s="237"/>
      <c r="C539" s="237"/>
      <c r="D539" s="237"/>
      <c r="E539" s="237"/>
      <c r="F539" s="237"/>
      <c r="G539" s="237"/>
      <c r="H539" s="235"/>
      <c r="I539" s="413"/>
      <c r="J539" s="233"/>
      <c r="K539" s="232"/>
      <c r="L539" s="318"/>
      <c r="M539" s="215"/>
    </row>
    <row r="540" spans="1:13" ht="15.75" thickBot="1">
      <c r="A540" s="246" t="s">
        <v>105</v>
      </c>
      <c r="B540" s="245"/>
      <c r="C540" s="245"/>
      <c r="D540" s="245"/>
      <c r="E540" s="245"/>
      <c r="F540" s="245"/>
      <c r="G540" s="245"/>
      <c r="H540" s="244"/>
      <c r="I540" s="242"/>
      <c r="J540" s="241"/>
      <c r="K540" s="999">
        <v>0.1</v>
      </c>
      <c r="L540" s="1005"/>
      <c r="M540" s="240">
        <f>K540*12*I488</f>
        <v>242.16000000000005</v>
      </c>
    </row>
    <row r="541" spans="1:13">
      <c r="A541" s="238" t="s">
        <v>28</v>
      </c>
      <c r="B541" s="237"/>
      <c r="C541" s="237"/>
      <c r="D541" s="237"/>
      <c r="E541" s="237"/>
      <c r="F541" s="237"/>
      <c r="G541" s="237"/>
      <c r="H541" s="235"/>
      <c r="I541" s="1014" t="s">
        <v>27</v>
      </c>
      <c r="J541" s="1015"/>
      <c r="K541" s="317"/>
      <c r="L541" s="318"/>
      <c r="M541" s="215"/>
    </row>
    <row r="542" spans="1:13" ht="15.75" thickBot="1">
      <c r="A542" s="238" t="s">
        <v>26</v>
      </c>
      <c r="B542" s="237"/>
      <c r="C542" s="237"/>
      <c r="D542" s="237"/>
      <c r="E542" s="237"/>
      <c r="F542" s="237"/>
      <c r="G542" s="237"/>
      <c r="H542" s="235"/>
      <c r="I542" s="234"/>
      <c r="J542" s="233"/>
      <c r="K542" s="317"/>
      <c r="L542" s="318"/>
      <c r="M542" s="215"/>
    </row>
    <row r="543" spans="1:13" ht="15.75" thickBot="1">
      <c r="A543" s="986" t="s">
        <v>111</v>
      </c>
      <c r="B543" s="987"/>
      <c r="C543" s="987"/>
      <c r="D543" s="987"/>
      <c r="E543" s="987"/>
      <c r="F543" s="987"/>
      <c r="G543" s="987"/>
      <c r="H543" s="988"/>
      <c r="I543" s="242"/>
      <c r="J543" s="241"/>
      <c r="K543" s="999">
        <v>6.94</v>
      </c>
      <c r="L543" s="1005"/>
      <c r="M543" s="240">
        <f>K543*12*I488</f>
        <v>16805.904000000002</v>
      </c>
    </row>
    <row r="544" spans="1:13">
      <c r="A544" s="238" t="s">
        <v>24</v>
      </c>
      <c r="B544" s="236"/>
      <c r="C544" s="236"/>
      <c r="D544" s="236"/>
      <c r="E544" s="236"/>
      <c r="F544" s="237"/>
      <c r="G544" s="236"/>
      <c r="H544" s="235"/>
      <c r="I544" s="967" t="s">
        <v>23</v>
      </c>
      <c r="J544" s="968"/>
      <c r="K544" s="232"/>
      <c r="L544" s="318"/>
      <c r="M544" s="215"/>
    </row>
    <row r="545" spans="1:13">
      <c r="A545" s="238" t="s">
        <v>22</v>
      </c>
      <c r="B545" s="236"/>
      <c r="C545" s="236"/>
      <c r="D545" s="236"/>
      <c r="E545" s="236"/>
      <c r="F545" s="237"/>
      <c r="G545" s="236"/>
      <c r="H545" s="235"/>
      <c r="I545" s="967" t="s">
        <v>21</v>
      </c>
      <c r="J545" s="968"/>
      <c r="K545" s="232"/>
      <c r="L545" s="318"/>
      <c r="M545" s="215"/>
    </row>
    <row r="546" spans="1:13">
      <c r="A546" s="238" t="s">
        <v>20</v>
      </c>
      <c r="B546" s="236"/>
      <c r="C546" s="236"/>
      <c r="D546" s="236"/>
      <c r="E546" s="236"/>
      <c r="F546" s="237"/>
      <c r="G546" s="236"/>
      <c r="H546" s="235"/>
      <c r="I546" s="967" t="s">
        <v>19</v>
      </c>
      <c r="J546" s="968"/>
      <c r="K546" s="232"/>
      <c r="L546" s="318"/>
      <c r="M546" s="215"/>
    </row>
    <row r="547" spans="1:13">
      <c r="A547" s="238" t="s">
        <v>18</v>
      </c>
      <c r="B547" s="236"/>
      <c r="C547" s="236"/>
      <c r="D547" s="236"/>
      <c r="E547" s="236"/>
      <c r="F547" s="237"/>
      <c r="G547" s="236"/>
      <c r="H547" s="235"/>
      <c r="I547" s="967" t="s">
        <v>17</v>
      </c>
      <c r="J547" s="968"/>
      <c r="K547" s="232"/>
      <c r="L547" s="318"/>
      <c r="M547" s="215"/>
    </row>
    <row r="548" spans="1:13">
      <c r="A548" s="238" t="s">
        <v>16</v>
      </c>
      <c r="B548" s="236"/>
      <c r="C548" s="236"/>
      <c r="D548" s="236"/>
      <c r="E548" s="236"/>
      <c r="F548" s="237"/>
      <c r="G548" s="236"/>
      <c r="H548" s="235"/>
      <c r="I548" s="967" t="s">
        <v>15</v>
      </c>
      <c r="J548" s="968"/>
      <c r="K548" s="232"/>
      <c r="L548" s="318"/>
      <c r="M548" s="215"/>
    </row>
    <row r="549" spans="1:13">
      <c r="A549" s="238" t="s">
        <v>14</v>
      </c>
      <c r="B549" s="236"/>
      <c r="C549" s="236"/>
      <c r="D549" s="236"/>
      <c r="E549" s="236"/>
      <c r="F549" s="237"/>
      <c r="G549" s="236"/>
      <c r="H549" s="235"/>
      <c r="I549" s="234"/>
      <c r="J549" s="233"/>
      <c r="K549" s="232"/>
      <c r="L549" s="239"/>
      <c r="M549" s="215"/>
    </row>
    <row r="550" spans="1:13">
      <c r="A550" s="238" t="s">
        <v>13</v>
      </c>
      <c r="B550" s="236"/>
      <c r="C550" s="236"/>
      <c r="D550" s="236"/>
      <c r="E550" s="236"/>
      <c r="F550" s="237"/>
      <c r="G550" s="236"/>
      <c r="H550" s="235"/>
      <c r="I550" s="234"/>
      <c r="J550" s="233"/>
      <c r="K550" s="232"/>
      <c r="L550" s="318"/>
      <c r="M550" s="215"/>
    </row>
    <row r="551" spans="1:13">
      <c r="A551" s="238" t="s">
        <v>12</v>
      </c>
      <c r="B551" s="236"/>
      <c r="C551" s="236"/>
      <c r="D551" s="236"/>
      <c r="E551" s="236"/>
      <c r="F551" s="237"/>
      <c r="G551" s="236"/>
      <c r="H551" s="235"/>
      <c r="I551" s="234"/>
      <c r="J551" s="233"/>
      <c r="K551" s="232"/>
      <c r="L551" s="318"/>
      <c r="M551" s="215"/>
    </row>
    <row r="552" spans="1:13">
      <c r="A552" s="238" t="s">
        <v>11</v>
      </c>
      <c r="B552" s="236"/>
      <c r="C552" s="236"/>
      <c r="D552" s="236"/>
      <c r="E552" s="236"/>
      <c r="F552" s="237"/>
      <c r="G552" s="236"/>
      <c r="H552" s="235"/>
      <c r="I552" s="234"/>
      <c r="J552" s="233"/>
      <c r="K552" s="232"/>
      <c r="L552" s="318"/>
      <c r="M552" s="215"/>
    </row>
    <row r="553" spans="1:13">
      <c r="A553" s="238" t="s">
        <v>10</v>
      </c>
      <c r="B553" s="236"/>
      <c r="C553" s="236"/>
      <c r="D553" s="236"/>
      <c r="E553" s="236"/>
      <c r="F553" s="237"/>
      <c r="G553" s="236"/>
      <c r="H553" s="235"/>
      <c r="I553" s="234"/>
      <c r="J553" s="233"/>
      <c r="K553" s="232"/>
      <c r="L553" s="318"/>
      <c r="M553" s="215"/>
    </row>
    <row r="554" spans="1:13" ht="15.75" thickBot="1">
      <c r="A554" s="1044" t="s">
        <v>9</v>
      </c>
      <c r="B554" s="1045"/>
      <c r="C554" s="1045"/>
      <c r="D554" s="1045"/>
      <c r="E554" s="1045"/>
      <c r="F554" s="1045"/>
      <c r="G554" s="1045"/>
      <c r="H554" s="1046"/>
      <c r="I554" s="234"/>
      <c r="J554" s="233"/>
      <c r="K554" s="268"/>
      <c r="L554" s="261"/>
      <c r="M554" s="215"/>
    </row>
    <row r="555" spans="1:13">
      <c r="A555" s="230" t="s">
        <v>8</v>
      </c>
      <c r="B555" s="229"/>
      <c r="C555" s="229"/>
      <c r="D555" s="229"/>
      <c r="E555" s="229"/>
      <c r="F555" s="229"/>
      <c r="G555" s="229"/>
      <c r="H555" s="229"/>
      <c r="I555" s="1014" t="s">
        <v>3</v>
      </c>
      <c r="J555" s="1015"/>
      <c r="K555" s="228"/>
      <c r="L555" s="227"/>
      <c r="M555" s="226"/>
    </row>
    <row r="556" spans="1:13" ht="15.75" thickBot="1">
      <c r="A556" s="225" t="s">
        <v>7</v>
      </c>
      <c r="B556" s="224"/>
      <c r="C556" s="224"/>
      <c r="D556" s="224"/>
      <c r="E556" s="224"/>
      <c r="F556" s="224"/>
      <c r="G556" s="224"/>
      <c r="H556" s="224"/>
      <c r="I556" s="223"/>
      <c r="J556" s="222"/>
      <c r="K556" s="221"/>
      <c r="L556" s="220"/>
      <c r="M556" s="219"/>
    </row>
    <row r="557" spans="1:13" ht="15.75" thickBot="1">
      <c r="A557" s="986" t="s">
        <v>6</v>
      </c>
      <c r="B557" s="987"/>
      <c r="C557" s="987"/>
      <c r="D557" s="987"/>
      <c r="E557" s="987"/>
      <c r="F557" s="987"/>
      <c r="G557" s="987"/>
      <c r="H557" s="1026"/>
      <c r="I557" s="1027" t="s">
        <v>5</v>
      </c>
      <c r="J557" s="1028"/>
      <c r="K557" s="1024">
        <v>1.71</v>
      </c>
      <c r="L557" s="1025"/>
      <c r="M557" s="208">
        <f>K557*12*I488</f>
        <v>4140.9359999999997</v>
      </c>
    </row>
    <row r="558" spans="1:13" ht="15.75" thickBot="1">
      <c r="A558" s="313" t="s">
        <v>4</v>
      </c>
      <c r="B558" s="314"/>
      <c r="C558" s="314"/>
      <c r="D558" s="314"/>
      <c r="E558" s="314"/>
      <c r="F558" s="314"/>
      <c r="G558" s="314"/>
      <c r="H558" s="314"/>
      <c r="I558" s="315"/>
      <c r="J558" s="316"/>
      <c r="K558" s="1024">
        <v>1.1000000000000001</v>
      </c>
      <c r="L558" s="1025"/>
      <c r="M558" s="208">
        <f>K558*12*I488</f>
        <v>2663.76</v>
      </c>
    </row>
    <row r="559" spans="1:13" ht="15.75" thickBot="1">
      <c r="A559" s="313" t="s">
        <v>2</v>
      </c>
      <c r="B559" s="314"/>
      <c r="C559" s="314"/>
      <c r="D559" s="314"/>
      <c r="E559" s="314"/>
      <c r="F559" s="314"/>
      <c r="G559" s="314"/>
      <c r="H559" s="314"/>
      <c r="I559" s="315"/>
      <c r="J559" s="404"/>
      <c r="K559" s="1024"/>
      <c r="L559" s="1025"/>
      <c r="M559" s="208"/>
    </row>
    <row r="560" spans="1:13" ht="15.75" thickBot="1">
      <c r="A560" s="1020" t="s">
        <v>0</v>
      </c>
      <c r="B560" s="1021"/>
      <c r="C560" s="1021"/>
      <c r="D560" s="1021"/>
      <c r="E560" s="1021"/>
      <c r="F560" s="1021"/>
      <c r="G560" s="1021"/>
      <c r="H560" s="1021"/>
      <c r="I560" s="210"/>
      <c r="J560" s="209"/>
      <c r="K560" s="1022">
        <f>K489+K499+K514+K543+K557+K559+K558</f>
        <v>72.47999999999999</v>
      </c>
      <c r="L560" s="1023"/>
      <c r="M560" s="208">
        <f>M489+M499+M514+M543+M557+M559+M558</f>
        <v>175517.56800000003</v>
      </c>
    </row>
  </sheetData>
  <mergeCells count="644">
    <mergeCell ref="A560:H560"/>
    <mergeCell ref="K560:L560"/>
    <mergeCell ref="A554:H554"/>
    <mergeCell ref="I555:J555"/>
    <mergeCell ref="A557:H557"/>
    <mergeCell ref="I557:J557"/>
    <mergeCell ref="K557:L557"/>
    <mergeCell ref="K558:L558"/>
    <mergeCell ref="I545:J545"/>
    <mergeCell ref="I546:J546"/>
    <mergeCell ref="I547:J547"/>
    <mergeCell ref="I548:J548"/>
    <mergeCell ref="I537:J537"/>
    <mergeCell ref="K559:L559"/>
    <mergeCell ref="K540:L540"/>
    <mergeCell ref="I541:J541"/>
    <mergeCell ref="K543:L543"/>
    <mergeCell ref="A531:H531"/>
    <mergeCell ref="K531:L531"/>
    <mergeCell ref="I532:J532"/>
    <mergeCell ref="K532:L532"/>
    <mergeCell ref="K533:L533"/>
    <mergeCell ref="I544:J544"/>
    <mergeCell ref="A543:H543"/>
    <mergeCell ref="I534:J534"/>
    <mergeCell ref="K534:L534"/>
    <mergeCell ref="I535:J535"/>
    <mergeCell ref="K535:L535"/>
    <mergeCell ref="A536:H536"/>
    <mergeCell ref="K536:L536"/>
    <mergeCell ref="K530:L530"/>
    <mergeCell ref="I525:J525"/>
    <mergeCell ref="K525:L525"/>
    <mergeCell ref="I526:J526"/>
    <mergeCell ref="I527:J527"/>
    <mergeCell ref="K527:L527"/>
    <mergeCell ref="K521:L521"/>
    <mergeCell ref="I528:J528"/>
    <mergeCell ref="K528:L528"/>
    <mergeCell ref="I529:J529"/>
    <mergeCell ref="K529:L529"/>
    <mergeCell ref="I530:J530"/>
    <mergeCell ref="I513:J513"/>
    <mergeCell ref="I509:J509"/>
    <mergeCell ref="K509:L509"/>
    <mergeCell ref="I511:J511"/>
    <mergeCell ref="I512:J512"/>
    <mergeCell ref="K498:L498"/>
    <mergeCell ref="A523:H523"/>
    <mergeCell ref="K523:L523"/>
    <mergeCell ref="K524:L524"/>
    <mergeCell ref="K514:L514"/>
    <mergeCell ref="A516:H516"/>
    <mergeCell ref="K516:L516"/>
    <mergeCell ref="I517:J517"/>
    <mergeCell ref="K517:L517"/>
    <mergeCell ref="I522:J522"/>
    <mergeCell ref="K522:L522"/>
    <mergeCell ref="I518:J518"/>
    <mergeCell ref="K518:L518"/>
    <mergeCell ref="I519:J519"/>
    <mergeCell ref="K519:L519"/>
    <mergeCell ref="I521:J521"/>
    <mergeCell ref="I507:J507"/>
    <mergeCell ref="I503:J503"/>
    <mergeCell ref="I504:J504"/>
    <mergeCell ref="I492:J492"/>
    <mergeCell ref="K492:L492"/>
    <mergeCell ref="C485:E485"/>
    <mergeCell ref="I485:J485"/>
    <mergeCell ref="K485:L485"/>
    <mergeCell ref="K486:L486"/>
    <mergeCell ref="I487:J487"/>
    <mergeCell ref="I497:J497"/>
    <mergeCell ref="K487:L487"/>
    <mergeCell ref="I505:J505"/>
    <mergeCell ref="I506:J506"/>
    <mergeCell ref="K506:L506"/>
    <mergeCell ref="K499:L499"/>
    <mergeCell ref="I501:J501"/>
    <mergeCell ref="K501:L501"/>
    <mergeCell ref="I493:J493"/>
    <mergeCell ref="I494:J494"/>
    <mergeCell ref="I495:J495"/>
    <mergeCell ref="K495:L495"/>
    <mergeCell ref="I496:J496"/>
    <mergeCell ref="A482:L482"/>
    <mergeCell ref="A483:L483"/>
    <mergeCell ref="I488:J488"/>
    <mergeCell ref="K488:L488"/>
    <mergeCell ref="K489:L489"/>
    <mergeCell ref="A474:H474"/>
    <mergeCell ref="I475:J475"/>
    <mergeCell ref="A477:H477"/>
    <mergeCell ref="I477:J477"/>
    <mergeCell ref="K477:L477"/>
    <mergeCell ref="K484:L484"/>
    <mergeCell ref="K460:L460"/>
    <mergeCell ref="I461:J461"/>
    <mergeCell ref="A463:H463"/>
    <mergeCell ref="K463:L463"/>
    <mergeCell ref="K479:L479"/>
    <mergeCell ref="A480:H480"/>
    <mergeCell ref="K480:L480"/>
    <mergeCell ref="K478:L478"/>
    <mergeCell ref="I464:J464"/>
    <mergeCell ref="I465:J465"/>
    <mergeCell ref="I466:J466"/>
    <mergeCell ref="I467:J467"/>
    <mergeCell ref="I468:J468"/>
    <mergeCell ref="I457:J457"/>
    <mergeCell ref="A456:H456"/>
    <mergeCell ref="I449:J449"/>
    <mergeCell ref="K449:L449"/>
    <mergeCell ref="I450:J450"/>
    <mergeCell ref="K450:L450"/>
    <mergeCell ref="K456:L456"/>
    <mergeCell ref="A451:H451"/>
    <mergeCell ref="K451:L451"/>
    <mergeCell ref="I452:J452"/>
    <mergeCell ref="K452:L452"/>
    <mergeCell ref="I448:J448"/>
    <mergeCell ref="K448:L448"/>
    <mergeCell ref="I454:J454"/>
    <mergeCell ref="K454:L454"/>
    <mergeCell ref="I455:J455"/>
    <mergeCell ref="K455:L455"/>
    <mergeCell ref="K453:L453"/>
    <mergeCell ref="I445:J445"/>
    <mergeCell ref="K445:L445"/>
    <mergeCell ref="I446:J446"/>
    <mergeCell ref="I447:J447"/>
    <mergeCell ref="K447:L447"/>
    <mergeCell ref="I442:J442"/>
    <mergeCell ref="K442:L442"/>
    <mergeCell ref="A443:H443"/>
    <mergeCell ref="K443:L443"/>
    <mergeCell ref="K444:L444"/>
    <mergeCell ref="I438:J438"/>
    <mergeCell ref="K438:L438"/>
    <mergeCell ref="I439:J439"/>
    <mergeCell ref="K439:L439"/>
    <mergeCell ref="I441:J441"/>
    <mergeCell ref="K441:L441"/>
    <mergeCell ref="K426:L426"/>
    <mergeCell ref="I433:J433"/>
    <mergeCell ref="K434:L434"/>
    <mergeCell ref="A436:H436"/>
    <mergeCell ref="K436:L436"/>
    <mergeCell ref="I437:J437"/>
    <mergeCell ref="K437:L437"/>
    <mergeCell ref="I416:J416"/>
    <mergeCell ref="I427:J427"/>
    <mergeCell ref="I429:J429"/>
    <mergeCell ref="K429:L429"/>
    <mergeCell ref="I431:J431"/>
    <mergeCell ref="I432:J432"/>
    <mergeCell ref="I423:J423"/>
    <mergeCell ref="I424:J424"/>
    <mergeCell ref="I425:J425"/>
    <mergeCell ref="I426:J426"/>
    <mergeCell ref="I417:J417"/>
    <mergeCell ref="K418:L418"/>
    <mergeCell ref="I408:J408"/>
    <mergeCell ref="K408:L408"/>
    <mergeCell ref="K407:L407"/>
    <mergeCell ref="K419:L419"/>
    <mergeCell ref="I421:J421"/>
    <mergeCell ref="K421:L421"/>
    <mergeCell ref="I413:J413"/>
    <mergeCell ref="I414:J414"/>
    <mergeCell ref="I415:J415"/>
    <mergeCell ref="K415:L415"/>
    <mergeCell ref="I412:J412"/>
    <mergeCell ref="K412:L412"/>
    <mergeCell ref="K409:L409"/>
    <mergeCell ref="K398:L398"/>
    <mergeCell ref="I384:J384"/>
    <mergeCell ref="I385:J385"/>
    <mergeCell ref="I386:J386"/>
    <mergeCell ref="I387:J387"/>
    <mergeCell ref="I388:J388"/>
    <mergeCell ref="A394:H394"/>
    <mergeCell ref="I395:J395"/>
    <mergeCell ref="A397:H397"/>
    <mergeCell ref="I397:J397"/>
    <mergeCell ref="K397:L397"/>
    <mergeCell ref="C405:E405"/>
    <mergeCell ref="I405:J405"/>
    <mergeCell ref="K405:L405"/>
    <mergeCell ref="K406:L406"/>
    <mergeCell ref="I407:J407"/>
    <mergeCell ref="A402:L402"/>
    <mergeCell ref="A403:L403"/>
    <mergeCell ref="K404:L404"/>
    <mergeCell ref="K399:L399"/>
    <mergeCell ref="A400:H400"/>
    <mergeCell ref="K400:L400"/>
    <mergeCell ref="K380:L380"/>
    <mergeCell ref="I381:J381"/>
    <mergeCell ref="A383:H383"/>
    <mergeCell ref="K383:L383"/>
    <mergeCell ref="I368:J368"/>
    <mergeCell ref="K368:L368"/>
    <mergeCell ref="I374:J374"/>
    <mergeCell ref="K374:L374"/>
    <mergeCell ref="I375:J375"/>
    <mergeCell ref="K375:L375"/>
    <mergeCell ref="K373:L373"/>
    <mergeCell ref="I377:J377"/>
    <mergeCell ref="A376:H376"/>
    <mergeCell ref="I369:J369"/>
    <mergeCell ref="K369:L369"/>
    <mergeCell ref="I370:J370"/>
    <mergeCell ref="K370:L370"/>
    <mergeCell ref="K376:L376"/>
    <mergeCell ref="A371:H371"/>
    <mergeCell ref="K371:L371"/>
    <mergeCell ref="I372:J372"/>
    <mergeCell ref="K372:L372"/>
    <mergeCell ref="I365:J365"/>
    <mergeCell ref="K365:L365"/>
    <mergeCell ref="I366:J366"/>
    <mergeCell ref="I367:J367"/>
    <mergeCell ref="K367:L367"/>
    <mergeCell ref="I362:J362"/>
    <mergeCell ref="K362:L362"/>
    <mergeCell ref="A363:H363"/>
    <mergeCell ref="K363:L363"/>
    <mergeCell ref="K364:L364"/>
    <mergeCell ref="I358:J358"/>
    <mergeCell ref="K358:L358"/>
    <mergeCell ref="I359:J359"/>
    <mergeCell ref="K359:L359"/>
    <mergeCell ref="I361:J361"/>
    <mergeCell ref="K361:L361"/>
    <mergeCell ref="K346:L346"/>
    <mergeCell ref="I353:J353"/>
    <mergeCell ref="K354:L354"/>
    <mergeCell ref="A356:H356"/>
    <mergeCell ref="K356:L356"/>
    <mergeCell ref="I357:J357"/>
    <mergeCell ref="K357:L357"/>
    <mergeCell ref="I336:J336"/>
    <mergeCell ref="I347:J347"/>
    <mergeCell ref="I349:J349"/>
    <mergeCell ref="K349:L349"/>
    <mergeCell ref="I351:J351"/>
    <mergeCell ref="I352:J352"/>
    <mergeCell ref="I343:J343"/>
    <mergeCell ref="I344:J344"/>
    <mergeCell ref="I345:J345"/>
    <mergeCell ref="I346:J346"/>
    <mergeCell ref="I337:J337"/>
    <mergeCell ref="K338:L338"/>
    <mergeCell ref="I328:J328"/>
    <mergeCell ref="K328:L328"/>
    <mergeCell ref="K327:L327"/>
    <mergeCell ref="K339:L339"/>
    <mergeCell ref="I341:J341"/>
    <mergeCell ref="K341:L341"/>
    <mergeCell ref="I333:J333"/>
    <mergeCell ref="I334:J334"/>
    <mergeCell ref="I335:J335"/>
    <mergeCell ref="K335:L335"/>
    <mergeCell ref="I332:J332"/>
    <mergeCell ref="K332:L332"/>
    <mergeCell ref="K329:L329"/>
    <mergeCell ref="K318:L318"/>
    <mergeCell ref="I304:J304"/>
    <mergeCell ref="I305:J305"/>
    <mergeCell ref="I306:J306"/>
    <mergeCell ref="I307:J307"/>
    <mergeCell ref="I308:J308"/>
    <mergeCell ref="A314:H314"/>
    <mergeCell ref="I315:J315"/>
    <mergeCell ref="A317:H317"/>
    <mergeCell ref="I317:J317"/>
    <mergeCell ref="K317:L317"/>
    <mergeCell ref="C325:E325"/>
    <mergeCell ref="I325:J325"/>
    <mergeCell ref="K325:L325"/>
    <mergeCell ref="K326:L326"/>
    <mergeCell ref="I327:J327"/>
    <mergeCell ref="A322:L322"/>
    <mergeCell ref="A323:L323"/>
    <mergeCell ref="K324:L324"/>
    <mergeCell ref="K319:L319"/>
    <mergeCell ref="A320:H320"/>
    <mergeCell ref="K320:L320"/>
    <mergeCell ref="K300:L300"/>
    <mergeCell ref="I301:J301"/>
    <mergeCell ref="A303:H303"/>
    <mergeCell ref="K303:L303"/>
    <mergeCell ref="I288:J288"/>
    <mergeCell ref="K288:L288"/>
    <mergeCell ref="I294:J294"/>
    <mergeCell ref="K294:L294"/>
    <mergeCell ref="I295:J295"/>
    <mergeCell ref="K295:L295"/>
    <mergeCell ref="K293:L293"/>
    <mergeCell ref="I297:J297"/>
    <mergeCell ref="A296:H296"/>
    <mergeCell ref="I289:J289"/>
    <mergeCell ref="K289:L289"/>
    <mergeCell ref="I290:J290"/>
    <mergeCell ref="K290:L290"/>
    <mergeCell ref="K296:L296"/>
    <mergeCell ref="A291:H291"/>
    <mergeCell ref="K291:L291"/>
    <mergeCell ref="I292:J292"/>
    <mergeCell ref="K292:L292"/>
    <mergeCell ref="I285:J285"/>
    <mergeCell ref="K285:L285"/>
    <mergeCell ref="I286:J286"/>
    <mergeCell ref="I287:J287"/>
    <mergeCell ref="K287:L287"/>
    <mergeCell ref="I282:J282"/>
    <mergeCell ref="K282:L282"/>
    <mergeCell ref="A283:H283"/>
    <mergeCell ref="K283:L283"/>
    <mergeCell ref="K284:L284"/>
    <mergeCell ref="I278:J278"/>
    <mergeCell ref="K278:L278"/>
    <mergeCell ref="I279:J279"/>
    <mergeCell ref="K279:L279"/>
    <mergeCell ref="I281:J281"/>
    <mergeCell ref="K281:L281"/>
    <mergeCell ref="K266:L266"/>
    <mergeCell ref="I273:J273"/>
    <mergeCell ref="K274:L274"/>
    <mergeCell ref="A276:H276"/>
    <mergeCell ref="K276:L276"/>
    <mergeCell ref="I277:J277"/>
    <mergeCell ref="K277:L277"/>
    <mergeCell ref="I256:J256"/>
    <mergeCell ref="I267:J267"/>
    <mergeCell ref="I269:J269"/>
    <mergeCell ref="K269:L269"/>
    <mergeCell ref="I271:J271"/>
    <mergeCell ref="I272:J272"/>
    <mergeCell ref="I263:J263"/>
    <mergeCell ref="I264:J264"/>
    <mergeCell ref="I265:J265"/>
    <mergeCell ref="I266:J266"/>
    <mergeCell ref="I257:J257"/>
    <mergeCell ref="K258:L258"/>
    <mergeCell ref="I248:J248"/>
    <mergeCell ref="K248:L248"/>
    <mergeCell ref="K247:L247"/>
    <mergeCell ref="K259:L259"/>
    <mergeCell ref="I261:J261"/>
    <mergeCell ref="K261:L261"/>
    <mergeCell ref="I253:J253"/>
    <mergeCell ref="I254:J254"/>
    <mergeCell ref="I255:J255"/>
    <mergeCell ref="K255:L255"/>
    <mergeCell ref="I252:J252"/>
    <mergeCell ref="K252:L252"/>
    <mergeCell ref="K249:L249"/>
    <mergeCell ref="K238:L238"/>
    <mergeCell ref="I224:J224"/>
    <mergeCell ref="I225:J225"/>
    <mergeCell ref="I226:J226"/>
    <mergeCell ref="I227:J227"/>
    <mergeCell ref="I228:J228"/>
    <mergeCell ref="A234:H234"/>
    <mergeCell ref="I235:J235"/>
    <mergeCell ref="A237:H237"/>
    <mergeCell ref="I237:J237"/>
    <mergeCell ref="K237:L237"/>
    <mergeCell ref="C245:E245"/>
    <mergeCell ref="I245:J245"/>
    <mergeCell ref="K245:L245"/>
    <mergeCell ref="K246:L246"/>
    <mergeCell ref="I247:J247"/>
    <mergeCell ref="A242:L242"/>
    <mergeCell ref="A243:L243"/>
    <mergeCell ref="K244:L244"/>
    <mergeCell ref="K239:L239"/>
    <mergeCell ref="A240:H240"/>
    <mergeCell ref="K240:L240"/>
    <mergeCell ref="K220:L220"/>
    <mergeCell ref="I221:J221"/>
    <mergeCell ref="A223:H223"/>
    <mergeCell ref="K223:L223"/>
    <mergeCell ref="I208:J208"/>
    <mergeCell ref="K208:L208"/>
    <mergeCell ref="I214:J214"/>
    <mergeCell ref="K214:L214"/>
    <mergeCell ref="I215:J215"/>
    <mergeCell ref="K215:L215"/>
    <mergeCell ref="K213:L213"/>
    <mergeCell ref="I217:J217"/>
    <mergeCell ref="A216:H216"/>
    <mergeCell ref="I209:J209"/>
    <mergeCell ref="K209:L209"/>
    <mergeCell ref="I210:J210"/>
    <mergeCell ref="K210:L210"/>
    <mergeCell ref="K216:L216"/>
    <mergeCell ref="A211:H211"/>
    <mergeCell ref="K211:L211"/>
    <mergeCell ref="I212:J212"/>
    <mergeCell ref="K212:L212"/>
    <mergeCell ref="I205:J205"/>
    <mergeCell ref="K205:L205"/>
    <mergeCell ref="I206:J206"/>
    <mergeCell ref="I207:J207"/>
    <mergeCell ref="K207:L207"/>
    <mergeCell ref="I202:J202"/>
    <mergeCell ref="K202:L202"/>
    <mergeCell ref="A203:H203"/>
    <mergeCell ref="K203:L203"/>
    <mergeCell ref="K204:L204"/>
    <mergeCell ref="I198:J198"/>
    <mergeCell ref="K198:L198"/>
    <mergeCell ref="I199:J199"/>
    <mergeCell ref="K199:L199"/>
    <mergeCell ref="I201:J201"/>
    <mergeCell ref="K201:L201"/>
    <mergeCell ref="I193:J193"/>
    <mergeCell ref="K194:L194"/>
    <mergeCell ref="A196:H196"/>
    <mergeCell ref="K196:L196"/>
    <mergeCell ref="I197:J197"/>
    <mergeCell ref="K197:L197"/>
    <mergeCell ref="I187:J187"/>
    <mergeCell ref="I189:J189"/>
    <mergeCell ref="K189:L189"/>
    <mergeCell ref="I191:J191"/>
    <mergeCell ref="I192:J192"/>
    <mergeCell ref="I183:J183"/>
    <mergeCell ref="I184:J184"/>
    <mergeCell ref="I185:J185"/>
    <mergeCell ref="I186:J186"/>
    <mergeCell ref="K186:L186"/>
    <mergeCell ref="I177:J177"/>
    <mergeCell ref="K178:L178"/>
    <mergeCell ref="K179:L179"/>
    <mergeCell ref="I181:J181"/>
    <mergeCell ref="K181:L181"/>
    <mergeCell ref="I173:J173"/>
    <mergeCell ref="I174:J174"/>
    <mergeCell ref="I175:J175"/>
    <mergeCell ref="K175:L175"/>
    <mergeCell ref="I176:J176"/>
    <mergeCell ref="I168:J168"/>
    <mergeCell ref="K168:L168"/>
    <mergeCell ref="K169:L169"/>
    <mergeCell ref="I172:J172"/>
    <mergeCell ref="K172:L172"/>
    <mergeCell ref="C165:E165"/>
    <mergeCell ref="I165:J165"/>
    <mergeCell ref="K165:L165"/>
    <mergeCell ref="K166:L166"/>
    <mergeCell ref="I167:J167"/>
    <mergeCell ref="I148:J148"/>
    <mergeCell ref="K167:L167"/>
    <mergeCell ref="K159:L159"/>
    <mergeCell ref="A160:H160"/>
    <mergeCell ref="K160:L160"/>
    <mergeCell ref="A162:L162"/>
    <mergeCell ref="A163:L163"/>
    <mergeCell ref="K158:L158"/>
    <mergeCell ref="K164:L164"/>
    <mergeCell ref="A154:H154"/>
    <mergeCell ref="I155:J155"/>
    <mergeCell ref="A157:H157"/>
    <mergeCell ref="I157:J157"/>
    <mergeCell ref="K157:L157"/>
    <mergeCell ref="I144:J144"/>
    <mergeCell ref="I145:J145"/>
    <mergeCell ref="I146:J146"/>
    <mergeCell ref="I147:J147"/>
    <mergeCell ref="A143:H143"/>
    <mergeCell ref="K143:L143"/>
    <mergeCell ref="I134:J134"/>
    <mergeCell ref="K134:L134"/>
    <mergeCell ref="I135:J135"/>
    <mergeCell ref="K135:L135"/>
    <mergeCell ref="A136:H136"/>
    <mergeCell ref="K133:L133"/>
    <mergeCell ref="I137:J137"/>
    <mergeCell ref="K140:L140"/>
    <mergeCell ref="I141:J141"/>
    <mergeCell ref="K136:L136"/>
    <mergeCell ref="A131:H131"/>
    <mergeCell ref="K131:L131"/>
    <mergeCell ref="I132:J132"/>
    <mergeCell ref="K132:L132"/>
    <mergeCell ref="K129:L129"/>
    <mergeCell ref="I130:J130"/>
    <mergeCell ref="K130:L130"/>
    <mergeCell ref="I121:J121"/>
    <mergeCell ref="K121:L121"/>
    <mergeCell ref="I122:J122"/>
    <mergeCell ref="K122:L122"/>
    <mergeCell ref="A123:H123"/>
    <mergeCell ref="K123:L123"/>
    <mergeCell ref="I126:J126"/>
    <mergeCell ref="I127:J127"/>
    <mergeCell ref="K127:L127"/>
    <mergeCell ref="I128:J128"/>
    <mergeCell ref="K128:L128"/>
    <mergeCell ref="I129:J129"/>
    <mergeCell ref="K124:L124"/>
    <mergeCell ref="I125:J125"/>
    <mergeCell ref="K125:L125"/>
    <mergeCell ref="I117:J117"/>
    <mergeCell ref="K117:L117"/>
    <mergeCell ref="I118:J118"/>
    <mergeCell ref="K118:L118"/>
    <mergeCell ref="I119:J119"/>
    <mergeCell ref="K119:L119"/>
    <mergeCell ref="I111:J111"/>
    <mergeCell ref="I112:J112"/>
    <mergeCell ref="I113:J113"/>
    <mergeCell ref="K114:L114"/>
    <mergeCell ref="A116:H116"/>
    <mergeCell ref="K116:L116"/>
    <mergeCell ref="I105:J105"/>
    <mergeCell ref="I106:J106"/>
    <mergeCell ref="K106:L106"/>
    <mergeCell ref="I107:J107"/>
    <mergeCell ref="I109:J109"/>
    <mergeCell ref="K109:L109"/>
    <mergeCell ref="K99:L99"/>
    <mergeCell ref="I101:J101"/>
    <mergeCell ref="K101:L101"/>
    <mergeCell ref="I103:J103"/>
    <mergeCell ref="I104:J104"/>
    <mergeCell ref="I95:J95"/>
    <mergeCell ref="K95:L95"/>
    <mergeCell ref="I96:J96"/>
    <mergeCell ref="I97:J97"/>
    <mergeCell ref="K98:L98"/>
    <mergeCell ref="K89:L89"/>
    <mergeCell ref="I92:J92"/>
    <mergeCell ref="K92:L92"/>
    <mergeCell ref="I93:J93"/>
    <mergeCell ref="I94:J94"/>
    <mergeCell ref="K86:L86"/>
    <mergeCell ref="I87:J87"/>
    <mergeCell ref="K87:L87"/>
    <mergeCell ref="I88:J88"/>
    <mergeCell ref="K88:L88"/>
    <mergeCell ref="K78:L78"/>
    <mergeCell ref="A82:L82"/>
    <mergeCell ref="A83:L83"/>
    <mergeCell ref="C85:E85"/>
    <mergeCell ref="I85:J85"/>
    <mergeCell ref="K85:L85"/>
    <mergeCell ref="K80:L80"/>
    <mergeCell ref="K79:L79"/>
    <mergeCell ref="K84:L84"/>
    <mergeCell ref="A80:H80"/>
    <mergeCell ref="I61:J61"/>
    <mergeCell ref="A63:H63"/>
    <mergeCell ref="K63:L63"/>
    <mergeCell ref="A77:H77"/>
    <mergeCell ref="I77:J77"/>
    <mergeCell ref="K77:L77"/>
    <mergeCell ref="A74:H74"/>
    <mergeCell ref="I75:J75"/>
    <mergeCell ref="I64:J64"/>
    <mergeCell ref="I65:J65"/>
    <mergeCell ref="I66:J66"/>
    <mergeCell ref="I67:J67"/>
    <mergeCell ref="I68:J68"/>
    <mergeCell ref="K55:L55"/>
    <mergeCell ref="K53:L53"/>
    <mergeCell ref="I54:J54"/>
    <mergeCell ref="K54:L54"/>
    <mergeCell ref="A56:H56"/>
    <mergeCell ref="K56:L56"/>
    <mergeCell ref="I55:J55"/>
    <mergeCell ref="K50:L50"/>
    <mergeCell ref="I52:J52"/>
    <mergeCell ref="K52:L52"/>
    <mergeCell ref="A51:H51"/>
    <mergeCell ref="K51:L51"/>
    <mergeCell ref="K44:L44"/>
    <mergeCell ref="I45:J45"/>
    <mergeCell ref="K45:L45"/>
    <mergeCell ref="I46:J46"/>
    <mergeCell ref="I47:J47"/>
    <mergeCell ref="K47:L47"/>
    <mergeCell ref="I39:J39"/>
    <mergeCell ref="K39:L39"/>
    <mergeCell ref="A36:H36"/>
    <mergeCell ref="A43:H43"/>
    <mergeCell ref="A2:L2"/>
    <mergeCell ref="A3:L3"/>
    <mergeCell ref="C5:E5"/>
    <mergeCell ref="I5:J5"/>
    <mergeCell ref="K5:L5"/>
    <mergeCell ref="K19:L19"/>
    <mergeCell ref="I14:J14"/>
    <mergeCell ref="K6:L6"/>
    <mergeCell ref="I7:J7"/>
    <mergeCell ref="I13:J13"/>
    <mergeCell ref="K4:L4"/>
    <mergeCell ref="K7:L7"/>
    <mergeCell ref="I8:J8"/>
    <mergeCell ref="K8:L8"/>
    <mergeCell ref="K9:L9"/>
    <mergeCell ref="I12:J12"/>
    <mergeCell ref="K12:L12"/>
    <mergeCell ref="I33:J33"/>
    <mergeCell ref="I57:J57"/>
    <mergeCell ref="K60:L60"/>
    <mergeCell ref="I23:J23"/>
    <mergeCell ref="I24:J24"/>
    <mergeCell ref="I41:J41"/>
    <mergeCell ref="K41:L41"/>
    <mergeCell ref="I42:J42"/>
    <mergeCell ref="K42:L42"/>
    <mergeCell ref="I25:J25"/>
    <mergeCell ref="I26:J26"/>
    <mergeCell ref="I48:J48"/>
    <mergeCell ref="K48:L48"/>
    <mergeCell ref="I49:J49"/>
    <mergeCell ref="K49:L49"/>
    <mergeCell ref="I50:J50"/>
    <mergeCell ref="K36:L36"/>
    <mergeCell ref="I29:J29"/>
    <mergeCell ref="K43:L43"/>
    <mergeCell ref="I37:J37"/>
    <mergeCell ref="K37:L37"/>
    <mergeCell ref="I38:J38"/>
    <mergeCell ref="K38:L38"/>
    <mergeCell ref="K34:L34"/>
    <mergeCell ref="I21:J21"/>
    <mergeCell ref="K21:L21"/>
    <mergeCell ref="I15:J15"/>
    <mergeCell ref="K15:L15"/>
    <mergeCell ref="I16:J16"/>
    <mergeCell ref="I17:J17"/>
    <mergeCell ref="K18:L18"/>
    <mergeCell ref="I31:J31"/>
    <mergeCell ref="I32:J32"/>
    <mergeCell ref="K26:L26"/>
    <mergeCell ref="I27:J27"/>
    <mergeCell ref="K29:L29"/>
  </mergeCells>
  <pageMargins left="0.7" right="0.7" top="0.75" bottom="0.75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0"/>
  <sheetViews>
    <sheetView view="pageBreakPreview" zoomScaleNormal="100" zoomScaleSheetLayoutView="100" workbookViewId="0">
      <selection activeCell="H11" sqref="H11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2" spans="1:13" ht="15.75">
      <c r="A2" s="957" t="s">
        <v>104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62"/>
    </row>
    <row r="3" spans="1:13" ht="15.75">
      <c r="A3" s="958" t="s">
        <v>139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262"/>
    </row>
    <row r="4" spans="1:13" ht="15.75">
      <c r="A4" s="300"/>
      <c r="B4" s="300"/>
      <c r="C4" s="300"/>
      <c r="D4" s="300"/>
      <c r="E4" s="300"/>
      <c r="F4" s="300" t="s">
        <v>212</v>
      </c>
      <c r="G4" s="300"/>
      <c r="H4" s="300"/>
      <c r="I4" s="300"/>
      <c r="J4" s="300"/>
      <c r="K4" s="1110" t="s">
        <v>211</v>
      </c>
      <c r="L4" s="1111"/>
      <c r="M4" s="262"/>
    </row>
    <row r="5" spans="1:13">
      <c r="A5" s="264"/>
      <c r="B5" s="263"/>
      <c r="C5" s="960" t="s">
        <v>100</v>
      </c>
      <c r="D5" s="960"/>
      <c r="E5" s="960"/>
      <c r="F5" s="263"/>
      <c r="G5" s="263"/>
      <c r="H5" s="298"/>
      <c r="I5" s="961" t="s">
        <v>99</v>
      </c>
      <c r="J5" s="962"/>
      <c r="K5" s="963" t="s">
        <v>98</v>
      </c>
      <c r="L5" s="964"/>
      <c r="M5" s="312"/>
    </row>
    <row r="6" spans="1:13">
      <c r="A6" s="311"/>
      <c r="B6" s="283"/>
      <c r="C6" s="283"/>
      <c r="D6" s="283"/>
      <c r="E6" s="283"/>
      <c r="F6" s="283"/>
      <c r="G6" s="283"/>
      <c r="H6" s="284"/>
      <c r="I6" s="234"/>
      <c r="J6" s="233"/>
      <c r="K6" s="965" t="s">
        <v>97</v>
      </c>
      <c r="L6" s="966"/>
      <c r="M6" s="310" t="s">
        <v>96</v>
      </c>
    </row>
    <row r="7" spans="1:13">
      <c r="A7" s="311"/>
      <c r="B7" s="283"/>
      <c r="C7" s="283"/>
      <c r="D7" s="283"/>
      <c r="E7" s="283"/>
      <c r="F7" s="283"/>
      <c r="G7" s="283"/>
      <c r="H7" s="284"/>
      <c r="I7" s="967" t="s">
        <v>95</v>
      </c>
      <c r="J7" s="968"/>
      <c r="K7" s="969" t="s">
        <v>94</v>
      </c>
      <c r="L7" s="970"/>
      <c r="M7" s="310" t="s">
        <v>93</v>
      </c>
    </row>
    <row r="8" spans="1:13" ht="16.5" thickBot="1">
      <c r="A8" s="309"/>
      <c r="B8" s="280"/>
      <c r="C8" s="280"/>
      <c r="D8" s="280"/>
      <c r="E8" s="280"/>
      <c r="F8" s="280"/>
      <c r="G8" s="280"/>
      <c r="H8" s="279"/>
      <c r="I8" s="971">
        <v>1102.8</v>
      </c>
      <c r="J8" s="972"/>
      <c r="K8" s="973"/>
      <c r="L8" s="974"/>
      <c r="M8" s="308"/>
    </row>
    <row r="9" spans="1:13">
      <c r="A9" s="296" t="s">
        <v>92</v>
      </c>
      <c r="B9" s="276"/>
      <c r="C9" s="276"/>
      <c r="D9" s="276"/>
      <c r="E9" s="276"/>
      <c r="F9" s="276"/>
      <c r="G9" s="276"/>
      <c r="H9" s="307"/>
      <c r="I9" s="273"/>
      <c r="J9" s="272"/>
      <c r="K9" s="1105">
        <f>K12+K15</f>
        <v>8.42</v>
      </c>
      <c r="L9" s="1098"/>
      <c r="M9" s="226">
        <f>K9*12*I8</f>
        <v>111426.91199999998</v>
      </c>
    </row>
    <row r="10" spans="1:13">
      <c r="A10" s="306" t="s">
        <v>91</v>
      </c>
      <c r="B10" s="305"/>
      <c r="C10" s="305"/>
      <c r="D10" s="305"/>
      <c r="E10" s="305"/>
      <c r="F10" s="305"/>
      <c r="G10" s="305"/>
      <c r="H10" s="304"/>
      <c r="I10" s="234"/>
      <c r="J10" s="233"/>
      <c r="K10" s="268"/>
      <c r="L10" s="261"/>
      <c r="M10" s="303"/>
    </row>
    <row r="11" spans="1:13" ht="15.75" thickBot="1">
      <c r="A11" s="292" t="s">
        <v>90</v>
      </c>
      <c r="B11" s="302"/>
      <c r="C11" s="302"/>
      <c r="D11" s="302"/>
      <c r="E11" s="302"/>
      <c r="F11" s="302"/>
      <c r="G11" s="302"/>
      <c r="H11" s="301"/>
      <c r="I11" s="289"/>
      <c r="J11" s="222"/>
      <c r="K11" s="221"/>
      <c r="L11" s="220"/>
      <c r="M11" s="219"/>
    </row>
    <row r="12" spans="1:13">
      <c r="A12" s="257" t="s">
        <v>89</v>
      </c>
      <c r="B12" s="266"/>
      <c r="C12" s="266"/>
      <c r="D12" s="266"/>
      <c r="E12" s="266"/>
      <c r="F12" s="266"/>
      <c r="G12" s="266"/>
      <c r="H12" s="285"/>
      <c r="I12" s="975" t="s">
        <v>27</v>
      </c>
      <c r="J12" s="976"/>
      <c r="K12" s="977">
        <v>5.05</v>
      </c>
      <c r="L12" s="978"/>
      <c r="M12" s="215">
        <f>K12*12*I8</f>
        <v>66829.679999999993</v>
      </c>
    </row>
    <row r="13" spans="1:13">
      <c r="A13" s="238" t="s">
        <v>80</v>
      </c>
      <c r="B13" s="283"/>
      <c r="C13" s="283"/>
      <c r="D13" s="283"/>
      <c r="E13" s="283"/>
      <c r="F13" s="283"/>
      <c r="G13" s="283"/>
      <c r="H13" s="284"/>
      <c r="I13" s="967" t="s">
        <v>70</v>
      </c>
      <c r="J13" s="968"/>
      <c r="K13" s="262"/>
      <c r="L13" s="261"/>
      <c r="M13" s="215"/>
    </row>
    <row r="14" spans="1:13">
      <c r="A14" s="257" t="s">
        <v>79</v>
      </c>
      <c r="B14" s="266"/>
      <c r="C14" s="266"/>
      <c r="D14" s="266"/>
      <c r="E14" s="266"/>
      <c r="F14" s="266"/>
      <c r="G14" s="266"/>
      <c r="H14" s="285"/>
      <c r="I14" s="975"/>
      <c r="J14" s="976"/>
      <c r="K14" s="262"/>
      <c r="L14" s="261"/>
      <c r="M14" s="215"/>
    </row>
    <row r="15" spans="1:13">
      <c r="A15" s="257" t="s">
        <v>88</v>
      </c>
      <c r="B15" s="266"/>
      <c r="C15" s="266"/>
      <c r="D15" s="266"/>
      <c r="E15" s="266"/>
      <c r="F15" s="266"/>
      <c r="G15" s="266"/>
      <c r="H15" s="285"/>
      <c r="I15" s="979" t="s">
        <v>59</v>
      </c>
      <c r="J15" s="980"/>
      <c r="K15" s="981">
        <v>3.37</v>
      </c>
      <c r="L15" s="982"/>
      <c r="M15" s="215">
        <f>K15*12*I8</f>
        <v>44597.231999999996</v>
      </c>
    </row>
    <row r="16" spans="1:13" ht="15.75">
      <c r="A16" s="254" t="s">
        <v>87</v>
      </c>
      <c r="B16" s="282"/>
      <c r="C16" s="282"/>
      <c r="D16" s="282"/>
      <c r="E16" s="282"/>
      <c r="F16" s="282"/>
      <c r="G16" s="282"/>
      <c r="H16" s="281"/>
      <c r="I16" s="967" t="s">
        <v>70</v>
      </c>
      <c r="J16" s="968"/>
      <c r="K16" s="300"/>
      <c r="L16" s="299"/>
      <c r="M16" s="215"/>
    </row>
    <row r="17" spans="1:13">
      <c r="A17" s="249" t="s">
        <v>86</v>
      </c>
      <c r="B17" s="263"/>
      <c r="C17" s="263"/>
      <c r="D17" s="263"/>
      <c r="E17" s="263"/>
      <c r="F17" s="263"/>
      <c r="G17" s="263"/>
      <c r="H17" s="298"/>
      <c r="I17" s="967"/>
      <c r="J17" s="968"/>
      <c r="K17" s="297"/>
      <c r="L17" s="261"/>
      <c r="M17" s="215"/>
    </row>
    <row r="18" spans="1:13" ht="15.75" thickBot="1">
      <c r="A18" s="257" t="s">
        <v>85</v>
      </c>
      <c r="B18" s="256"/>
      <c r="C18" s="256"/>
      <c r="D18" s="256"/>
      <c r="E18" s="256"/>
      <c r="F18" s="256"/>
      <c r="G18" s="256"/>
      <c r="H18" s="255"/>
      <c r="I18" s="270"/>
      <c r="J18" s="269"/>
      <c r="K18" s="983"/>
      <c r="L18" s="984"/>
      <c r="M18" s="215"/>
    </row>
    <row r="19" spans="1:13">
      <c r="A19" s="296" t="s">
        <v>84</v>
      </c>
      <c r="B19" s="295"/>
      <c r="C19" s="295"/>
      <c r="D19" s="295"/>
      <c r="E19" s="295"/>
      <c r="F19" s="295"/>
      <c r="G19" s="295"/>
      <c r="H19" s="294"/>
      <c r="I19" s="273"/>
      <c r="J19" s="293"/>
      <c r="K19" s="1099">
        <f>K21+K26+K29</f>
        <v>7.33</v>
      </c>
      <c r="L19" s="1098"/>
      <c r="M19" s="226">
        <f>K19*12*I8</f>
        <v>97002.288</v>
      </c>
    </row>
    <row r="20" spans="1:13" ht="15.75" thickBot="1">
      <c r="A20" s="292" t="s">
        <v>83</v>
      </c>
      <c r="B20" s="291"/>
      <c r="C20" s="291"/>
      <c r="D20" s="291"/>
      <c r="E20" s="291"/>
      <c r="F20" s="291"/>
      <c r="G20" s="291"/>
      <c r="H20" s="290"/>
      <c r="I20" s="289"/>
      <c r="J20" s="288"/>
      <c r="K20" s="221"/>
      <c r="L20" s="220"/>
      <c r="M20" s="219"/>
    </row>
    <row r="21" spans="1:13">
      <c r="A21" s="238" t="s">
        <v>82</v>
      </c>
      <c r="B21" s="237"/>
      <c r="C21" s="237"/>
      <c r="D21" s="237"/>
      <c r="E21" s="237"/>
      <c r="F21" s="237"/>
      <c r="G21" s="237"/>
      <c r="H21" s="235"/>
      <c r="I21" s="967" t="s">
        <v>27</v>
      </c>
      <c r="J21" s="968"/>
      <c r="K21" s="977">
        <v>3.67</v>
      </c>
      <c r="L21" s="978"/>
      <c r="M21" s="215">
        <f>K21*12*I8</f>
        <v>48567.311999999998</v>
      </c>
    </row>
    <row r="22" spans="1:13">
      <c r="A22" s="257" t="s">
        <v>81</v>
      </c>
      <c r="B22" s="256"/>
      <c r="C22" s="256"/>
      <c r="D22" s="256"/>
      <c r="E22" s="256"/>
      <c r="F22" s="256"/>
      <c r="G22" s="256"/>
      <c r="H22" s="255"/>
      <c r="I22" s="487"/>
      <c r="J22" s="488"/>
      <c r="K22" s="262"/>
      <c r="L22" s="261"/>
      <c r="M22" s="215"/>
    </row>
    <row r="23" spans="1:13">
      <c r="A23" s="238" t="s">
        <v>80</v>
      </c>
      <c r="B23" s="283"/>
      <c r="C23" s="283"/>
      <c r="D23" s="283"/>
      <c r="E23" s="283"/>
      <c r="F23" s="283"/>
      <c r="G23" s="283"/>
      <c r="H23" s="284"/>
      <c r="I23" s="967" t="s">
        <v>70</v>
      </c>
      <c r="J23" s="968"/>
      <c r="K23" s="262"/>
      <c r="L23" s="261"/>
      <c r="M23" s="215"/>
    </row>
    <row r="24" spans="1:13">
      <c r="A24" s="257" t="s">
        <v>79</v>
      </c>
      <c r="B24" s="266"/>
      <c r="C24" s="266"/>
      <c r="D24" s="266"/>
      <c r="E24" s="266"/>
      <c r="F24" s="266"/>
      <c r="G24" s="266"/>
      <c r="H24" s="285"/>
      <c r="I24" s="975"/>
      <c r="J24" s="976"/>
      <c r="K24" s="262"/>
      <c r="L24" s="261"/>
      <c r="M24" s="215"/>
    </row>
    <row r="25" spans="1:13">
      <c r="A25" s="254" t="s">
        <v>78</v>
      </c>
      <c r="B25" s="282"/>
      <c r="C25" s="281"/>
      <c r="D25" s="283"/>
      <c r="E25" s="283"/>
      <c r="F25" s="283"/>
      <c r="G25" s="283"/>
      <c r="H25" s="284"/>
      <c r="I25" s="967" t="s">
        <v>70</v>
      </c>
      <c r="J25" s="968"/>
      <c r="K25" s="262"/>
      <c r="L25" s="261"/>
      <c r="M25" s="215"/>
    </row>
    <row r="26" spans="1:13">
      <c r="A26" s="238" t="s">
        <v>77</v>
      </c>
      <c r="B26" s="283"/>
      <c r="C26" s="283"/>
      <c r="D26" s="282"/>
      <c r="E26" s="282"/>
      <c r="F26" s="282"/>
      <c r="G26" s="282"/>
      <c r="H26" s="281"/>
      <c r="I26" s="979" t="s">
        <v>59</v>
      </c>
      <c r="J26" s="980"/>
      <c r="K26" s="981">
        <v>2.04</v>
      </c>
      <c r="L26" s="982"/>
      <c r="M26" s="215">
        <f>K26*12*I8</f>
        <v>26996.543999999998</v>
      </c>
    </row>
    <row r="27" spans="1:13">
      <c r="A27" s="249" t="s">
        <v>76</v>
      </c>
      <c r="B27" s="248"/>
      <c r="C27" s="248"/>
      <c r="D27" s="248"/>
      <c r="E27" s="248"/>
      <c r="F27" s="248"/>
      <c r="G27" s="248"/>
      <c r="H27" s="247"/>
      <c r="I27" s="961" t="s">
        <v>75</v>
      </c>
      <c r="J27" s="962"/>
      <c r="K27" s="262"/>
      <c r="L27" s="261"/>
      <c r="M27" s="215"/>
    </row>
    <row r="28" spans="1:13">
      <c r="A28" s="257"/>
      <c r="B28" s="256"/>
      <c r="C28" s="256"/>
      <c r="D28" s="256"/>
      <c r="E28" s="256"/>
      <c r="F28" s="256"/>
      <c r="G28" s="256"/>
      <c r="H28" s="255"/>
      <c r="I28" s="270" t="s">
        <v>74</v>
      </c>
      <c r="J28" s="269"/>
      <c r="K28" s="297"/>
      <c r="L28" s="261"/>
      <c r="M28" s="215"/>
    </row>
    <row r="29" spans="1:13">
      <c r="A29" s="249" t="s">
        <v>73</v>
      </c>
      <c r="B29" s="248"/>
      <c r="C29" s="248"/>
      <c r="D29" s="248"/>
      <c r="E29" s="248"/>
      <c r="F29" s="248"/>
      <c r="G29" s="248"/>
      <c r="H29" s="247"/>
      <c r="I29" s="961" t="s">
        <v>59</v>
      </c>
      <c r="J29" s="962"/>
      <c r="K29" s="981">
        <v>1.62</v>
      </c>
      <c r="L29" s="982"/>
      <c r="M29" s="215">
        <f>K29*12*I8</f>
        <v>21438.432000000001</v>
      </c>
    </row>
    <row r="30" spans="1:13">
      <c r="A30" s="257" t="s">
        <v>72</v>
      </c>
      <c r="B30" s="256"/>
      <c r="C30" s="256"/>
      <c r="D30" s="256"/>
      <c r="E30" s="256"/>
      <c r="F30" s="256"/>
      <c r="G30" s="256"/>
      <c r="H30" s="255"/>
      <c r="I30" s="270"/>
      <c r="J30" s="269"/>
      <c r="K30" s="262"/>
      <c r="L30" s="261"/>
      <c r="M30" s="215"/>
    </row>
    <row r="31" spans="1:13">
      <c r="A31" s="249" t="s">
        <v>71</v>
      </c>
      <c r="B31" s="248"/>
      <c r="C31" s="248"/>
      <c r="D31" s="248"/>
      <c r="E31" s="248"/>
      <c r="F31" s="248"/>
      <c r="G31" s="248"/>
      <c r="H31" s="247"/>
      <c r="I31" s="967" t="s">
        <v>70</v>
      </c>
      <c r="J31" s="968"/>
      <c r="K31" s="262"/>
      <c r="L31" s="261"/>
      <c r="M31" s="215"/>
    </row>
    <row r="32" spans="1:13">
      <c r="A32" s="249" t="s">
        <v>69</v>
      </c>
      <c r="B32" s="248"/>
      <c r="C32" s="248"/>
      <c r="D32" s="248"/>
      <c r="E32" s="248"/>
      <c r="F32" s="248"/>
      <c r="G32" s="248"/>
      <c r="H32" s="247"/>
      <c r="I32" s="961" t="s">
        <v>68</v>
      </c>
      <c r="J32" s="962"/>
      <c r="K32" s="280"/>
      <c r="L32" s="279"/>
      <c r="M32" s="278"/>
    </row>
    <row r="33" spans="1:13" ht="15.75" thickBot="1">
      <c r="A33" s="257"/>
      <c r="B33" s="256"/>
      <c r="C33" s="256"/>
      <c r="D33" s="256"/>
      <c r="E33" s="256"/>
      <c r="F33" s="256"/>
      <c r="G33" s="256"/>
      <c r="H33" s="255"/>
      <c r="I33" s="1095" t="s">
        <v>67</v>
      </c>
      <c r="J33" s="1096"/>
      <c r="K33" s="443"/>
      <c r="L33" s="442"/>
      <c r="M33" s="416"/>
    </row>
    <row r="34" spans="1:13">
      <c r="A34" s="277" t="s">
        <v>66</v>
      </c>
      <c r="B34" s="276"/>
      <c r="C34" s="276"/>
      <c r="D34" s="276"/>
      <c r="E34" s="276"/>
      <c r="F34" s="276"/>
      <c r="G34" s="275"/>
      <c r="H34" s="274"/>
      <c r="I34" s="273"/>
      <c r="J34" s="272"/>
      <c r="K34" s="991">
        <f>K36+K43+K51+K55+K56+K60</f>
        <v>39.132000000000005</v>
      </c>
      <c r="L34" s="956"/>
      <c r="M34" s="226">
        <f>M36+M43+M51+M55+M56+M60</f>
        <v>517857.2352</v>
      </c>
    </row>
    <row r="35" spans="1:13" ht="15.75" thickBot="1">
      <c r="A35" s="415"/>
      <c r="B35" s="328"/>
      <c r="C35" s="328"/>
      <c r="D35" s="328"/>
      <c r="E35" s="328"/>
      <c r="F35" s="328"/>
      <c r="G35" s="328"/>
      <c r="H35" s="327"/>
      <c r="I35" s="289"/>
      <c r="J35" s="222"/>
      <c r="K35" s="221"/>
      <c r="L35" s="220"/>
      <c r="M35" s="219"/>
    </row>
    <row r="36" spans="1:13" ht="15.75" thickBot="1">
      <c r="A36" s="986" t="s">
        <v>65</v>
      </c>
      <c r="B36" s="987"/>
      <c r="C36" s="987"/>
      <c r="D36" s="987"/>
      <c r="E36" s="987"/>
      <c r="F36" s="987"/>
      <c r="G36" s="987"/>
      <c r="H36" s="988"/>
      <c r="I36" s="242"/>
      <c r="J36" s="241"/>
      <c r="K36" s="989">
        <f>K37+K38+K39+K41+K42</f>
        <v>10.440000000000001</v>
      </c>
      <c r="L36" s="990"/>
      <c r="M36" s="240">
        <f>K36*12*I8</f>
        <v>138158.78400000001</v>
      </c>
    </row>
    <row r="37" spans="1:13">
      <c r="A37" s="257" t="s">
        <v>64</v>
      </c>
      <c r="B37" s="256"/>
      <c r="C37" s="256"/>
      <c r="D37" s="256"/>
      <c r="E37" s="256"/>
      <c r="F37" s="256"/>
      <c r="G37" s="256"/>
      <c r="H37" s="255"/>
      <c r="I37" s="975" t="s">
        <v>63</v>
      </c>
      <c r="J37" s="976"/>
      <c r="K37" s="977">
        <v>2.2400000000000002</v>
      </c>
      <c r="L37" s="978"/>
      <c r="M37" s="215">
        <f>K37*12*I8</f>
        <v>29643.264000000003</v>
      </c>
    </row>
    <row r="38" spans="1:13">
      <c r="A38" s="254" t="s">
        <v>62</v>
      </c>
      <c r="B38" s="253"/>
      <c r="C38" s="253"/>
      <c r="D38" s="253"/>
      <c r="E38" s="253"/>
      <c r="F38" s="253"/>
      <c r="G38" s="253"/>
      <c r="H38" s="252"/>
      <c r="I38" s="979" t="s">
        <v>61</v>
      </c>
      <c r="J38" s="980"/>
      <c r="K38" s="981">
        <v>5.28</v>
      </c>
      <c r="L38" s="982"/>
      <c r="M38" s="215">
        <f>K38*12*I8</f>
        <v>69873.407999999996</v>
      </c>
    </row>
    <row r="39" spans="1:13">
      <c r="A39" s="249" t="s">
        <v>60</v>
      </c>
      <c r="B39" s="248"/>
      <c r="C39" s="248"/>
      <c r="D39" s="248"/>
      <c r="E39" s="248"/>
      <c r="F39" s="248"/>
      <c r="G39" s="248"/>
      <c r="H39" s="247"/>
      <c r="I39" s="961" t="s">
        <v>59</v>
      </c>
      <c r="J39" s="962"/>
      <c r="K39" s="981">
        <v>0.6</v>
      </c>
      <c r="L39" s="982"/>
      <c r="M39" s="215">
        <f>K39*12*I8</f>
        <v>7940.1599999999989</v>
      </c>
    </row>
    <row r="40" spans="1:13">
      <c r="A40" s="271" t="s">
        <v>58</v>
      </c>
      <c r="B40" s="266"/>
      <c r="C40" s="266"/>
      <c r="D40" s="266"/>
      <c r="E40" s="256"/>
      <c r="F40" s="256"/>
      <c r="G40" s="256"/>
      <c r="H40" s="255"/>
      <c r="I40" s="270"/>
      <c r="J40" s="269"/>
      <c r="K40" s="268"/>
      <c r="L40" s="261"/>
      <c r="M40" s="215"/>
    </row>
    <row r="41" spans="1:13">
      <c r="A41" s="254" t="s">
        <v>57</v>
      </c>
      <c r="B41" s="253"/>
      <c r="C41" s="253"/>
      <c r="D41" s="253"/>
      <c r="E41" s="253"/>
      <c r="F41" s="253"/>
      <c r="G41" s="253"/>
      <c r="H41" s="252"/>
      <c r="I41" s="979" t="s">
        <v>27</v>
      </c>
      <c r="J41" s="980"/>
      <c r="K41" s="981">
        <v>0.18</v>
      </c>
      <c r="L41" s="982"/>
      <c r="M41" s="215">
        <f>K41*12*I8</f>
        <v>2382.0480000000002</v>
      </c>
    </row>
    <row r="42" spans="1:13" ht="15.75" thickBot="1">
      <c r="A42" s="249" t="s">
        <v>56</v>
      </c>
      <c r="B42" s="248"/>
      <c r="C42" s="248"/>
      <c r="D42" s="248"/>
      <c r="E42" s="248"/>
      <c r="F42" s="248"/>
      <c r="G42" s="248"/>
      <c r="H42" s="247"/>
      <c r="I42" s="992" t="s">
        <v>27</v>
      </c>
      <c r="J42" s="993"/>
      <c r="K42" s="994">
        <v>2.14</v>
      </c>
      <c r="L42" s="995"/>
      <c r="M42" s="215">
        <f>K42*12*I8</f>
        <v>28319.903999999999</v>
      </c>
    </row>
    <row r="43" spans="1:13" ht="15.75" thickBot="1">
      <c r="A43" s="996" t="s">
        <v>55</v>
      </c>
      <c r="B43" s="997"/>
      <c r="C43" s="997"/>
      <c r="D43" s="997"/>
      <c r="E43" s="997"/>
      <c r="F43" s="997"/>
      <c r="G43" s="997"/>
      <c r="H43" s="998"/>
      <c r="I43" s="242"/>
      <c r="J43" s="241"/>
      <c r="K43" s="999">
        <f>K44+K45+K47+K48+K49+K50</f>
        <v>2.6120000000000001</v>
      </c>
      <c r="L43" s="990"/>
      <c r="M43" s="240">
        <f>K43*12*I8</f>
        <v>34566.163200000003</v>
      </c>
    </row>
    <row r="44" spans="1:13">
      <c r="A44" s="267" t="s">
        <v>54</v>
      </c>
      <c r="B44" s="266"/>
      <c r="C44" s="266"/>
      <c r="D44" s="266"/>
      <c r="E44" s="266"/>
      <c r="F44" s="256"/>
      <c r="G44" s="256"/>
      <c r="H44" s="255"/>
      <c r="I44" s="265"/>
      <c r="J44" s="233"/>
      <c r="K44" s="977">
        <v>0.32200000000000001</v>
      </c>
      <c r="L44" s="978"/>
      <c r="M44" s="215">
        <f>K44*12*I8</f>
        <v>4261.2191999999995</v>
      </c>
    </row>
    <row r="45" spans="1:13">
      <c r="A45" s="264" t="s">
        <v>53</v>
      </c>
      <c r="B45" s="263"/>
      <c r="C45" s="263"/>
      <c r="D45" s="263"/>
      <c r="E45" s="263"/>
      <c r="F45" s="248"/>
      <c r="G45" s="248"/>
      <c r="H45" s="247"/>
      <c r="I45" s="967" t="s">
        <v>52</v>
      </c>
      <c r="J45" s="968"/>
      <c r="K45" s="981">
        <v>1.1499999999999999</v>
      </c>
      <c r="L45" s="982"/>
      <c r="M45" s="215">
        <f>K45*12*I8</f>
        <v>15218.639999999998</v>
      </c>
    </row>
    <row r="46" spans="1:13">
      <c r="A46" s="257" t="s">
        <v>51</v>
      </c>
      <c r="B46" s="256"/>
      <c r="C46" s="256"/>
      <c r="D46" s="256"/>
      <c r="E46" s="256"/>
      <c r="F46" s="256"/>
      <c r="G46" s="256"/>
      <c r="H46" s="255"/>
      <c r="I46" s="975" t="s">
        <v>50</v>
      </c>
      <c r="J46" s="976"/>
      <c r="K46" s="262"/>
      <c r="L46" s="261"/>
      <c r="M46" s="215"/>
    </row>
    <row r="47" spans="1:13">
      <c r="A47" s="254" t="s">
        <v>49</v>
      </c>
      <c r="B47" s="253"/>
      <c r="C47" s="253"/>
      <c r="D47" s="253"/>
      <c r="E47" s="253"/>
      <c r="F47" s="253"/>
      <c r="G47" s="253"/>
      <c r="H47" s="252"/>
      <c r="I47" s="979" t="s">
        <v>48</v>
      </c>
      <c r="J47" s="980"/>
      <c r="K47" s="981">
        <v>0.71</v>
      </c>
      <c r="L47" s="982"/>
      <c r="M47" s="215">
        <f>K47*12*I8</f>
        <v>9395.8559999999998</v>
      </c>
    </row>
    <row r="48" spans="1:13">
      <c r="A48" s="254" t="s">
        <v>47</v>
      </c>
      <c r="B48" s="253"/>
      <c r="C48" s="253"/>
      <c r="D48" s="253"/>
      <c r="E48" s="253"/>
      <c r="F48" s="253"/>
      <c r="G48" s="253"/>
      <c r="H48" s="252"/>
      <c r="I48" s="979" t="s">
        <v>46</v>
      </c>
      <c r="J48" s="980"/>
      <c r="K48" s="981">
        <v>0.18</v>
      </c>
      <c r="L48" s="982"/>
      <c r="M48" s="215">
        <f>K48*12*I8</f>
        <v>2382.0480000000002</v>
      </c>
    </row>
    <row r="49" spans="1:13">
      <c r="A49" s="249" t="s">
        <v>38</v>
      </c>
      <c r="B49" s="248"/>
      <c r="C49" s="248"/>
      <c r="D49" s="248"/>
      <c r="E49" s="248"/>
      <c r="F49" s="248"/>
      <c r="G49" s="248"/>
      <c r="H49" s="247"/>
      <c r="I49" s="979" t="s">
        <v>37</v>
      </c>
      <c r="J49" s="980"/>
      <c r="K49" s="983">
        <v>0.1</v>
      </c>
      <c r="L49" s="984"/>
      <c r="M49" s="215">
        <f>K49*12*I8</f>
        <v>1323.3600000000001</v>
      </c>
    </row>
    <row r="50" spans="1:13" ht="15.75" thickBot="1">
      <c r="A50" s="249" t="s">
        <v>45</v>
      </c>
      <c r="B50" s="248"/>
      <c r="C50" s="248"/>
      <c r="D50" s="248"/>
      <c r="E50" s="248"/>
      <c r="F50" s="248"/>
      <c r="G50" s="248"/>
      <c r="H50" s="247"/>
      <c r="I50" s="992" t="s">
        <v>44</v>
      </c>
      <c r="J50" s="993"/>
      <c r="K50" s="1002">
        <v>0.15</v>
      </c>
      <c r="L50" s="1003"/>
      <c r="M50" s="260">
        <f>K50*12*I8</f>
        <v>1985.0399999999997</v>
      </c>
    </row>
    <row r="51" spans="1:13" ht="15.75" thickBot="1">
      <c r="A51" s="996" t="s">
        <v>108</v>
      </c>
      <c r="B51" s="997"/>
      <c r="C51" s="997"/>
      <c r="D51" s="997"/>
      <c r="E51" s="997"/>
      <c r="F51" s="997"/>
      <c r="G51" s="997"/>
      <c r="H51" s="998"/>
      <c r="I51" s="259"/>
      <c r="J51" s="258"/>
      <c r="K51" s="1004">
        <f>K52+K53+K54</f>
        <v>1.59</v>
      </c>
      <c r="L51" s="1005"/>
      <c r="M51" s="240">
        <f>K51*12*I8</f>
        <v>21041.424000000003</v>
      </c>
    </row>
    <row r="52" spans="1:13">
      <c r="A52" s="257" t="s">
        <v>42</v>
      </c>
      <c r="B52" s="256"/>
      <c r="C52" s="256"/>
      <c r="D52" s="256"/>
      <c r="E52" s="256"/>
      <c r="F52" s="256"/>
      <c r="G52" s="256"/>
      <c r="H52" s="255"/>
      <c r="I52" s="1006" t="s">
        <v>41</v>
      </c>
      <c r="J52" s="1007"/>
      <c r="K52" s="1008">
        <v>0.76</v>
      </c>
      <c r="L52" s="1009"/>
      <c r="M52" s="215">
        <f>K52*12*I8</f>
        <v>10057.536</v>
      </c>
    </row>
    <row r="53" spans="1:13">
      <c r="A53" s="254" t="s">
        <v>40</v>
      </c>
      <c r="B53" s="253"/>
      <c r="C53" s="253"/>
      <c r="D53" s="253"/>
      <c r="E53" s="253"/>
      <c r="F53" s="253"/>
      <c r="G53" s="253"/>
      <c r="H53" s="252"/>
      <c r="I53" s="251" t="s">
        <v>39</v>
      </c>
      <c r="J53" s="250"/>
      <c r="K53" s="983">
        <v>0.67</v>
      </c>
      <c r="L53" s="984"/>
      <c r="M53" s="215">
        <f>K53*12*I8</f>
        <v>8866.5120000000006</v>
      </c>
    </row>
    <row r="54" spans="1:13" ht="15.75" thickBot="1">
      <c r="A54" s="249" t="s">
        <v>38</v>
      </c>
      <c r="B54" s="248"/>
      <c r="C54" s="248"/>
      <c r="D54" s="248"/>
      <c r="E54" s="248"/>
      <c r="F54" s="248"/>
      <c r="G54" s="248"/>
      <c r="H54" s="247"/>
      <c r="I54" s="992" t="s">
        <v>37</v>
      </c>
      <c r="J54" s="993"/>
      <c r="K54" s="1002">
        <v>0.16</v>
      </c>
      <c r="L54" s="1003"/>
      <c r="M54" s="215">
        <f>K54*12*I8</f>
        <v>2117.3759999999997</v>
      </c>
    </row>
    <row r="55" spans="1:13" ht="15.75" thickBot="1">
      <c r="A55" s="246" t="s">
        <v>107</v>
      </c>
      <c r="B55" s="245"/>
      <c r="C55" s="245"/>
      <c r="D55" s="245"/>
      <c r="E55" s="245"/>
      <c r="F55" s="245"/>
      <c r="G55" s="245"/>
      <c r="H55" s="244"/>
      <c r="I55" s="1010" t="s">
        <v>35</v>
      </c>
      <c r="J55" s="1011"/>
      <c r="K55" s="1112">
        <v>20.67</v>
      </c>
      <c r="L55" s="1107"/>
      <c r="M55" s="240">
        <f>K55*12*I8</f>
        <v>273538.51199999999</v>
      </c>
    </row>
    <row r="56" spans="1:13" ht="15.75" thickBot="1">
      <c r="A56" s="986" t="s">
        <v>106</v>
      </c>
      <c r="B56" s="987"/>
      <c r="C56" s="987"/>
      <c r="D56" s="987"/>
      <c r="E56" s="987"/>
      <c r="F56" s="987"/>
      <c r="G56" s="987"/>
      <c r="H56" s="988"/>
      <c r="I56" s="242"/>
      <c r="J56" s="241"/>
      <c r="K56" s="1112">
        <v>3.61</v>
      </c>
      <c r="L56" s="1107"/>
      <c r="M56" s="240">
        <f>K56*12*I8</f>
        <v>47773.295999999995</v>
      </c>
    </row>
    <row r="57" spans="1:13">
      <c r="A57" s="238" t="s">
        <v>33</v>
      </c>
      <c r="B57" s="237"/>
      <c r="C57" s="237"/>
      <c r="D57" s="237"/>
      <c r="E57" s="237"/>
      <c r="F57" s="237"/>
      <c r="G57" s="237"/>
      <c r="H57" s="235"/>
      <c r="I57" s="1014" t="s">
        <v>32</v>
      </c>
      <c r="J57" s="1015"/>
      <c r="K57" s="232"/>
      <c r="L57" s="490"/>
      <c r="M57" s="215"/>
    </row>
    <row r="58" spans="1:13">
      <c r="A58" s="238" t="s">
        <v>31</v>
      </c>
      <c r="B58" s="237"/>
      <c r="C58" s="237"/>
      <c r="D58" s="237"/>
      <c r="E58" s="237"/>
      <c r="F58" s="237"/>
      <c r="G58" s="237"/>
      <c r="H58" s="235"/>
      <c r="I58" s="234"/>
      <c r="J58" s="233"/>
      <c r="K58" s="232"/>
      <c r="L58" s="490"/>
      <c r="M58" s="215"/>
    </row>
    <row r="59" spans="1:13" ht="15.75" thickBot="1">
      <c r="A59" s="238" t="s">
        <v>30</v>
      </c>
      <c r="B59" s="237"/>
      <c r="C59" s="237"/>
      <c r="D59" s="237"/>
      <c r="E59" s="237"/>
      <c r="F59" s="237"/>
      <c r="G59" s="237"/>
      <c r="H59" s="235"/>
      <c r="I59" s="413"/>
      <c r="J59" s="233"/>
      <c r="K59" s="232"/>
      <c r="L59" s="490"/>
      <c r="M59" s="215"/>
    </row>
    <row r="60" spans="1:13" ht="15.75" thickBot="1">
      <c r="A60" s="246" t="s">
        <v>105</v>
      </c>
      <c r="B60" s="245"/>
      <c r="C60" s="245"/>
      <c r="D60" s="245"/>
      <c r="E60" s="245"/>
      <c r="F60" s="245"/>
      <c r="G60" s="245"/>
      <c r="H60" s="244"/>
      <c r="I60" s="242"/>
      <c r="J60" s="241"/>
      <c r="K60" s="1112">
        <v>0.21</v>
      </c>
      <c r="L60" s="1107"/>
      <c r="M60" s="240">
        <f>K60*12*I8</f>
        <v>2779.056</v>
      </c>
    </row>
    <row r="61" spans="1:13">
      <c r="A61" s="238" t="s">
        <v>28</v>
      </c>
      <c r="B61" s="237"/>
      <c r="C61" s="237"/>
      <c r="D61" s="237"/>
      <c r="E61" s="237"/>
      <c r="F61" s="237"/>
      <c r="G61" s="237"/>
      <c r="H61" s="235"/>
      <c r="I61" s="1014" t="s">
        <v>27</v>
      </c>
      <c r="J61" s="1015"/>
      <c r="K61" s="489"/>
      <c r="L61" s="490"/>
      <c r="M61" s="215"/>
    </row>
    <row r="62" spans="1:13" ht="15.75" thickBot="1">
      <c r="A62" s="238" t="s">
        <v>26</v>
      </c>
      <c r="B62" s="237"/>
      <c r="C62" s="237"/>
      <c r="D62" s="237"/>
      <c r="E62" s="237"/>
      <c r="F62" s="237"/>
      <c r="G62" s="237"/>
      <c r="H62" s="235"/>
      <c r="I62" s="234"/>
      <c r="J62" s="233"/>
      <c r="K62" s="489"/>
      <c r="L62" s="490"/>
      <c r="M62" s="215"/>
    </row>
    <row r="63" spans="1:13" ht="15.75" thickBot="1">
      <c r="A63" s="986" t="s">
        <v>25</v>
      </c>
      <c r="B63" s="987"/>
      <c r="C63" s="987"/>
      <c r="D63" s="987"/>
      <c r="E63" s="987"/>
      <c r="F63" s="987"/>
      <c r="G63" s="987"/>
      <c r="H63" s="988"/>
      <c r="I63" s="242"/>
      <c r="J63" s="241"/>
      <c r="K63" s="999">
        <v>6.94</v>
      </c>
      <c r="L63" s="1005"/>
      <c r="M63" s="240">
        <f>K63*12*I8</f>
        <v>91841.183999999994</v>
      </c>
    </row>
    <row r="64" spans="1:13">
      <c r="A64" s="238" t="s">
        <v>24</v>
      </c>
      <c r="B64" s="236"/>
      <c r="C64" s="236"/>
      <c r="D64" s="236"/>
      <c r="E64" s="236"/>
      <c r="F64" s="237"/>
      <c r="G64" s="236"/>
      <c r="H64" s="235"/>
      <c r="I64" s="967" t="s">
        <v>23</v>
      </c>
      <c r="J64" s="968"/>
      <c r="K64" s="232"/>
      <c r="L64" s="490"/>
      <c r="M64" s="215"/>
    </row>
    <row r="65" spans="1:13">
      <c r="A65" s="238" t="s">
        <v>22</v>
      </c>
      <c r="B65" s="236"/>
      <c r="C65" s="236"/>
      <c r="D65" s="236"/>
      <c r="E65" s="236"/>
      <c r="F65" s="237"/>
      <c r="G65" s="236"/>
      <c r="H65" s="235"/>
      <c r="I65" s="967" t="s">
        <v>21</v>
      </c>
      <c r="J65" s="968"/>
      <c r="K65" s="232"/>
      <c r="L65" s="490"/>
      <c r="M65" s="215"/>
    </row>
    <row r="66" spans="1:13">
      <c r="A66" s="238" t="s">
        <v>20</v>
      </c>
      <c r="B66" s="236"/>
      <c r="C66" s="236"/>
      <c r="D66" s="236"/>
      <c r="E66" s="236"/>
      <c r="F66" s="237"/>
      <c r="G66" s="236"/>
      <c r="H66" s="235"/>
      <c r="I66" s="967" t="s">
        <v>19</v>
      </c>
      <c r="J66" s="968"/>
      <c r="K66" s="232"/>
      <c r="L66" s="490"/>
      <c r="M66" s="215"/>
    </row>
    <row r="67" spans="1:13">
      <c r="A67" s="238" t="s">
        <v>18</v>
      </c>
      <c r="B67" s="236"/>
      <c r="C67" s="236"/>
      <c r="D67" s="236"/>
      <c r="E67" s="236"/>
      <c r="F67" s="237"/>
      <c r="G67" s="236"/>
      <c r="H67" s="235"/>
      <c r="I67" s="967" t="s">
        <v>17</v>
      </c>
      <c r="J67" s="968"/>
      <c r="K67" s="232"/>
      <c r="L67" s="490"/>
      <c r="M67" s="215"/>
    </row>
    <row r="68" spans="1:13">
      <c r="A68" s="238" t="s">
        <v>16</v>
      </c>
      <c r="B68" s="236"/>
      <c r="C68" s="236"/>
      <c r="D68" s="236"/>
      <c r="E68" s="236"/>
      <c r="F68" s="237"/>
      <c r="G68" s="236"/>
      <c r="H68" s="235"/>
      <c r="I68" s="967" t="s">
        <v>15</v>
      </c>
      <c r="J68" s="968"/>
      <c r="K68" s="232"/>
      <c r="L68" s="490"/>
      <c r="M68" s="215"/>
    </row>
    <row r="69" spans="1:13">
      <c r="A69" s="238" t="s">
        <v>14</v>
      </c>
      <c r="B69" s="236"/>
      <c r="C69" s="236"/>
      <c r="D69" s="236"/>
      <c r="E69" s="236"/>
      <c r="F69" s="237"/>
      <c r="G69" s="236"/>
      <c r="H69" s="235"/>
      <c r="I69" s="234"/>
      <c r="J69" s="233"/>
      <c r="K69" s="232"/>
      <c r="L69" s="239"/>
      <c r="M69" s="215"/>
    </row>
    <row r="70" spans="1:13">
      <c r="A70" s="238" t="s">
        <v>13</v>
      </c>
      <c r="B70" s="236"/>
      <c r="C70" s="236"/>
      <c r="D70" s="236"/>
      <c r="E70" s="236"/>
      <c r="F70" s="237"/>
      <c r="G70" s="236"/>
      <c r="H70" s="235"/>
      <c r="I70" s="234"/>
      <c r="J70" s="233"/>
      <c r="K70" s="232"/>
      <c r="L70" s="490"/>
      <c r="M70" s="215"/>
    </row>
    <row r="71" spans="1:13">
      <c r="A71" s="238" t="s">
        <v>12</v>
      </c>
      <c r="B71" s="236"/>
      <c r="C71" s="236"/>
      <c r="D71" s="236"/>
      <c r="E71" s="236"/>
      <c r="F71" s="237"/>
      <c r="G71" s="236"/>
      <c r="H71" s="235"/>
      <c r="I71" s="234"/>
      <c r="J71" s="233"/>
      <c r="K71" s="232"/>
      <c r="L71" s="490"/>
      <c r="M71" s="215"/>
    </row>
    <row r="72" spans="1:13">
      <c r="A72" s="238" t="s">
        <v>11</v>
      </c>
      <c r="B72" s="236"/>
      <c r="C72" s="236"/>
      <c r="D72" s="236"/>
      <c r="E72" s="236"/>
      <c r="F72" s="237"/>
      <c r="G72" s="236"/>
      <c r="H72" s="235"/>
      <c r="I72" s="234"/>
      <c r="J72" s="233"/>
      <c r="K72" s="232"/>
      <c r="L72" s="490"/>
      <c r="M72" s="215"/>
    </row>
    <row r="73" spans="1:13">
      <c r="A73" s="238" t="s">
        <v>10</v>
      </c>
      <c r="B73" s="236"/>
      <c r="C73" s="236"/>
      <c r="D73" s="236"/>
      <c r="E73" s="236"/>
      <c r="F73" s="237"/>
      <c r="G73" s="236"/>
      <c r="H73" s="235"/>
      <c r="I73" s="234"/>
      <c r="J73" s="233"/>
      <c r="K73" s="232"/>
      <c r="L73" s="490"/>
      <c r="M73" s="215"/>
    </row>
    <row r="74" spans="1:13" ht="15.75" thickBot="1">
      <c r="A74" s="1044" t="s">
        <v>9</v>
      </c>
      <c r="B74" s="1045"/>
      <c r="C74" s="1045"/>
      <c r="D74" s="1045"/>
      <c r="E74" s="1045"/>
      <c r="F74" s="1045"/>
      <c r="G74" s="1045"/>
      <c r="H74" s="1046"/>
      <c r="I74" s="234"/>
      <c r="J74" s="233"/>
      <c r="K74" s="268"/>
      <c r="L74" s="261"/>
      <c r="M74" s="215"/>
    </row>
    <row r="75" spans="1:13">
      <c r="A75" s="230" t="s">
        <v>8</v>
      </c>
      <c r="B75" s="229"/>
      <c r="C75" s="229"/>
      <c r="D75" s="229"/>
      <c r="E75" s="229"/>
      <c r="F75" s="229"/>
      <c r="G75" s="229"/>
      <c r="H75" s="229"/>
      <c r="I75" s="1014" t="s">
        <v>3</v>
      </c>
      <c r="J75" s="1015"/>
      <c r="K75" s="228"/>
      <c r="L75" s="227"/>
      <c r="M75" s="226"/>
    </row>
    <row r="76" spans="1:13" ht="15.75" thickBot="1">
      <c r="A76" s="225" t="s">
        <v>7</v>
      </c>
      <c r="B76" s="224"/>
      <c r="C76" s="224"/>
      <c r="D76" s="224"/>
      <c r="E76" s="224"/>
      <c r="F76" s="224"/>
      <c r="G76" s="224"/>
      <c r="H76" s="224"/>
      <c r="I76" s="223"/>
      <c r="J76" s="222"/>
      <c r="K76" s="221"/>
      <c r="L76" s="220"/>
      <c r="M76" s="219"/>
    </row>
    <row r="77" spans="1:13" ht="15.75" thickBot="1">
      <c r="A77" s="986" t="s">
        <v>6</v>
      </c>
      <c r="B77" s="987"/>
      <c r="C77" s="987"/>
      <c r="D77" s="987"/>
      <c r="E77" s="987"/>
      <c r="F77" s="987"/>
      <c r="G77" s="987"/>
      <c r="H77" s="1026"/>
      <c r="I77" s="1027" t="s">
        <v>5</v>
      </c>
      <c r="J77" s="1028"/>
      <c r="K77" s="1024">
        <v>1.71</v>
      </c>
      <c r="L77" s="1025"/>
      <c r="M77" s="208">
        <f>K77*12*I8</f>
        <v>22629.455999999998</v>
      </c>
    </row>
    <row r="78" spans="1:13" ht="15.75" thickBot="1">
      <c r="A78" s="491" t="s">
        <v>136</v>
      </c>
      <c r="B78" s="492"/>
      <c r="C78" s="492"/>
      <c r="D78" s="492"/>
      <c r="E78" s="492"/>
      <c r="F78" s="492"/>
      <c r="G78" s="492"/>
      <c r="H78" s="492"/>
      <c r="I78" s="1027" t="s">
        <v>3</v>
      </c>
      <c r="J78" s="1100"/>
      <c r="K78" s="1101">
        <v>0.4</v>
      </c>
      <c r="L78" s="1102"/>
      <c r="M78" s="208">
        <f>K78*I8*12</f>
        <v>5293.4400000000005</v>
      </c>
    </row>
    <row r="79" spans="1:13" ht="15.75" thickBot="1">
      <c r="A79" s="491" t="s">
        <v>201</v>
      </c>
      <c r="B79" s="492"/>
      <c r="C79" s="492"/>
      <c r="D79" s="492"/>
      <c r="E79" s="492"/>
      <c r="F79" s="492"/>
      <c r="G79" s="492"/>
      <c r="H79" s="492"/>
      <c r="I79" s="493"/>
      <c r="J79" s="494"/>
      <c r="K79" s="1024"/>
      <c r="L79" s="1025"/>
      <c r="M79" s="208">
        <f>K79*12*I8</f>
        <v>0</v>
      </c>
    </row>
    <row r="80" spans="1:13" ht="15.75" thickBot="1">
      <c r="A80" s="1020" t="s">
        <v>0</v>
      </c>
      <c r="B80" s="1021"/>
      <c r="C80" s="1021"/>
      <c r="D80" s="1021"/>
      <c r="E80" s="1021"/>
      <c r="F80" s="1021"/>
      <c r="G80" s="1021"/>
      <c r="H80" s="1021"/>
      <c r="I80" s="210"/>
      <c r="J80" s="209"/>
      <c r="K80" s="1022">
        <f>K9+K19+K34+K63+K77+K79+K78</f>
        <v>63.932000000000002</v>
      </c>
      <c r="L80" s="1023"/>
      <c r="M80" s="208">
        <f>M9+M19+M34+M63+M77+M79+M78</f>
        <v>846050.51519999991</v>
      </c>
    </row>
  </sheetData>
  <mergeCells count="93">
    <mergeCell ref="I23:J23"/>
    <mergeCell ref="A80:H80"/>
    <mergeCell ref="K80:L80"/>
    <mergeCell ref="I78:J78"/>
    <mergeCell ref="K78:L78"/>
    <mergeCell ref="I57:J57"/>
    <mergeCell ref="A77:H77"/>
    <mergeCell ref="I77:J77"/>
    <mergeCell ref="K77:L77"/>
    <mergeCell ref="K79:L79"/>
    <mergeCell ref="I24:J24"/>
    <mergeCell ref="I41:J41"/>
    <mergeCell ref="K41:L41"/>
    <mergeCell ref="I42:J42"/>
    <mergeCell ref="K42:L42"/>
    <mergeCell ref="A63:H63"/>
    <mergeCell ref="K63:L63"/>
    <mergeCell ref="A74:H74"/>
    <mergeCell ref="I75:J75"/>
    <mergeCell ref="I64:J64"/>
    <mergeCell ref="I65:J65"/>
    <mergeCell ref="I66:J66"/>
    <mergeCell ref="I67:J67"/>
    <mergeCell ref="I68:J68"/>
    <mergeCell ref="I25:J25"/>
    <mergeCell ref="I26:J26"/>
    <mergeCell ref="K26:L26"/>
    <mergeCell ref="I27:J27"/>
    <mergeCell ref="I29:J29"/>
    <mergeCell ref="K29:L29"/>
    <mergeCell ref="I31:J31"/>
    <mergeCell ref="I32:J32"/>
    <mergeCell ref="I33:J33"/>
    <mergeCell ref="K60:L60"/>
    <mergeCell ref="I61:J61"/>
    <mergeCell ref="I55:J55"/>
    <mergeCell ref="K34:L34"/>
    <mergeCell ref="I52:J52"/>
    <mergeCell ref="K52:L52"/>
    <mergeCell ref="K55:L55"/>
    <mergeCell ref="K53:L53"/>
    <mergeCell ref="I54:J54"/>
    <mergeCell ref="K54:L54"/>
    <mergeCell ref="I47:J47"/>
    <mergeCell ref="K47:L47"/>
    <mergeCell ref="I14:J14"/>
    <mergeCell ref="K6:L6"/>
    <mergeCell ref="I7:J7"/>
    <mergeCell ref="K7:L7"/>
    <mergeCell ref="I8:J8"/>
    <mergeCell ref="K8:L8"/>
    <mergeCell ref="K9:L9"/>
    <mergeCell ref="I12:J12"/>
    <mergeCell ref="K12:L12"/>
    <mergeCell ref="I13:J13"/>
    <mergeCell ref="K19:L19"/>
    <mergeCell ref="I21:J21"/>
    <mergeCell ref="K21:L21"/>
    <mergeCell ref="I15:J15"/>
    <mergeCell ref="K15:L15"/>
    <mergeCell ref="I16:J16"/>
    <mergeCell ref="I17:J17"/>
    <mergeCell ref="K18:L18"/>
    <mergeCell ref="A2:L2"/>
    <mergeCell ref="A3:L3"/>
    <mergeCell ref="C5:E5"/>
    <mergeCell ref="I5:J5"/>
    <mergeCell ref="K5:L5"/>
    <mergeCell ref="K4:L4"/>
    <mergeCell ref="A43:H43"/>
    <mergeCell ref="K43:L43"/>
    <mergeCell ref="I37:J37"/>
    <mergeCell ref="K37:L37"/>
    <mergeCell ref="I38:J38"/>
    <mergeCell ref="K38:L38"/>
    <mergeCell ref="I39:J39"/>
    <mergeCell ref="K39:L39"/>
    <mergeCell ref="A56:H56"/>
    <mergeCell ref="K56:L56"/>
    <mergeCell ref="A36:H36"/>
    <mergeCell ref="K36:L36"/>
    <mergeCell ref="A51:H51"/>
    <mergeCell ref="K51:L51"/>
    <mergeCell ref="I48:J48"/>
    <mergeCell ref="K48:L48"/>
    <mergeCell ref="I49:J49"/>
    <mergeCell ref="K49:L49"/>
    <mergeCell ref="I50:J50"/>
    <mergeCell ref="K50:L50"/>
    <mergeCell ref="K44:L44"/>
    <mergeCell ref="I45:J45"/>
    <mergeCell ref="K45:L45"/>
    <mergeCell ref="I46:J46"/>
  </mergeCells>
  <pageMargins left="0.7" right="0.7" top="0.75" bottom="0.75" header="0.3" footer="0.3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48"/>
  <sheetViews>
    <sheetView topLeftCell="A1884" workbookViewId="0">
      <selection activeCell="O1921" sqref="O1921"/>
    </sheetView>
  </sheetViews>
  <sheetFormatPr defaultRowHeight="15"/>
  <cols>
    <col min="7" max="7" width="9.140625" customWidth="1"/>
    <col min="8" max="8" width="3.28515625" customWidth="1"/>
    <col min="10" max="10" width="14.140625" customWidth="1"/>
    <col min="12" max="12" width="6.28515625" customWidth="1"/>
    <col min="13" max="13" width="13.5703125" customWidth="1"/>
    <col min="16" max="16" width="13.28515625" customWidth="1"/>
  </cols>
  <sheetData>
    <row r="1" spans="1:13" ht="15.75">
      <c r="A1" s="957" t="s">
        <v>104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262"/>
    </row>
    <row r="2" spans="1:13" ht="15.75">
      <c r="A2" s="958" t="s">
        <v>139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262"/>
    </row>
    <row r="3" spans="1:13" ht="15.75">
      <c r="A3" s="300"/>
      <c r="B3" s="300"/>
      <c r="C3" s="300"/>
      <c r="D3" s="300"/>
      <c r="E3" s="300"/>
      <c r="F3" s="300" t="s">
        <v>210</v>
      </c>
      <c r="G3" s="300"/>
      <c r="H3" s="300"/>
      <c r="I3" s="300"/>
      <c r="J3" s="300"/>
      <c r="K3" s="1110" t="s">
        <v>159</v>
      </c>
      <c r="L3" s="1111"/>
      <c r="M3" s="1111"/>
    </row>
    <row r="4" spans="1:13">
      <c r="A4" s="264"/>
      <c r="B4" s="263"/>
      <c r="C4" s="960" t="s">
        <v>100</v>
      </c>
      <c r="D4" s="960"/>
      <c r="E4" s="960"/>
      <c r="F4" s="263"/>
      <c r="G4" s="263"/>
      <c r="H4" s="298"/>
      <c r="I4" s="961" t="s">
        <v>99</v>
      </c>
      <c r="J4" s="962"/>
      <c r="K4" s="963" t="s">
        <v>98</v>
      </c>
      <c r="L4" s="964"/>
      <c r="M4" s="312"/>
    </row>
    <row r="5" spans="1:13">
      <c r="A5" s="311"/>
      <c r="B5" s="283"/>
      <c r="C5" s="283"/>
      <c r="D5" s="283"/>
      <c r="E5" s="283"/>
      <c r="F5" s="283"/>
      <c r="G5" s="283"/>
      <c r="H5" s="284"/>
      <c r="I5" s="234"/>
      <c r="J5" s="233"/>
      <c r="K5" s="965" t="s">
        <v>97</v>
      </c>
      <c r="L5" s="966"/>
      <c r="M5" s="310" t="s">
        <v>96</v>
      </c>
    </row>
    <row r="6" spans="1:13">
      <c r="A6" s="311"/>
      <c r="B6" s="283"/>
      <c r="C6" s="283"/>
      <c r="D6" s="283"/>
      <c r="E6" s="283"/>
      <c r="F6" s="283"/>
      <c r="G6" s="283"/>
      <c r="H6" s="284"/>
      <c r="I6" s="967" t="s">
        <v>95</v>
      </c>
      <c r="J6" s="968"/>
      <c r="K6" s="969" t="s">
        <v>94</v>
      </c>
      <c r="L6" s="970"/>
      <c r="M6" s="310" t="s">
        <v>93</v>
      </c>
    </row>
    <row r="7" spans="1:13" ht="16.5" thickBot="1">
      <c r="A7" s="309"/>
      <c r="B7" s="280"/>
      <c r="C7" s="280"/>
      <c r="D7" s="280"/>
      <c r="E7" s="280"/>
      <c r="F7" s="280"/>
      <c r="G7" s="280"/>
      <c r="H7" s="279"/>
      <c r="I7" s="971">
        <v>277.39999999999998</v>
      </c>
      <c r="J7" s="972"/>
      <c r="K7" s="973"/>
      <c r="L7" s="974"/>
      <c r="M7" s="308"/>
    </row>
    <row r="8" spans="1:13">
      <c r="A8" s="296" t="s">
        <v>92</v>
      </c>
      <c r="B8" s="276"/>
      <c r="C8" s="276"/>
      <c r="D8" s="276"/>
      <c r="E8" s="276"/>
      <c r="F8" s="276"/>
      <c r="G8" s="276"/>
      <c r="H8" s="307"/>
      <c r="I8" s="273"/>
      <c r="J8" s="272"/>
      <c r="K8" s="955">
        <f>K11+K14</f>
        <v>7.59</v>
      </c>
      <c r="L8" s="956"/>
      <c r="M8" s="226">
        <f>K8*12*I7</f>
        <v>25265.591999999997</v>
      </c>
    </row>
    <row r="9" spans="1:13">
      <c r="A9" s="306" t="s">
        <v>91</v>
      </c>
      <c r="B9" s="305"/>
      <c r="C9" s="305"/>
      <c r="D9" s="305"/>
      <c r="E9" s="305"/>
      <c r="F9" s="305"/>
      <c r="G9" s="305"/>
      <c r="H9" s="304"/>
      <c r="I9" s="234"/>
      <c r="J9" s="233"/>
      <c r="K9" s="268"/>
      <c r="L9" s="261"/>
      <c r="M9" s="303"/>
    </row>
    <row r="10" spans="1:13" ht="15.75" thickBot="1">
      <c r="A10" s="292" t="s">
        <v>90</v>
      </c>
      <c r="B10" s="302"/>
      <c r="C10" s="302"/>
      <c r="D10" s="302"/>
      <c r="E10" s="302"/>
      <c r="F10" s="302"/>
      <c r="G10" s="302"/>
      <c r="H10" s="301"/>
      <c r="I10" s="289"/>
      <c r="J10" s="222"/>
      <c r="K10" s="221"/>
      <c r="L10" s="220"/>
      <c r="M10" s="219"/>
    </row>
    <row r="11" spans="1:13">
      <c r="A11" s="257" t="s">
        <v>89</v>
      </c>
      <c r="B11" s="266"/>
      <c r="C11" s="266"/>
      <c r="D11" s="266"/>
      <c r="E11" s="266"/>
      <c r="F11" s="266"/>
      <c r="G11" s="266"/>
      <c r="H11" s="285"/>
      <c r="I11" s="975" t="s">
        <v>27</v>
      </c>
      <c r="J11" s="976"/>
      <c r="K11" s="977">
        <v>4.54</v>
      </c>
      <c r="L11" s="978"/>
      <c r="M11" s="215">
        <f>K11*12*I7</f>
        <v>15112.752</v>
      </c>
    </row>
    <row r="12" spans="1:13">
      <c r="A12" s="238" t="s">
        <v>80</v>
      </c>
      <c r="B12" s="283"/>
      <c r="C12" s="283"/>
      <c r="D12" s="283"/>
      <c r="E12" s="283"/>
      <c r="F12" s="283"/>
      <c r="G12" s="283"/>
      <c r="H12" s="284"/>
      <c r="I12" s="967" t="s">
        <v>70</v>
      </c>
      <c r="J12" s="968"/>
      <c r="K12" s="262"/>
      <c r="L12" s="261"/>
      <c r="M12" s="215"/>
    </row>
    <row r="13" spans="1:13">
      <c r="A13" s="257" t="s">
        <v>79</v>
      </c>
      <c r="B13" s="266"/>
      <c r="C13" s="266"/>
      <c r="D13" s="266"/>
      <c r="E13" s="266"/>
      <c r="F13" s="266"/>
      <c r="G13" s="266"/>
      <c r="H13" s="285"/>
      <c r="I13" s="975"/>
      <c r="J13" s="976"/>
      <c r="K13" s="262"/>
      <c r="L13" s="261"/>
      <c r="M13" s="215"/>
    </row>
    <row r="14" spans="1:13">
      <c r="A14" s="257" t="s">
        <v>88</v>
      </c>
      <c r="B14" s="266"/>
      <c r="C14" s="266"/>
      <c r="D14" s="266"/>
      <c r="E14" s="266"/>
      <c r="F14" s="266"/>
      <c r="G14" s="266"/>
      <c r="H14" s="285"/>
      <c r="I14" s="979" t="s">
        <v>59</v>
      </c>
      <c r="J14" s="980"/>
      <c r="K14" s="981">
        <v>3.05</v>
      </c>
      <c r="L14" s="982"/>
      <c r="M14" s="215">
        <f>K14*12*I7</f>
        <v>10152.839999999998</v>
      </c>
    </row>
    <row r="15" spans="1:13" ht="15.75">
      <c r="A15" s="254" t="s">
        <v>87</v>
      </c>
      <c r="B15" s="282"/>
      <c r="C15" s="282"/>
      <c r="D15" s="282"/>
      <c r="E15" s="282"/>
      <c r="F15" s="282"/>
      <c r="G15" s="282"/>
      <c r="H15" s="281"/>
      <c r="I15" s="967" t="s">
        <v>70</v>
      </c>
      <c r="J15" s="968"/>
      <c r="K15" s="300"/>
      <c r="L15" s="299"/>
      <c r="M15" s="215"/>
    </row>
    <row r="16" spans="1:13">
      <c r="A16" s="249" t="s">
        <v>86</v>
      </c>
      <c r="B16" s="263"/>
      <c r="C16" s="263"/>
      <c r="D16" s="263"/>
      <c r="E16" s="263"/>
      <c r="F16" s="263"/>
      <c r="G16" s="263"/>
      <c r="H16" s="298"/>
      <c r="I16" s="967"/>
      <c r="J16" s="968"/>
      <c r="K16" s="297"/>
      <c r="L16" s="261"/>
      <c r="M16" s="215"/>
    </row>
    <row r="17" spans="1:16" ht="15.75" thickBot="1">
      <c r="A17" s="257" t="s">
        <v>85</v>
      </c>
      <c r="B17" s="256"/>
      <c r="C17" s="256"/>
      <c r="D17" s="256"/>
      <c r="E17" s="256"/>
      <c r="F17" s="256"/>
      <c r="G17" s="256"/>
      <c r="H17" s="255"/>
      <c r="I17" s="270"/>
      <c r="J17" s="269"/>
      <c r="K17" s="983"/>
      <c r="L17" s="984"/>
      <c r="M17" s="215"/>
      <c r="P17" s="483"/>
    </row>
    <row r="18" spans="1:16">
      <c r="A18" s="296" t="s">
        <v>84</v>
      </c>
      <c r="B18" s="295"/>
      <c r="C18" s="295"/>
      <c r="D18" s="295"/>
      <c r="E18" s="295"/>
      <c r="F18" s="295"/>
      <c r="G18" s="295"/>
      <c r="H18" s="294"/>
      <c r="I18" s="273"/>
      <c r="J18" s="293"/>
      <c r="K18" s="985">
        <f>K20+K25+K27</f>
        <v>6.1999999999999993</v>
      </c>
      <c r="L18" s="956"/>
      <c r="M18" s="226">
        <f>K18*12*I7</f>
        <v>20638.559999999998</v>
      </c>
    </row>
    <row r="19" spans="1:16" ht="15.75" thickBot="1">
      <c r="A19" s="292" t="s">
        <v>83</v>
      </c>
      <c r="B19" s="291"/>
      <c r="C19" s="291"/>
      <c r="D19" s="291"/>
      <c r="E19" s="291"/>
      <c r="F19" s="291"/>
      <c r="G19" s="291"/>
      <c r="H19" s="290"/>
      <c r="I19" s="289"/>
      <c r="J19" s="288"/>
      <c r="K19" s="221"/>
      <c r="L19" s="220"/>
      <c r="M19" s="219"/>
    </row>
    <row r="20" spans="1:16">
      <c r="A20" s="238" t="s">
        <v>82</v>
      </c>
      <c r="B20" s="237"/>
      <c r="C20" s="237"/>
      <c r="D20" s="237"/>
      <c r="E20" s="237"/>
      <c r="F20" s="237"/>
      <c r="G20" s="237"/>
      <c r="H20" s="235"/>
      <c r="I20" s="967" t="s">
        <v>27</v>
      </c>
      <c r="J20" s="968"/>
      <c r="K20" s="977">
        <v>3.11</v>
      </c>
      <c r="L20" s="978"/>
      <c r="M20" s="215">
        <f>K20*12*I7</f>
        <v>10352.567999999999</v>
      </c>
    </row>
    <row r="21" spans="1:16">
      <c r="A21" s="257" t="s">
        <v>81</v>
      </c>
      <c r="B21" s="256"/>
      <c r="C21" s="256"/>
      <c r="D21" s="256"/>
      <c r="E21" s="256"/>
      <c r="F21" s="256"/>
      <c r="G21" s="256"/>
      <c r="H21" s="255"/>
      <c r="I21" s="429"/>
      <c r="J21" s="430"/>
      <c r="K21" s="262"/>
      <c r="L21" s="261"/>
      <c r="M21" s="215"/>
    </row>
    <row r="22" spans="1:16">
      <c r="A22" s="238" t="s">
        <v>80</v>
      </c>
      <c r="B22" s="283"/>
      <c r="C22" s="283"/>
      <c r="D22" s="283"/>
      <c r="E22" s="283"/>
      <c r="F22" s="283"/>
      <c r="G22" s="283"/>
      <c r="H22" s="284"/>
      <c r="I22" s="967" t="s">
        <v>70</v>
      </c>
      <c r="J22" s="968"/>
      <c r="K22" s="262"/>
      <c r="L22" s="261"/>
      <c r="M22" s="215"/>
    </row>
    <row r="23" spans="1:16">
      <c r="A23" s="257" t="s">
        <v>79</v>
      </c>
      <c r="B23" s="266"/>
      <c r="C23" s="266"/>
      <c r="D23" s="266"/>
      <c r="E23" s="266"/>
      <c r="F23" s="266"/>
      <c r="G23" s="266"/>
      <c r="H23" s="285"/>
      <c r="I23" s="975"/>
      <c r="J23" s="976"/>
      <c r="K23" s="262"/>
      <c r="L23" s="261"/>
      <c r="M23" s="215"/>
    </row>
    <row r="24" spans="1:16">
      <c r="A24" s="254" t="s">
        <v>78</v>
      </c>
      <c r="B24" s="282"/>
      <c r="C24" s="281"/>
      <c r="D24" s="283"/>
      <c r="E24" s="283"/>
      <c r="F24" s="283"/>
      <c r="G24" s="283"/>
      <c r="H24" s="284"/>
      <c r="I24" s="967" t="s">
        <v>70</v>
      </c>
      <c r="J24" s="968"/>
      <c r="K24" s="262"/>
      <c r="L24" s="261"/>
      <c r="M24" s="215"/>
    </row>
    <row r="25" spans="1:16">
      <c r="A25" s="238" t="s">
        <v>77</v>
      </c>
      <c r="B25" s="283"/>
      <c r="C25" s="283"/>
      <c r="D25" s="282"/>
      <c r="E25" s="282"/>
      <c r="F25" s="282"/>
      <c r="G25" s="282"/>
      <c r="H25" s="281"/>
      <c r="I25" s="979" t="s">
        <v>59</v>
      </c>
      <c r="J25" s="980"/>
      <c r="K25" s="981">
        <v>1.36</v>
      </c>
      <c r="L25" s="982"/>
      <c r="M25" s="215">
        <f>K25*12*I7</f>
        <v>4527.1679999999997</v>
      </c>
    </row>
    <row r="26" spans="1:16">
      <c r="A26" s="249" t="s">
        <v>76</v>
      </c>
      <c r="B26" s="248"/>
      <c r="C26" s="248"/>
      <c r="D26" s="248"/>
      <c r="E26" s="248"/>
      <c r="F26" s="248"/>
      <c r="G26" s="248"/>
      <c r="H26" s="247"/>
      <c r="I26" s="961" t="s">
        <v>134</v>
      </c>
      <c r="J26" s="962"/>
      <c r="K26" s="262"/>
      <c r="L26" s="261"/>
      <c r="M26" s="215"/>
    </row>
    <row r="27" spans="1:16">
      <c r="A27" s="249" t="s">
        <v>73</v>
      </c>
      <c r="B27" s="248"/>
      <c r="C27" s="248"/>
      <c r="D27" s="248"/>
      <c r="E27" s="248"/>
      <c r="F27" s="248"/>
      <c r="G27" s="248"/>
      <c r="H27" s="247"/>
      <c r="I27" s="961" t="s">
        <v>59</v>
      </c>
      <c r="J27" s="962"/>
      <c r="K27" s="981">
        <v>1.73</v>
      </c>
      <c r="L27" s="982"/>
      <c r="M27" s="215">
        <f>K27*12*I7</f>
        <v>5758.8239999999987</v>
      </c>
    </row>
    <row r="28" spans="1:16">
      <c r="A28" s="257" t="s">
        <v>72</v>
      </c>
      <c r="B28" s="256"/>
      <c r="C28" s="256"/>
      <c r="D28" s="256"/>
      <c r="E28" s="256"/>
      <c r="F28" s="256"/>
      <c r="G28" s="256"/>
      <c r="H28" s="255"/>
      <c r="I28" s="270"/>
      <c r="J28" s="269"/>
      <c r="K28" s="262"/>
      <c r="L28" s="261"/>
      <c r="M28" s="215"/>
    </row>
    <row r="29" spans="1:16">
      <c r="A29" s="249" t="s">
        <v>71</v>
      </c>
      <c r="B29" s="248"/>
      <c r="C29" s="248"/>
      <c r="D29" s="248"/>
      <c r="E29" s="248"/>
      <c r="F29" s="248"/>
      <c r="G29" s="248"/>
      <c r="H29" s="247"/>
      <c r="I29" s="967" t="s">
        <v>70</v>
      </c>
      <c r="J29" s="968"/>
      <c r="K29" s="262"/>
      <c r="L29" s="261"/>
      <c r="M29" s="215"/>
    </row>
    <row r="30" spans="1:16" ht="15.75" thickBot="1">
      <c r="A30" s="249" t="s">
        <v>69</v>
      </c>
      <c r="B30" s="248"/>
      <c r="C30" s="248"/>
      <c r="D30" s="248"/>
      <c r="E30" s="248"/>
      <c r="F30" s="248"/>
      <c r="G30" s="248"/>
      <c r="H30" s="247"/>
      <c r="I30" s="961" t="s">
        <v>133</v>
      </c>
      <c r="J30" s="962"/>
      <c r="K30" s="280"/>
      <c r="L30" s="279"/>
      <c r="M30" s="278"/>
      <c r="N30" s="486"/>
    </row>
    <row r="31" spans="1:16" ht="15.75" thickBot="1">
      <c r="A31" s="277" t="s">
        <v>66</v>
      </c>
      <c r="B31" s="276"/>
      <c r="C31" s="276"/>
      <c r="D31" s="276"/>
      <c r="E31" s="276"/>
      <c r="F31" s="276"/>
      <c r="G31" s="275"/>
      <c r="H31" s="274"/>
      <c r="I31" s="273"/>
      <c r="J31" s="272"/>
      <c r="K31" s="991">
        <f>K32+K39+K47+K51+K52+K53</f>
        <v>43.38</v>
      </c>
      <c r="L31" s="956"/>
      <c r="M31" s="226">
        <f>M32+M39+M47+M51+M52+M53</f>
        <v>144403.34400000001</v>
      </c>
      <c r="P31" s="483"/>
    </row>
    <row r="32" spans="1:16" ht="15.75" thickBot="1">
      <c r="A32" s="986" t="s">
        <v>65</v>
      </c>
      <c r="B32" s="987"/>
      <c r="C32" s="987"/>
      <c r="D32" s="987"/>
      <c r="E32" s="987"/>
      <c r="F32" s="987"/>
      <c r="G32" s="987"/>
      <c r="H32" s="988"/>
      <c r="I32" s="242"/>
      <c r="J32" s="241"/>
      <c r="K32" s="989">
        <f>K33+K34+K35+K37+K38</f>
        <v>13.93</v>
      </c>
      <c r="L32" s="990"/>
      <c r="M32" s="240">
        <f>K32*12*I7</f>
        <v>46370.183999999994</v>
      </c>
      <c r="P32" s="485"/>
    </row>
    <row r="33" spans="1:16">
      <c r="A33" s="257" t="s">
        <v>64</v>
      </c>
      <c r="B33" s="256"/>
      <c r="C33" s="256"/>
      <c r="D33" s="256"/>
      <c r="E33" s="256"/>
      <c r="F33" s="256"/>
      <c r="G33" s="256"/>
      <c r="H33" s="255"/>
      <c r="I33" s="975" t="s">
        <v>63</v>
      </c>
      <c r="J33" s="976"/>
      <c r="K33" s="977">
        <v>2.2400000000000002</v>
      </c>
      <c r="L33" s="978"/>
      <c r="M33" s="215">
        <f>K33*12*I7</f>
        <v>7456.5119999999997</v>
      </c>
    </row>
    <row r="34" spans="1:16">
      <c r="A34" s="254" t="s">
        <v>62</v>
      </c>
      <c r="B34" s="253"/>
      <c r="C34" s="253"/>
      <c r="D34" s="253"/>
      <c r="E34" s="253"/>
      <c r="F34" s="253"/>
      <c r="G34" s="253"/>
      <c r="H34" s="252"/>
      <c r="I34" s="979" t="s">
        <v>61</v>
      </c>
      <c r="J34" s="980"/>
      <c r="K34" s="981">
        <v>5.28</v>
      </c>
      <c r="L34" s="982"/>
      <c r="M34" s="215">
        <f>K34*12*I7</f>
        <v>17576.063999999998</v>
      </c>
    </row>
    <row r="35" spans="1:16">
      <c r="A35" s="249" t="s">
        <v>60</v>
      </c>
      <c r="B35" s="248"/>
      <c r="C35" s="248"/>
      <c r="D35" s="248"/>
      <c r="E35" s="248"/>
      <c r="F35" s="248"/>
      <c r="G35" s="248"/>
      <c r="H35" s="247"/>
      <c r="I35" s="961" t="s">
        <v>59</v>
      </c>
      <c r="J35" s="962"/>
      <c r="K35" s="981">
        <v>0.6</v>
      </c>
      <c r="L35" s="982"/>
      <c r="M35" s="215">
        <f>K35*12*I7</f>
        <v>1997.2799999999997</v>
      </c>
    </row>
    <row r="36" spans="1:16">
      <c r="A36" s="271" t="s">
        <v>58</v>
      </c>
      <c r="B36" s="266"/>
      <c r="C36" s="266"/>
      <c r="D36" s="266"/>
      <c r="E36" s="256"/>
      <c r="F36" s="256"/>
      <c r="G36" s="256"/>
      <c r="H36" s="255"/>
      <c r="I36" s="270"/>
      <c r="J36" s="269"/>
      <c r="K36" s="268"/>
      <c r="L36" s="261"/>
      <c r="M36" s="215"/>
    </row>
    <row r="37" spans="1:16">
      <c r="A37" s="254" t="s">
        <v>57</v>
      </c>
      <c r="B37" s="253"/>
      <c r="C37" s="253"/>
      <c r="D37" s="253"/>
      <c r="E37" s="253"/>
      <c r="F37" s="253"/>
      <c r="G37" s="253"/>
      <c r="H37" s="252"/>
      <c r="I37" s="979" t="s">
        <v>27</v>
      </c>
      <c r="J37" s="980"/>
      <c r="K37" s="981">
        <v>0.18</v>
      </c>
      <c r="L37" s="982"/>
      <c r="M37" s="215">
        <f>K37*12*I7</f>
        <v>599.18399999999997</v>
      </c>
    </row>
    <row r="38" spans="1:16" ht="15.75" thickBot="1">
      <c r="A38" s="249" t="s">
        <v>56</v>
      </c>
      <c r="B38" s="248"/>
      <c r="C38" s="248"/>
      <c r="D38" s="248"/>
      <c r="E38" s="248"/>
      <c r="F38" s="248"/>
      <c r="G38" s="248"/>
      <c r="H38" s="247"/>
      <c r="I38" s="992" t="s">
        <v>27</v>
      </c>
      <c r="J38" s="993"/>
      <c r="K38" s="994">
        <v>5.63</v>
      </c>
      <c r="L38" s="995"/>
      <c r="M38" s="215">
        <f>K38*12*I7</f>
        <v>18741.144</v>
      </c>
    </row>
    <row r="39" spans="1:16" ht="15.75" thickBot="1">
      <c r="A39" s="996" t="s">
        <v>55</v>
      </c>
      <c r="B39" s="997"/>
      <c r="C39" s="997"/>
      <c r="D39" s="997"/>
      <c r="E39" s="997"/>
      <c r="F39" s="997"/>
      <c r="G39" s="997"/>
      <c r="H39" s="998"/>
      <c r="I39" s="242"/>
      <c r="J39" s="241"/>
      <c r="K39" s="999">
        <f>K40+K41+K43+K44+K45+K46</f>
        <v>2.5499999999999998</v>
      </c>
      <c r="L39" s="990"/>
      <c r="M39" s="240">
        <f>K39*12*I7</f>
        <v>8488.4399999999987</v>
      </c>
    </row>
    <row r="40" spans="1:16">
      <c r="A40" s="267" t="s">
        <v>54</v>
      </c>
      <c r="B40" s="266"/>
      <c r="C40" s="266"/>
      <c r="D40" s="266"/>
      <c r="E40" s="266"/>
      <c r="F40" s="256"/>
      <c r="G40" s="256"/>
      <c r="H40" s="255"/>
      <c r="I40" s="265"/>
      <c r="J40" s="233"/>
      <c r="K40" s="977">
        <v>0.14000000000000001</v>
      </c>
      <c r="L40" s="978"/>
      <c r="M40" s="215">
        <f>K40*12*I7</f>
        <v>466.03199999999998</v>
      </c>
      <c r="O40" s="484"/>
      <c r="P40" s="483"/>
    </row>
    <row r="41" spans="1:16">
      <c r="A41" s="264" t="s">
        <v>53</v>
      </c>
      <c r="B41" s="263"/>
      <c r="C41" s="263"/>
      <c r="D41" s="263"/>
      <c r="E41" s="263"/>
      <c r="F41" s="248"/>
      <c r="G41" s="248"/>
      <c r="H41" s="247"/>
      <c r="I41" s="967" t="s">
        <v>52</v>
      </c>
      <c r="J41" s="968"/>
      <c r="K41" s="981">
        <v>1.22</v>
      </c>
      <c r="L41" s="982"/>
      <c r="M41" s="215">
        <f>K41*12*I7</f>
        <v>4061.136</v>
      </c>
    </row>
    <row r="42" spans="1:16">
      <c r="A42" s="257" t="s">
        <v>51</v>
      </c>
      <c r="B42" s="256"/>
      <c r="C42" s="256"/>
      <c r="D42" s="256"/>
      <c r="E42" s="256"/>
      <c r="F42" s="256"/>
      <c r="G42" s="256"/>
      <c r="H42" s="255"/>
      <c r="I42" s="975" t="s">
        <v>50</v>
      </c>
      <c r="J42" s="976"/>
      <c r="K42" s="262"/>
      <c r="L42" s="261"/>
      <c r="M42" s="215"/>
    </row>
    <row r="43" spans="1:16">
      <c r="A43" s="254" t="s">
        <v>49</v>
      </c>
      <c r="B43" s="253"/>
      <c r="C43" s="253"/>
      <c r="D43" s="253"/>
      <c r="E43" s="253"/>
      <c r="F43" s="253"/>
      <c r="G43" s="253"/>
      <c r="H43" s="252"/>
      <c r="I43" s="979" t="s">
        <v>48</v>
      </c>
      <c r="J43" s="980"/>
      <c r="K43" s="981">
        <v>0.75</v>
      </c>
      <c r="L43" s="982"/>
      <c r="M43" s="215">
        <f>K43*12*I7</f>
        <v>2496.6</v>
      </c>
    </row>
    <row r="44" spans="1:16">
      <c r="A44" s="254" t="s">
        <v>47</v>
      </c>
      <c r="B44" s="253"/>
      <c r="C44" s="253"/>
      <c r="D44" s="253"/>
      <c r="E44" s="253"/>
      <c r="F44" s="253"/>
      <c r="G44" s="253"/>
      <c r="H44" s="252"/>
      <c r="I44" s="979" t="s">
        <v>46</v>
      </c>
      <c r="J44" s="980"/>
      <c r="K44" s="981">
        <v>0.19</v>
      </c>
      <c r="L44" s="982"/>
      <c r="M44" s="215">
        <f>K44*12*I7</f>
        <v>632.47199999999998</v>
      </c>
    </row>
    <row r="45" spans="1:16">
      <c r="A45" s="249" t="s">
        <v>38</v>
      </c>
      <c r="B45" s="248"/>
      <c r="C45" s="248"/>
      <c r="D45" s="248"/>
      <c r="E45" s="248"/>
      <c r="F45" s="248"/>
      <c r="G45" s="248"/>
      <c r="H45" s="247"/>
      <c r="I45" s="979" t="s">
        <v>37</v>
      </c>
      <c r="J45" s="980"/>
      <c r="K45" s="983">
        <v>0.1</v>
      </c>
      <c r="L45" s="984"/>
      <c r="M45" s="215">
        <f>K45*12*I7</f>
        <v>332.88</v>
      </c>
    </row>
    <row r="46" spans="1:16" ht="15.75" thickBot="1">
      <c r="A46" s="249" t="s">
        <v>45</v>
      </c>
      <c r="B46" s="248"/>
      <c r="C46" s="248"/>
      <c r="D46" s="248"/>
      <c r="E46" s="248"/>
      <c r="F46" s="248"/>
      <c r="G46" s="248"/>
      <c r="H46" s="247"/>
      <c r="I46" s="992" t="s">
        <v>44</v>
      </c>
      <c r="J46" s="993"/>
      <c r="K46" s="1002">
        <v>0.15</v>
      </c>
      <c r="L46" s="1003"/>
      <c r="M46" s="260">
        <f>K46*12*I7</f>
        <v>499.31999999999994</v>
      </c>
    </row>
    <row r="47" spans="1:16" ht="15.75" thickBot="1">
      <c r="A47" s="996" t="s">
        <v>108</v>
      </c>
      <c r="B47" s="997"/>
      <c r="C47" s="997"/>
      <c r="D47" s="997"/>
      <c r="E47" s="997"/>
      <c r="F47" s="997"/>
      <c r="G47" s="997"/>
      <c r="H47" s="998"/>
      <c r="I47" s="259"/>
      <c r="J47" s="258"/>
      <c r="K47" s="1004">
        <f>K48+K49+K50</f>
        <v>1.67</v>
      </c>
      <c r="L47" s="1005"/>
      <c r="M47" s="240">
        <f>K47*12*I7</f>
        <v>5559.0959999999995</v>
      </c>
    </row>
    <row r="48" spans="1:16">
      <c r="A48" s="257" t="s">
        <v>42</v>
      </c>
      <c r="B48" s="256"/>
      <c r="C48" s="256"/>
      <c r="D48" s="256"/>
      <c r="E48" s="256"/>
      <c r="F48" s="256"/>
      <c r="G48" s="256"/>
      <c r="H48" s="255"/>
      <c r="I48" s="1006" t="s">
        <v>41</v>
      </c>
      <c r="J48" s="1007"/>
      <c r="K48" s="1008">
        <v>0.8</v>
      </c>
      <c r="L48" s="1009"/>
      <c r="M48" s="215">
        <f>K48*12*I7</f>
        <v>2663.04</v>
      </c>
    </row>
    <row r="49" spans="1:13">
      <c r="A49" s="254" t="s">
        <v>40</v>
      </c>
      <c r="B49" s="253"/>
      <c r="C49" s="253"/>
      <c r="D49" s="253"/>
      <c r="E49" s="253"/>
      <c r="F49" s="253"/>
      <c r="G49" s="253"/>
      <c r="H49" s="252"/>
      <c r="I49" s="251" t="s">
        <v>39</v>
      </c>
      <c r="J49" s="250"/>
      <c r="K49" s="983">
        <v>0.7</v>
      </c>
      <c r="L49" s="984"/>
      <c r="M49" s="215">
        <f>K49*12*I7</f>
        <v>2330.1599999999994</v>
      </c>
    </row>
    <row r="50" spans="1:13" ht="15.75" thickBot="1">
      <c r="A50" s="249" t="s">
        <v>38</v>
      </c>
      <c r="B50" s="248"/>
      <c r="C50" s="248"/>
      <c r="D50" s="248"/>
      <c r="E50" s="248"/>
      <c r="F50" s="248"/>
      <c r="G50" s="248"/>
      <c r="H50" s="247"/>
      <c r="I50" s="992" t="s">
        <v>37</v>
      </c>
      <c r="J50" s="993"/>
      <c r="K50" s="1002">
        <v>0.17</v>
      </c>
      <c r="L50" s="1003"/>
      <c r="M50" s="215">
        <f>K50*12*I7</f>
        <v>565.89599999999996</v>
      </c>
    </row>
    <row r="51" spans="1:13" ht="15.75" thickBot="1">
      <c r="A51" s="246" t="s">
        <v>107</v>
      </c>
      <c r="B51" s="245"/>
      <c r="C51" s="245"/>
      <c r="D51" s="245"/>
      <c r="E51" s="245"/>
      <c r="F51" s="245"/>
      <c r="G51" s="245"/>
      <c r="H51" s="244"/>
      <c r="I51" s="1010" t="s">
        <v>35</v>
      </c>
      <c r="J51" s="1011"/>
      <c r="K51" s="1012">
        <v>23.16</v>
      </c>
      <c r="L51" s="1013"/>
      <c r="M51" s="240">
        <f>K51*12*I7</f>
        <v>77095.008000000002</v>
      </c>
    </row>
    <row r="52" spans="1:13" ht="15.75" thickBot="1">
      <c r="A52" s="986" t="s">
        <v>106</v>
      </c>
      <c r="B52" s="987"/>
      <c r="C52" s="987"/>
      <c r="D52" s="987"/>
      <c r="E52" s="987"/>
      <c r="F52" s="987"/>
      <c r="G52" s="987"/>
      <c r="H52" s="988"/>
      <c r="I52" s="1014" t="s">
        <v>32</v>
      </c>
      <c r="J52" s="1015"/>
      <c r="K52" s="999">
        <v>1.98</v>
      </c>
      <c r="L52" s="1005"/>
      <c r="M52" s="240">
        <f>K52*12*I7</f>
        <v>6591.0239999999985</v>
      </c>
    </row>
    <row r="53" spans="1:13" ht="15.75" thickBot="1">
      <c r="A53" s="246" t="s">
        <v>105</v>
      </c>
      <c r="B53" s="245"/>
      <c r="C53" s="245"/>
      <c r="D53" s="245"/>
      <c r="E53" s="245"/>
      <c r="F53" s="245"/>
      <c r="G53" s="245"/>
      <c r="H53" s="244"/>
      <c r="I53" s="242"/>
      <c r="J53" s="241"/>
      <c r="K53" s="999">
        <v>0.09</v>
      </c>
      <c r="L53" s="1005"/>
      <c r="M53" s="240">
        <f>K53*12*I7</f>
        <v>299.59199999999998</v>
      </c>
    </row>
    <row r="54" spans="1:13" ht="15.75" thickBot="1">
      <c r="A54" s="238" t="s">
        <v>197</v>
      </c>
      <c r="B54" s="237"/>
      <c r="C54" s="237"/>
      <c r="D54" s="237"/>
      <c r="E54" s="237"/>
      <c r="F54" s="237"/>
      <c r="G54" s="237"/>
      <c r="H54" s="235"/>
      <c r="I54" s="1014" t="s">
        <v>27</v>
      </c>
      <c r="J54" s="1015"/>
      <c r="K54" s="431"/>
      <c r="L54" s="432"/>
      <c r="M54" s="215"/>
    </row>
    <row r="55" spans="1:13" ht="15.75" thickBot="1">
      <c r="A55" s="986" t="s">
        <v>111</v>
      </c>
      <c r="B55" s="987"/>
      <c r="C55" s="987"/>
      <c r="D55" s="987"/>
      <c r="E55" s="987"/>
      <c r="F55" s="987"/>
      <c r="G55" s="987"/>
      <c r="H55" s="988"/>
      <c r="I55" s="242"/>
      <c r="J55" s="241"/>
      <c r="K55" s="999">
        <v>7.34</v>
      </c>
      <c r="L55" s="1005"/>
      <c r="M55" s="240">
        <f>K55*12*I7</f>
        <v>24433.391999999996</v>
      </c>
    </row>
    <row r="56" spans="1:13">
      <c r="A56" s="238" t="s">
        <v>132</v>
      </c>
      <c r="B56" s="236"/>
      <c r="C56" s="236"/>
      <c r="D56" s="236"/>
      <c r="E56" s="236"/>
      <c r="F56" s="237"/>
      <c r="G56" s="236"/>
      <c r="H56" s="235"/>
      <c r="I56" s="967" t="s">
        <v>23</v>
      </c>
      <c r="J56" s="968"/>
      <c r="K56" s="232"/>
      <c r="L56" s="432"/>
      <c r="M56" s="215"/>
    </row>
    <row r="57" spans="1:13">
      <c r="A57" s="238" t="s">
        <v>131</v>
      </c>
      <c r="B57" s="236"/>
      <c r="C57" s="236"/>
      <c r="D57" s="236"/>
      <c r="E57" s="236"/>
      <c r="F57" s="237"/>
      <c r="G57" s="236"/>
      <c r="H57" s="235"/>
      <c r="I57" s="967" t="s">
        <v>21</v>
      </c>
      <c r="J57" s="968"/>
      <c r="K57" s="232"/>
      <c r="L57" s="432"/>
      <c r="M57" s="215"/>
    </row>
    <row r="58" spans="1:13">
      <c r="A58" s="238" t="s">
        <v>130</v>
      </c>
      <c r="B58" s="236"/>
      <c r="C58" s="236"/>
      <c r="D58" s="236"/>
      <c r="E58" s="236"/>
      <c r="F58" s="237"/>
      <c r="G58" s="236"/>
      <c r="H58" s="235"/>
      <c r="I58" s="967" t="s">
        <v>19</v>
      </c>
      <c r="J58" s="968"/>
      <c r="K58" s="232"/>
      <c r="L58" s="432"/>
      <c r="M58" s="215"/>
    </row>
    <row r="59" spans="1:13">
      <c r="A59" s="238" t="s">
        <v>129</v>
      </c>
      <c r="B59" s="236"/>
      <c r="C59" s="236"/>
      <c r="D59" s="236"/>
      <c r="E59" s="236"/>
      <c r="F59" s="237"/>
      <c r="G59" s="236"/>
      <c r="H59" s="235"/>
      <c r="I59" s="967" t="s">
        <v>17</v>
      </c>
      <c r="J59" s="968"/>
      <c r="K59" s="232"/>
      <c r="L59" s="432"/>
      <c r="M59" s="215"/>
    </row>
    <row r="60" spans="1:13">
      <c r="A60" s="238" t="s">
        <v>128</v>
      </c>
      <c r="B60" s="236"/>
      <c r="C60" s="236"/>
      <c r="D60" s="236"/>
      <c r="E60" s="236"/>
      <c r="F60" s="237"/>
      <c r="G60" s="236"/>
      <c r="H60" s="235"/>
      <c r="I60" s="967" t="s">
        <v>15</v>
      </c>
      <c r="J60" s="968"/>
      <c r="K60" s="232"/>
      <c r="L60" s="432"/>
      <c r="M60" s="215"/>
    </row>
    <row r="61" spans="1:13">
      <c r="A61" s="238" t="s">
        <v>127</v>
      </c>
      <c r="B61" s="236"/>
      <c r="C61" s="236"/>
      <c r="D61" s="236"/>
      <c r="E61" s="236"/>
      <c r="F61" s="237"/>
      <c r="G61" s="236"/>
      <c r="H61" s="235"/>
      <c r="I61" s="234"/>
      <c r="J61" s="233"/>
      <c r="K61" s="232"/>
      <c r="L61" s="239"/>
      <c r="M61" s="215"/>
    </row>
    <row r="62" spans="1:13">
      <c r="A62" s="238" t="s">
        <v>126</v>
      </c>
      <c r="B62" s="236"/>
      <c r="C62" s="236"/>
      <c r="D62" s="236"/>
      <c r="E62" s="236"/>
      <c r="F62" s="237"/>
      <c r="G62" s="236"/>
      <c r="H62" s="235"/>
      <c r="I62" s="234"/>
      <c r="J62" s="233"/>
      <c r="K62" s="232"/>
      <c r="L62" s="432"/>
      <c r="M62" s="215"/>
    </row>
    <row r="63" spans="1:13">
      <c r="A63" s="238" t="s">
        <v>11</v>
      </c>
      <c r="B63" s="236"/>
      <c r="C63" s="236"/>
      <c r="D63" s="236"/>
      <c r="E63" s="236"/>
      <c r="F63" s="237"/>
      <c r="G63" s="236"/>
      <c r="H63" s="235"/>
      <c r="I63" s="234"/>
      <c r="J63" s="233"/>
      <c r="K63" s="232"/>
      <c r="L63" s="432"/>
      <c r="M63" s="215"/>
    </row>
    <row r="64" spans="1:13" ht="15.75" thickBot="1">
      <c r="A64" s="238" t="s">
        <v>125</v>
      </c>
      <c r="B64" s="236"/>
      <c r="C64" s="236"/>
      <c r="D64" s="236"/>
      <c r="E64" s="236"/>
      <c r="F64" s="237"/>
      <c r="G64" s="236"/>
      <c r="H64" s="235"/>
      <c r="I64" s="234"/>
      <c r="J64" s="233"/>
      <c r="K64" s="232"/>
      <c r="L64" s="432"/>
      <c r="M64" s="215"/>
    </row>
    <row r="65" spans="1:13">
      <c r="A65" s="230" t="s">
        <v>8</v>
      </c>
      <c r="B65" s="229"/>
      <c r="C65" s="229"/>
      <c r="D65" s="229"/>
      <c r="E65" s="229"/>
      <c r="F65" s="229"/>
      <c r="G65" s="229"/>
      <c r="H65" s="229"/>
      <c r="I65" s="1014" t="s">
        <v>3</v>
      </c>
      <c r="J65" s="1015"/>
      <c r="K65" s="228"/>
      <c r="L65" s="227"/>
      <c r="M65" s="226"/>
    </row>
    <row r="66" spans="1:13" ht="15.75" thickBot="1">
      <c r="A66" s="225" t="s">
        <v>7</v>
      </c>
      <c r="B66" s="224"/>
      <c r="C66" s="224"/>
      <c r="D66" s="224"/>
      <c r="E66" s="224"/>
      <c r="F66" s="224"/>
      <c r="G66" s="224"/>
      <c r="H66" s="224"/>
      <c r="I66" s="223"/>
      <c r="J66" s="222"/>
      <c r="K66" s="221"/>
      <c r="L66" s="220"/>
      <c r="M66" s="219"/>
    </row>
    <row r="67" spans="1:13" ht="15.75" thickBot="1">
      <c r="A67" s="1020" t="s">
        <v>0</v>
      </c>
      <c r="B67" s="1021"/>
      <c r="C67" s="1021"/>
      <c r="D67" s="1021"/>
      <c r="E67" s="1021"/>
      <c r="F67" s="1021"/>
      <c r="G67" s="1021"/>
      <c r="H67" s="1021"/>
      <c r="I67" s="210"/>
      <c r="J67" s="209"/>
      <c r="K67" s="1022">
        <f>K8+K18+K31+K55</f>
        <v>64.510000000000005</v>
      </c>
      <c r="L67" s="1023"/>
      <c r="M67" s="208">
        <f>M8+M18+M31+M55</f>
        <v>214740.88800000001</v>
      </c>
    </row>
    <row r="69" spans="1:13" ht="15.75">
      <c r="A69" s="957" t="s">
        <v>104</v>
      </c>
      <c r="B69" s="957"/>
      <c r="C69" s="957"/>
      <c r="D69" s="957"/>
      <c r="E69" s="957"/>
      <c r="F69" s="957"/>
      <c r="G69" s="957"/>
      <c r="H69" s="957"/>
      <c r="I69" s="957"/>
      <c r="J69" s="957"/>
      <c r="K69" s="957"/>
      <c r="L69" s="957"/>
      <c r="M69" s="262"/>
    </row>
    <row r="70" spans="1:13" ht="15.75">
      <c r="A70" s="958" t="s">
        <v>139</v>
      </c>
      <c r="B70" s="958"/>
      <c r="C70" s="958"/>
      <c r="D70" s="958"/>
      <c r="E70" s="958"/>
      <c r="F70" s="958"/>
      <c r="G70" s="958"/>
      <c r="H70" s="958"/>
      <c r="I70" s="958"/>
      <c r="J70" s="958"/>
      <c r="K70" s="958"/>
      <c r="L70" s="958"/>
      <c r="M70" s="262"/>
    </row>
    <row r="71" spans="1:13" ht="15.75">
      <c r="A71" s="300"/>
      <c r="B71" s="300"/>
      <c r="C71" s="300"/>
      <c r="D71" s="300"/>
      <c r="E71" s="300"/>
      <c r="F71" s="300" t="s">
        <v>209</v>
      </c>
      <c r="G71" s="300"/>
      <c r="H71" s="300"/>
      <c r="I71" s="300"/>
      <c r="J71" s="300"/>
      <c r="K71" s="1110" t="s">
        <v>159</v>
      </c>
      <c r="L71" s="1111"/>
      <c r="M71" s="1111"/>
    </row>
    <row r="72" spans="1:13">
      <c r="A72" s="264"/>
      <c r="B72" s="263"/>
      <c r="C72" s="960" t="s">
        <v>100</v>
      </c>
      <c r="D72" s="960"/>
      <c r="E72" s="960"/>
      <c r="F72" s="263"/>
      <c r="G72" s="263"/>
      <c r="H72" s="298"/>
      <c r="I72" s="961" t="s">
        <v>99</v>
      </c>
      <c r="J72" s="962"/>
      <c r="K72" s="963" t="s">
        <v>98</v>
      </c>
      <c r="L72" s="964"/>
      <c r="M72" s="312"/>
    </row>
    <row r="73" spans="1:13">
      <c r="A73" s="311"/>
      <c r="B73" s="283"/>
      <c r="C73" s="283"/>
      <c r="D73" s="283"/>
      <c r="E73" s="283"/>
      <c r="F73" s="283"/>
      <c r="G73" s="283"/>
      <c r="H73" s="284"/>
      <c r="I73" s="234"/>
      <c r="J73" s="233"/>
      <c r="K73" s="965" t="s">
        <v>97</v>
      </c>
      <c r="L73" s="966"/>
      <c r="M73" s="310" t="s">
        <v>96</v>
      </c>
    </row>
    <row r="74" spans="1:13">
      <c r="A74" s="311"/>
      <c r="B74" s="283"/>
      <c r="C74" s="283"/>
      <c r="D74" s="283"/>
      <c r="E74" s="283"/>
      <c r="F74" s="283"/>
      <c r="G74" s="283"/>
      <c r="H74" s="284"/>
      <c r="I74" s="967" t="s">
        <v>95</v>
      </c>
      <c r="J74" s="968"/>
      <c r="K74" s="969" t="s">
        <v>94</v>
      </c>
      <c r="L74" s="970"/>
      <c r="M74" s="310" t="s">
        <v>93</v>
      </c>
    </row>
    <row r="75" spans="1:13" ht="16.5" thickBot="1">
      <c r="A75" s="309"/>
      <c r="B75" s="280"/>
      <c r="C75" s="280"/>
      <c r="D75" s="280"/>
      <c r="E75" s="280"/>
      <c r="F75" s="280"/>
      <c r="G75" s="280"/>
      <c r="H75" s="279"/>
      <c r="I75" s="971">
        <v>375.2</v>
      </c>
      <c r="J75" s="972"/>
      <c r="K75" s="973"/>
      <c r="L75" s="974"/>
      <c r="M75" s="308"/>
    </row>
    <row r="76" spans="1:13">
      <c r="A76" s="296" t="s">
        <v>92</v>
      </c>
      <c r="B76" s="276"/>
      <c r="C76" s="276"/>
      <c r="D76" s="276"/>
      <c r="E76" s="276"/>
      <c r="F76" s="276"/>
      <c r="G76" s="276"/>
      <c r="H76" s="307"/>
      <c r="I76" s="273"/>
      <c r="J76" s="272"/>
      <c r="K76" s="955">
        <f>K79+K82</f>
        <v>7.59</v>
      </c>
      <c r="L76" s="956"/>
      <c r="M76" s="226">
        <f>K76*12*I75</f>
        <v>34173.216</v>
      </c>
    </row>
    <row r="77" spans="1:13">
      <c r="A77" s="306" t="s">
        <v>91</v>
      </c>
      <c r="B77" s="305"/>
      <c r="C77" s="305"/>
      <c r="D77" s="305"/>
      <c r="E77" s="305"/>
      <c r="F77" s="305"/>
      <c r="G77" s="305"/>
      <c r="H77" s="304"/>
      <c r="I77" s="234"/>
      <c r="J77" s="233"/>
      <c r="K77" s="268"/>
      <c r="L77" s="261"/>
      <c r="M77" s="303"/>
    </row>
    <row r="78" spans="1:13" ht="15.75" thickBot="1">
      <c r="A78" s="292" t="s">
        <v>90</v>
      </c>
      <c r="B78" s="302"/>
      <c r="C78" s="302"/>
      <c r="D78" s="302"/>
      <c r="E78" s="302"/>
      <c r="F78" s="302"/>
      <c r="G78" s="302"/>
      <c r="H78" s="301"/>
      <c r="I78" s="289"/>
      <c r="J78" s="222"/>
      <c r="K78" s="221"/>
      <c r="L78" s="220"/>
      <c r="M78" s="219"/>
    </row>
    <row r="79" spans="1:13">
      <c r="A79" s="257" t="s">
        <v>89</v>
      </c>
      <c r="B79" s="266"/>
      <c r="C79" s="266"/>
      <c r="D79" s="266"/>
      <c r="E79" s="266"/>
      <c r="F79" s="266"/>
      <c r="G79" s="266"/>
      <c r="H79" s="285"/>
      <c r="I79" s="975" t="s">
        <v>27</v>
      </c>
      <c r="J79" s="976"/>
      <c r="K79" s="977">
        <v>4.54</v>
      </c>
      <c r="L79" s="978"/>
      <c r="M79" s="215">
        <f>K79*12*I75</f>
        <v>20440.896000000001</v>
      </c>
    </row>
    <row r="80" spans="1:13">
      <c r="A80" s="238" t="s">
        <v>80</v>
      </c>
      <c r="B80" s="283"/>
      <c r="C80" s="283"/>
      <c r="D80" s="283"/>
      <c r="E80" s="283"/>
      <c r="F80" s="283"/>
      <c r="G80" s="283"/>
      <c r="H80" s="284"/>
      <c r="I80" s="967" t="s">
        <v>70</v>
      </c>
      <c r="J80" s="968"/>
      <c r="K80" s="262"/>
      <c r="L80" s="261"/>
      <c r="M80" s="215"/>
    </row>
    <row r="81" spans="1:13">
      <c r="A81" s="257" t="s">
        <v>79</v>
      </c>
      <c r="B81" s="266"/>
      <c r="C81" s="266"/>
      <c r="D81" s="266"/>
      <c r="E81" s="266"/>
      <c r="F81" s="266"/>
      <c r="G81" s="266"/>
      <c r="H81" s="285"/>
      <c r="I81" s="975"/>
      <c r="J81" s="976"/>
      <c r="K81" s="262"/>
      <c r="L81" s="261"/>
      <c r="M81" s="215"/>
    </row>
    <row r="82" spans="1:13">
      <c r="A82" s="257" t="s">
        <v>88</v>
      </c>
      <c r="B82" s="266"/>
      <c r="C82" s="266"/>
      <c r="D82" s="266"/>
      <c r="E82" s="266"/>
      <c r="F82" s="266"/>
      <c r="G82" s="266"/>
      <c r="H82" s="285"/>
      <c r="I82" s="979" t="s">
        <v>59</v>
      </c>
      <c r="J82" s="980"/>
      <c r="K82" s="981">
        <v>3.05</v>
      </c>
      <c r="L82" s="982"/>
      <c r="M82" s="215">
        <f>K82*12*I75</f>
        <v>13732.319999999998</v>
      </c>
    </row>
    <row r="83" spans="1:13" ht="15.75">
      <c r="A83" s="254" t="s">
        <v>87</v>
      </c>
      <c r="B83" s="282"/>
      <c r="C83" s="282"/>
      <c r="D83" s="282"/>
      <c r="E83" s="282"/>
      <c r="F83" s="282"/>
      <c r="G83" s="282"/>
      <c r="H83" s="281"/>
      <c r="I83" s="967" t="s">
        <v>70</v>
      </c>
      <c r="J83" s="968"/>
      <c r="K83" s="300"/>
      <c r="L83" s="299"/>
      <c r="M83" s="215"/>
    </row>
    <row r="84" spans="1:13">
      <c r="A84" s="249" t="s">
        <v>86</v>
      </c>
      <c r="B84" s="263"/>
      <c r="C84" s="263"/>
      <c r="D84" s="263"/>
      <c r="E84" s="263"/>
      <c r="F84" s="263"/>
      <c r="G84" s="263"/>
      <c r="H84" s="298"/>
      <c r="I84" s="967"/>
      <c r="J84" s="968"/>
      <c r="K84" s="297"/>
      <c r="L84" s="261"/>
      <c r="M84" s="215"/>
    </row>
    <row r="85" spans="1:13" ht="15.75" thickBot="1">
      <c r="A85" s="257" t="s">
        <v>85</v>
      </c>
      <c r="B85" s="256"/>
      <c r="C85" s="256"/>
      <c r="D85" s="256"/>
      <c r="E85" s="256"/>
      <c r="F85" s="256"/>
      <c r="G85" s="256"/>
      <c r="H85" s="255"/>
      <c r="I85" s="270"/>
      <c r="J85" s="269"/>
      <c r="K85" s="983"/>
      <c r="L85" s="984"/>
      <c r="M85" s="215"/>
    </row>
    <row r="86" spans="1:13">
      <c r="A86" s="296" t="s">
        <v>84</v>
      </c>
      <c r="B86" s="295"/>
      <c r="C86" s="295"/>
      <c r="D86" s="295"/>
      <c r="E86" s="295"/>
      <c r="F86" s="295"/>
      <c r="G86" s="295"/>
      <c r="H86" s="294"/>
      <c r="I86" s="273"/>
      <c r="J86" s="293"/>
      <c r="K86" s="985">
        <f>K88+K93+K95</f>
        <v>6.1999999999999993</v>
      </c>
      <c r="L86" s="956"/>
      <c r="M86" s="226">
        <f>K86*12*I75</f>
        <v>27914.879999999997</v>
      </c>
    </row>
    <row r="87" spans="1:13" ht="15.75" thickBot="1">
      <c r="A87" s="292" t="s">
        <v>83</v>
      </c>
      <c r="B87" s="291"/>
      <c r="C87" s="291"/>
      <c r="D87" s="291"/>
      <c r="E87" s="291"/>
      <c r="F87" s="291"/>
      <c r="G87" s="291"/>
      <c r="H87" s="290"/>
      <c r="I87" s="289"/>
      <c r="J87" s="288"/>
      <c r="K87" s="221"/>
      <c r="L87" s="220"/>
      <c r="M87" s="219"/>
    </row>
    <row r="88" spans="1:13">
      <c r="A88" s="238" t="s">
        <v>82</v>
      </c>
      <c r="B88" s="237"/>
      <c r="C88" s="237"/>
      <c r="D88" s="237"/>
      <c r="E88" s="237"/>
      <c r="F88" s="237"/>
      <c r="G88" s="237"/>
      <c r="H88" s="235"/>
      <c r="I88" s="967" t="s">
        <v>27</v>
      </c>
      <c r="J88" s="968"/>
      <c r="K88" s="977">
        <v>3.11</v>
      </c>
      <c r="L88" s="978"/>
      <c r="M88" s="215">
        <f>K88*12*I75</f>
        <v>14002.464</v>
      </c>
    </row>
    <row r="89" spans="1:13">
      <c r="A89" s="257" t="s">
        <v>81</v>
      </c>
      <c r="B89" s="256"/>
      <c r="C89" s="256"/>
      <c r="D89" s="256"/>
      <c r="E89" s="256"/>
      <c r="F89" s="256"/>
      <c r="G89" s="256"/>
      <c r="H89" s="255"/>
      <c r="I89" s="429"/>
      <c r="J89" s="430"/>
      <c r="K89" s="262"/>
      <c r="L89" s="261"/>
      <c r="M89" s="215"/>
    </row>
    <row r="90" spans="1:13">
      <c r="A90" s="238" t="s">
        <v>80</v>
      </c>
      <c r="B90" s="283"/>
      <c r="C90" s="283"/>
      <c r="D90" s="283"/>
      <c r="E90" s="283"/>
      <c r="F90" s="283"/>
      <c r="G90" s="283"/>
      <c r="H90" s="284"/>
      <c r="I90" s="967" t="s">
        <v>70</v>
      </c>
      <c r="J90" s="968"/>
      <c r="K90" s="262"/>
      <c r="L90" s="261"/>
      <c r="M90" s="215"/>
    </row>
    <row r="91" spans="1:13">
      <c r="A91" s="257" t="s">
        <v>79</v>
      </c>
      <c r="B91" s="266"/>
      <c r="C91" s="266"/>
      <c r="D91" s="266"/>
      <c r="E91" s="266"/>
      <c r="F91" s="266"/>
      <c r="G91" s="266"/>
      <c r="H91" s="285"/>
      <c r="I91" s="975"/>
      <c r="J91" s="976"/>
      <c r="K91" s="262"/>
      <c r="L91" s="261"/>
      <c r="M91" s="215"/>
    </row>
    <row r="92" spans="1:13">
      <c r="A92" s="254" t="s">
        <v>78</v>
      </c>
      <c r="B92" s="282"/>
      <c r="C92" s="281"/>
      <c r="D92" s="283"/>
      <c r="E92" s="283"/>
      <c r="F92" s="283"/>
      <c r="G92" s="283"/>
      <c r="H92" s="284"/>
      <c r="I92" s="967" t="s">
        <v>70</v>
      </c>
      <c r="J92" s="968"/>
      <c r="K92" s="262"/>
      <c r="L92" s="261"/>
      <c r="M92" s="215"/>
    </row>
    <row r="93" spans="1:13">
      <c r="A93" s="238" t="s">
        <v>77</v>
      </c>
      <c r="B93" s="283"/>
      <c r="C93" s="283"/>
      <c r="D93" s="282"/>
      <c r="E93" s="282"/>
      <c r="F93" s="282"/>
      <c r="G93" s="282"/>
      <c r="H93" s="281"/>
      <c r="I93" s="979" t="s">
        <v>59</v>
      </c>
      <c r="J93" s="980"/>
      <c r="K93" s="981">
        <v>1.36</v>
      </c>
      <c r="L93" s="982"/>
      <c r="M93" s="215">
        <f>K93*12*I75</f>
        <v>6123.2640000000001</v>
      </c>
    </row>
    <row r="94" spans="1:13">
      <c r="A94" s="249" t="s">
        <v>76</v>
      </c>
      <c r="B94" s="248"/>
      <c r="C94" s="248"/>
      <c r="D94" s="248"/>
      <c r="E94" s="248"/>
      <c r="F94" s="248"/>
      <c r="G94" s="248"/>
      <c r="H94" s="247"/>
      <c r="I94" s="961" t="s">
        <v>134</v>
      </c>
      <c r="J94" s="962"/>
      <c r="K94" s="262"/>
      <c r="L94" s="261"/>
      <c r="M94" s="215"/>
    </row>
    <row r="95" spans="1:13">
      <c r="A95" s="249" t="s">
        <v>73</v>
      </c>
      <c r="B95" s="248"/>
      <c r="C95" s="248"/>
      <c r="D95" s="248"/>
      <c r="E95" s="248"/>
      <c r="F95" s="248"/>
      <c r="G95" s="248"/>
      <c r="H95" s="247"/>
      <c r="I95" s="961" t="s">
        <v>59</v>
      </c>
      <c r="J95" s="962"/>
      <c r="K95" s="981">
        <v>1.73</v>
      </c>
      <c r="L95" s="982"/>
      <c r="M95" s="215">
        <f>K95*12*I75</f>
        <v>7789.1519999999991</v>
      </c>
    </row>
    <row r="96" spans="1:13">
      <c r="A96" s="257" t="s">
        <v>72</v>
      </c>
      <c r="B96" s="256"/>
      <c r="C96" s="256"/>
      <c r="D96" s="256"/>
      <c r="E96" s="256"/>
      <c r="F96" s="256"/>
      <c r="G96" s="256"/>
      <c r="H96" s="255"/>
      <c r="I96" s="270"/>
      <c r="J96" s="269"/>
      <c r="K96" s="262"/>
      <c r="L96" s="261"/>
      <c r="M96" s="215"/>
    </row>
    <row r="97" spans="1:13">
      <c r="A97" s="249" t="s">
        <v>71</v>
      </c>
      <c r="B97" s="248"/>
      <c r="C97" s="248"/>
      <c r="D97" s="248"/>
      <c r="E97" s="248"/>
      <c r="F97" s="248"/>
      <c r="G97" s="248"/>
      <c r="H97" s="247"/>
      <c r="I97" s="967" t="s">
        <v>70</v>
      </c>
      <c r="J97" s="968"/>
      <c r="K97" s="262"/>
      <c r="L97" s="261"/>
      <c r="M97" s="215"/>
    </row>
    <row r="98" spans="1:13" ht="15.75" thickBot="1">
      <c r="A98" s="249" t="s">
        <v>69</v>
      </c>
      <c r="B98" s="248"/>
      <c r="C98" s="248"/>
      <c r="D98" s="248"/>
      <c r="E98" s="248"/>
      <c r="F98" s="248"/>
      <c r="G98" s="248"/>
      <c r="H98" s="247"/>
      <c r="I98" s="961" t="s">
        <v>133</v>
      </c>
      <c r="J98" s="962"/>
      <c r="K98" s="280"/>
      <c r="L98" s="279"/>
      <c r="M98" s="278"/>
    </row>
    <row r="99" spans="1:13" ht="15.75" thickBot="1">
      <c r="A99" s="277" t="s">
        <v>66</v>
      </c>
      <c r="B99" s="276"/>
      <c r="C99" s="276"/>
      <c r="D99" s="276"/>
      <c r="E99" s="276"/>
      <c r="F99" s="276"/>
      <c r="G99" s="275"/>
      <c r="H99" s="274"/>
      <c r="I99" s="273"/>
      <c r="J99" s="272"/>
      <c r="K99" s="991">
        <f>K100+K107+K115+K119+K120+K121</f>
        <v>38.860000000000007</v>
      </c>
      <c r="L99" s="956"/>
      <c r="M99" s="226">
        <f>M100+M107+M115+M119+M120+M121</f>
        <v>174963.26400000002</v>
      </c>
    </row>
    <row r="100" spans="1:13" ht="15.75" thickBot="1">
      <c r="A100" s="986" t="s">
        <v>65</v>
      </c>
      <c r="B100" s="987"/>
      <c r="C100" s="987"/>
      <c r="D100" s="987"/>
      <c r="E100" s="987"/>
      <c r="F100" s="987"/>
      <c r="G100" s="987"/>
      <c r="H100" s="988"/>
      <c r="I100" s="242"/>
      <c r="J100" s="241"/>
      <c r="K100" s="989">
        <f>K101+K102+K103+K105+K106</f>
        <v>12.52</v>
      </c>
      <c r="L100" s="990"/>
      <c r="M100" s="240">
        <f>K100*12*I75</f>
        <v>56370.048000000003</v>
      </c>
    </row>
    <row r="101" spans="1:13">
      <c r="A101" s="257" t="s">
        <v>64</v>
      </c>
      <c r="B101" s="256"/>
      <c r="C101" s="256"/>
      <c r="D101" s="256"/>
      <c r="E101" s="256"/>
      <c r="F101" s="256"/>
      <c r="G101" s="256"/>
      <c r="H101" s="255"/>
      <c r="I101" s="975" t="s">
        <v>63</v>
      </c>
      <c r="J101" s="976"/>
      <c r="K101" s="977">
        <v>2.2400000000000002</v>
      </c>
      <c r="L101" s="978"/>
      <c r="M101" s="215">
        <f>K101*12*I75</f>
        <v>10085.376</v>
      </c>
    </row>
    <row r="102" spans="1:13">
      <c r="A102" s="254" t="s">
        <v>62</v>
      </c>
      <c r="B102" s="253"/>
      <c r="C102" s="253"/>
      <c r="D102" s="253"/>
      <c r="E102" s="253"/>
      <c r="F102" s="253"/>
      <c r="G102" s="253"/>
      <c r="H102" s="252"/>
      <c r="I102" s="979" t="s">
        <v>61</v>
      </c>
      <c r="J102" s="980"/>
      <c r="K102" s="981">
        <v>5.28</v>
      </c>
      <c r="L102" s="982"/>
      <c r="M102" s="215">
        <f>K102*12*I75</f>
        <v>23772.671999999999</v>
      </c>
    </row>
    <row r="103" spans="1:13">
      <c r="A103" s="249" t="s">
        <v>60</v>
      </c>
      <c r="B103" s="248"/>
      <c r="C103" s="248"/>
      <c r="D103" s="248"/>
      <c r="E103" s="248"/>
      <c r="F103" s="248"/>
      <c r="G103" s="248"/>
      <c r="H103" s="247"/>
      <c r="I103" s="961" t="s">
        <v>59</v>
      </c>
      <c r="J103" s="962"/>
      <c r="K103" s="981">
        <v>0.6</v>
      </c>
      <c r="L103" s="982"/>
      <c r="M103" s="215">
        <f>K103*12*I75</f>
        <v>2701.4399999999996</v>
      </c>
    </row>
    <row r="104" spans="1:13">
      <c r="A104" s="271" t="s">
        <v>58</v>
      </c>
      <c r="B104" s="266"/>
      <c r="C104" s="266"/>
      <c r="D104" s="266"/>
      <c r="E104" s="256"/>
      <c r="F104" s="256"/>
      <c r="G104" s="256"/>
      <c r="H104" s="255"/>
      <c r="I104" s="270"/>
      <c r="J104" s="269"/>
      <c r="K104" s="268"/>
      <c r="L104" s="261"/>
      <c r="M104" s="215"/>
    </row>
    <row r="105" spans="1:13">
      <c r="A105" s="254" t="s">
        <v>57</v>
      </c>
      <c r="B105" s="253"/>
      <c r="C105" s="253"/>
      <c r="D105" s="253"/>
      <c r="E105" s="253"/>
      <c r="F105" s="253"/>
      <c r="G105" s="253"/>
      <c r="H105" s="252"/>
      <c r="I105" s="979" t="s">
        <v>27</v>
      </c>
      <c r="J105" s="980"/>
      <c r="K105" s="981">
        <v>0.18</v>
      </c>
      <c r="L105" s="982"/>
      <c r="M105" s="215">
        <f>K105*12*I75</f>
        <v>810.43200000000002</v>
      </c>
    </row>
    <row r="106" spans="1:13" ht="15.75" thickBot="1">
      <c r="A106" s="249" t="s">
        <v>56</v>
      </c>
      <c r="B106" s="248"/>
      <c r="C106" s="248"/>
      <c r="D106" s="248"/>
      <c r="E106" s="248"/>
      <c r="F106" s="248"/>
      <c r="G106" s="248"/>
      <c r="H106" s="247"/>
      <c r="I106" s="992" t="s">
        <v>27</v>
      </c>
      <c r="J106" s="993"/>
      <c r="K106" s="994">
        <v>4.22</v>
      </c>
      <c r="L106" s="995"/>
      <c r="M106" s="215">
        <f>K106*12*I75</f>
        <v>19000.128000000001</v>
      </c>
    </row>
    <row r="107" spans="1:13" ht="15.75" thickBot="1">
      <c r="A107" s="996" t="s">
        <v>55</v>
      </c>
      <c r="B107" s="997"/>
      <c r="C107" s="997"/>
      <c r="D107" s="997"/>
      <c r="E107" s="997"/>
      <c r="F107" s="997"/>
      <c r="G107" s="997"/>
      <c r="H107" s="998"/>
      <c r="I107" s="242"/>
      <c r="J107" s="241"/>
      <c r="K107" s="999">
        <f>K108+K109+K111+K112+K113+K114</f>
        <v>2.5499999999999998</v>
      </c>
      <c r="L107" s="990"/>
      <c r="M107" s="240">
        <f>K107*12*I75</f>
        <v>11481.119999999999</v>
      </c>
    </row>
    <row r="108" spans="1:13">
      <c r="A108" s="267" t="s">
        <v>54</v>
      </c>
      <c r="B108" s="266"/>
      <c r="C108" s="266"/>
      <c r="D108" s="266"/>
      <c r="E108" s="266"/>
      <c r="F108" s="256"/>
      <c r="G108" s="256"/>
      <c r="H108" s="255"/>
      <c r="I108" s="265"/>
      <c r="J108" s="233"/>
      <c r="K108" s="977">
        <v>0.14000000000000001</v>
      </c>
      <c r="L108" s="978"/>
      <c r="M108" s="215">
        <f>K108*12*I75</f>
        <v>630.33600000000001</v>
      </c>
    </row>
    <row r="109" spans="1:13">
      <c r="A109" s="264" t="s">
        <v>53</v>
      </c>
      <c r="B109" s="263"/>
      <c r="C109" s="263"/>
      <c r="D109" s="263"/>
      <c r="E109" s="263"/>
      <c r="F109" s="248"/>
      <c r="G109" s="248"/>
      <c r="H109" s="247"/>
      <c r="I109" s="967" t="s">
        <v>52</v>
      </c>
      <c r="J109" s="968"/>
      <c r="K109" s="981">
        <v>1.22</v>
      </c>
      <c r="L109" s="982"/>
      <c r="M109" s="215">
        <f>K109*12*I75</f>
        <v>5492.9279999999999</v>
      </c>
    </row>
    <row r="110" spans="1:13">
      <c r="A110" s="257" t="s">
        <v>51</v>
      </c>
      <c r="B110" s="256"/>
      <c r="C110" s="256"/>
      <c r="D110" s="256"/>
      <c r="E110" s="256"/>
      <c r="F110" s="256"/>
      <c r="G110" s="256"/>
      <c r="H110" s="255"/>
      <c r="I110" s="975" t="s">
        <v>50</v>
      </c>
      <c r="J110" s="976"/>
      <c r="K110" s="262"/>
      <c r="L110" s="261"/>
      <c r="M110" s="215"/>
    </row>
    <row r="111" spans="1:13">
      <c r="A111" s="254" t="s">
        <v>49</v>
      </c>
      <c r="B111" s="253"/>
      <c r="C111" s="253"/>
      <c r="D111" s="253"/>
      <c r="E111" s="253"/>
      <c r="F111" s="253"/>
      <c r="G111" s="253"/>
      <c r="H111" s="252"/>
      <c r="I111" s="979" t="s">
        <v>48</v>
      </c>
      <c r="J111" s="980"/>
      <c r="K111" s="981">
        <v>0.75</v>
      </c>
      <c r="L111" s="982"/>
      <c r="M111" s="215">
        <f>K111*12*I75</f>
        <v>3376.7999999999997</v>
      </c>
    </row>
    <row r="112" spans="1:13">
      <c r="A112" s="254" t="s">
        <v>47</v>
      </c>
      <c r="B112" s="253"/>
      <c r="C112" s="253"/>
      <c r="D112" s="253"/>
      <c r="E112" s="253"/>
      <c r="F112" s="253"/>
      <c r="G112" s="253"/>
      <c r="H112" s="252"/>
      <c r="I112" s="979" t="s">
        <v>46</v>
      </c>
      <c r="J112" s="980"/>
      <c r="K112" s="981">
        <v>0.19</v>
      </c>
      <c r="L112" s="982"/>
      <c r="M112" s="215">
        <f>K112*12*I75</f>
        <v>855.45600000000002</v>
      </c>
    </row>
    <row r="113" spans="1:13">
      <c r="A113" s="249" t="s">
        <v>38</v>
      </c>
      <c r="B113" s="248"/>
      <c r="C113" s="248"/>
      <c r="D113" s="248"/>
      <c r="E113" s="248"/>
      <c r="F113" s="248"/>
      <c r="G113" s="248"/>
      <c r="H113" s="247"/>
      <c r="I113" s="979" t="s">
        <v>37</v>
      </c>
      <c r="J113" s="980"/>
      <c r="K113" s="983">
        <v>0.1</v>
      </c>
      <c r="L113" s="984"/>
      <c r="M113" s="215">
        <f>K113*12*I75</f>
        <v>450.24000000000007</v>
      </c>
    </row>
    <row r="114" spans="1:13" ht="15.75" thickBot="1">
      <c r="A114" s="249" t="s">
        <v>45</v>
      </c>
      <c r="B114" s="248"/>
      <c r="C114" s="248"/>
      <c r="D114" s="248"/>
      <c r="E114" s="248"/>
      <c r="F114" s="248"/>
      <c r="G114" s="248"/>
      <c r="H114" s="247"/>
      <c r="I114" s="992" t="s">
        <v>44</v>
      </c>
      <c r="J114" s="993"/>
      <c r="K114" s="1002">
        <v>0.15</v>
      </c>
      <c r="L114" s="1003"/>
      <c r="M114" s="260">
        <f>K114*12*I75</f>
        <v>675.3599999999999</v>
      </c>
    </row>
    <row r="115" spans="1:13" ht="15.75" thickBot="1">
      <c r="A115" s="996" t="s">
        <v>108</v>
      </c>
      <c r="B115" s="997"/>
      <c r="C115" s="997"/>
      <c r="D115" s="997"/>
      <c r="E115" s="997"/>
      <c r="F115" s="997"/>
      <c r="G115" s="997"/>
      <c r="H115" s="998"/>
      <c r="I115" s="259"/>
      <c r="J115" s="258"/>
      <c r="K115" s="1004">
        <f>K116+K117+K118</f>
        <v>1.67</v>
      </c>
      <c r="L115" s="1005"/>
      <c r="M115" s="240">
        <f>K115*12*I75</f>
        <v>7519.0079999999998</v>
      </c>
    </row>
    <row r="116" spans="1:13">
      <c r="A116" s="257" t="s">
        <v>42</v>
      </c>
      <c r="B116" s="256"/>
      <c r="C116" s="256"/>
      <c r="D116" s="256"/>
      <c r="E116" s="256"/>
      <c r="F116" s="256"/>
      <c r="G116" s="256"/>
      <c r="H116" s="255"/>
      <c r="I116" s="1006" t="s">
        <v>41</v>
      </c>
      <c r="J116" s="1007"/>
      <c r="K116" s="1008">
        <v>0.8</v>
      </c>
      <c r="L116" s="1009"/>
      <c r="M116" s="215">
        <f>K116*12*I75</f>
        <v>3601.9200000000005</v>
      </c>
    </row>
    <row r="117" spans="1:13">
      <c r="A117" s="254" t="s">
        <v>40</v>
      </c>
      <c r="B117" s="253"/>
      <c r="C117" s="253"/>
      <c r="D117" s="253"/>
      <c r="E117" s="253"/>
      <c r="F117" s="253"/>
      <c r="G117" s="253"/>
      <c r="H117" s="252"/>
      <c r="I117" s="251" t="s">
        <v>39</v>
      </c>
      <c r="J117" s="250"/>
      <c r="K117" s="983">
        <v>0.7</v>
      </c>
      <c r="L117" s="984"/>
      <c r="M117" s="215">
        <f>K117*12*I75</f>
        <v>3151.6799999999994</v>
      </c>
    </row>
    <row r="118" spans="1:13" ht="15.75" thickBot="1">
      <c r="A118" s="249" t="s">
        <v>38</v>
      </c>
      <c r="B118" s="248"/>
      <c r="C118" s="248"/>
      <c r="D118" s="248"/>
      <c r="E118" s="248"/>
      <c r="F118" s="248"/>
      <c r="G118" s="248"/>
      <c r="H118" s="247"/>
      <c r="I118" s="992" t="s">
        <v>37</v>
      </c>
      <c r="J118" s="993"/>
      <c r="K118" s="1002">
        <v>0.17</v>
      </c>
      <c r="L118" s="1003"/>
      <c r="M118" s="215">
        <f>K118*12*I75</f>
        <v>765.40800000000002</v>
      </c>
    </row>
    <row r="119" spans="1:13" ht="15.75" thickBot="1">
      <c r="A119" s="246" t="s">
        <v>107</v>
      </c>
      <c r="B119" s="245"/>
      <c r="C119" s="245"/>
      <c r="D119" s="245"/>
      <c r="E119" s="245"/>
      <c r="F119" s="245"/>
      <c r="G119" s="245"/>
      <c r="H119" s="244"/>
      <c r="I119" s="1010" t="s">
        <v>35</v>
      </c>
      <c r="J119" s="1011"/>
      <c r="K119" s="1012">
        <v>20.05</v>
      </c>
      <c r="L119" s="1013"/>
      <c r="M119" s="240">
        <f>K119*12*I75</f>
        <v>90273.12000000001</v>
      </c>
    </row>
    <row r="120" spans="1:13" ht="15.75" thickBot="1">
      <c r="A120" s="986" t="s">
        <v>106</v>
      </c>
      <c r="B120" s="987"/>
      <c r="C120" s="987"/>
      <c r="D120" s="987"/>
      <c r="E120" s="987"/>
      <c r="F120" s="987"/>
      <c r="G120" s="987"/>
      <c r="H120" s="988"/>
      <c r="I120" s="1014" t="s">
        <v>32</v>
      </c>
      <c r="J120" s="1015"/>
      <c r="K120" s="999">
        <v>1.98</v>
      </c>
      <c r="L120" s="1005"/>
      <c r="M120" s="240">
        <f>K120*12*I75</f>
        <v>8914.7519999999986</v>
      </c>
    </row>
    <row r="121" spans="1:13" ht="15.75" thickBot="1">
      <c r="A121" s="246" t="s">
        <v>105</v>
      </c>
      <c r="B121" s="245"/>
      <c r="C121" s="245"/>
      <c r="D121" s="245"/>
      <c r="E121" s="245"/>
      <c r="F121" s="245"/>
      <c r="G121" s="245"/>
      <c r="H121" s="244"/>
      <c r="I121" s="242"/>
      <c r="J121" s="241"/>
      <c r="K121" s="999">
        <v>0.09</v>
      </c>
      <c r="L121" s="1005"/>
      <c r="M121" s="240">
        <f>K121*12*I75</f>
        <v>405.21600000000001</v>
      </c>
    </row>
    <row r="122" spans="1:13" ht="15.75" thickBot="1">
      <c r="A122" s="238" t="s">
        <v>197</v>
      </c>
      <c r="B122" s="237"/>
      <c r="C122" s="237"/>
      <c r="D122" s="237"/>
      <c r="E122" s="237"/>
      <c r="F122" s="237"/>
      <c r="G122" s="237"/>
      <c r="H122" s="235"/>
      <c r="I122" s="1014" t="s">
        <v>27</v>
      </c>
      <c r="J122" s="1015"/>
      <c r="K122" s="431"/>
      <c r="L122" s="432"/>
      <c r="M122" s="215"/>
    </row>
    <row r="123" spans="1:13" ht="15.75" thickBot="1">
      <c r="A123" s="986" t="s">
        <v>111</v>
      </c>
      <c r="B123" s="987"/>
      <c r="C123" s="987"/>
      <c r="D123" s="987"/>
      <c r="E123" s="987"/>
      <c r="F123" s="987"/>
      <c r="G123" s="987"/>
      <c r="H123" s="988"/>
      <c r="I123" s="242"/>
      <c r="J123" s="241"/>
      <c r="K123" s="999">
        <v>7.34</v>
      </c>
      <c r="L123" s="1005"/>
      <c r="M123" s="240">
        <f>K123*12*I75</f>
        <v>33047.616000000002</v>
      </c>
    </row>
    <row r="124" spans="1:13">
      <c r="A124" s="238" t="s">
        <v>132</v>
      </c>
      <c r="B124" s="236"/>
      <c r="C124" s="236"/>
      <c r="D124" s="236"/>
      <c r="E124" s="236"/>
      <c r="F124" s="237"/>
      <c r="G124" s="236"/>
      <c r="H124" s="235"/>
      <c r="I124" s="967" t="s">
        <v>23</v>
      </c>
      <c r="J124" s="968"/>
      <c r="K124" s="232"/>
      <c r="L124" s="432"/>
      <c r="M124" s="215"/>
    </row>
    <row r="125" spans="1:13">
      <c r="A125" s="238" t="s">
        <v>131</v>
      </c>
      <c r="B125" s="236"/>
      <c r="C125" s="236"/>
      <c r="D125" s="236"/>
      <c r="E125" s="236"/>
      <c r="F125" s="237"/>
      <c r="G125" s="236"/>
      <c r="H125" s="235"/>
      <c r="I125" s="967" t="s">
        <v>21</v>
      </c>
      <c r="J125" s="968"/>
      <c r="K125" s="232"/>
      <c r="L125" s="432"/>
      <c r="M125" s="215"/>
    </row>
    <row r="126" spans="1:13">
      <c r="A126" s="238" t="s">
        <v>130</v>
      </c>
      <c r="B126" s="236"/>
      <c r="C126" s="236"/>
      <c r="D126" s="236"/>
      <c r="E126" s="236"/>
      <c r="F126" s="237"/>
      <c r="G126" s="236"/>
      <c r="H126" s="235"/>
      <c r="I126" s="967" t="s">
        <v>19</v>
      </c>
      <c r="J126" s="968"/>
      <c r="K126" s="232"/>
      <c r="L126" s="432"/>
      <c r="M126" s="215"/>
    </row>
    <row r="127" spans="1:13">
      <c r="A127" s="238" t="s">
        <v>129</v>
      </c>
      <c r="B127" s="236"/>
      <c r="C127" s="236"/>
      <c r="D127" s="236"/>
      <c r="E127" s="236"/>
      <c r="F127" s="237"/>
      <c r="G127" s="236"/>
      <c r="H127" s="235"/>
      <c r="I127" s="967" t="s">
        <v>17</v>
      </c>
      <c r="J127" s="968"/>
      <c r="K127" s="232"/>
      <c r="L127" s="432"/>
      <c r="M127" s="215"/>
    </row>
    <row r="128" spans="1:13">
      <c r="A128" s="238" t="s">
        <v>128</v>
      </c>
      <c r="B128" s="236"/>
      <c r="C128" s="236"/>
      <c r="D128" s="236"/>
      <c r="E128" s="236"/>
      <c r="F128" s="237"/>
      <c r="G128" s="236"/>
      <c r="H128" s="235"/>
      <c r="I128" s="967" t="s">
        <v>15</v>
      </c>
      <c r="J128" s="968"/>
      <c r="K128" s="232"/>
      <c r="L128" s="432"/>
      <c r="M128" s="215"/>
    </row>
    <row r="129" spans="1:13">
      <c r="A129" s="238" t="s">
        <v>127</v>
      </c>
      <c r="B129" s="236"/>
      <c r="C129" s="236"/>
      <c r="D129" s="236"/>
      <c r="E129" s="236"/>
      <c r="F129" s="237"/>
      <c r="G129" s="236"/>
      <c r="H129" s="235"/>
      <c r="I129" s="234"/>
      <c r="J129" s="233"/>
      <c r="K129" s="232"/>
      <c r="L129" s="239"/>
      <c r="M129" s="215"/>
    </row>
    <row r="130" spans="1:13">
      <c r="A130" s="238" t="s">
        <v>126</v>
      </c>
      <c r="B130" s="236"/>
      <c r="C130" s="236"/>
      <c r="D130" s="236"/>
      <c r="E130" s="236"/>
      <c r="F130" s="237"/>
      <c r="G130" s="236"/>
      <c r="H130" s="235"/>
      <c r="I130" s="234"/>
      <c r="J130" s="233"/>
      <c r="K130" s="232"/>
      <c r="L130" s="432"/>
      <c r="M130" s="215"/>
    </row>
    <row r="131" spans="1:13">
      <c r="A131" s="238" t="s">
        <v>11</v>
      </c>
      <c r="B131" s="236"/>
      <c r="C131" s="236"/>
      <c r="D131" s="236"/>
      <c r="E131" s="236"/>
      <c r="F131" s="237"/>
      <c r="G131" s="236"/>
      <c r="H131" s="235"/>
      <c r="I131" s="234"/>
      <c r="J131" s="233"/>
      <c r="K131" s="232"/>
      <c r="L131" s="432"/>
      <c r="M131" s="215"/>
    </row>
    <row r="132" spans="1:13" ht="15.75" thickBot="1">
      <c r="A132" s="238" t="s">
        <v>125</v>
      </c>
      <c r="B132" s="236"/>
      <c r="C132" s="236"/>
      <c r="D132" s="236"/>
      <c r="E132" s="236"/>
      <c r="F132" s="237"/>
      <c r="G132" s="236"/>
      <c r="H132" s="235"/>
      <c r="I132" s="234"/>
      <c r="J132" s="233"/>
      <c r="K132" s="232"/>
      <c r="L132" s="432"/>
      <c r="M132" s="215"/>
    </row>
    <row r="133" spans="1:13">
      <c r="A133" s="230" t="s">
        <v>8</v>
      </c>
      <c r="B133" s="229"/>
      <c r="C133" s="229"/>
      <c r="D133" s="229"/>
      <c r="E133" s="229"/>
      <c r="F133" s="229"/>
      <c r="G133" s="229"/>
      <c r="H133" s="229"/>
      <c r="I133" s="1014" t="s">
        <v>3</v>
      </c>
      <c r="J133" s="1015"/>
      <c r="K133" s="228"/>
      <c r="L133" s="227"/>
      <c r="M133" s="226"/>
    </row>
    <row r="134" spans="1:13" ht="15.75" thickBot="1">
      <c r="A134" s="225" t="s">
        <v>7</v>
      </c>
      <c r="B134" s="224"/>
      <c r="C134" s="224"/>
      <c r="D134" s="224"/>
      <c r="E134" s="224"/>
      <c r="F134" s="224"/>
      <c r="G134" s="224"/>
      <c r="H134" s="224"/>
      <c r="I134" s="223"/>
      <c r="J134" s="222"/>
      <c r="K134" s="221"/>
      <c r="L134" s="220"/>
      <c r="M134" s="219"/>
    </row>
    <row r="135" spans="1:13" ht="15.75" thickBot="1">
      <c r="A135" s="1020" t="s">
        <v>0</v>
      </c>
      <c r="B135" s="1021"/>
      <c r="C135" s="1021"/>
      <c r="D135" s="1021"/>
      <c r="E135" s="1021"/>
      <c r="F135" s="1021"/>
      <c r="G135" s="1021"/>
      <c r="H135" s="1021"/>
      <c r="I135" s="210"/>
      <c r="J135" s="209"/>
      <c r="K135" s="1022">
        <f>K76+K86+K99+K123</f>
        <v>59.990000000000009</v>
      </c>
      <c r="L135" s="1023"/>
      <c r="M135" s="208">
        <f>M76+M86+M99+M123</f>
        <v>270098.97600000002</v>
      </c>
    </row>
    <row r="137" spans="1:13" ht="15.75">
      <c r="A137" s="957" t="s">
        <v>104</v>
      </c>
      <c r="B137" s="957"/>
      <c r="C137" s="957"/>
      <c r="D137" s="957"/>
      <c r="E137" s="957"/>
      <c r="F137" s="957"/>
      <c r="G137" s="957"/>
      <c r="H137" s="957"/>
      <c r="I137" s="957"/>
      <c r="J137" s="957"/>
      <c r="K137" s="957"/>
      <c r="L137" s="957"/>
      <c r="M137" s="262"/>
    </row>
    <row r="138" spans="1:13" ht="15.75">
      <c r="A138" s="958" t="s">
        <v>139</v>
      </c>
      <c r="B138" s="958"/>
      <c r="C138" s="958"/>
      <c r="D138" s="958"/>
      <c r="E138" s="958"/>
      <c r="F138" s="958"/>
      <c r="G138" s="958"/>
      <c r="H138" s="958"/>
      <c r="I138" s="958"/>
      <c r="J138" s="958"/>
      <c r="K138" s="958"/>
      <c r="L138" s="958"/>
      <c r="M138" s="262"/>
    </row>
    <row r="139" spans="1:13" ht="15.75">
      <c r="A139" s="300"/>
      <c r="B139" s="300"/>
      <c r="C139" s="300"/>
      <c r="D139" s="300"/>
      <c r="E139" s="300"/>
      <c r="F139" s="300" t="s">
        <v>208</v>
      </c>
      <c r="G139" s="300"/>
      <c r="H139" s="300"/>
      <c r="I139" s="300"/>
      <c r="J139" s="300"/>
      <c r="K139" s="1110" t="s">
        <v>159</v>
      </c>
      <c r="L139" s="1111"/>
      <c r="M139" s="1111"/>
    </row>
    <row r="140" spans="1:13">
      <c r="A140" s="264"/>
      <c r="B140" s="263"/>
      <c r="C140" s="960" t="s">
        <v>100</v>
      </c>
      <c r="D140" s="960"/>
      <c r="E140" s="960"/>
      <c r="F140" s="263"/>
      <c r="G140" s="263"/>
      <c r="H140" s="298"/>
      <c r="I140" s="961" t="s">
        <v>99</v>
      </c>
      <c r="J140" s="962"/>
      <c r="K140" s="963" t="s">
        <v>98</v>
      </c>
      <c r="L140" s="964"/>
      <c r="M140" s="312"/>
    </row>
    <row r="141" spans="1:13">
      <c r="A141" s="311"/>
      <c r="B141" s="283"/>
      <c r="C141" s="283"/>
      <c r="D141" s="283"/>
      <c r="E141" s="283"/>
      <c r="F141" s="283"/>
      <c r="G141" s="283"/>
      <c r="H141" s="284"/>
      <c r="I141" s="234"/>
      <c r="J141" s="233"/>
      <c r="K141" s="965" t="s">
        <v>97</v>
      </c>
      <c r="L141" s="966"/>
      <c r="M141" s="310" t="s">
        <v>96</v>
      </c>
    </row>
    <row r="142" spans="1:13">
      <c r="A142" s="311"/>
      <c r="B142" s="283"/>
      <c r="C142" s="283"/>
      <c r="D142" s="283"/>
      <c r="E142" s="283"/>
      <c r="F142" s="283"/>
      <c r="G142" s="283"/>
      <c r="H142" s="284"/>
      <c r="I142" s="967" t="s">
        <v>95</v>
      </c>
      <c r="J142" s="968"/>
      <c r="K142" s="969" t="s">
        <v>94</v>
      </c>
      <c r="L142" s="970"/>
      <c r="M142" s="310" t="s">
        <v>93</v>
      </c>
    </row>
    <row r="143" spans="1:13" ht="16.5" thickBot="1">
      <c r="A143" s="309"/>
      <c r="B143" s="280"/>
      <c r="C143" s="280"/>
      <c r="D143" s="280"/>
      <c r="E143" s="280"/>
      <c r="F143" s="280"/>
      <c r="G143" s="280"/>
      <c r="H143" s="279"/>
      <c r="I143" s="971">
        <v>714.7</v>
      </c>
      <c r="J143" s="972"/>
      <c r="K143" s="973"/>
      <c r="L143" s="974"/>
      <c r="M143" s="308"/>
    </row>
    <row r="144" spans="1:13">
      <c r="A144" s="296" t="s">
        <v>92</v>
      </c>
      <c r="B144" s="276"/>
      <c r="C144" s="276"/>
      <c r="D144" s="276"/>
      <c r="E144" s="276"/>
      <c r="F144" s="276"/>
      <c r="G144" s="276"/>
      <c r="H144" s="307"/>
      <c r="I144" s="273"/>
      <c r="J144" s="272"/>
      <c r="K144" s="955">
        <f>K147+K150</f>
        <v>7.59</v>
      </c>
      <c r="L144" s="956"/>
      <c r="M144" s="226">
        <f>K144*12*I143</f>
        <v>65094.876000000004</v>
      </c>
    </row>
    <row r="145" spans="1:13">
      <c r="A145" s="306" t="s">
        <v>91</v>
      </c>
      <c r="B145" s="305"/>
      <c r="C145" s="305"/>
      <c r="D145" s="305"/>
      <c r="E145" s="305"/>
      <c r="F145" s="305"/>
      <c r="G145" s="305"/>
      <c r="H145" s="304"/>
      <c r="I145" s="234"/>
      <c r="J145" s="233"/>
      <c r="K145" s="268"/>
      <c r="L145" s="261"/>
      <c r="M145" s="303"/>
    </row>
    <row r="146" spans="1:13" ht="15.75" thickBot="1">
      <c r="A146" s="292" t="s">
        <v>90</v>
      </c>
      <c r="B146" s="302"/>
      <c r="C146" s="302"/>
      <c r="D146" s="302"/>
      <c r="E146" s="302"/>
      <c r="F146" s="302"/>
      <c r="G146" s="302"/>
      <c r="H146" s="301"/>
      <c r="I146" s="289"/>
      <c r="J146" s="222"/>
      <c r="K146" s="221"/>
      <c r="L146" s="220"/>
      <c r="M146" s="219"/>
    </row>
    <row r="147" spans="1:13">
      <c r="A147" s="257" t="s">
        <v>89</v>
      </c>
      <c r="B147" s="266"/>
      <c r="C147" s="266"/>
      <c r="D147" s="266"/>
      <c r="E147" s="266"/>
      <c r="F147" s="266"/>
      <c r="G147" s="266"/>
      <c r="H147" s="285"/>
      <c r="I147" s="975" t="s">
        <v>27</v>
      </c>
      <c r="J147" s="976"/>
      <c r="K147" s="977">
        <v>4.54</v>
      </c>
      <c r="L147" s="978"/>
      <c r="M147" s="215">
        <f>K147*12*I143</f>
        <v>38936.856000000007</v>
      </c>
    </row>
    <row r="148" spans="1:13">
      <c r="A148" s="238" t="s">
        <v>80</v>
      </c>
      <c r="B148" s="283"/>
      <c r="C148" s="283"/>
      <c r="D148" s="283"/>
      <c r="E148" s="283"/>
      <c r="F148" s="283"/>
      <c r="G148" s="283"/>
      <c r="H148" s="284"/>
      <c r="I148" s="967" t="s">
        <v>70</v>
      </c>
      <c r="J148" s="968"/>
      <c r="K148" s="262"/>
      <c r="L148" s="261"/>
      <c r="M148" s="215"/>
    </row>
    <row r="149" spans="1:13">
      <c r="A149" s="257" t="s">
        <v>79</v>
      </c>
      <c r="B149" s="266"/>
      <c r="C149" s="266"/>
      <c r="D149" s="266"/>
      <c r="E149" s="266"/>
      <c r="F149" s="266"/>
      <c r="G149" s="266"/>
      <c r="H149" s="285"/>
      <c r="I149" s="975"/>
      <c r="J149" s="976"/>
      <c r="K149" s="262"/>
      <c r="L149" s="261"/>
      <c r="M149" s="215"/>
    </row>
    <row r="150" spans="1:13">
      <c r="A150" s="257" t="s">
        <v>88</v>
      </c>
      <c r="B150" s="266"/>
      <c r="C150" s="266"/>
      <c r="D150" s="266"/>
      <c r="E150" s="266"/>
      <c r="F150" s="266"/>
      <c r="G150" s="266"/>
      <c r="H150" s="285"/>
      <c r="I150" s="979" t="s">
        <v>59</v>
      </c>
      <c r="J150" s="980"/>
      <c r="K150" s="981">
        <v>3.05</v>
      </c>
      <c r="L150" s="982"/>
      <c r="M150" s="215">
        <f>K150*12*I143</f>
        <v>26158.019999999997</v>
      </c>
    </row>
    <row r="151" spans="1:13" ht="15.75">
      <c r="A151" s="254" t="s">
        <v>87</v>
      </c>
      <c r="B151" s="282"/>
      <c r="C151" s="282"/>
      <c r="D151" s="282"/>
      <c r="E151" s="282"/>
      <c r="F151" s="282"/>
      <c r="G151" s="282"/>
      <c r="H151" s="281"/>
      <c r="I151" s="967" t="s">
        <v>70</v>
      </c>
      <c r="J151" s="968"/>
      <c r="K151" s="300"/>
      <c r="L151" s="299"/>
      <c r="M151" s="215"/>
    </row>
    <row r="152" spans="1:13">
      <c r="A152" s="249" t="s">
        <v>86</v>
      </c>
      <c r="B152" s="263"/>
      <c r="C152" s="263"/>
      <c r="D152" s="263"/>
      <c r="E152" s="263"/>
      <c r="F152" s="263"/>
      <c r="G152" s="263"/>
      <c r="H152" s="298"/>
      <c r="I152" s="967"/>
      <c r="J152" s="968"/>
      <c r="K152" s="297"/>
      <c r="L152" s="261"/>
      <c r="M152" s="215"/>
    </row>
    <row r="153" spans="1:13" ht="15.75" thickBot="1">
      <c r="A153" s="257" t="s">
        <v>85</v>
      </c>
      <c r="B153" s="256"/>
      <c r="C153" s="256"/>
      <c r="D153" s="256"/>
      <c r="E153" s="256"/>
      <c r="F153" s="256"/>
      <c r="G153" s="256"/>
      <c r="H153" s="255"/>
      <c r="I153" s="270"/>
      <c r="J153" s="269"/>
      <c r="K153" s="983"/>
      <c r="L153" s="984"/>
      <c r="M153" s="215"/>
    </row>
    <row r="154" spans="1:13">
      <c r="A154" s="296" t="s">
        <v>84</v>
      </c>
      <c r="B154" s="295"/>
      <c r="C154" s="295"/>
      <c r="D154" s="295"/>
      <c r="E154" s="295"/>
      <c r="F154" s="295"/>
      <c r="G154" s="295"/>
      <c r="H154" s="294"/>
      <c r="I154" s="273"/>
      <c r="J154" s="293"/>
      <c r="K154" s="985">
        <f>K156+K161+K163</f>
        <v>6.1999999999999993</v>
      </c>
      <c r="L154" s="956"/>
      <c r="M154" s="226">
        <f>K154*12*I143</f>
        <v>53173.68</v>
      </c>
    </row>
    <row r="155" spans="1:13" ht="15.75" thickBot="1">
      <c r="A155" s="292" t="s">
        <v>83</v>
      </c>
      <c r="B155" s="291"/>
      <c r="C155" s="291"/>
      <c r="D155" s="291"/>
      <c r="E155" s="291"/>
      <c r="F155" s="291"/>
      <c r="G155" s="291"/>
      <c r="H155" s="290"/>
      <c r="I155" s="289"/>
      <c r="J155" s="288"/>
      <c r="K155" s="221"/>
      <c r="L155" s="220"/>
      <c r="M155" s="219"/>
    </row>
    <row r="156" spans="1:13">
      <c r="A156" s="238" t="s">
        <v>82</v>
      </c>
      <c r="B156" s="237"/>
      <c r="C156" s="237"/>
      <c r="D156" s="237"/>
      <c r="E156" s="237"/>
      <c r="F156" s="237"/>
      <c r="G156" s="237"/>
      <c r="H156" s="235"/>
      <c r="I156" s="967" t="s">
        <v>27</v>
      </c>
      <c r="J156" s="968"/>
      <c r="K156" s="977">
        <v>3.11</v>
      </c>
      <c r="L156" s="978"/>
      <c r="M156" s="215">
        <f>K156*12*I143</f>
        <v>26672.604000000003</v>
      </c>
    </row>
    <row r="157" spans="1:13">
      <c r="A157" s="257" t="s">
        <v>81</v>
      </c>
      <c r="B157" s="256"/>
      <c r="C157" s="256"/>
      <c r="D157" s="256"/>
      <c r="E157" s="256"/>
      <c r="F157" s="256"/>
      <c r="G157" s="256"/>
      <c r="H157" s="255"/>
      <c r="I157" s="429"/>
      <c r="J157" s="430"/>
      <c r="K157" s="262"/>
      <c r="L157" s="261"/>
      <c r="M157" s="215"/>
    </row>
    <row r="158" spans="1:13">
      <c r="A158" s="238" t="s">
        <v>80</v>
      </c>
      <c r="B158" s="283"/>
      <c r="C158" s="283"/>
      <c r="D158" s="283"/>
      <c r="E158" s="283"/>
      <c r="F158" s="283"/>
      <c r="G158" s="283"/>
      <c r="H158" s="284"/>
      <c r="I158" s="967" t="s">
        <v>70</v>
      </c>
      <c r="J158" s="968"/>
      <c r="K158" s="262"/>
      <c r="L158" s="261"/>
      <c r="M158" s="215"/>
    </row>
    <row r="159" spans="1:13">
      <c r="A159" s="257" t="s">
        <v>79</v>
      </c>
      <c r="B159" s="266"/>
      <c r="C159" s="266"/>
      <c r="D159" s="266"/>
      <c r="E159" s="266"/>
      <c r="F159" s="266"/>
      <c r="G159" s="266"/>
      <c r="H159" s="285"/>
      <c r="I159" s="975"/>
      <c r="J159" s="976"/>
      <c r="K159" s="262"/>
      <c r="L159" s="261"/>
      <c r="M159" s="215"/>
    </row>
    <row r="160" spans="1:13">
      <c r="A160" s="254" t="s">
        <v>78</v>
      </c>
      <c r="B160" s="282"/>
      <c r="C160" s="281"/>
      <c r="D160" s="283"/>
      <c r="E160" s="283"/>
      <c r="F160" s="283"/>
      <c r="G160" s="283"/>
      <c r="H160" s="284"/>
      <c r="I160" s="967" t="s">
        <v>70</v>
      </c>
      <c r="J160" s="968"/>
      <c r="K160" s="262"/>
      <c r="L160" s="261"/>
      <c r="M160" s="215"/>
    </row>
    <row r="161" spans="1:13">
      <c r="A161" s="238" t="s">
        <v>77</v>
      </c>
      <c r="B161" s="283"/>
      <c r="C161" s="283"/>
      <c r="D161" s="282"/>
      <c r="E161" s="282"/>
      <c r="F161" s="282"/>
      <c r="G161" s="282"/>
      <c r="H161" s="281"/>
      <c r="I161" s="979" t="s">
        <v>59</v>
      </c>
      <c r="J161" s="980"/>
      <c r="K161" s="981">
        <v>1.36</v>
      </c>
      <c r="L161" s="982"/>
      <c r="M161" s="215">
        <f>K161*12*I143</f>
        <v>11663.904</v>
      </c>
    </row>
    <row r="162" spans="1:13">
      <c r="A162" s="249" t="s">
        <v>76</v>
      </c>
      <c r="B162" s="248"/>
      <c r="C162" s="248"/>
      <c r="D162" s="248"/>
      <c r="E162" s="248"/>
      <c r="F162" s="248"/>
      <c r="G162" s="248"/>
      <c r="H162" s="247"/>
      <c r="I162" s="961" t="s">
        <v>134</v>
      </c>
      <c r="J162" s="962"/>
      <c r="K162" s="262"/>
      <c r="L162" s="261"/>
      <c r="M162" s="215"/>
    </row>
    <row r="163" spans="1:13">
      <c r="A163" s="249" t="s">
        <v>73</v>
      </c>
      <c r="B163" s="248"/>
      <c r="C163" s="248"/>
      <c r="D163" s="248"/>
      <c r="E163" s="248"/>
      <c r="F163" s="248"/>
      <c r="G163" s="248"/>
      <c r="H163" s="247"/>
      <c r="I163" s="961" t="s">
        <v>59</v>
      </c>
      <c r="J163" s="962"/>
      <c r="K163" s="981">
        <v>1.73</v>
      </c>
      <c r="L163" s="982"/>
      <c r="M163" s="215">
        <f>K163*12*I143</f>
        <v>14837.171999999999</v>
      </c>
    </row>
    <row r="164" spans="1:13">
      <c r="A164" s="257" t="s">
        <v>72</v>
      </c>
      <c r="B164" s="256"/>
      <c r="C164" s="256"/>
      <c r="D164" s="256"/>
      <c r="E164" s="256"/>
      <c r="F164" s="256"/>
      <c r="G164" s="256"/>
      <c r="H164" s="255"/>
      <c r="I164" s="270"/>
      <c r="J164" s="269"/>
      <c r="K164" s="262"/>
      <c r="L164" s="261"/>
      <c r="M164" s="215"/>
    </row>
    <row r="165" spans="1:13">
      <c r="A165" s="249" t="s">
        <v>71</v>
      </c>
      <c r="B165" s="248"/>
      <c r="C165" s="248"/>
      <c r="D165" s="248"/>
      <c r="E165" s="248"/>
      <c r="F165" s="248"/>
      <c r="G165" s="248"/>
      <c r="H165" s="247"/>
      <c r="I165" s="967" t="s">
        <v>70</v>
      </c>
      <c r="J165" s="968"/>
      <c r="K165" s="262"/>
      <c r="L165" s="261"/>
      <c r="M165" s="215"/>
    </row>
    <row r="166" spans="1:13" ht="15.75" thickBot="1">
      <c r="A166" s="249" t="s">
        <v>69</v>
      </c>
      <c r="B166" s="248"/>
      <c r="C166" s="248"/>
      <c r="D166" s="248"/>
      <c r="E166" s="248"/>
      <c r="F166" s="248"/>
      <c r="G166" s="248"/>
      <c r="H166" s="247"/>
      <c r="I166" s="961" t="s">
        <v>133</v>
      </c>
      <c r="J166" s="962"/>
      <c r="K166" s="280"/>
      <c r="L166" s="279"/>
      <c r="M166" s="278"/>
    </row>
    <row r="167" spans="1:13" ht="15.75" thickBot="1">
      <c r="A167" s="277" t="s">
        <v>66</v>
      </c>
      <c r="B167" s="276"/>
      <c r="C167" s="276"/>
      <c r="D167" s="276"/>
      <c r="E167" s="276"/>
      <c r="F167" s="276"/>
      <c r="G167" s="275"/>
      <c r="H167" s="274"/>
      <c r="I167" s="273"/>
      <c r="J167" s="272"/>
      <c r="K167" s="991">
        <f>K168+K175+K183+K187+K188+K189</f>
        <v>27.68</v>
      </c>
      <c r="L167" s="956"/>
      <c r="M167" s="226">
        <f>M168+M175+M183+M187+M188+M189</f>
        <v>237394.75199999998</v>
      </c>
    </row>
    <row r="168" spans="1:13" ht="15.75" thickBot="1">
      <c r="A168" s="986" t="s">
        <v>65</v>
      </c>
      <c r="B168" s="987"/>
      <c r="C168" s="987"/>
      <c r="D168" s="987"/>
      <c r="E168" s="987"/>
      <c r="F168" s="987"/>
      <c r="G168" s="987"/>
      <c r="H168" s="988"/>
      <c r="I168" s="242"/>
      <c r="J168" s="241"/>
      <c r="K168" s="989">
        <f>K169+K170+K171+K173+K174</f>
        <v>8.3000000000000007</v>
      </c>
      <c r="L168" s="990"/>
      <c r="M168" s="240">
        <f>K168*12*I143</f>
        <v>71184.12000000001</v>
      </c>
    </row>
    <row r="169" spans="1:13">
      <c r="A169" s="257" t="s">
        <v>64</v>
      </c>
      <c r="B169" s="256"/>
      <c r="C169" s="256"/>
      <c r="D169" s="256"/>
      <c r="E169" s="256"/>
      <c r="F169" s="256"/>
      <c r="G169" s="256"/>
      <c r="H169" s="255"/>
      <c r="I169" s="975" t="s">
        <v>63</v>
      </c>
      <c r="J169" s="976"/>
      <c r="K169" s="977">
        <v>2.2400000000000002</v>
      </c>
      <c r="L169" s="978"/>
      <c r="M169" s="215">
        <f>K169*12*I143</f>
        <v>19211.136000000002</v>
      </c>
    </row>
    <row r="170" spans="1:13">
      <c r="A170" s="254" t="s">
        <v>62</v>
      </c>
      <c r="B170" s="253"/>
      <c r="C170" s="253"/>
      <c r="D170" s="253"/>
      <c r="E170" s="253"/>
      <c r="F170" s="253"/>
      <c r="G170" s="253"/>
      <c r="H170" s="252"/>
      <c r="I170" s="979" t="s">
        <v>61</v>
      </c>
      <c r="J170" s="980"/>
      <c r="K170" s="981">
        <v>5.28</v>
      </c>
      <c r="L170" s="982"/>
      <c r="M170" s="215">
        <f>K170*12*I143</f>
        <v>45283.392</v>
      </c>
    </row>
    <row r="171" spans="1:13">
      <c r="A171" s="249" t="s">
        <v>60</v>
      </c>
      <c r="B171" s="248"/>
      <c r="C171" s="248"/>
      <c r="D171" s="248"/>
      <c r="E171" s="248"/>
      <c r="F171" s="248"/>
      <c r="G171" s="248"/>
      <c r="H171" s="247"/>
      <c r="I171" s="961" t="s">
        <v>59</v>
      </c>
      <c r="J171" s="962"/>
      <c r="K171" s="981">
        <v>0.6</v>
      </c>
      <c r="L171" s="982"/>
      <c r="M171" s="215">
        <f>K171*12*I143</f>
        <v>5145.84</v>
      </c>
    </row>
    <row r="172" spans="1:13">
      <c r="A172" s="271" t="s">
        <v>58</v>
      </c>
      <c r="B172" s="266"/>
      <c r="C172" s="266"/>
      <c r="D172" s="266"/>
      <c r="E172" s="256"/>
      <c r="F172" s="256"/>
      <c r="G172" s="256"/>
      <c r="H172" s="255"/>
      <c r="I172" s="270"/>
      <c r="J172" s="269"/>
      <c r="K172" s="268"/>
      <c r="L172" s="261"/>
      <c r="M172" s="215"/>
    </row>
    <row r="173" spans="1:13">
      <c r="A173" s="254" t="s">
        <v>57</v>
      </c>
      <c r="B173" s="253"/>
      <c r="C173" s="253"/>
      <c r="D173" s="253"/>
      <c r="E173" s="253"/>
      <c r="F173" s="253"/>
      <c r="G173" s="253"/>
      <c r="H173" s="252"/>
      <c r="I173" s="979" t="s">
        <v>27</v>
      </c>
      <c r="J173" s="980"/>
      <c r="K173" s="981">
        <v>0.18</v>
      </c>
      <c r="L173" s="982"/>
      <c r="M173" s="215">
        <f>K173*12*I143</f>
        <v>1543.7520000000002</v>
      </c>
    </row>
    <row r="174" spans="1:13" ht="15.75" thickBot="1">
      <c r="A174" s="249" t="s">
        <v>56</v>
      </c>
      <c r="B174" s="248"/>
      <c r="C174" s="248"/>
      <c r="D174" s="248"/>
      <c r="E174" s="248"/>
      <c r="F174" s="248"/>
      <c r="G174" s="248"/>
      <c r="H174" s="247"/>
      <c r="I174" s="992" t="s">
        <v>27</v>
      </c>
      <c r="J174" s="993"/>
      <c r="K174" s="994"/>
      <c r="L174" s="995"/>
      <c r="M174" s="215"/>
    </row>
    <row r="175" spans="1:13" ht="15.75" thickBot="1">
      <c r="A175" s="996" t="s">
        <v>55</v>
      </c>
      <c r="B175" s="997"/>
      <c r="C175" s="997"/>
      <c r="D175" s="997"/>
      <c r="E175" s="997"/>
      <c r="F175" s="997"/>
      <c r="G175" s="997"/>
      <c r="H175" s="998"/>
      <c r="I175" s="242"/>
      <c r="J175" s="241"/>
      <c r="K175" s="999">
        <f>K176+K177+K179+K180+K181+K182</f>
        <v>2.5499999999999998</v>
      </c>
      <c r="L175" s="990"/>
      <c r="M175" s="240">
        <f>K175*12*I143</f>
        <v>21869.82</v>
      </c>
    </row>
    <row r="176" spans="1:13">
      <c r="A176" s="267" t="s">
        <v>54</v>
      </c>
      <c r="B176" s="266"/>
      <c r="C176" s="266"/>
      <c r="D176" s="266"/>
      <c r="E176" s="266"/>
      <c r="F176" s="256"/>
      <c r="G176" s="256"/>
      <c r="H176" s="255"/>
      <c r="I176" s="265"/>
      <c r="J176" s="233"/>
      <c r="K176" s="977">
        <v>0.14000000000000001</v>
      </c>
      <c r="L176" s="978"/>
      <c r="M176" s="215">
        <f>K176*12*I143</f>
        <v>1200.6960000000001</v>
      </c>
    </row>
    <row r="177" spans="1:13">
      <c r="A177" s="264" t="s">
        <v>53</v>
      </c>
      <c r="B177" s="263"/>
      <c r="C177" s="263"/>
      <c r="D177" s="263"/>
      <c r="E177" s="263"/>
      <c r="F177" s="248"/>
      <c r="G177" s="248"/>
      <c r="H177" s="247"/>
      <c r="I177" s="967" t="s">
        <v>52</v>
      </c>
      <c r="J177" s="968"/>
      <c r="K177" s="981">
        <v>1.22</v>
      </c>
      <c r="L177" s="982"/>
      <c r="M177" s="215">
        <f>K177*12*I143</f>
        <v>10463.208000000001</v>
      </c>
    </row>
    <row r="178" spans="1:13">
      <c r="A178" s="257" t="s">
        <v>51</v>
      </c>
      <c r="B178" s="256"/>
      <c r="C178" s="256"/>
      <c r="D178" s="256"/>
      <c r="E178" s="256"/>
      <c r="F178" s="256"/>
      <c r="G178" s="256"/>
      <c r="H178" s="255"/>
      <c r="I178" s="975" t="s">
        <v>50</v>
      </c>
      <c r="J178" s="976"/>
      <c r="K178" s="262"/>
      <c r="L178" s="261"/>
      <c r="M178" s="215"/>
    </row>
    <row r="179" spans="1:13">
      <c r="A179" s="254" t="s">
        <v>49</v>
      </c>
      <c r="B179" s="253"/>
      <c r="C179" s="253"/>
      <c r="D179" s="253"/>
      <c r="E179" s="253"/>
      <c r="F179" s="253"/>
      <c r="G179" s="253"/>
      <c r="H179" s="252"/>
      <c r="I179" s="979" t="s">
        <v>48</v>
      </c>
      <c r="J179" s="980"/>
      <c r="K179" s="981">
        <v>0.75</v>
      </c>
      <c r="L179" s="982"/>
      <c r="M179" s="215">
        <f>K179*12*I143</f>
        <v>6432.3</v>
      </c>
    </row>
    <row r="180" spans="1:13">
      <c r="A180" s="254" t="s">
        <v>47</v>
      </c>
      <c r="B180" s="253"/>
      <c r="C180" s="253"/>
      <c r="D180" s="253"/>
      <c r="E180" s="253"/>
      <c r="F180" s="253"/>
      <c r="G180" s="253"/>
      <c r="H180" s="252"/>
      <c r="I180" s="979" t="s">
        <v>46</v>
      </c>
      <c r="J180" s="980"/>
      <c r="K180" s="981">
        <v>0.19</v>
      </c>
      <c r="L180" s="982"/>
      <c r="M180" s="215">
        <f>K180*12*I143</f>
        <v>1629.5160000000003</v>
      </c>
    </row>
    <row r="181" spans="1:13">
      <c r="A181" s="249" t="s">
        <v>38</v>
      </c>
      <c r="B181" s="248"/>
      <c r="C181" s="248"/>
      <c r="D181" s="248"/>
      <c r="E181" s="248"/>
      <c r="F181" s="248"/>
      <c r="G181" s="248"/>
      <c r="H181" s="247"/>
      <c r="I181" s="979" t="s">
        <v>37</v>
      </c>
      <c r="J181" s="980"/>
      <c r="K181" s="983">
        <v>0.1</v>
      </c>
      <c r="L181" s="984"/>
      <c r="M181" s="215">
        <f>K181*12*I143</f>
        <v>857.64000000000021</v>
      </c>
    </row>
    <row r="182" spans="1:13" ht="15.75" thickBot="1">
      <c r="A182" s="249" t="s">
        <v>45</v>
      </c>
      <c r="B182" s="248"/>
      <c r="C182" s="248"/>
      <c r="D182" s="248"/>
      <c r="E182" s="248"/>
      <c r="F182" s="248"/>
      <c r="G182" s="248"/>
      <c r="H182" s="247"/>
      <c r="I182" s="992" t="s">
        <v>44</v>
      </c>
      <c r="J182" s="993"/>
      <c r="K182" s="1002">
        <v>0.15</v>
      </c>
      <c r="L182" s="1003"/>
      <c r="M182" s="260">
        <f>K182*12*I143</f>
        <v>1286.46</v>
      </c>
    </row>
    <row r="183" spans="1:13" ht="15.75" thickBot="1">
      <c r="A183" s="996" t="s">
        <v>108</v>
      </c>
      <c r="B183" s="997"/>
      <c r="C183" s="997"/>
      <c r="D183" s="997"/>
      <c r="E183" s="997"/>
      <c r="F183" s="997"/>
      <c r="G183" s="997"/>
      <c r="H183" s="998"/>
      <c r="I183" s="259"/>
      <c r="J183" s="258"/>
      <c r="K183" s="1004">
        <f>K184+K185+K186</f>
        <v>1.67</v>
      </c>
      <c r="L183" s="1005"/>
      <c r="M183" s="240">
        <f>K183*12*I143</f>
        <v>14322.588</v>
      </c>
    </row>
    <row r="184" spans="1:13">
      <c r="A184" s="257" t="s">
        <v>42</v>
      </c>
      <c r="B184" s="256"/>
      <c r="C184" s="256"/>
      <c r="D184" s="256"/>
      <c r="E184" s="256"/>
      <c r="F184" s="256"/>
      <c r="G184" s="256"/>
      <c r="H184" s="255"/>
      <c r="I184" s="1006" t="s">
        <v>41</v>
      </c>
      <c r="J184" s="1007"/>
      <c r="K184" s="1008">
        <v>0.8</v>
      </c>
      <c r="L184" s="1009"/>
      <c r="M184" s="215">
        <f>K184*12*I143</f>
        <v>6861.1200000000017</v>
      </c>
    </row>
    <row r="185" spans="1:13">
      <c r="A185" s="254" t="s">
        <v>40</v>
      </c>
      <c r="B185" s="253"/>
      <c r="C185" s="253"/>
      <c r="D185" s="253"/>
      <c r="E185" s="253"/>
      <c r="F185" s="253"/>
      <c r="G185" s="253"/>
      <c r="H185" s="252"/>
      <c r="I185" s="251" t="s">
        <v>39</v>
      </c>
      <c r="J185" s="250"/>
      <c r="K185" s="983">
        <v>0.7</v>
      </c>
      <c r="L185" s="984"/>
      <c r="M185" s="215">
        <f>K185*12*I143</f>
        <v>6003.48</v>
      </c>
    </row>
    <row r="186" spans="1:13" ht="15.75" thickBot="1">
      <c r="A186" s="249" t="s">
        <v>38</v>
      </c>
      <c r="B186" s="248"/>
      <c r="C186" s="248"/>
      <c r="D186" s="248"/>
      <c r="E186" s="248"/>
      <c r="F186" s="248"/>
      <c r="G186" s="248"/>
      <c r="H186" s="247"/>
      <c r="I186" s="992" t="s">
        <v>37</v>
      </c>
      <c r="J186" s="993"/>
      <c r="K186" s="1002">
        <v>0.17</v>
      </c>
      <c r="L186" s="1003"/>
      <c r="M186" s="215">
        <f>K186*12*I143</f>
        <v>1457.9880000000001</v>
      </c>
    </row>
    <row r="187" spans="1:13" ht="15.75" thickBot="1">
      <c r="A187" s="246" t="s">
        <v>107</v>
      </c>
      <c r="B187" s="245"/>
      <c r="C187" s="245"/>
      <c r="D187" s="245"/>
      <c r="E187" s="245"/>
      <c r="F187" s="245"/>
      <c r="G187" s="245"/>
      <c r="H187" s="244"/>
      <c r="I187" s="1010" t="s">
        <v>35</v>
      </c>
      <c r="J187" s="1011"/>
      <c r="K187" s="1012">
        <v>13.09</v>
      </c>
      <c r="L187" s="1013"/>
      <c r="M187" s="240">
        <f>K187*12*I143</f>
        <v>112265.076</v>
      </c>
    </row>
    <row r="188" spans="1:13" ht="15.75" thickBot="1">
      <c r="A188" s="986" t="s">
        <v>106</v>
      </c>
      <c r="B188" s="987"/>
      <c r="C188" s="987"/>
      <c r="D188" s="987"/>
      <c r="E188" s="987"/>
      <c r="F188" s="987"/>
      <c r="G188" s="987"/>
      <c r="H188" s="988"/>
      <c r="I188" s="1014" t="s">
        <v>32</v>
      </c>
      <c r="J188" s="1015"/>
      <c r="K188" s="999">
        <v>1.98</v>
      </c>
      <c r="L188" s="1005"/>
      <c r="M188" s="240">
        <f>K188*12*I143</f>
        <v>16981.272000000001</v>
      </c>
    </row>
    <row r="189" spans="1:13" ht="15.75" thickBot="1">
      <c r="A189" s="246" t="s">
        <v>105</v>
      </c>
      <c r="B189" s="245"/>
      <c r="C189" s="245"/>
      <c r="D189" s="245"/>
      <c r="E189" s="245"/>
      <c r="F189" s="245"/>
      <c r="G189" s="245"/>
      <c r="H189" s="244"/>
      <c r="I189" s="242"/>
      <c r="J189" s="241"/>
      <c r="K189" s="999">
        <v>0.09</v>
      </c>
      <c r="L189" s="1005"/>
      <c r="M189" s="240">
        <f>K189*12*I143</f>
        <v>771.87600000000009</v>
      </c>
    </row>
    <row r="190" spans="1:13" ht="15.75" thickBot="1">
      <c r="A190" s="238" t="s">
        <v>197</v>
      </c>
      <c r="B190" s="237"/>
      <c r="C190" s="237"/>
      <c r="D190" s="237"/>
      <c r="E190" s="237"/>
      <c r="F190" s="237"/>
      <c r="G190" s="237"/>
      <c r="H190" s="235"/>
      <c r="I190" s="1014" t="s">
        <v>27</v>
      </c>
      <c r="J190" s="1015"/>
      <c r="K190" s="431"/>
      <c r="L190" s="432"/>
      <c r="M190" s="215"/>
    </row>
    <row r="191" spans="1:13" ht="15.75" thickBot="1">
      <c r="A191" s="986" t="s">
        <v>111</v>
      </c>
      <c r="B191" s="987"/>
      <c r="C191" s="987"/>
      <c r="D191" s="987"/>
      <c r="E191" s="987"/>
      <c r="F191" s="987"/>
      <c r="G191" s="987"/>
      <c r="H191" s="988"/>
      <c r="I191" s="242"/>
      <c r="J191" s="241"/>
      <c r="K191" s="999">
        <v>7.34</v>
      </c>
      <c r="L191" s="1005"/>
      <c r="M191" s="240">
        <f>K191*12*I143</f>
        <v>62950.776000000005</v>
      </c>
    </row>
    <row r="192" spans="1:13">
      <c r="A192" s="238" t="s">
        <v>132</v>
      </c>
      <c r="B192" s="236"/>
      <c r="C192" s="236"/>
      <c r="D192" s="236"/>
      <c r="E192" s="236"/>
      <c r="F192" s="237"/>
      <c r="G192" s="236"/>
      <c r="H192" s="235"/>
      <c r="I192" s="967" t="s">
        <v>23</v>
      </c>
      <c r="J192" s="968"/>
      <c r="K192" s="232"/>
      <c r="L192" s="432"/>
      <c r="M192" s="215"/>
    </row>
    <row r="193" spans="1:16">
      <c r="A193" s="238" t="s">
        <v>131</v>
      </c>
      <c r="B193" s="236"/>
      <c r="C193" s="236"/>
      <c r="D193" s="236"/>
      <c r="E193" s="236"/>
      <c r="F193" s="237"/>
      <c r="G193" s="236"/>
      <c r="H193" s="235"/>
      <c r="I193" s="967" t="s">
        <v>21</v>
      </c>
      <c r="J193" s="968"/>
      <c r="K193" s="232"/>
      <c r="L193" s="432"/>
      <c r="M193" s="215"/>
    </row>
    <row r="194" spans="1:16">
      <c r="A194" s="238" t="s">
        <v>130</v>
      </c>
      <c r="B194" s="236"/>
      <c r="C194" s="236"/>
      <c r="D194" s="236"/>
      <c r="E194" s="236"/>
      <c r="F194" s="237"/>
      <c r="G194" s="236"/>
      <c r="H194" s="235"/>
      <c r="I194" s="967" t="s">
        <v>19</v>
      </c>
      <c r="J194" s="968"/>
      <c r="K194" s="232"/>
      <c r="L194" s="432"/>
      <c r="M194" s="215"/>
    </row>
    <row r="195" spans="1:16">
      <c r="A195" s="238" t="s">
        <v>129</v>
      </c>
      <c r="B195" s="236"/>
      <c r="C195" s="236"/>
      <c r="D195" s="236"/>
      <c r="E195" s="236"/>
      <c r="F195" s="237"/>
      <c r="G195" s="236"/>
      <c r="H195" s="235"/>
      <c r="I195" s="967" t="s">
        <v>17</v>
      </c>
      <c r="J195" s="968"/>
      <c r="K195" s="232"/>
      <c r="L195" s="432"/>
      <c r="M195" s="215"/>
    </row>
    <row r="196" spans="1:16">
      <c r="A196" s="238" t="s">
        <v>128</v>
      </c>
      <c r="B196" s="236"/>
      <c r="C196" s="236"/>
      <c r="D196" s="236"/>
      <c r="E196" s="236"/>
      <c r="F196" s="237"/>
      <c r="G196" s="236"/>
      <c r="H196" s="235"/>
      <c r="I196" s="967" t="s">
        <v>15</v>
      </c>
      <c r="J196" s="968"/>
      <c r="K196" s="232"/>
      <c r="L196" s="432"/>
      <c r="M196" s="215"/>
    </row>
    <row r="197" spans="1:16">
      <c r="A197" s="238" t="s">
        <v>127</v>
      </c>
      <c r="B197" s="236"/>
      <c r="C197" s="236"/>
      <c r="D197" s="236"/>
      <c r="E197" s="236"/>
      <c r="F197" s="237"/>
      <c r="G197" s="236"/>
      <c r="H197" s="235"/>
      <c r="I197" s="234"/>
      <c r="J197" s="233"/>
      <c r="K197" s="232"/>
      <c r="L197" s="239"/>
      <c r="M197" s="215"/>
    </row>
    <row r="198" spans="1:16">
      <c r="A198" s="238" t="s">
        <v>126</v>
      </c>
      <c r="B198" s="236"/>
      <c r="C198" s="236"/>
      <c r="D198" s="236"/>
      <c r="E198" s="236"/>
      <c r="F198" s="237"/>
      <c r="G198" s="236"/>
      <c r="H198" s="235"/>
      <c r="I198" s="234"/>
      <c r="J198" s="233"/>
      <c r="K198" s="232"/>
      <c r="L198" s="432"/>
      <c r="M198" s="215"/>
    </row>
    <row r="199" spans="1:16">
      <c r="A199" s="238" t="s">
        <v>11</v>
      </c>
      <c r="B199" s="236"/>
      <c r="C199" s="236"/>
      <c r="D199" s="236"/>
      <c r="E199" s="236"/>
      <c r="F199" s="237"/>
      <c r="G199" s="236"/>
      <c r="H199" s="235"/>
      <c r="I199" s="234"/>
      <c r="J199" s="233"/>
      <c r="K199" s="232"/>
      <c r="L199" s="432"/>
      <c r="M199" s="215"/>
    </row>
    <row r="200" spans="1:16" ht="15.75" thickBot="1">
      <c r="A200" s="238" t="s">
        <v>125</v>
      </c>
      <c r="B200" s="236"/>
      <c r="C200" s="236"/>
      <c r="D200" s="236"/>
      <c r="E200" s="236"/>
      <c r="F200" s="237"/>
      <c r="G200" s="236"/>
      <c r="H200" s="235"/>
      <c r="I200" s="234"/>
      <c r="J200" s="233"/>
      <c r="K200" s="232"/>
      <c r="L200" s="432"/>
      <c r="M200" s="215"/>
    </row>
    <row r="201" spans="1:16">
      <c r="A201" s="230" t="s">
        <v>8</v>
      </c>
      <c r="B201" s="229"/>
      <c r="C201" s="229"/>
      <c r="D201" s="229"/>
      <c r="E201" s="229"/>
      <c r="F201" s="229"/>
      <c r="G201" s="229"/>
      <c r="H201" s="229"/>
      <c r="I201" s="1014" t="s">
        <v>3</v>
      </c>
      <c r="J201" s="1015"/>
      <c r="K201" s="228"/>
      <c r="L201" s="227"/>
      <c r="M201" s="226"/>
    </row>
    <row r="202" spans="1:16" ht="15.75" thickBot="1">
      <c r="A202" s="225" t="s">
        <v>7</v>
      </c>
      <c r="B202" s="224"/>
      <c r="C202" s="224"/>
      <c r="D202" s="224"/>
      <c r="E202" s="224"/>
      <c r="F202" s="224"/>
      <c r="G202" s="224"/>
      <c r="H202" s="224"/>
      <c r="I202" s="223"/>
      <c r="J202" s="222"/>
      <c r="K202" s="221"/>
      <c r="L202" s="220"/>
      <c r="M202" s="219"/>
    </row>
    <row r="203" spans="1:16" ht="15.75" thickBot="1">
      <c r="A203" s="986" t="s">
        <v>6</v>
      </c>
      <c r="B203" s="987"/>
      <c r="C203" s="987"/>
      <c r="D203" s="987"/>
      <c r="E203" s="987"/>
      <c r="F203" s="987"/>
      <c r="G203" s="987"/>
      <c r="H203" s="1026"/>
      <c r="I203" s="1027" t="s">
        <v>5</v>
      </c>
      <c r="J203" s="1028"/>
      <c r="K203" s="1024">
        <v>1.69</v>
      </c>
      <c r="L203" s="1025"/>
      <c r="M203" s="208">
        <f>K203*12*I143</f>
        <v>14494.116000000002</v>
      </c>
      <c r="P203" s="483"/>
    </row>
    <row r="204" spans="1:16" ht="15.75" thickBot="1">
      <c r="A204" s="1016" t="s">
        <v>4</v>
      </c>
      <c r="B204" s="1016"/>
      <c r="C204" s="1016"/>
      <c r="D204" s="1016"/>
      <c r="E204" s="1016"/>
      <c r="F204" s="1016"/>
      <c r="G204" s="1016"/>
      <c r="H204" s="1016"/>
      <c r="I204" s="1014" t="s">
        <v>3</v>
      </c>
      <c r="J204" s="1015"/>
      <c r="K204" s="1017">
        <v>0.3</v>
      </c>
      <c r="L204" s="1017"/>
      <c r="M204" s="215">
        <f>I143*12*K204</f>
        <v>2572.9200000000005</v>
      </c>
    </row>
    <row r="205" spans="1:16" ht="15.75" thickBot="1">
      <c r="A205" s="433" t="s">
        <v>2</v>
      </c>
      <c r="B205" s="434"/>
      <c r="C205" s="434"/>
      <c r="D205" s="434"/>
      <c r="E205" s="434"/>
      <c r="F205" s="434"/>
      <c r="G205" s="434"/>
      <c r="H205" s="434"/>
      <c r="I205" s="436"/>
      <c r="J205" s="441"/>
      <c r="K205" s="1024">
        <v>1.88</v>
      </c>
      <c r="L205" s="1025"/>
      <c r="M205" s="208">
        <f>I143*K205*12</f>
        <v>16123.632</v>
      </c>
    </row>
    <row r="206" spans="1:16" ht="15.75" thickBot="1">
      <c r="A206" s="1020" t="s">
        <v>0</v>
      </c>
      <c r="B206" s="1021"/>
      <c r="C206" s="1021"/>
      <c r="D206" s="1021"/>
      <c r="E206" s="1021"/>
      <c r="F206" s="1021"/>
      <c r="G206" s="1021"/>
      <c r="H206" s="1021"/>
      <c r="I206" s="210"/>
      <c r="J206" s="209"/>
      <c r="K206" s="1022">
        <f>K144+K154+K167+K191+K203+K205+K204</f>
        <v>52.68</v>
      </c>
      <c r="L206" s="1023"/>
      <c r="M206" s="208">
        <f>M205+M204+M203+M191+M167+M154+M144</f>
        <v>451804.75199999998</v>
      </c>
    </row>
    <row r="208" spans="1:16" ht="15.75">
      <c r="A208" s="957" t="s">
        <v>104</v>
      </c>
      <c r="B208" s="957"/>
      <c r="C208" s="957"/>
      <c r="D208" s="957"/>
      <c r="E208" s="957"/>
      <c r="F208" s="957"/>
      <c r="G208" s="957"/>
      <c r="H208" s="957"/>
      <c r="I208" s="957"/>
      <c r="J208" s="957"/>
      <c r="K208" s="957"/>
      <c r="L208" s="957"/>
      <c r="M208" s="262"/>
    </row>
    <row r="209" spans="1:13" ht="15.75">
      <c r="A209" s="958" t="s">
        <v>139</v>
      </c>
      <c r="B209" s="958"/>
      <c r="C209" s="958"/>
      <c r="D209" s="958"/>
      <c r="E209" s="958"/>
      <c r="F209" s="958"/>
      <c r="G209" s="958"/>
      <c r="H209" s="958"/>
      <c r="I209" s="958"/>
      <c r="J209" s="958"/>
      <c r="K209" s="958"/>
      <c r="L209" s="958"/>
      <c r="M209" s="262"/>
    </row>
    <row r="210" spans="1:13" ht="15.75">
      <c r="A210" s="300"/>
      <c r="B210" s="300"/>
      <c r="C210" s="300"/>
      <c r="D210" s="300"/>
      <c r="E210" s="300"/>
      <c r="F210" s="300" t="s">
        <v>207</v>
      </c>
      <c r="G210" s="300"/>
      <c r="H210" s="300"/>
      <c r="I210" s="300"/>
      <c r="J210" s="300"/>
      <c r="K210" s="1110" t="s">
        <v>159</v>
      </c>
      <c r="L210" s="1111"/>
      <c r="M210" s="1111"/>
    </row>
    <row r="211" spans="1:13">
      <c r="A211" s="264"/>
      <c r="B211" s="263"/>
      <c r="C211" s="960" t="s">
        <v>100</v>
      </c>
      <c r="D211" s="960"/>
      <c r="E211" s="960"/>
      <c r="F211" s="263"/>
      <c r="G211" s="263"/>
      <c r="H211" s="298"/>
      <c r="I211" s="961" t="s">
        <v>99</v>
      </c>
      <c r="J211" s="962"/>
      <c r="K211" s="963" t="s">
        <v>98</v>
      </c>
      <c r="L211" s="964"/>
      <c r="M211" s="312"/>
    </row>
    <row r="212" spans="1:13">
      <c r="A212" s="311"/>
      <c r="B212" s="283"/>
      <c r="C212" s="283"/>
      <c r="D212" s="283"/>
      <c r="E212" s="283"/>
      <c r="F212" s="283"/>
      <c r="G212" s="283"/>
      <c r="H212" s="284"/>
      <c r="I212" s="234"/>
      <c r="J212" s="233"/>
      <c r="K212" s="965" t="s">
        <v>97</v>
      </c>
      <c r="L212" s="966"/>
      <c r="M212" s="310" t="s">
        <v>96</v>
      </c>
    </row>
    <row r="213" spans="1:13">
      <c r="A213" s="311"/>
      <c r="B213" s="283"/>
      <c r="C213" s="283"/>
      <c r="D213" s="283"/>
      <c r="E213" s="283"/>
      <c r="F213" s="283"/>
      <c r="G213" s="283"/>
      <c r="H213" s="284"/>
      <c r="I213" s="967" t="s">
        <v>95</v>
      </c>
      <c r="J213" s="968"/>
      <c r="K213" s="969" t="s">
        <v>94</v>
      </c>
      <c r="L213" s="970"/>
      <c r="M213" s="310" t="s">
        <v>93</v>
      </c>
    </row>
    <row r="214" spans="1:13" ht="16.5" thickBot="1">
      <c r="A214" s="309"/>
      <c r="B214" s="280"/>
      <c r="C214" s="280"/>
      <c r="D214" s="280"/>
      <c r="E214" s="280"/>
      <c r="F214" s="280"/>
      <c r="G214" s="280"/>
      <c r="H214" s="279"/>
      <c r="I214" s="971">
        <v>2545.5</v>
      </c>
      <c r="J214" s="972"/>
      <c r="K214" s="973"/>
      <c r="L214" s="974"/>
      <c r="M214" s="308"/>
    </row>
    <row r="215" spans="1:13">
      <c r="A215" s="296" t="s">
        <v>92</v>
      </c>
      <c r="B215" s="276"/>
      <c r="C215" s="276"/>
      <c r="D215" s="276"/>
      <c r="E215" s="276"/>
      <c r="F215" s="276"/>
      <c r="G215" s="276"/>
      <c r="H215" s="307"/>
      <c r="I215" s="273"/>
      <c r="J215" s="272"/>
      <c r="K215" s="955">
        <f>K218+K221</f>
        <v>7.59</v>
      </c>
      <c r="L215" s="956"/>
      <c r="M215" s="226">
        <f>K215*12*I214</f>
        <v>231844.13999999998</v>
      </c>
    </row>
    <row r="216" spans="1:13">
      <c r="A216" s="306" t="s">
        <v>91</v>
      </c>
      <c r="B216" s="305"/>
      <c r="C216" s="305"/>
      <c r="D216" s="305"/>
      <c r="E216" s="305"/>
      <c r="F216" s="305"/>
      <c r="G216" s="305"/>
      <c r="H216" s="304"/>
      <c r="I216" s="234"/>
      <c r="J216" s="233"/>
      <c r="K216" s="268"/>
      <c r="L216" s="261"/>
      <c r="M216" s="303"/>
    </row>
    <row r="217" spans="1:13" ht="15.75" thickBot="1">
      <c r="A217" s="292" t="s">
        <v>90</v>
      </c>
      <c r="B217" s="302"/>
      <c r="C217" s="302"/>
      <c r="D217" s="302"/>
      <c r="E217" s="302"/>
      <c r="F217" s="302"/>
      <c r="G217" s="302"/>
      <c r="H217" s="301"/>
      <c r="I217" s="289"/>
      <c r="J217" s="222"/>
      <c r="K217" s="221"/>
      <c r="L217" s="220"/>
      <c r="M217" s="219"/>
    </row>
    <row r="218" spans="1:13">
      <c r="A218" s="257" t="s">
        <v>89</v>
      </c>
      <c r="B218" s="266"/>
      <c r="C218" s="266"/>
      <c r="D218" s="266"/>
      <c r="E218" s="266"/>
      <c r="F218" s="266"/>
      <c r="G218" s="266"/>
      <c r="H218" s="285"/>
      <c r="I218" s="975" t="s">
        <v>27</v>
      </c>
      <c r="J218" s="976"/>
      <c r="K218" s="977">
        <v>4.54</v>
      </c>
      <c r="L218" s="978"/>
      <c r="M218" s="215">
        <f>K218*12*I214</f>
        <v>138678.84</v>
      </c>
    </row>
    <row r="219" spans="1:13">
      <c r="A219" s="238" t="s">
        <v>80</v>
      </c>
      <c r="B219" s="283"/>
      <c r="C219" s="283"/>
      <c r="D219" s="283"/>
      <c r="E219" s="283"/>
      <c r="F219" s="283"/>
      <c r="G219" s="283"/>
      <c r="H219" s="284"/>
      <c r="I219" s="967" t="s">
        <v>70</v>
      </c>
      <c r="J219" s="968"/>
      <c r="K219" s="262"/>
      <c r="L219" s="261"/>
      <c r="M219" s="215"/>
    </row>
    <row r="220" spans="1:13">
      <c r="A220" s="257" t="s">
        <v>79</v>
      </c>
      <c r="B220" s="266"/>
      <c r="C220" s="266"/>
      <c r="D220" s="266"/>
      <c r="E220" s="266"/>
      <c r="F220" s="266"/>
      <c r="G220" s="266"/>
      <c r="H220" s="285"/>
      <c r="I220" s="975"/>
      <c r="J220" s="976"/>
      <c r="K220" s="262"/>
      <c r="L220" s="261"/>
      <c r="M220" s="215"/>
    </row>
    <row r="221" spans="1:13">
      <c r="A221" s="257" t="s">
        <v>88</v>
      </c>
      <c r="B221" s="266"/>
      <c r="C221" s="266"/>
      <c r="D221" s="266"/>
      <c r="E221" s="266"/>
      <c r="F221" s="266"/>
      <c r="G221" s="266"/>
      <c r="H221" s="285"/>
      <c r="I221" s="979" t="s">
        <v>59</v>
      </c>
      <c r="J221" s="980"/>
      <c r="K221" s="981">
        <v>3.05</v>
      </c>
      <c r="L221" s="982"/>
      <c r="M221" s="215">
        <f>K221*12*I214</f>
        <v>93165.299999999988</v>
      </c>
    </row>
    <row r="222" spans="1:13" ht="15.75">
      <c r="A222" s="254" t="s">
        <v>87</v>
      </c>
      <c r="B222" s="282"/>
      <c r="C222" s="282"/>
      <c r="D222" s="282"/>
      <c r="E222" s="282"/>
      <c r="F222" s="282"/>
      <c r="G222" s="282"/>
      <c r="H222" s="281"/>
      <c r="I222" s="967" t="s">
        <v>70</v>
      </c>
      <c r="J222" s="968"/>
      <c r="K222" s="300"/>
      <c r="L222" s="299"/>
      <c r="M222" s="215"/>
    </row>
    <row r="223" spans="1:13">
      <c r="A223" s="249" t="s">
        <v>86</v>
      </c>
      <c r="B223" s="263"/>
      <c r="C223" s="263"/>
      <c r="D223" s="263"/>
      <c r="E223" s="263"/>
      <c r="F223" s="263"/>
      <c r="G223" s="263"/>
      <c r="H223" s="298"/>
      <c r="I223" s="967"/>
      <c r="J223" s="968"/>
      <c r="K223" s="297"/>
      <c r="L223" s="261"/>
      <c r="M223" s="215"/>
    </row>
    <row r="224" spans="1:13" ht="15.75" thickBot="1">
      <c r="A224" s="257" t="s">
        <v>85</v>
      </c>
      <c r="B224" s="256"/>
      <c r="C224" s="256"/>
      <c r="D224" s="256"/>
      <c r="E224" s="256"/>
      <c r="F224" s="256"/>
      <c r="G224" s="256"/>
      <c r="H224" s="255"/>
      <c r="I224" s="270"/>
      <c r="J224" s="269"/>
      <c r="K224" s="983"/>
      <c r="L224" s="984"/>
      <c r="M224" s="215"/>
    </row>
    <row r="225" spans="1:13">
      <c r="A225" s="296" t="s">
        <v>84</v>
      </c>
      <c r="B225" s="295"/>
      <c r="C225" s="295"/>
      <c r="D225" s="295"/>
      <c r="E225" s="295"/>
      <c r="F225" s="295"/>
      <c r="G225" s="295"/>
      <c r="H225" s="294"/>
      <c r="I225" s="273"/>
      <c r="J225" s="293"/>
      <c r="K225" s="985">
        <f>K227+K232+K234</f>
        <v>6.1999999999999993</v>
      </c>
      <c r="L225" s="956"/>
      <c r="M225" s="226">
        <f>K225*12*I214</f>
        <v>189385.19999999998</v>
      </c>
    </row>
    <row r="226" spans="1:13" ht="15.75" thickBot="1">
      <c r="A226" s="292" t="s">
        <v>83</v>
      </c>
      <c r="B226" s="291"/>
      <c r="C226" s="291"/>
      <c r="D226" s="291"/>
      <c r="E226" s="291"/>
      <c r="F226" s="291"/>
      <c r="G226" s="291"/>
      <c r="H226" s="290"/>
      <c r="I226" s="289"/>
      <c r="J226" s="288"/>
      <c r="K226" s="221"/>
      <c r="L226" s="220"/>
      <c r="M226" s="219"/>
    </row>
    <row r="227" spans="1:13">
      <c r="A227" s="238" t="s">
        <v>82</v>
      </c>
      <c r="B227" s="237"/>
      <c r="C227" s="237"/>
      <c r="D227" s="237"/>
      <c r="E227" s="237"/>
      <c r="F227" s="237"/>
      <c r="G227" s="237"/>
      <c r="H227" s="235"/>
      <c r="I227" s="967" t="s">
        <v>27</v>
      </c>
      <c r="J227" s="968"/>
      <c r="K227" s="977">
        <v>3.11</v>
      </c>
      <c r="L227" s="978"/>
      <c r="M227" s="215">
        <f>K227*12*I214</f>
        <v>94998.06</v>
      </c>
    </row>
    <row r="228" spans="1:13">
      <c r="A228" s="257" t="s">
        <v>81</v>
      </c>
      <c r="B228" s="256"/>
      <c r="C228" s="256"/>
      <c r="D228" s="256"/>
      <c r="E228" s="256"/>
      <c r="F228" s="256"/>
      <c r="G228" s="256"/>
      <c r="H228" s="255"/>
      <c r="I228" s="429"/>
      <c r="J228" s="430"/>
      <c r="K228" s="262"/>
      <c r="L228" s="261"/>
      <c r="M228" s="215"/>
    </row>
    <row r="229" spans="1:13">
      <c r="A229" s="238" t="s">
        <v>80</v>
      </c>
      <c r="B229" s="283"/>
      <c r="C229" s="283"/>
      <c r="D229" s="283"/>
      <c r="E229" s="283"/>
      <c r="F229" s="283"/>
      <c r="G229" s="283"/>
      <c r="H229" s="284"/>
      <c r="I229" s="967" t="s">
        <v>70</v>
      </c>
      <c r="J229" s="968"/>
      <c r="K229" s="262"/>
      <c r="L229" s="261"/>
      <c r="M229" s="215"/>
    </row>
    <row r="230" spans="1:13">
      <c r="A230" s="257" t="s">
        <v>79</v>
      </c>
      <c r="B230" s="266"/>
      <c r="C230" s="266"/>
      <c r="D230" s="266"/>
      <c r="E230" s="266"/>
      <c r="F230" s="266"/>
      <c r="G230" s="266"/>
      <c r="H230" s="285"/>
      <c r="I230" s="975"/>
      <c r="J230" s="976"/>
      <c r="K230" s="262"/>
      <c r="L230" s="261"/>
      <c r="M230" s="215"/>
    </row>
    <row r="231" spans="1:13">
      <c r="A231" s="254" t="s">
        <v>78</v>
      </c>
      <c r="B231" s="282"/>
      <c r="C231" s="281"/>
      <c r="D231" s="283"/>
      <c r="E231" s="283"/>
      <c r="F231" s="283"/>
      <c r="G231" s="283"/>
      <c r="H231" s="284"/>
      <c r="I231" s="967" t="s">
        <v>70</v>
      </c>
      <c r="J231" s="968"/>
      <c r="K231" s="262"/>
      <c r="L231" s="261"/>
      <c r="M231" s="215"/>
    </row>
    <row r="232" spans="1:13">
      <c r="A232" s="238" t="s">
        <v>77</v>
      </c>
      <c r="B232" s="283"/>
      <c r="C232" s="283"/>
      <c r="D232" s="282"/>
      <c r="E232" s="282"/>
      <c r="F232" s="282"/>
      <c r="G232" s="282"/>
      <c r="H232" s="281"/>
      <c r="I232" s="979" t="s">
        <v>59</v>
      </c>
      <c r="J232" s="980"/>
      <c r="K232" s="981">
        <v>1.36</v>
      </c>
      <c r="L232" s="982"/>
      <c r="M232" s="215">
        <f>K232*12*I214</f>
        <v>41542.559999999998</v>
      </c>
    </row>
    <row r="233" spans="1:13">
      <c r="A233" s="249" t="s">
        <v>76</v>
      </c>
      <c r="B233" s="248"/>
      <c r="C233" s="248"/>
      <c r="D233" s="248"/>
      <c r="E233" s="248"/>
      <c r="F233" s="248"/>
      <c r="G233" s="248"/>
      <c r="H233" s="247"/>
      <c r="I233" s="961" t="s">
        <v>134</v>
      </c>
      <c r="J233" s="962"/>
      <c r="K233" s="262"/>
      <c r="L233" s="261"/>
      <c r="M233" s="215"/>
    </row>
    <row r="234" spans="1:13">
      <c r="A234" s="249" t="s">
        <v>73</v>
      </c>
      <c r="B234" s="248"/>
      <c r="C234" s="248"/>
      <c r="D234" s="248"/>
      <c r="E234" s="248"/>
      <c r="F234" s="248"/>
      <c r="G234" s="248"/>
      <c r="H234" s="247"/>
      <c r="I234" s="961" t="s">
        <v>59</v>
      </c>
      <c r="J234" s="962"/>
      <c r="K234" s="981">
        <v>1.73</v>
      </c>
      <c r="L234" s="982"/>
      <c r="M234" s="215">
        <f>K234*12*I214</f>
        <v>52844.579999999994</v>
      </c>
    </row>
    <row r="235" spans="1:13">
      <c r="A235" s="257" t="s">
        <v>72</v>
      </c>
      <c r="B235" s="256"/>
      <c r="C235" s="256"/>
      <c r="D235" s="256"/>
      <c r="E235" s="256"/>
      <c r="F235" s="256"/>
      <c r="G235" s="256"/>
      <c r="H235" s="255"/>
      <c r="I235" s="270"/>
      <c r="J235" s="269"/>
      <c r="K235" s="262"/>
      <c r="L235" s="261"/>
      <c r="M235" s="215"/>
    </row>
    <row r="236" spans="1:13">
      <c r="A236" s="249" t="s">
        <v>71</v>
      </c>
      <c r="B236" s="248"/>
      <c r="C236" s="248"/>
      <c r="D236" s="248"/>
      <c r="E236" s="248"/>
      <c r="F236" s="248"/>
      <c r="G236" s="248"/>
      <c r="H236" s="247"/>
      <c r="I236" s="967" t="s">
        <v>70</v>
      </c>
      <c r="J236" s="968"/>
      <c r="K236" s="262"/>
      <c r="L236" s="261"/>
      <c r="M236" s="215"/>
    </row>
    <row r="237" spans="1:13" ht="15.75" thickBot="1">
      <c r="A237" s="249" t="s">
        <v>69</v>
      </c>
      <c r="B237" s="248"/>
      <c r="C237" s="248"/>
      <c r="D237" s="248"/>
      <c r="E237" s="248"/>
      <c r="F237" s="248"/>
      <c r="G237" s="248"/>
      <c r="H237" s="247"/>
      <c r="I237" s="961" t="s">
        <v>133</v>
      </c>
      <c r="J237" s="962"/>
      <c r="K237" s="280"/>
      <c r="L237" s="279"/>
      <c r="M237" s="278"/>
    </row>
    <row r="238" spans="1:13" ht="15.75" thickBot="1">
      <c r="A238" s="277" t="s">
        <v>66</v>
      </c>
      <c r="B238" s="276"/>
      <c r="C238" s="276"/>
      <c r="D238" s="276"/>
      <c r="E238" s="276"/>
      <c r="F238" s="276"/>
      <c r="G238" s="275"/>
      <c r="H238" s="274"/>
      <c r="I238" s="273"/>
      <c r="J238" s="272"/>
      <c r="K238" s="991">
        <f>K239+K246+K254+K258+K259+K260</f>
        <v>37.29</v>
      </c>
      <c r="L238" s="956"/>
      <c r="M238" s="226">
        <f>M239+M246+M254+M258+M259+M260</f>
        <v>1139060.3400000001</v>
      </c>
    </row>
    <row r="239" spans="1:13" ht="15.75" thickBot="1">
      <c r="A239" s="986" t="s">
        <v>65</v>
      </c>
      <c r="B239" s="987"/>
      <c r="C239" s="987"/>
      <c r="D239" s="987"/>
      <c r="E239" s="987"/>
      <c r="F239" s="987"/>
      <c r="G239" s="987"/>
      <c r="H239" s="988"/>
      <c r="I239" s="242"/>
      <c r="J239" s="241"/>
      <c r="K239" s="989">
        <f>K240+K241+K242+K244+K245</f>
        <v>9.6100000000000012</v>
      </c>
      <c r="L239" s="990"/>
      <c r="M239" s="240">
        <f>K239*12*I214</f>
        <v>293547.06000000006</v>
      </c>
    </row>
    <row r="240" spans="1:13">
      <c r="A240" s="257" t="s">
        <v>64</v>
      </c>
      <c r="B240" s="256"/>
      <c r="C240" s="256"/>
      <c r="D240" s="256"/>
      <c r="E240" s="256"/>
      <c r="F240" s="256"/>
      <c r="G240" s="256"/>
      <c r="H240" s="255"/>
      <c r="I240" s="975" t="s">
        <v>63</v>
      </c>
      <c r="J240" s="976"/>
      <c r="K240" s="977">
        <v>2.2400000000000002</v>
      </c>
      <c r="L240" s="978"/>
      <c r="M240" s="215">
        <f>K240*12*I214</f>
        <v>68423.040000000008</v>
      </c>
    </row>
    <row r="241" spans="1:13">
      <c r="A241" s="254" t="s">
        <v>62</v>
      </c>
      <c r="B241" s="253"/>
      <c r="C241" s="253"/>
      <c r="D241" s="253"/>
      <c r="E241" s="253"/>
      <c r="F241" s="253"/>
      <c r="G241" s="253"/>
      <c r="H241" s="252"/>
      <c r="I241" s="979" t="s">
        <v>61</v>
      </c>
      <c r="J241" s="980"/>
      <c r="K241" s="981">
        <v>5.28</v>
      </c>
      <c r="L241" s="982"/>
      <c r="M241" s="215">
        <f>K241*12*I214</f>
        <v>161282.88</v>
      </c>
    </row>
    <row r="242" spans="1:13">
      <c r="A242" s="249" t="s">
        <v>60</v>
      </c>
      <c r="B242" s="248"/>
      <c r="C242" s="248"/>
      <c r="D242" s="248"/>
      <c r="E242" s="248"/>
      <c r="F242" s="248"/>
      <c r="G242" s="248"/>
      <c r="H242" s="247"/>
      <c r="I242" s="961" t="s">
        <v>59</v>
      </c>
      <c r="J242" s="962"/>
      <c r="K242" s="981">
        <v>0.6</v>
      </c>
      <c r="L242" s="982"/>
      <c r="M242" s="215">
        <f>K242*12*I214</f>
        <v>18327.599999999999</v>
      </c>
    </row>
    <row r="243" spans="1:13">
      <c r="A243" s="271" t="s">
        <v>58</v>
      </c>
      <c r="B243" s="266"/>
      <c r="C243" s="266"/>
      <c r="D243" s="266"/>
      <c r="E243" s="256"/>
      <c r="F243" s="256"/>
      <c r="G243" s="256"/>
      <c r="H243" s="255"/>
      <c r="I243" s="270"/>
      <c r="J243" s="269"/>
      <c r="K243" s="268"/>
      <c r="L243" s="261"/>
      <c r="M243" s="215"/>
    </row>
    <row r="244" spans="1:13">
      <c r="A244" s="254" t="s">
        <v>57</v>
      </c>
      <c r="B244" s="253"/>
      <c r="C244" s="253"/>
      <c r="D244" s="253"/>
      <c r="E244" s="253"/>
      <c r="F244" s="253"/>
      <c r="G244" s="253"/>
      <c r="H244" s="252"/>
      <c r="I244" s="979" t="s">
        <v>27</v>
      </c>
      <c r="J244" s="980"/>
      <c r="K244" s="981">
        <v>0.18</v>
      </c>
      <c r="L244" s="982"/>
      <c r="M244" s="215">
        <f>K244*12*I214</f>
        <v>5498.2800000000007</v>
      </c>
    </row>
    <row r="245" spans="1:13" ht="15.75" thickBot="1">
      <c r="A245" s="249" t="s">
        <v>56</v>
      </c>
      <c r="B245" s="248"/>
      <c r="C245" s="248"/>
      <c r="D245" s="248"/>
      <c r="E245" s="248"/>
      <c r="F245" s="248"/>
      <c r="G245" s="248"/>
      <c r="H245" s="247"/>
      <c r="I245" s="992" t="s">
        <v>27</v>
      </c>
      <c r="J245" s="993"/>
      <c r="K245" s="994">
        <v>1.31</v>
      </c>
      <c r="L245" s="995"/>
      <c r="M245" s="215">
        <f>K245*12*I214</f>
        <v>40015.26</v>
      </c>
    </row>
    <row r="246" spans="1:13" ht="15.75" thickBot="1">
      <c r="A246" s="996" t="s">
        <v>55</v>
      </c>
      <c r="B246" s="997"/>
      <c r="C246" s="997"/>
      <c r="D246" s="997"/>
      <c r="E246" s="997"/>
      <c r="F246" s="997"/>
      <c r="G246" s="997"/>
      <c r="H246" s="998"/>
      <c r="I246" s="242"/>
      <c r="J246" s="241"/>
      <c r="K246" s="999">
        <f>K247+K248+K250+K251+K252+K253</f>
        <v>2.5499999999999998</v>
      </c>
      <c r="L246" s="990"/>
      <c r="M246" s="240">
        <f>K246*12*I214</f>
        <v>77892.299999999988</v>
      </c>
    </row>
    <row r="247" spans="1:13">
      <c r="A247" s="267" t="s">
        <v>54</v>
      </c>
      <c r="B247" s="266"/>
      <c r="C247" s="266"/>
      <c r="D247" s="266"/>
      <c r="E247" s="266"/>
      <c r="F247" s="256"/>
      <c r="G247" s="256"/>
      <c r="H247" s="255"/>
      <c r="I247" s="265"/>
      <c r="J247" s="233"/>
      <c r="K247" s="977">
        <v>0.14000000000000001</v>
      </c>
      <c r="L247" s="978"/>
      <c r="M247" s="215">
        <f>K247*12*I214</f>
        <v>4276.4400000000005</v>
      </c>
    </row>
    <row r="248" spans="1:13">
      <c r="A248" s="264" t="s">
        <v>53</v>
      </c>
      <c r="B248" s="263"/>
      <c r="C248" s="263"/>
      <c r="D248" s="263"/>
      <c r="E248" s="263"/>
      <c r="F248" s="248"/>
      <c r="G248" s="248"/>
      <c r="H248" s="247"/>
      <c r="I248" s="967" t="s">
        <v>52</v>
      </c>
      <c r="J248" s="968"/>
      <c r="K248" s="981">
        <v>1.22</v>
      </c>
      <c r="L248" s="982"/>
      <c r="M248" s="215">
        <f>K248*12*I214</f>
        <v>37266.120000000003</v>
      </c>
    </row>
    <row r="249" spans="1:13">
      <c r="A249" s="257" t="s">
        <v>51</v>
      </c>
      <c r="B249" s="256"/>
      <c r="C249" s="256"/>
      <c r="D249" s="256"/>
      <c r="E249" s="256"/>
      <c r="F249" s="256"/>
      <c r="G249" s="256"/>
      <c r="H249" s="255"/>
      <c r="I249" s="975" t="s">
        <v>50</v>
      </c>
      <c r="J249" s="976"/>
      <c r="K249" s="262"/>
      <c r="L249" s="261"/>
      <c r="M249" s="215"/>
    </row>
    <row r="250" spans="1:13">
      <c r="A250" s="254" t="s">
        <v>49</v>
      </c>
      <c r="B250" s="253"/>
      <c r="C250" s="253"/>
      <c r="D250" s="253"/>
      <c r="E250" s="253"/>
      <c r="F250" s="253"/>
      <c r="G250" s="253"/>
      <c r="H250" s="252"/>
      <c r="I250" s="979" t="s">
        <v>48</v>
      </c>
      <c r="J250" s="980"/>
      <c r="K250" s="981">
        <v>0.75</v>
      </c>
      <c r="L250" s="982"/>
      <c r="M250" s="215">
        <f>K250*12*I214</f>
        <v>22909.5</v>
      </c>
    </row>
    <row r="251" spans="1:13">
      <c r="A251" s="254" t="s">
        <v>47</v>
      </c>
      <c r="B251" s="253"/>
      <c r="C251" s="253"/>
      <c r="D251" s="253"/>
      <c r="E251" s="253"/>
      <c r="F251" s="253"/>
      <c r="G251" s="253"/>
      <c r="H251" s="252"/>
      <c r="I251" s="979" t="s">
        <v>46</v>
      </c>
      <c r="J251" s="980"/>
      <c r="K251" s="981">
        <v>0.19</v>
      </c>
      <c r="L251" s="982"/>
      <c r="M251" s="215">
        <f>K251*12*I214</f>
        <v>5803.7400000000007</v>
      </c>
    </row>
    <row r="252" spans="1:13">
      <c r="A252" s="249" t="s">
        <v>38</v>
      </c>
      <c r="B252" s="248"/>
      <c r="C252" s="248"/>
      <c r="D252" s="248"/>
      <c r="E252" s="248"/>
      <c r="F252" s="248"/>
      <c r="G252" s="248"/>
      <c r="H252" s="247"/>
      <c r="I252" s="979" t="s">
        <v>37</v>
      </c>
      <c r="J252" s="980"/>
      <c r="K252" s="983">
        <v>0.1</v>
      </c>
      <c r="L252" s="984"/>
      <c r="M252" s="215">
        <f>K252*12*I214</f>
        <v>3054.6000000000004</v>
      </c>
    </row>
    <row r="253" spans="1:13" ht="15.75" thickBot="1">
      <c r="A253" s="249" t="s">
        <v>45</v>
      </c>
      <c r="B253" s="248"/>
      <c r="C253" s="248"/>
      <c r="D253" s="248"/>
      <c r="E253" s="248"/>
      <c r="F253" s="248"/>
      <c r="G253" s="248"/>
      <c r="H253" s="247"/>
      <c r="I253" s="992" t="s">
        <v>44</v>
      </c>
      <c r="J253" s="993"/>
      <c r="K253" s="1002">
        <v>0.15</v>
      </c>
      <c r="L253" s="1003"/>
      <c r="M253" s="260">
        <f>K253*12*I214</f>
        <v>4581.8999999999996</v>
      </c>
    </row>
    <row r="254" spans="1:13" ht="15.75" thickBot="1">
      <c r="A254" s="996" t="s">
        <v>108</v>
      </c>
      <c r="B254" s="997"/>
      <c r="C254" s="997"/>
      <c r="D254" s="997"/>
      <c r="E254" s="997"/>
      <c r="F254" s="997"/>
      <c r="G254" s="997"/>
      <c r="H254" s="998"/>
      <c r="I254" s="259"/>
      <c r="J254" s="258"/>
      <c r="K254" s="1004">
        <f>K255+K256+K257</f>
        <v>1.67</v>
      </c>
      <c r="L254" s="1005"/>
      <c r="M254" s="240">
        <f>K254*12*I214</f>
        <v>51011.82</v>
      </c>
    </row>
    <row r="255" spans="1:13">
      <c r="A255" s="257" t="s">
        <v>42</v>
      </c>
      <c r="B255" s="256"/>
      <c r="C255" s="256"/>
      <c r="D255" s="256"/>
      <c r="E255" s="256"/>
      <c r="F255" s="256"/>
      <c r="G255" s="256"/>
      <c r="H255" s="255"/>
      <c r="I255" s="1006" t="s">
        <v>41</v>
      </c>
      <c r="J255" s="1007"/>
      <c r="K255" s="1008">
        <v>0.8</v>
      </c>
      <c r="L255" s="1009"/>
      <c r="M255" s="215">
        <f>K255*12*I214</f>
        <v>24436.800000000003</v>
      </c>
    </row>
    <row r="256" spans="1:13">
      <c r="A256" s="254" t="s">
        <v>40</v>
      </c>
      <c r="B256" s="253"/>
      <c r="C256" s="253"/>
      <c r="D256" s="253"/>
      <c r="E256" s="253"/>
      <c r="F256" s="253"/>
      <c r="G256" s="253"/>
      <c r="H256" s="252"/>
      <c r="I256" s="251" t="s">
        <v>39</v>
      </c>
      <c r="J256" s="250"/>
      <c r="K256" s="983">
        <v>0.7</v>
      </c>
      <c r="L256" s="984"/>
      <c r="M256" s="215">
        <f>K256*12*I214</f>
        <v>21382.199999999997</v>
      </c>
    </row>
    <row r="257" spans="1:13" ht="15.75" thickBot="1">
      <c r="A257" s="249" t="s">
        <v>38</v>
      </c>
      <c r="B257" s="248"/>
      <c r="C257" s="248"/>
      <c r="D257" s="248"/>
      <c r="E257" s="248"/>
      <c r="F257" s="248"/>
      <c r="G257" s="248"/>
      <c r="H257" s="247"/>
      <c r="I257" s="992" t="s">
        <v>37</v>
      </c>
      <c r="J257" s="993"/>
      <c r="K257" s="1002">
        <v>0.17</v>
      </c>
      <c r="L257" s="1003"/>
      <c r="M257" s="215">
        <f>K257*12*I214</f>
        <v>5192.82</v>
      </c>
    </row>
    <row r="258" spans="1:13" ht="15.75" thickBot="1">
      <c r="A258" s="246" t="s">
        <v>107</v>
      </c>
      <c r="B258" s="245"/>
      <c r="C258" s="245"/>
      <c r="D258" s="245"/>
      <c r="E258" s="245"/>
      <c r="F258" s="245"/>
      <c r="G258" s="245"/>
      <c r="H258" s="244"/>
      <c r="I258" s="1010" t="s">
        <v>35</v>
      </c>
      <c r="J258" s="1011"/>
      <c r="K258" s="1012">
        <v>21.39</v>
      </c>
      <c r="L258" s="1013"/>
      <c r="M258" s="240">
        <f>K258*12*I214</f>
        <v>653378.94000000006</v>
      </c>
    </row>
    <row r="259" spans="1:13" ht="15.75" thickBot="1">
      <c r="A259" s="986" t="s">
        <v>106</v>
      </c>
      <c r="B259" s="987"/>
      <c r="C259" s="987"/>
      <c r="D259" s="987"/>
      <c r="E259" s="987"/>
      <c r="F259" s="987"/>
      <c r="G259" s="987"/>
      <c r="H259" s="988"/>
      <c r="I259" s="1014" t="s">
        <v>32</v>
      </c>
      <c r="J259" s="1015"/>
      <c r="K259" s="999">
        <v>1.98</v>
      </c>
      <c r="L259" s="1005"/>
      <c r="M259" s="240">
        <f>K259*12*I214</f>
        <v>60481.079999999994</v>
      </c>
    </row>
    <row r="260" spans="1:13" ht="15.75" thickBot="1">
      <c r="A260" s="246" t="s">
        <v>105</v>
      </c>
      <c r="B260" s="245"/>
      <c r="C260" s="245"/>
      <c r="D260" s="245"/>
      <c r="E260" s="245"/>
      <c r="F260" s="245"/>
      <c r="G260" s="245"/>
      <c r="H260" s="244"/>
      <c r="I260" s="242"/>
      <c r="J260" s="241"/>
      <c r="K260" s="999">
        <v>0.09</v>
      </c>
      <c r="L260" s="1005"/>
      <c r="M260" s="240">
        <f>K260*12*I214</f>
        <v>2749.1400000000003</v>
      </c>
    </row>
    <row r="261" spans="1:13" ht="15.75" thickBot="1">
      <c r="A261" s="238" t="s">
        <v>197</v>
      </c>
      <c r="B261" s="237"/>
      <c r="C261" s="237"/>
      <c r="D261" s="237"/>
      <c r="E261" s="237"/>
      <c r="F261" s="237"/>
      <c r="G261" s="237"/>
      <c r="H261" s="235"/>
      <c r="I261" s="1014" t="s">
        <v>27</v>
      </c>
      <c r="J261" s="1015"/>
      <c r="K261" s="431"/>
      <c r="L261" s="432"/>
      <c r="M261" s="215"/>
    </row>
    <row r="262" spans="1:13" ht="15.75" thickBot="1">
      <c r="A262" s="986" t="s">
        <v>111</v>
      </c>
      <c r="B262" s="987"/>
      <c r="C262" s="987"/>
      <c r="D262" s="987"/>
      <c r="E262" s="987"/>
      <c r="F262" s="987"/>
      <c r="G262" s="987"/>
      <c r="H262" s="988"/>
      <c r="I262" s="242"/>
      <c r="J262" s="241"/>
      <c r="K262" s="999">
        <v>7.34</v>
      </c>
      <c r="L262" s="1005"/>
      <c r="M262" s="240">
        <f>K262*12*I214</f>
        <v>224207.63999999998</v>
      </c>
    </row>
    <row r="263" spans="1:13">
      <c r="A263" s="238" t="s">
        <v>132</v>
      </c>
      <c r="B263" s="236"/>
      <c r="C263" s="236"/>
      <c r="D263" s="236"/>
      <c r="E263" s="236"/>
      <c r="F263" s="237"/>
      <c r="G263" s="236"/>
      <c r="H263" s="235"/>
      <c r="I263" s="967" t="s">
        <v>23</v>
      </c>
      <c r="J263" s="968"/>
      <c r="K263" s="232"/>
      <c r="L263" s="432"/>
      <c r="M263" s="215"/>
    </row>
    <row r="264" spans="1:13">
      <c r="A264" s="238" t="s">
        <v>131</v>
      </c>
      <c r="B264" s="236"/>
      <c r="C264" s="236"/>
      <c r="D264" s="236"/>
      <c r="E264" s="236"/>
      <c r="F264" s="237"/>
      <c r="G264" s="236"/>
      <c r="H264" s="235"/>
      <c r="I264" s="967" t="s">
        <v>21</v>
      </c>
      <c r="J264" s="968"/>
      <c r="K264" s="232"/>
      <c r="L264" s="432"/>
      <c r="M264" s="215"/>
    </row>
    <row r="265" spans="1:13">
      <c r="A265" s="238" t="s">
        <v>130</v>
      </c>
      <c r="B265" s="236"/>
      <c r="C265" s="236"/>
      <c r="D265" s="236"/>
      <c r="E265" s="236"/>
      <c r="F265" s="237"/>
      <c r="G265" s="236"/>
      <c r="H265" s="235"/>
      <c r="I265" s="967" t="s">
        <v>19</v>
      </c>
      <c r="J265" s="968"/>
      <c r="K265" s="232"/>
      <c r="L265" s="432"/>
      <c r="M265" s="215"/>
    </row>
    <row r="266" spans="1:13">
      <c r="A266" s="238" t="s">
        <v>129</v>
      </c>
      <c r="B266" s="236"/>
      <c r="C266" s="236"/>
      <c r="D266" s="236"/>
      <c r="E266" s="236"/>
      <c r="F266" s="237"/>
      <c r="G266" s="236"/>
      <c r="H266" s="235"/>
      <c r="I266" s="967" t="s">
        <v>17</v>
      </c>
      <c r="J266" s="968"/>
      <c r="K266" s="232"/>
      <c r="L266" s="432"/>
      <c r="M266" s="215"/>
    </row>
    <row r="267" spans="1:13">
      <c r="A267" s="238" t="s">
        <v>128</v>
      </c>
      <c r="B267" s="236"/>
      <c r="C267" s="236"/>
      <c r="D267" s="236"/>
      <c r="E267" s="236"/>
      <c r="F267" s="237"/>
      <c r="G267" s="236"/>
      <c r="H267" s="235"/>
      <c r="I267" s="967" t="s">
        <v>15</v>
      </c>
      <c r="J267" s="968"/>
      <c r="K267" s="232"/>
      <c r="L267" s="432"/>
      <c r="M267" s="215"/>
    </row>
    <row r="268" spans="1:13">
      <c r="A268" s="238" t="s">
        <v>127</v>
      </c>
      <c r="B268" s="236"/>
      <c r="C268" s="236"/>
      <c r="D268" s="236"/>
      <c r="E268" s="236"/>
      <c r="F268" s="237"/>
      <c r="G268" s="236"/>
      <c r="H268" s="235"/>
      <c r="I268" s="234"/>
      <c r="J268" s="233"/>
      <c r="K268" s="232"/>
      <c r="L268" s="239"/>
      <c r="M268" s="215"/>
    </row>
    <row r="269" spans="1:13">
      <c r="A269" s="238" t="s">
        <v>126</v>
      </c>
      <c r="B269" s="236"/>
      <c r="C269" s="236"/>
      <c r="D269" s="236"/>
      <c r="E269" s="236"/>
      <c r="F269" s="237"/>
      <c r="G269" s="236"/>
      <c r="H269" s="235"/>
      <c r="I269" s="234"/>
      <c r="J269" s="233"/>
      <c r="K269" s="232"/>
      <c r="L269" s="432"/>
      <c r="M269" s="215"/>
    </row>
    <row r="270" spans="1:13">
      <c r="A270" s="238" t="s">
        <v>11</v>
      </c>
      <c r="B270" s="236"/>
      <c r="C270" s="236"/>
      <c r="D270" s="236"/>
      <c r="E270" s="236"/>
      <c r="F270" s="237"/>
      <c r="G270" s="236"/>
      <c r="H270" s="235"/>
      <c r="I270" s="234"/>
      <c r="J270" s="233"/>
      <c r="K270" s="232"/>
      <c r="L270" s="432"/>
      <c r="M270" s="215"/>
    </row>
    <row r="271" spans="1:13" ht="15.75" thickBot="1">
      <c r="A271" s="238" t="s">
        <v>125</v>
      </c>
      <c r="B271" s="236"/>
      <c r="C271" s="236"/>
      <c r="D271" s="236"/>
      <c r="E271" s="236"/>
      <c r="F271" s="237"/>
      <c r="G271" s="236"/>
      <c r="H271" s="235"/>
      <c r="I271" s="234"/>
      <c r="J271" s="233"/>
      <c r="K271" s="232"/>
      <c r="L271" s="432"/>
      <c r="M271" s="215"/>
    </row>
    <row r="272" spans="1:13">
      <c r="A272" s="230" t="s">
        <v>8</v>
      </c>
      <c r="B272" s="229"/>
      <c r="C272" s="229"/>
      <c r="D272" s="229"/>
      <c r="E272" s="229"/>
      <c r="F272" s="229"/>
      <c r="G272" s="229"/>
      <c r="H272" s="229"/>
      <c r="I272" s="1014" t="s">
        <v>3</v>
      </c>
      <c r="J272" s="1015"/>
      <c r="K272" s="228"/>
      <c r="L272" s="227"/>
      <c r="M272" s="226"/>
    </row>
    <row r="273" spans="1:13" ht="15.75" thickBot="1">
      <c r="A273" s="225" t="s">
        <v>206</v>
      </c>
      <c r="B273" s="224"/>
      <c r="C273" s="224"/>
      <c r="D273" s="224"/>
      <c r="E273" s="224"/>
      <c r="F273" s="224"/>
      <c r="G273" s="224"/>
      <c r="H273" s="224"/>
      <c r="I273" s="223"/>
      <c r="J273" s="222"/>
      <c r="K273" s="221"/>
      <c r="L273" s="220"/>
      <c r="M273" s="219"/>
    </row>
    <row r="274" spans="1:13" ht="15.75" thickBot="1">
      <c r="A274" s="986" t="s">
        <v>6</v>
      </c>
      <c r="B274" s="987"/>
      <c r="C274" s="987"/>
      <c r="D274" s="987"/>
      <c r="E274" s="987"/>
      <c r="F274" s="987"/>
      <c r="G274" s="987"/>
      <c r="H274" s="1026"/>
      <c r="I274" s="1027" t="s">
        <v>5</v>
      </c>
      <c r="J274" s="1028"/>
      <c r="K274" s="1024">
        <v>1.69</v>
      </c>
      <c r="L274" s="1025"/>
      <c r="M274" s="208">
        <f>K274*12*I214</f>
        <v>51622.740000000005</v>
      </c>
    </row>
    <row r="275" spans="1:13" ht="15.75" thickBot="1">
      <c r="A275" s="1016" t="s">
        <v>4</v>
      </c>
      <c r="B275" s="1016"/>
      <c r="C275" s="1016"/>
      <c r="D275" s="1016"/>
      <c r="E275" s="1016"/>
      <c r="F275" s="1016"/>
      <c r="G275" s="1016"/>
      <c r="H275" s="1016"/>
      <c r="I275" s="1014" t="s">
        <v>3</v>
      </c>
      <c r="J275" s="1015"/>
      <c r="K275" s="1017">
        <v>0.25</v>
      </c>
      <c r="L275" s="1017"/>
      <c r="M275" s="215">
        <f>I214*12*K275</f>
        <v>7636.5</v>
      </c>
    </row>
    <row r="276" spans="1:13" ht="15.75" thickBot="1">
      <c r="A276" s="433" t="s">
        <v>2</v>
      </c>
      <c r="B276" s="434"/>
      <c r="C276" s="434"/>
      <c r="D276" s="434"/>
      <c r="E276" s="434"/>
      <c r="F276" s="434"/>
      <c r="G276" s="434"/>
      <c r="H276" s="434"/>
      <c r="I276" s="436"/>
      <c r="J276" s="441"/>
      <c r="K276" s="1024"/>
      <c r="L276" s="1025"/>
      <c r="M276" s="208">
        <f>K276*12*I214</f>
        <v>0</v>
      </c>
    </row>
    <row r="277" spans="1:13" ht="15.75" thickBot="1">
      <c r="A277" s="1020" t="s">
        <v>0</v>
      </c>
      <c r="B277" s="1021"/>
      <c r="C277" s="1021"/>
      <c r="D277" s="1021"/>
      <c r="E277" s="1021"/>
      <c r="F277" s="1021"/>
      <c r="G277" s="1021"/>
      <c r="H277" s="1021"/>
      <c r="I277" s="210"/>
      <c r="J277" s="209"/>
      <c r="K277" s="1022">
        <f>K215+K225+K238+K262+K274+K276+K275</f>
        <v>60.36</v>
      </c>
      <c r="L277" s="1023"/>
      <c r="M277" s="208">
        <f>M215+M225+M238+M262+M274+M276+M275</f>
        <v>1843756.56</v>
      </c>
    </row>
    <row r="279" spans="1:13" ht="15.75">
      <c r="A279" s="957" t="s">
        <v>104</v>
      </c>
      <c r="B279" s="957"/>
      <c r="C279" s="957"/>
      <c r="D279" s="957"/>
      <c r="E279" s="957"/>
      <c r="F279" s="957"/>
      <c r="G279" s="957"/>
      <c r="H279" s="957"/>
      <c r="I279" s="957"/>
      <c r="J279" s="957"/>
      <c r="K279" s="957"/>
      <c r="L279" s="957"/>
      <c r="M279" s="262"/>
    </row>
    <row r="280" spans="1:13" ht="15.75">
      <c r="A280" s="958" t="s">
        <v>139</v>
      </c>
      <c r="B280" s="958"/>
      <c r="C280" s="958"/>
      <c r="D280" s="958"/>
      <c r="E280" s="958"/>
      <c r="F280" s="958"/>
      <c r="G280" s="958"/>
      <c r="H280" s="958"/>
      <c r="I280" s="958"/>
      <c r="J280" s="958"/>
      <c r="K280" s="958"/>
      <c r="L280" s="958"/>
      <c r="M280" s="262"/>
    </row>
    <row r="281" spans="1:13" ht="15.75">
      <c r="A281" s="300"/>
      <c r="B281" s="300"/>
      <c r="C281" s="300"/>
      <c r="D281" s="300"/>
      <c r="E281" s="300"/>
      <c r="F281" s="300" t="s">
        <v>205</v>
      </c>
      <c r="G281" s="300"/>
      <c r="H281" s="300"/>
      <c r="I281" s="300"/>
      <c r="J281" s="300"/>
      <c r="K281" s="1110" t="s">
        <v>159</v>
      </c>
      <c r="L281" s="1111"/>
      <c r="M281" s="1111"/>
    </row>
    <row r="282" spans="1:13">
      <c r="A282" s="264"/>
      <c r="B282" s="263"/>
      <c r="C282" s="960" t="s">
        <v>100</v>
      </c>
      <c r="D282" s="960"/>
      <c r="E282" s="960"/>
      <c r="F282" s="263"/>
      <c r="G282" s="263"/>
      <c r="H282" s="298"/>
      <c r="I282" s="961" t="s">
        <v>99</v>
      </c>
      <c r="J282" s="962"/>
      <c r="K282" s="963" t="s">
        <v>98</v>
      </c>
      <c r="L282" s="964"/>
      <c r="M282" s="312"/>
    </row>
    <row r="283" spans="1:13">
      <c r="A283" s="311"/>
      <c r="B283" s="283"/>
      <c r="C283" s="283"/>
      <c r="D283" s="283"/>
      <c r="E283" s="283"/>
      <c r="F283" s="283"/>
      <c r="G283" s="283"/>
      <c r="H283" s="284"/>
      <c r="I283" s="234"/>
      <c r="J283" s="233"/>
      <c r="K283" s="965" t="s">
        <v>97</v>
      </c>
      <c r="L283" s="966"/>
      <c r="M283" s="310" t="s">
        <v>96</v>
      </c>
    </row>
    <row r="284" spans="1:13">
      <c r="A284" s="311"/>
      <c r="B284" s="283"/>
      <c r="C284" s="283"/>
      <c r="D284" s="283"/>
      <c r="E284" s="283"/>
      <c r="F284" s="283"/>
      <c r="G284" s="283"/>
      <c r="H284" s="284"/>
      <c r="I284" s="967" t="s">
        <v>95</v>
      </c>
      <c r="J284" s="968"/>
      <c r="K284" s="969" t="s">
        <v>94</v>
      </c>
      <c r="L284" s="970"/>
      <c r="M284" s="310" t="s">
        <v>93</v>
      </c>
    </row>
    <row r="285" spans="1:13" ht="16.5" thickBot="1">
      <c r="A285" s="309"/>
      <c r="B285" s="280"/>
      <c r="C285" s="280"/>
      <c r="D285" s="280"/>
      <c r="E285" s="280"/>
      <c r="F285" s="280"/>
      <c r="G285" s="280"/>
      <c r="H285" s="279"/>
      <c r="I285" s="971">
        <v>1483.2</v>
      </c>
      <c r="J285" s="972"/>
      <c r="K285" s="973"/>
      <c r="L285" s="974"/>
      <c r="M285" s="308"/>
    </row>
    <row r="286" spans="1:13">
      <c r="A286" s="296" t="s">
        <v>92</v>
      </c>
      <c r="B286" s="276"/>
      <c r="C286" s="276"/>
      <c r="D286" s="276"/>
      <c r="E286" s="276"/>
      <c r="F286" s="276"/>
      <c r="G286" s="276"/>
      <c r="H286" s="307"/>
      <c r="I286" s="273"/>
      <c r="J286" s="272"/>
      <c r="K286" s="955">
        <f>K289+K292</f>
        <v>7.59</v>
      </c>
      <c r="L286" s="956"/>
      <c r="M286" s="226">
        <f>K286*12*I285</f>
        <v>135089.856</v>
      </c>
    </row>
    <row r="287" spans="1:13">
      <c r="A287" s="306" t="s">
        <v>91</v>
      </c>
      <c r="B287" s="305"/>
      <c r="C287" s="305"/>
      <c r="D287" s="305"/>
      <c r="E287" s="305"/>
      <c r="F287" s="305"/>
      <c r="G287" s="305"/>
      <c r="H287" s="304"/>
      <c r="I287" s="234"/>
      <c r="J287" s="233"/>
      <c r="K287" s="268"/>
      <c r="L287" s="261"/>
      <c r="M287" s="303"/>
    </row>
    <row r="288" spans="1:13" ht="15.75" thickBot="1">
      <c r="A288" s="292" t="s">
        <v>90</v>
      </c>
      <c r="B288" s="302"/>
      <c r="C288" s="302"/>
      <c r="D288" s="302"/>
      <c r="E288" s="302"/>
      <c r="F288" s="302"/>
      <c r="G288" s="302"/>
      <c r="H288" s="301"/>
      <c r="I288" s="289"/>
      <c r="J288" s="222"/>
      <c r="K288" s="221"/>
      <c r="L288" s="220"/>
      <c r="M288" s="219"/>
    </row>
    <row r="289" spans="1:13">
      <c r="A289" s="257" t="s">
        <v>89</v>
      </c>
      <c r="B289" s="266"/>
      <c r="C289" s="266"/>
      <c r="D289" s="266"/>
      <c r="E289" s="266"/>
      <c r="F289" s="266"/>
      <c r="G289" s="266"/>
      <c r="H289" s="285"/>
      <c r="I289" s="975" t="s">
        <v>27</v>
      </c>
      <c r="J289" s="976"/>
      <c r="K289" s="977">
        <v>4.54</v>
      </c>
      <c r="L289" s="978"/>
      <c r="M289" s="215">
        <f>K289*12*I285</f>
        <v>80804.736000000004</v>
      </c>
    </row>
    <row r="290" spans="1:13">
      <c r="A290" s="238" t="s">
        <v>80</v>
      </c>
      <c r="B290" s="283"/>
      <c r="C290" s="283"/>
      <c r="D290" s="283"/>
      <c r="E290" s="283"/>
      <c r="F290" s="283"/>
      <c r="G290" s="283"/>
      <c r="H290" s="284"/>
      <c r="I290" s="967" t="s">
        <v>70</v>
      </c>
      <c r="J290" s="968"/>
      <c r="K290" s="262"/>
      <c r="L290" s="261"/>
      <c r="M290" s="215"/>
    </row>
    <row r="291" spans="1:13">
      <c r="A291" s="257" t="s">
        <v>79</v>
      </c>
      <c r="B291" s="266"/>
      <c r="C291" s="266"/>
      <c r="D291" s="266"/>
      <c r="E291" s="266"/>
      <c r="F291" s="266"/>
      <c r="G291" s="266"/>
      <c r="H291" s="285"/>
      <c r="I291" s="975"/>
      <c r="J291" s="976"/>
      <c r="K291" s="262"/>
      <c r="L291" s="261"/>
      <c r="M291" s="215"/>
    </row>
    <row r="292" spans="1:13">
      <c r="A292" s="257" t="s">
        <v>88</v>
      </c>
      <c r="B292" s="266"/>
      <c r="C292" s="266"/>
      <c r="D292" s="266"/>
      <c r="E292" s="266"/>
      <c r="F292" s="266"/>
      <c r="G292" s="266"/>
      <c r="H292" s="285"/>
      <c r="I292" s="979" t="s">
        <v>59</v>
      </c>
      <c r="J292" s="980"/>
      <c r="K292" s="981">
        <v>3.05</v>
      </c>
      <c r="L292" s="982"/>
      <c r="M292" s="215">
        <f>K292*12*I285</f>
        <v>54285.119999999995</v>
      </c>
    </row>
    <row r="293" spans="1:13" ht="15.75">
      <c r="A293" s="254" t="s">
        <v>87</v>
      </c>
      <c r="B293" s="282"/>
      <c r="C293" s="282"/>
      <c r="D293" s="282"/>
      <c r="E293" s="282"/>
      <c r="F293" s="282"/>
      <c r="G293" s="282"/>
      <c r="H293" s="281"/>
      <c r="I293" s="967" t="s">
        <v>70</v>
      </c>
      <c r="J293" s="968"/>
      <c r="K293" s="300"/>
      <c r="L293" s="299"/>
      <c r="M293" s="215"/>
    </row>
    <row r="294" spans="1:13">
      <c r="A294" s="249" t="s">
        <v>86</v>
      </c>
      <c r="B294" s="263"/>
      <c r="C294" s="263"/>
      <c r="D294" s="263"/>
      <c r="E294" s="263"/>
      <c r="F294" s="263"/>
      <c r="G294" s="263"/>
      <c r="H294" s="298"/>
      <c r="I294" s="967"/>
      <c r="J294" s="968"/>
      <c r="K294" s="297"/>
      <c r="L294" s="261"/>
      <c r="M294" s="215"/>
    </row>
    <row r="295" spans="1:13" ht="15.75" thickBot="1">
      <c r="A295" s="257" t="s">
        <v>85</v>
      </c>
      <c r="B295" s="256"/>
      <c r="C295" s="256"/>
      <c r="D295" s="256"/>
      <c r="E295" s="256"/>
      <c r="F295" s="256"/>
      <c r="G295" s="256"/>
      <c r="H295" s="255"/>
      <c r="I295" s="270"/>
      <c r="J295" s="269"/>
      <c r="K295" s="983"/>
      <c r="L295" s="984"/>
      <c r="M295" s="215"/>
    </row>
    <row r="296" spans="1:13">
      <c r="A296" s="296" t="s">
        <v>84</v>
      </c>
      <c r="B296" s="295"/>
      <c r="C296" s="295"/>
      <c r="D296" s="295"/>
      <c r="E296" s="295"/>
      <c r="F296" s="295"/>
      <c r="G296" s="295"/>
      <c r="H296" s="294"/>
      <c r="I296" s="273"/>
      <c r="J296" s="293"/>
      <c r="K296" s="985">
        <f>K298+K303+K305</f>
        <v>6.1999999999999993</v>
      </c>
      <c r="L296" s="956"/>
      <c r="M296" s="226">
        <f>K296*12*I285</f>
        <v>110350.07999999999</v>
      </c>
    </row>
    <row r="297" spans="1:13" ht="15.75" thickBot="1">
      <c r="A297" s="292" t="s">
        <v>83</v>
      </c>
      <c r="B297" s="291"/>
      <c r="C297" s="291"/>
      <c r="D297" s="291"/>
      <c r="E297" s="291"/>
      <c r="F297" s="291"/>
      <c r="G297" s="291"/>
      <c r="H297" s="290"/>
      <c r="I297" s="289"/>
      <c r="J297" s="288"/>
      <c r="K297" s="221"/>
      <c r="L297" s="220"/>
      <c r="M297" s="219"/>
    </row>
    <row r="298" spans="1:13">
      <c r="A298" s="238" t="s">
        <v>82</v>
      </c>
      <c r="B298" s="237"/>
      <c r="C298" s="237"/>
      <c r="D298" s="237"/>
      <c r="E298" s="237"/>
      <c r="F298" s="237"/>
      <c r="G298" s="237"/>
      <c r="H298" s="235"/>
      <c r="I298" s="967" t="s">
        <v>27</v>
      </c>
      <c r="J298" s="968"/>
      <c r="K298" s="977">
        <v>3.11</v>
      </c>
      <c r="L298" s="978"/>
      <c r="M298" s="215">
        <f>K298*12*I285</f>
        <v>55353.024000000005</v>
      </c>
    </row>
    <row r="299" spans="1:13">
      <c r="A299" s="257" t="s">
        <v>81</v>
      </c>
      <c r="B299" s="256"/>
      <c r="C299" s="256"/>
      <c r="D299" s="256"/>
      <c r="E299" s="256"/>
      <c r="F299" s="256"/>
      <c r="G299" s="256"/>
      <c r="H299" s="255"/>
      <c r="I299" s="429"/>
      <c r="J299" s="430"/>
      <c r="K299" s="262"/>
      <c r="L299" s="261"/>
      <c r="M299" s="215"/>
    </row>
    <row r="300" spans="1:13">
      <c r="A300" s="238" t="s">
        <v>80</v>
      </c>
      <c r="B300" s="283"/>
      <c r="C300" s="283"/>
      <c r="D300" s="283"/>
      <c r="E300" s="283"/>
      <c r="F300" s="283"/>
      <c r="G300" s="283"/>
      <c r="H300" s="284"/>
      <c r="I300" s="967" t="s">
        <v>70</v>
      </c>
      <c r="J300" s="968"/>
      <c r="K300" s="262"/>
      <c r="L300" s="261"/>
      <c r="M300" s="215"/>
    </row>
    <row r="301" spans="1:13">
      <c r="A301" s="257" t="s">
        <v>79</v>
      </c>
      <c r="B301" s="266"/>
      <c r="C301" s="266"/>
      <c r="D301" s="266"/>
      <c r="E301" s="266"/>
      <c r="F301" s="266"/>
      <c r="G301" s="266"/>
      <c r="H301" s="285"/>
      <c r="I301" s="975"/>
      <c r="J301" s="976"/>
      <c r="K301" s="262"/>
      <c r="L301" s="261"/>
      <c r="M301" s="215"/>
    </row>
    <row r="302" spans="1:13">
      <c r="A302" s="254" t="s">
        <v>78</v>
      </c>
      <c r="B302" s="282"/>
      <c r="C302" s="281"/>
      <c r="D302" s="283"/>
      <c r="E302" s="283"/>
      <c r="F302" s="283"/>
      <c r="G302" s="283"/>
      <c r="H302" s="284"/>
      <c r="I302" s="967" t="s">
        <v>70</v>
      </c>
      <c r="J302" s="968"/>
      <c r="K302" s="262"/>
      <c r="L302" s="261"/>
      <c r="M302" s="215"/>
    </row>
    <row r="303" spans="1:13">
      <c r="A303" s="238" t="s">
        <v>77</v>
      </c>
      <c r="B303" s="283"/>
      <c r="C303" s="283"/>
      <c r="D303" s="282"/>
      <c r="E303" s="282"/>
      <c r="F303" s="282"/>
      <c r="G303" s="282"/>
      <c r="H303" s="281"/>
      <c r="I303" s="979" t="s">
        <v>59</v>
      </c>
      <c r="J303" s="980"/>
      <c r="K303" s="981">
        <v>1.36</v>
      </c>
      <c r="L303" s="982"/>
      <c r="M303" s="215">
        <f>K303*12*I285</f>
        <v>24205.824000000001</v>
      </c>
    </row>
    <row r="304" spans="1:13">
      <c r="A304" s="249" t="s">
        <v>76</v>
      </c>
      <c r="B304" s="248"/>
      <c r="C304" s="248"/>
      <c r="D304" s="248"/>
      <c r="E304" s="248"/>
      <c r="F304" s="248"/>
      <c r="G304" s="248"/>
      <c r="H304" s="247"/>
      <c r="I304" s="961" t="s">
        <v>134</v>
      </c>
      <c r="J304" s="962"/>
      <c r="K304" s="262"/>
      <c r="L304" s="261"/>
      <c r="M304" s="215"/>
    </row>
    <row r="305" spans="1:13">
      <c r="A305" s="249" t="s">
        <v>73</v>
      </c>
      <c r="B305" s="248"/>
      <c r="C305" s="248"/>
      <c r="D305" s="248"/>
      <c r="E305" s="248"/>
      <c r="F305" s="248"/>
      <c r="G305" s="248"/>
      <c r="H305" s="247"/>
      <c r="I305" s="961" t="s">
        <v>59</v>
      </c>
      <c r="J305" s="962"/>
      <c r="K305" s="981">
        <v>1.73</v>
      </c>
      <c r="L305" s="982"/>
      <c r="M305" s="215">
        <f>K305*12*I285</f>
        <v>30791.231999999996</v>
      </c>
    </row>
    <row r="306" spans="1:13">
      <c r="A306" s="257" t="s">
        <v>72</v>
      </c>
      <c r="B306" s="256"/>
      <c r="C306" s="256"/>
      <c r="D306" s="256"/>
      <c r="E306" s="256"/>
      <c r="F306" s="256"/>
      <c r="G306" s="256"/>
      <c r="H306" s="255"/>
      <c r="I306" s="270"/>
      <c r="J306" s="269"/>
      <c r="K306" s="262"/>
      <c r="L306" s="261"/>
      <c r="M306" s="215"/>
    </row>
    <row r="307" spans="1:13">
      <c r="A307" s="249" t="s">
        <v>71</v>
      </c>
      <c r="B307" s="248"/>
      <c r="C307" s="248"/>
      <c r="D307" s="248"/>
      <c r="E307" s="248"/>
      <c r="F307" s="248"/>
      <c r="G307" s="248"/>
      <c r="H307" s="247"/>
      <c r="I307" s="967" t="s">
        <v>70</v>
      </c>
      <c r="J307" s="968"/>
      <c r="K307" s="262"/>
      <c r="L307" s="261"/>
      <c r="M307" s="215"/>
    </row>
    <row r="308" spans="1:13" ht="15.75" thickBot="1">
      <c r="A308" s="249" t="s">
        <v>69</v>
      </c>
      <c r="B308" s="248"/>
      <c r="C308" s="248"/>
      <c r="D308" s="248"/>
      <c r="E308" s="248"/>
      <c r="F308" s="248"/>
      <c r="G308" s="248"/>
      <c r="H308" s="247"/>
      <c r="I308" s="961" t="s">
        <v>133</v>
      </c>
      <c r="J308" s="962"/>
      <c r="K308" s="280"/>
      <c r="L308" s="279"/>
      <c r="M308" s="278"/>
    </row>
    <row r="309" spans="1:13" ht="15.75" thickBot="1">
      <c r="A309" s="277" t="s">
        <v>66</v>
      </c>
      <c r="B309" s="276"/>
      <c r="C309" s="276"/>
      <c r="D309" s="276"/>
      <c r="E309" s="276"/>
      <c r="F309" s="276"/>
      <c r="G309" s="275"/>
      <c r="H309" s="274"/>
      <c r="I309" s="273"/>
      <c r="J309" s="272"/>
      <c r="K309" s="991">
        <f>K310+K317+K325+K329+K330+K331</f>
        <v>42.64</v>
      </c>
      <c r="L309" s="956"/>
      <c r="M309" s="226">
        <f>M310+M317+M325+M329+M330+M331</f>
        <v>758923.77600000019</v>
      </c>
    </row>
    <row r="310" spans="1:13" ht="15.75" thickBot="1">
      <c r="A310" s="986" t="s">
        <v>65</v>
      </c>
      <c r="B310" s="987"/>
      <c r="C310" s="987"/>
      <c r="D310" s="987"/>
      <c r="E310" s="987"/>
      <c r="F310" s="987"/>
      <c r="G310" s="987"/>
      <c r="H310" s="988"/>
      <c r="I310" s="242"/>
      <c r="J310" s="241"/>
      <c r="K310" s="989">
        <f>K311+K312+K313+K315+K316</f>
        <v>10.440000000000001</v>
      </c>
      <c r="L310" s="990"/>
      <c r="M310" s="240">
        <f>K310*12*I285</f>
        <v>185815.29600000003</v>
      </c>
    </row>
    <row r="311" spans="1:13">
      <c r="A311" s="257" t="s">
        <v>64</v>
      </c>
      <c r="B311" s="256"/>
      <c r="C311" s="256"/>
      <c r="D311" s="256"/>
      <c r="E311" s="256"/>
      <c r="F311" s="256"/>
      <c r="G311" s="256"/>
      <c r="H311" s="255"/>
      <c r="I311" s="975" t="s">
        <v>63</v>
      </c>
      <c r="J311" s="976"/>
      <c r="K311" s="977">
        <v>2.2400000000000002</v>
      </c>
      <c r="L311" s="978"/>
      <c r="M311" s="215">
        <f>K311*12*I285</f>
        <v>39868.416000000005</v>
      </c>
    </row>
    <row r="312" spans="1:13">
      <c r="A312" s="254" t="s">
        <v>62</v>
      </c>
      <c r="B312" s="253"/>
      <c r="C312" s="253"/>
      <c r="D312" s="253"/>
      <c r="E312" s="253"/>
      <c r="F312" s="253"/>
      <c r="G312" s="253"/>
      <c r="H312" s="252"/>
      <c r="I312" s="979" t="s">
        <v>61</v>
      </c>
      <c r="J312" s="980"/>
      <c r="K312" s="981">
        <v>5.28</v>
      </c>
      <c r="L312" s="982"/>
      <c r="M312" s="215">
        <f>K312*12*I285</f>
        <v>93975.551999999996</v>
      </c>
    </row>
    <row r="313" spans="1:13">
      <c r="A313" s="249" t="s">
        <v>60</v>
      </c>
      <c r="B313" s="248"/>
      <c r="C313" s="248"/>
      <c r="D313" s="248"/>
      <c r="E313" s="248"/>
      <c r="F313" s="248"/>
      <c r="G313" s="248"/>
      <c r="H313" s="247"/>
      <c r="I313" s="961" t="s">
        <v>59</v>
      </c>
      <c r="J313" s="962"/>
      <c r="K313" s="981">
        <v>0.6</v>
      </c>
      <c r="L313" s="982"/>
      <c r="M313" s="215">
        <f>K313*12*I285</f>
        <v>10679.039999999999</v>
      </c>
    </row>
    <row r="314" spans="1:13">
      <c r="A314" s="271" t="s">
        <v>58</v>
      </c>
      <c r="B314" s="266"/>
      <c r="C314" s="266"/>
      <c r="D314" s="266"/>
      <c r="E314" s="256"/>
      <c r="F314" s="256"/>
      <c r="G314" s="256"/>
      <c r="H314" s="255"/>
      <c r="I314" s="270"/>
      <c r="J314" s="269"/>
      <c r="K314" s="268"/>
      <c r="L314" s="261"/>
      <c r="M314" s="215"/>
    </row>
    <row r="315" spans="1:13">
      <c r="A315" s="254" t="s">
        <v>57</v>
      </c>
      <c r="B315" s="253"/>
      <c r="C315" s="253"/>
      <c r="D315" s="253"/>
      <c r="E315" s="253"/>
      <c r="F315" s="253"/>
      <c r="G315" s="253"/>
      <c r="H315" s="252"/>
      <c r="I315" s="979" t="s">
        <v>27</v>
      </c>
      <c r="J315" s="980"/>
      <c r="K315" s="981">
        <v>0.18</v>
      </c>
      <c r="L315" s="982"/>
      <c r="M315" s="215">
        <f>K315*12*I285</f>
        <v>3203.7120000000004</v>
      </c>
    </row>
    <row r="316" spans="1:13" ht="15.75" thickBot="1">
      <c r="A316" s="249" t="s">
        <v>56</v>
      </c>
      <c r="B316" s="248"/>
      <c r="C316" s="248"/>
      <c r="D316" s="248"/>
      <c r="E316" s="248"/>
      <c r="F316" s="248"/>
      <c r="G316" s="248"/>
      <c r="H316" s="247"/>
      <c r="I316" s="992" t="s">
        <v>27</v>
      </c>
      <c r="J316" s="993"/>
      <c r="K316" s="994">
        <v>2.14</v>
      </c>
      <c r="L316" s="995"/>
      <c r="M316" s="215">
        <f>K316*12*I285</f>
        <v>38088.576000000001</v>
      </c>
    </row>
    <row r="317" spans="1:13" ht="15.75" thickBot="1">
      <c r="A317" s="996" t="s">
        <v>55</v>
      </c>
      <c r="B317" s="997"/>
      <c r="C317" s="997"/>
      <c r="D317" s="997"/>
      <c r="E317" s="997"/>
      <c r="F317" s="997"/>
      <c r="G317" s="997"/>
      <c r="H317" s="998"/>
      <c r="I317" s="242"/>
      <c r="J317" s="241"/>
      <c r="K317" s="999">
        <f>K318+K319+K321+K322+K323+K324</f>
        <v>2.5499999999999998</v>
      </c>
      <c r="L317" s="990"/>
      <c r="M317" s="240">
        <f>K317*12*I285</f>
        <v>45385.919999999998</v>
      </c>
    </row>
    <row r="318" spans="1:13">
      <c r="A318" s="267" t="s">
        <v>54</v>
      </c>
      <c r="B318" s="266"/>
      <c r="C318" s="266"/>
      <c r="D318" s="266"/>
      <c r="E318" s="266"/>
      <c r="F318" s="256"/>
      <c r="G318" s="256"/>
      <c r="H318" s="255"/>
      <c r="I318" s="265"/>
      <c r="J318" s="233"/>
      <c r="K318" s="977">
        <v>0.14000000000000001</v>
      </c>
      <c r="L318" s="978"/>
      <c r="M318" s="215">
        <f>K318*12*I285</f>
        <v>2491.7760000000003</v>
      </c>
    </row>
    <row r="319" spans="1:13">
      <c r="A319" s="264" t="s">
        <v>53</v>
      </c>
      <c r="B319" s="263"/>
      <c r="C319" s="263"/>
      <c r="D319" s="263"/>
      <c r="E319" s="263"/>
      <c r="F319" s="248"/>
      <c r="G319" s="248"/>
      <c r="H319" s="247"/>
      <c r="I319" s="967" t="s">
        <v>52</v>
      </c>
      <c r="J319" s="968"/>
      <c r="K319" s="981">
        <v>1.22</v>
      </c>
      <c r="L319" s="982"/>
      <c r="M319" s="215">
        <f>K319*12*I285</f>
        <v>21714.048000000003</v>
      </c>
    </row>
    <row r="320" spans="1:13">
      <c r="A320" s="257" t="s">
        <v>51</v>
      </c>
      <c r="B320" s="256"/>
      <c r="C320" s="256"/>
      <c r="D320" s="256"/>
      <c r="E320" s="256"/>
      <c r="F320" s="256"/>
      <c r="G320" s="256"/>
      <c r="H320" s="255"/>
      <c r="I320" s="975" t="s">
        <v>50</v>
      </c>
      <c r="J320" s="976"/>
      <c r="K320" s="262"/>
      <c r="L320" s="261"/>
      <c r="M320" s="215"/>
    </row>
    <row r="321" spans="1:13">
      <c r="A321" s="254" t="s">
        <v>49</v>
      </c>
      <c r="B321" s="253"/>
      <c r="C321" s="253"/>
      <c r="D321" s="253"/>
      <c r="E321" s="253"/>
      <c r="F321" s="253"/>
      <c r="G321" s="253"/>
      <c r="H321" s="252"/>
      <c r="I321" s="979" t="s">
        <v>48</v>
      </c>
      <c r="J321" s="980"/>
      <c r="K321" s="981">
        <v>0.75</v>
      </c>
      <c r="L321" s="982"/>
      <c r="M321" s="215">
        <f>K321*12*I285</f>
        <v>13348.800000000001</v>
      </c>
    </row>
    <row r="322" spans="1:13">
      <c r="A322" s="254" t="s">
        <v>47</v>
      </c>
      <c r="B322" s="253"/>
      <c r="C322" s="253"/>
      <c r="D322" s="253"/>
      <c r="E322" s="253"/>
      <c r="F322" s="253"/>
      <c r="G322" s="253"/>
      <c r="H322" s="252"/>
      <c r="I322" s="979" t="s">
        <v>46</v>
      </c>
      <c r="J322" s="980"/>
      <c r="K322" s="981">
        <v>0.19</v>
      </c>
      <c r="L322" s="982"/>
      <c r="M322" s="215">
        <f>K322*12*I285</f>
        <v>3381.6960000000004</v>
      </c>
    </row>
    <row r="323" spans="1:13">
      <c r="A323" s="249" t="s">
        <v>38</v>
      </c>
      <c r="B323" s="248"/>
      <c r="C323" s="248"/>
      <c r="D323" s="248"/>
      <c r="E323" s="248"/>
      <c r="F323" s="248"/>
      <c r="G323" s="248"/>
      <c r="H323" s="247"/>
      <c r="I323" s="979" t="s">
        <v>37</v>
      </c>
      <c r="J323" s="980"/>
      <c r="K323" s="983">
        <v>0.1</v>
      </c>
      <c r="L323" s="984"/>
      <c r="M323" s="215">
        <f>K323*12*I285</f>
        <v>1779.8400000000004</v>
      </c>
    </row>
    <row r="324" spans="1:13" ht="15.75" thickBot="1">
      <c r="A324" s="249" t="s">
        <v>45</v>
      </c>
      <c r="B324" s="248"/>
      <c r="C324" s="248"/>
      <c r="D324" s="248"/>
      <c r="E324" s="248"/>
      <c r="F324" s="248"/>
      <c r="G324" s="248"/>
      <c r="H324" s="247"/>
      <c r="I324" s="992" t="s">
        <v>44</v>
      </c>
      <c r="J324" s="993"/>
      <c r="K324" s="1002">
        <v>0.15</v>
      </c>
      <c r="L324" s="1003"/>
      <c r="M324" s="260">
        <f>K324*12*I285</f>
        <v>2669.7599999999998</v>
      </c>
    </row>
    <row r="325" spans="1:13" ht="15.75" thickBot="1">
      <c r="A325" s="996" t="s">
        <v>108</v>
      </c>
      <c r="B325" s="997"/>
      <c r="C325" s="997"/>
      <c r="D325" s="997"/>
      <c r="E325" s="997"/>
      <c r="F325" s="997"/>
      <c r="G325" s="997"/>
      <c r="H325" s="998"/>
      <c r="I325" s="259"/>
      <c r="J325" s="258"/>
      <c r="K325" s="1004">
        <f>K326+K327+K328</f>
        <v>1.67</v>
      </c>
      <c r="L325" s="1005"/>
      <c r="M325" s="240">
        <f>K325*12*I285</f>
        <v>29723.328000000001</v>
      </c>
    </row>
    <row r="326" spans="1:13">
      <c r="A326" s="257" t="s">
        <v>42</v>
      </c>
      <c r="B326" s="256"/>
      <c r="C326" s="256"/>
      <c r="D326" s="256"/>
      <c r="E326" s="256"/>
      <c r="F326" s="256"/>
      <c r="G326" s="256"/>
      <c r="H326" s="255"/>
      <c r="I326" s="1006" t="s">
        <v>41</v>
      </c>
      <c r="J326" s="1007"/>
      <c r="K326" s="1008">
        <v>0.8</v>
      </c>
      <c r="L326" s="1009"/>
      <c r="M326" s="215">
        <f>K326*12*I285</f>
        <v>14238.720000000003</v>
      </c>
    </row>
    <row r="327" spans="1:13">
      <c r="A327" s="254" t="s">
        <v>40</v>
      </c>
      <c r="B327" s="253"/>
      <c r="C327" s="253"/>
      <c r="D327" s="253"/>
      <c r="E327" s="253"/>
      <c r="F327" s="253"/>
      <c r="G327" s="253"/>
      <c r="H327" s="252"/>
      <c r="I327" s="251" t="s">
        <v>39</v>
      </c>
      <c r="J327" s="250"/>
      <c r="K327" s="983">
        <v>0.7</v>
      </c>
      <c r="L327" s="984"/>
      <c r="M327" s="215">
        <f>K327*12*I285</f>
        <v>12458.879999999997</v>
      </c>
    </row>
    <row r="328" spans="1:13" ht="15.75" thickBot="1">
      <c r="A328" s="249" t="s">
        <v>38</v>
      </c>
      <c r="B328" s="248"/>
      <c r="C328" s="248"/>
      <c r="D328" s="248"/>
      <c r="E328" s="248"/>
      <c r="F328" s="248"/>
      <c r="G328" s="248"/>
      <c r="H328" s="247"/>
      <c r="I328" s="992" t="s">
        <v>37</v>
      </c>
      <c r="J328" s="993"/>
      <c r="K328" s="1002">
        <v>0.17</v>
      </c>
      <c r="L328" s="1003"/>
      <c r="M328" s="215">
        <f>K328*12*I285</f>
        <v>3025.7280000000001</v>
      </c>
    </row>
    <row r="329" spans="1:13" ht="15.75" thickBot="1">
      <c r="A329" s="246" t="s">
        <v>107</v>
      </c>
      <c r="B329" s="245"/>
      <c r="C329" s="245"/>
      <c r="D329" s="245"/>
      <c r="E329" s="245"/>
      <c r="F329" s="245"/>
      <c r="G329" s="245"/>
      <c r="H329" s="244"/>
      <c r="I329" s="1010" t="s">
        <v>35</v>
      </c>
      <c r="J329" s="1011"/>
      <c r="K329" s="1012">
        <v>25.91</v>
      </c>
      <c r="L329" s="1013"/>
      <c r="M329" s="240">
        <f>K329*12*I285</f>
        <v>461156.54400000005</v>
      </c>
    </row>
    <row r="330" spans="1:13" ht="15.75" thickBot="1">
      <c r="A330" s="986" t="s">
        <v>106</v>
      </c>
      <c r="B330" s="987"/>
      <c r="C330" s="987"/>
      <c r="D330" s="987"/>
      <c r="E330" s="987"/>
      <c r="F330" s="987"/>
      <c r="G330" s="987"/>
      <c r="H330" s="988"/>
      <c r="I330" s="1014" t="s">
        <v>32</v>
      </c>
      <c r="J330" s="1015"/>
      <c r="K330" s="999">
        <v>1.98</v>
      </c>
      <c r="L330" s="1005"/>
      <c r="M330" s="240">
        <f>K330*12*I285</f>
        <v>35240.831999999995</v>
      </c>
    </row>
    <row r="331" spans="1:13" ht="15.75" thickBot="1">
      <c r="A331" s="246" t="s">
        <v>105</v>
      </c>
      <c r="B331" s="245"/>
      <c r="C331" s="245"/>
      <c r="D331" s="245"/>
      <c r="E331" s="245"/>
      <c r="F331" s="245"/>
      <c r="G331" s="245"/>
      <c r="H331" s="244"/>
      <c r="I331" s="242"/>
      <c r="J331" s="241"/>
      <c r="K331" s="999">
        <v>0.09</v>
      </c>
      <c r="L331" s="1005"/>
      <c r="M331" s="240">
        <f>K331*12*I285</f>
        <v>1601.8560000000002</v>
      </c>
    </row>
    <row r="332" spans="1:13" ht="15.75" thickBot="1">
      <c r="A332" s="238" t="s">
        <v>197</v>
      </c>
      <c r="B332" s="237"/>
      <c r="C332" s="237"/>
      <c r="D332" s="237"/>
      <c r="E332" s="237"/>
      <c r="F332" s="237"/>
      <c r="G332" s="237"/>
      <c r="H332" s="235"/>
      <c r="I332" s="1014" t="s">
        <v>27</v>
      </c>
      <c r="J332" s="1015"/>
      <c r="K332" s="431"/>
      <c r="L332" s="432"/>
      <c r="M332" s="215"/>
    </row>
    <row r="333" spans="1:13" ht="15.75" thickBot="1">
      <c r="A333" s="986" t="s">
        <v>111</v>
      </c>
      <c r="B333" s="987"/>
      <c r="C333" s="987"/>
      <c r="D333" s="987"/>
      <c r="E333" s="987"/>
      <c r="F333" s="987"/>
      <c r="G333" s="987"/>
      <c r="H333" s="988"/>
      <c r="I333" s="242"/>
      <c r="J333" s="241"/>
      <c r="K333" s="999">
        <v>7.34</v>
      </c>
      <c r="L333" s="1005"/>
      <c r="M333" s="240">
        <f>K333*12*I285</f>
        <v>130640.25600000001</v>
      </c>
    </row>
    <row r="334" spans="1:13">
      <c r="A334" s="238" t="s">
        <v>132</v>
      </c>
      <c r="B334" s="236"/>
      <c r="C334" s="236"/>
      <c r="D334" s="236"/>
      <c r="E334" s="236"/>
      <c r="F334" s="237"/>
      <c r="G334" s="236"/>
      <c r="H334" s="235"/>
      <c r="I334" s="967" t="s">
        <v>23</v>
      </c>
      <c r="J334" s="968"/>
      <c r="K334" s="232"/>
      <c r="L334" s="432"/>
      <c r="M334" s="215"/>
    </row>
    <row r="335" spans="1:13">
      <c r="A335" s="238" t="s">
        <v>131</v>
      </c>
      <c r="B335" s="236"/>
      <c r="C335" s="236"/>
      <c r="D335" s="236"/>
      <c r="E335" s="236"/>
      <c r="F335" s="237"/>
      <c r="G335" s="236"/>
      <c r="H335" s="235"/>
      <c r="I335" s="967" t="s">
        <v>21</v>
      </c>
      <c r="J335" s="968"/>
      <c r="K335" s="232"/>
      <c r="L335" s="432"/>
      <c r="M335" s="215"/>
    </row>
    <row r="336" spans="1:13">
      <c r="A336" s="238" t="s">
        <v>130</v>
      </c>
      <c r="B336" s="236"/>
      <c r="C336" s="236"/>
      <c r="D336" s="236"/>
      <c r="E336" s="236"/>
      <c r="F336" s="237"/>
      <c r="G336" s="236"/>
      <c r="H336" s="235"/>
      <c r="I336" s="967" t="s">
        <v>19</v>
      </c>
      <c r="J336" s="968"/>
      <c r="K336" s="232"/>
      <c r="L336" s="432"/>
      <c r="M336" s="215"/>
    </row>
    <row r="337" spans="1:13">
      <c r="A337" s="238" t="s">
        <v>129</v>
      </c>
      <c r="B337" s="236"/>
      <c r="C337" s="236"/>
      <c r="D337" s="236"/>
      <c r="E337" s="236"/>
      <c r="F337" s="237"/>
      <c r="G337" s="236"/>
      <c r="H337" s="235"/>
      <c r="I337" s="967" t="s">
        <v>17</v>
      </c>
      <c r="J337" s="968"/>
      <c r="K337" s="232"/>
      <c r="L337" s="432"/>
      <c r="M337" s="215"/>
    </row>
    <row r="338" spans="1:13">
      <c r="A338" s="238" t="s">
        <v>128</v>
      </c>
      <c r="B338" s="236"/>
      <c r="C338" s="236"/>
      <c r="D338" s="236"/>
      <c r="E338" s="236"/>
      <c r="F338" s="237"/>
      <c r="G338" s="236"/>
      <c r="H338" s="235"/>
      <c r="I338" s="967" t="s">
        <v>15</v>
      </c>
      <c r="J338" s="968"/>
      <c r="K338" s="232"/>
      <c r="L338" s="432"/>
      <c r="M338" s="215"/>
    </row>
    <row r="339" spans="1:13">
      <c r="A339" s="238" t="s">
        <v>127</v>
      </c>
      <c r="B339" s="236"/>
      <c r="C339" s="236"/>
      <c r="D339" s="236"/>
      <c r="E339" s="236"/>
      <c r="F339" s="237"/>
      <c r="G339" s="236"/>
      <c r="H339" s="235"/>
      <c r="I339" s="234"/>
      <c r="J339" s="233"/>
      <c r="K339" s="232"/>
      <c r="L339" s="239"/>
      <c r="M339" s="215"/>
    </row>
    <row r="340" spans="1:13">
      <c r="A340" s="238" t="s">
        <v>126</v>
      </c>
      <c r="B340" s="236"/>
      <c r="C340" s="236"/>
      <c r="D340" s="236"/>
      <c r="E340" s="236"/>
      <c r="F340" s="237"/>
      <c r="G340" s="236"/>
      <c r="H340" s="235"/>
      <c r="I340" s="234"/>
      <c r="J340" s="233"/>
      <c r="K340" s="232"/>
      <c r="L340" s="432"/>
      <c r="M340" s="215"/>
    </row>
    <row r="341" spans="1:13">
      <c r="A341" s="238" t="s">
        <v>11</v>
      </c>
      <c r="B341" s="236"/>
      <c r="C341" s="236"/>
      <c r="D341" s="236"/>
      <c r="E341" s="236"/>
      <c r="F341" s="237"/>
      <c r="G341" s="236"/>
      <c r="H341" s="235"/>
      <c r="I341" s="234"/>
      <c r="J341" s="233"/>
      <c r="K341" s="232"/>
      <c r="L341" s="432"/>
      <c r="M341" s="215"/>
    </row>
    <row r="342" spans="1:13" ht="15.75" thickBot="1">
      <c r="A342" s="238" t="s">
        <v>125</v>
      </c>
      <c r="B342" s="236"/>
      <c r="C342" s="236"/>
      <c r="D342" s="236"/>
      <c r="E342" s="236"/>
      <c r="F342" s="237"/>
      <c r="G342" s="236"/>
      <c r="H342" s="235"/>
      <c r="I342" s="234"/>
      <c r="J342" s="233"/>
      <c r="K342" s="232"/>
      <c r="L342" s="432"/>
      <c r="M342" s="215"/>
    </row>
    <row r="343" spans="1:13">
      <c r="A343" s="230" t="s">
        <v>8</v>
      </c>
      <c r="B343" s="229"/>
      <c r="C343" s="229"/>
      <c r="D343" s="229"/>
      <c r="E343" s="229"/>
      <c r="F343" s="229"/>
      <c r="G343" s="229"/>
      <c r="H343" s="229"/>
      <c r="I343" s="1014" t="s">
        <v>3</v>
      </c>
      <c r="J343" s="1015"/>
      <c r="K343" s="228"/>
      <c r="L343" s="227"/>
      <c r="M343" s="226"/>
    </row>
    <row r="344" spans="1:13" ht="15.75" thickBot="1">
      <c r="A344" s="225" t="s">
        <v>7</v>
      </c>
      <c r="B344" s="224"/>
      <c r="C344" s="224"/>
      <c r="D344" s="224"/>
      <c r="E344" s="224"/>
      <c r="F344" s="224"/>
      <c r="G344" s="224"/>
      <c r="H344" s="224"/>
      <c r="I344" s="223"/>
      <c r="J344" s="222"/>
      <c r="K344" s="221"/>
      <c r="L344" s="220"/>
      <c r="M344" s="219"/>
    </row>
    <row r="345" spans="1:13" ht="15.75" thickBot="1">
      <c r="A345" s="986" t="s">
        <v>6</v>
      </c>
      <c r="B345" s="987"/>
      <c r="C345" s="987"/>
      <c r="D345" s="987"/>
      <c r="E345" s="987"/>
      <c r="F345" s="987"/>
      <c r="G345" s="987"/>
      <c r="H345" s="1026"/>
      <c r="I345" s="1027" t="s">
        <v>5</v>
      </c>
      <c r="J345" s="1028"/>
      <c r="K345" s="1024">
        <v>1.69</v>
      </c>
      <c r="L345" s="1025"/>
      <c r="M345" s="208">
        <f>K345*12*I285</f>
        <v>30079.296000000002</v>
      </c>
    </row>
    <row r="346" spans="1:13" ht="15.75" thickBot="1">
      <c r="A346" s="1016" t="s">
        <v>4</v>
      </c>
      <c r="B346" s="1016"/>
      <c r="C346" s="1016"/>
      <c r="D346" s="1016"/>
      <c r="E346" s="1016"/>
      <c r="F346" s="1016"/>
      <c r="G346" s="1016"/>
      <c r="H346" s="1016"/>
      <c r="I346" s="1014" t="s">
        <v>3</v>
      </c>
      <c r="J346" s="1015"/>
      <c r="K346" s="1017">
        <v>0.43</v>
      </c>
      <c r="L346" s="1017"/>
      <c r="M346" s="215">
        <f>I285*12*K346</f>
        <v>7653.3120000000008</v>
      </c>
    </row>
    <row r="347" spans="1:13" ht="15.75" thickBot="1">
      <c r="A347" s="433" t="s">
        <v>2</v>
      </c>
      <c r="B347" s="434"/>
      <c r="C347" s="434"/>
      <c r="D347" s="434"/>
      <c r="E347" s="434"/>
      <c r="F347" s="434"/>
      <c r="G347" s="434"/>
      <c r="H347" s="434"/>
      <c r="I347" s="436"/>
      <c r="J347" s="441"/>
      <c r="K347" s="1024"/>
      <c r="L347" s="1025"/>
      <c r="M347" s="208">
        <f>K347*12*I285</f>
        <v>0</v>
      </c>
    </row>
    <row r="348" spans="1:13" ht="15.75" thickBot="1">
      <c r="A348" s="1020" t="s">
        <v>0</v>
      </c>
      <c r="B348" s="1021"/>
      <c r="C348" s="1021"/>
      <c r="D348" s="1021"/>
      <c r="E348" s="1021"/>
      <c r="F348" s="1021"/>
      <c r="G348" s="1021"/>
      <c r="H348" s="1021"/>
      <c r="I348" s="210"/>
      <c r="J348" s="209"/>
      <c r="K348" s="1022">
        <f>K286+K296+K309+K333+K345+K347+K346</f>
        <v>65.89</v>
      </c>
      <c r="L348" s="1023"/>
      <c r="M348" s="208">
        <f>M286+M296+M309+M333+M345+M347+M346</f>
        <v>1172736.5760000001</v>
      </c>
    </row>
    <row r="350" spans="1:13" ht="15.75">
      <c r="A350" s="957" t="s">
        <v>104</v>
      </c>
      <c r="B350" s="957"/>
      <c r="C350" s="957"/>
      <c r="D350" s="957"/>
      <c r="E350" s="957"/>
      <c r="F350" s="957"/>
      <c r="G350" s="957"/>
      <c r="H350" s="957"/>
      <c r="I350" s="957"/>
      <c r="J350" s="957"/>
      <c r="K350" s="957"/>
      <c r="L350" s="957"/>
      <c r="M350" s="262"/>
    </row>
    <row r="351" spans="1:13" ht="15.75">
      <c r="A351" s="958" t="s">
        <v>139</v>
      </c>
      <c r="B351" s="958"/>
      <c r="C351" s="958"/>
      <c r="D351" s="958"/>
      <c r="E351" s="958"/>
      <c r="F351" s="958"/>
      <c r="G351" s="958"/>
      <c r="H351" s="958"/>
      <c r="I351" s="958"/>
      <c r="J351" s="958"/>
      <c r="K351" s="958"/>
      <c r="L351" s="958"/>
      <c r="M351" s="262"/>
    </row>
    <row r="352" spans="1:13" ht="15.75">
      <c r="A352" s="300"/>
      <c r="B352" s="300"/>
      <c r="C352" s="300"/>
      <c r="D352" s="300"/>
      <c r="E352" s="300"/>
      <c r="F352" s="300" t="s">
        <v>204</v>
      </c>
      <c r="G352" s="300"/>
      <c r="H352" s="300"/>
      <c r="I352" s="300"/>
      <c r="J352" s="300"/>
      <c r="K352" s="1110" t="s">
        <v>159</v>
      </c>
      <c r="L352" s="1111"/>
      <c r="M352" s="1111"/>
    </row>
    <row r="353" spans="1:13">
      <c r="A353" s="264"/>
      <c r="B353" s="263"/>
      <c r="C353" s="960" t="s">
        <v>100</v>
      </c>
      <c r="D353" s="960"/>
      <c r="E353" s="960"/>
      <c r="F353" s="263"/>
      <c r="G353" s="263"/>
      <c r="H353" s="298"/>
      <c r="I353" s="961" t="s">
        <v>99</v>
      </c>
      <c r="J353" s="962"/>
      <c r="K353" s="963" t="s">
        <v>98</v>
      </c>
      <c r="L353" s="964"/>
      <c r="M353" s="312"/>
    </row>
    <row r="354" spans="1:13">
      <c r="A354" s="311"/>
      <c r="B354" s="283"/>
      <c r="C354" s="283"/>
      <c r="D354" s="283"/>
      <c r="E354" s="283"/>
      <c r="F354" s="283"/>
      <c r="G354" s="283"/>
      <c r="H354" s="284"/>
      <c r="I354" s="234"/>
      <c r="J354" s="233"/>
      <c r="K354" s="965" t="s">
        <v>97</v>
      </c>
      <c r="L354" s="966"/>
      <c r="M354" s="310" t="s">
        <v>96</v>
      </c>
    </row>
    <row r="355" spans="1:13">
      <c r="A355" s="311"/>
      <c r="B355" s="283"/>
      <c r="C355" s="283"/>
      <c r="D355" s="283"/>
      <c r="E355" s="283"/>
      <c r="F355" s="283"/>
      <c r="G355" s="283"/>
      <c r="H355" s="284"/>
      <c r="I355" s="967" t="s">
        <v>95</v>
      </c>
      <c r="J355" s="968"/>
      <c r="K355" s="969" t="s">
        <v>94</v>
      </c>
      <c r="L355" s="970"/>
      <c r="M355" s="310" t="s">
        <v>93</v>
      </c>
    </row>
    <row r="356" spans="1:13" ht="16.5" thickBot="1">
      <c r="A356" s="309"/>
      <c r="B356" s="280"/>
      <c r="C356" s="280"/>
      <c r="D356" s="280"/>
      <c r="E356" s="280"/>
      <c r="F356" s="280"/>
      <c r="G356" s="280"/>
      <c r="H356" s="279"/>
      <c r="I356" s="971">
        <v>1641.4</v>
      </c>
      <c r="J356" s="972"/>
      <c r="K356" s="973"/>
      <c r="L356" s="974"/>
      <c r="M356" s="308"/>
    </row>
    <row r="357" spans="1:13">
      <c r="A357" s="296" t="s">
        <v>92</v>
      </c>
      <c r="B357" s="276"/>
      <c r="C357" s="276"/>
      <c r="D357" s="276"/>
      <c r="E357" s="276"/>
      <c r="F357" s="276"/>
      <c r="G357" s="276"/>
      <c r="H357" s="307"/>
      <c r="I357" s="273"/>
      <c r="J357" s="272"/>
      <c r="K357" s="955">
        <f>K360+K363</f>
        <v>7.59</v>
      </c>
      <c r="L357" s="956"/>
      <c r="M357" s="226">
        <f>K357*12*I356</f>
        <v>149498.712</v>
      </c>
    </row>
    <row r="358" spans="1:13">
      <c r="A358" s="306" t="s">
        <v>91</v>
      </c>
      <c r="B358" s="305"/>
      <c r="C358" s="305"/>
      <c r="D358" s="305"/>
      <c r="E358" s="305"/>
      <c r="F358" s="305"/>
      <c r="G358" s="305"/>
      <c r="H358" s="304"/>
      <c r="I358" s="234"/>
      <c r="J358" s="233"/>
      <c r="K358" s="268"/>
      <c r="L358" s="261"/>
      <c r="M358" s="303"/>
    </row>
    <row r="359" spans="1:13" ht="15.75" thickBot="1">
      <c r="A359" s="292" t="s">
        <v>90</v>
      </c>
      <c r="B359" s="302"/>
      <c r="C359" s="302"/>
      <c r="D359" s="302"/>
      <c r="E359" s="302"/>
      <c r="F359" s="302"/>
      <c r="G359" s="302"/>
      <c r="H359" s="301"/>
      <c r="I359" s="289"/>
      <c r="J359" s="222"/>
      <c r="K359" s="221"/>
      <c r="L359" s="220"/>
      <c r="M359" s="219"/>
    </row>
    <row r="360" spans="1:13">
      <c r="A360" s="257" t="s">
        <v>89</v>
      </c>
      <c r="B360" s="266"/>
      <c r="C360" s="266"/>
      <c r="D360" s="266"/>
      <c r="E360" s="266"/>
      <c r="F360" s="266"/>
      <c r="G360" s="266"/>
      <c r="H360" s="285"/>
      <c r="I360" s="975" t="s">
        <v>27</v>
      </c>
      <c r="J360" s="976"/>
      <c r="K360" s="977">
        <v>4.54</v>
      </c>
      <c r="L360" s="978"/>
      <c r="M360" s="215">
        <f>K360*12*I356</f>
        <v>89423.472000000009</v>
      </c>
    </row>
    <row r="361" spans="1:13">
      <c r="A361" s="238" t="s">
        <v>80</v>
      </c>
      <c r="B361" s="283"/>
      <c r="C361" s="283"/>
      <c r="D361" s="283"/>
      <c r="E361" s="283"/>
      <c r="F361" s="283"/>
      <c r="G361" s="283"/>
      <c r="H361" s="284"/>
      <c r="I361" s="967" t="s">
        <v>70</v>
      </c>
      <c r="J361" s="968"/>
      <c r="K361" s="262"/>
      <c r="L361" s="261"/>
      <c r="M361" s="215"/>
    </row>
    <row r="362" spans="1:13">
      <c r="A362" s="257" t="s">
        <v>79</v>
      </c>
      <c r="B362" s="266"/>
      <c r="C362" s="266"/>
      <c r="D362" s="266"/>
      <c r="E362" s="266"/>
      <c r="F362" s="266"/>
      <c r="G362" s="266"/>
      <c r="H362" s="285"/>
      <c r="I362" s="975"/>
      <c r="J362" s="976"/>
      <c r="K362" s="262"/>
      <c r="L362" s="261"/>
      <c r="M362" s="215"/>
    </row>
    <row r="363" spans="1:13">
      <c r="A363" s="257" t="s">
        <v>88</v>
      </c>
      <c r="B363" s="266"/>
      <c r="C363" s="266"/>
      <c r="D363" s="266"/>
      <c r="E363" s="266"/>
      <c r="F363" s="266"/>
      <c r="G363" s="266"/>
      <c r="H363" s="285"/>
      <c r="I363" s="979" t="s">
        <v>59</v>
      </c>
      <c r="J363" s="980"/>
      <c r="K363" s="981">
        <v>3.05</v>
      </c>
      <c r="L363" s="982"/>
      <c r="M363" s="215">
        <f>K363*12*I356</f>
        <v>60075.239999999991</v>
      </c>
    </row>
    <row r="364" spans="1:13" ht="15.75">
      <c r="A364" s="254" t="s">
        <v>87</v>
      </c>
      <c r="B364" s="282"/>
      <c r="C364" s="282"/>
      <c r="D364" s="282"/>
      <c r="E364" s="282"/>
      <c r="F364" s="282"/>
      <c r="G364" s="282"/>
      <c r="H364" s="281"/>
      <c r="I364" s="967" t="s">
        <v>70</v>
      </c>
      <c r="J364" s="968"/>
      <c r="K364" s="300"/>
      <c r="L364" s="299"/>
      <c r="M364" s="215"/>
    </row>
    <row r="365" spans="1:13">
      <c r="A365" s="249" t="s">
        <v>86</v>
      </c>
      <c r="B365" s="263"/>
      <c r="C365" s="263"/>
      <c r="D365" s="263"/>
      <c r="E365" s="263"/>
      <c r="F365" s="263"/>
      <c r="G365" s="263"/>
      <c r="H365" s="298"/>
      <c r="I365" s="967"/>
      <c r="J365" s="968"/>
      <c r="K365" s="297"/>
      <c r="L365" s="261"/>
      <c r="M365" s="215"/>
    </row>
    <row r="366" spans="1:13" ht="15.75" thickBot="1">
      <c r="A366" s="257" t="s">
        <v>85</v>
      </c>
      <c r="B366" s="256"/>
      <c r="C366" s="256"/>
      <c r="D366" s="256"/>
      <c r="E366" s="256"/>
      <c r="F366" s="256"/>
      <c r="G366" s="256"/>
      <c r="H366" s="255"/>
      <c r="I366" s="270"/>
      <c r="J366" s="269"/>
      <c r="K366" s="983"/>
      <c r="L366" s="984"/>
      <c r="M366" s="215"/>
    </row>
    <row r="367" spans="1:13">
      <c r="A367" s="296" t="s">
        <v>84</v>
      </c>
      <c r="B367" s="295"/>
      <c r="C367" s="295"/>
      <c r="D367" s="295"/>
      <c r="E367" s="295"/>
      <c r="F367" s="295"/>
      <c r="G367" s="295"/>
      <c r="H367" s="294"/>
      <c r="I367" s="273"/>
      <c r="J367" s="293"/>
      <c r="K367" s="985">
        <f>K369+K374+K376</f>
        <v>6.1999999999999993</v>
      </c>
      <c r="L367" s="956"/>
      <c r="M367" s="226">
        <f>K367*12*I356</f>
        <v>122120.15999999999</v>
      </c>
    </row>
    <row r="368" spans="1:13" ht="15.75" thickBot="1">
      <c r="A368" s="292" t="s">
        <v>83</v>
      </c>
      <c r="B368" s="291"/>
      <c r="C368" s="291"/>
      <c r="D368" s="291"/>
      <c r="E368" s="291"/>
      <c r="F368" s="291"/>
      <c r="G368" s="291"/>
      <c r="H368" s="290"/>
      <c r="I368" s="289"/>
      <c r="J368" s="288"/>
      <c r="K368" s="221"/>
      <c r="L368" s="220"/>
      <c r="M368" s="219"/>
    </row>
    <row r="369" spans="1:13">
      <c r="A369" s="238" t="s">
        <v>82</v>
      </c>
      <c r="B369" s="237"/>
      <c r="C369" s="237"/>
      <c r="D369" s="237"/>
      <c r="E369" s="237"/>
      <c r="F369" s="237"/>
      <c r="G369" s="237"/>
      <c r="H369" s="235"/>
      <c r="I369" s="967" t="s">
        <v>27</v>
      </c>
      <c r="J369" s="968"/>
      <c r="K369" s="977">
        <v>3.11</v>
      </c>
      <c r="L369" s="978"/>
      <c r="M369" s="215">
        <f>K369*12*I356</f>
        <v>61257.048000000003</v>
      </c>
    </row>
    <row r="370" spans="1:13">
      <c r="A370" s="257" t="s">
        <v>81</v>
      </c>
      <c r="B370" s="256"/>
      <c r="C370" s="256"/>
      <c r="D370" s="256"/>
      <c r="E370" s="256"/>
      <c r="F370" s="256"/>
      <c r="G370" s="256"/>
      <c r="H370" s="255"/>
      <c r="I370" s="429"/>
      <c r="J370" s="430"/>
      <c r="K370" s="262"/>
      <c r="L370" s="261"/>
      <c r="M370" s="215"/>
    </row>
    <row r="371" spans="1:13">
      <c r="A371" s="238" t="s">
        <v>80</v>
      </c>
      <c r="B371" s="283"/>
      <c r="C371" s="283"/>
      <c r="D371" s="283"/>
      <c r="E371" s="283"/>
      <c r="F371" s="283"/>
      <c r="G371" s="283"/>
      <c r="H371" s="284"/>
      <c r="I371" s="967" t="s">
        <v>70</v>
      </c>
      <c r="J371" s="968"/>
      <c r="K371" s="262"/>
      <c r="L371" s="261"/>
      <c r="M371" s="215"/>
    </row>
    <row r="372" spans="1:13">
      <c r="A372" s="257" t="s">
        <v>79</v>
      </c>
      <c r="B372" s="266"/>
      <c r="C372" s="266"/>
      <c r="D372" s="266"/>
      <c r="E372" s="266"/>
      <c r="F372" s="266"/>
      <c r="G372" s="266"/>
      <c r="H372" s="285"/>
      <c r="I372" s="975"/>
      <c r="J372" s="976"/>
      <c r="K372" s="262"/>
      <c r="L372" s="261"/>
      <c r="M372" s="215"/>
    </row>
    <row r="373" spans="1:13">
      <c r="A373" s="254" t="s">
        <v>78</v>
      </c>
      <c r="B373" s="282"/>
      <c r="C373" s="281"/>
      <c r="D373" s="283"/>
      <c r="E373" s="283"/>
      <c r="F373" s="283"/>
      <c r="G373" s="283"/>
      <c r="H373" s="284"/>
      <c r="I373" s="967" t="s">
        <v>70</v>
      </c>
      <c r="J373" s="968"/>
      <c r="K373" s="262"/>
      <c r="L373" s="261"/>
      <c r="M373" s="215"/>
    </row>
    <row r="374" spans="1:13">
      <c r="A374" s="238" t="s">
        <v>77</v>
      </c>
      <c r="B374" s="283"/>
      <c r="C374" s="283"/>
      <c r="D374" s="282"/>
      <c r="E374" s="282"/>
      <c r="F374" s="282"/>
      <c r="G374" s="282"/>
      <c r="H374" s="281"/>
      <c r="I374" s="979" t="s">
        <v>59</v>
      </c>
      <c r="J374" s="980"/>
      <c r="K374" s="981">
        <v>1.36</v>
      </c>
      <c r="L374" s="982"/>
      <c r="M374" s="215">
        <f>K374*12*I356</f>
        <v>26787.648000000001</v>
      </c>
    </row>
    <row r="375" spans="1:13">
      <c r="A375" s="249" t="s">
        <v>76</v>
      </c>
      <c r="B375" s="248"/>
      <c r="C375" s="248"/>
      <c r="D375" s="248"/>
      <c r="E375" s="248"/>
      <c r="F375" s="248"/>
      <c r="G375" s="248"/>
      <c r="H375" s="247"/>
      <c r="I375" s="961" t="s">
        <v>134</v>
      </c>
      <c r="J375" s="962"/>
      <c r="K375" s="262"/>
      <c r="L375" s="261"/>
      <c r="M375" s="215"/>
    </row>
    <row r="376" spans="1:13">
      <c r="A376" s="249" t="s">
        <v>73</v>
      </c>
      <c r="B376" s="248"/>
      <c r="C376" s="248"/>
      <c r="D376" s="248"/>
      <c r="E376" s="248"/>
      <c r="F376" s="248"/>
      <c r="G376" s="248"/>
      <c r="H376" s="247"/>
      <c r="I376" s="961" t="s">
        <v>59</v>
      </c>
      <c r="J376" s="962"/>
      <c r="K376" s="981">
        <v>1.73</v>
      </c>
      <c r="L376" s="982"/>
      <c r="M376" s="215">
        <f>K376*12*I356</f>
        <v>34075.464</v>
      </c>
    </row>
    <row r="377" spans="1:13">
      <c r="A377" s="257" t="s">
        <v>72</v>
      </c>
      <c r="B377" s="256"/>
      <c r="C377" s="256"/>
      <c r="D377" s="256"/>
      <c r="E377" s="256"/>
      <c r="F377" s="256"/>
      <c r="G377" s="256"/>
      <c r="H377" s="255"/>
      <c r="I377" s="270"/>
      <c r="J377" s="269"/>
      <c r="K377" s="262"/>
      <c r="L377" s="261"/>
      <c r="M377" s="215"/>
    </row>
    <row r="378" spans="1:13">
      <c r="A378" s="249" t="s">
        <v>71</v>
      </c>
      <c r="B378" s="248"/>
      <c r="C378" s="248"/>
      <c r="D378" s="248"/>
      <c r="E378" s="248"/>
      <c r="F378" s="248"/>
      <c r="G378" s="248"/>
      <c r="H378" s="247"/>
      <c r="I378" s="967" t="s">
        <v>70</v>
      </c>
      <c r="J378" s="968"/>
      <c r="K378" s="262"/>
      <c r="L378" s="261"/>
      <c r="M378" s="215"/>
    </row>
    <row r="379" spans="1:13" ht="15.75" thickBot="1">
      <c r="A379" s="249" t="s">
        <v>69</v>
      </c>
      <c r="B379" s="248"/>
      <c r="C379" s="248"/>
      <c r="D379" s="248"/>
      <c r="E379" s="248"/>
      <c r="F379" s="248"/>
      <c r="G379" s="248"/>
      <c r="H379" s="247"/>
      <c r="I379" s="961" t="s">
        <v>133</v>
      </c>
      <c r="J379" s="962"/>
      <c r="K379" s="280"/>
      <c r="L379" s="279"/>
      <c r="M379" s="278"/>
    </row>
    <row r="380" spans="1:13" ht="15.75" thickBot="1">
      <c r="A380" s="277" t="s">
        <v>66</v>
      </c>
      <c r="B380" s="276"/>
      <c r="C380" s="276"/>
      <c r="D380" s="276"/>
      <c r="E380" s="276"/>
      <c r="F380" s="276"/>
      <c r="G380" s="275"/>
      <c r="H380" s="274"/>
      <c r="I380" s="273"/>
      <c r="J380" s="272"/>
      <c r="K380" s="991">
        <f>K381+K388+K396+K400+K401+K402</f>
        <v>39.9</v>
      </c>
      <c r="L380" s="956"/>
      <c r="M380" s="226">
        <f>M381+M388+M396+M400+M401+M402</f>
        <v>785902.32000000018</v>
      </c>
    </row>
    <row r="381" spans="1:13" ht="15.75" thickBot="1">
      <c r="A381" s="986" t="s">
        <v>65</v>
      </c>
      <c r="B381" s="987"/>
      <c r="C381" s="987"/>
      <c r="D381" s="987"/>
      <c r="E381" s="987"/>
      <c r="F381" s="987"/>
      <c r="G381" s="987"/>
      <c r="H381" s="988"/>
      <c r="I381" s="242"/>
      <c r="J381" s="241"/>
      <c r="K381" s="989">
        <f>K382+K383+K384+K386+K387</f>
        <v>10.290000000000001</v>
      </c>
      <c r="L381" s="990"/>
      <c r="M381" s="240">
        <f>K381*12*I356</f>
        <v>202680.07200000004</v>
      </c>
    </row>
    <row r="382" spans="1:13">
      <c r="A382" s="257" t="s">
        <v>64</v>
      </c>
      <c r="B382" s="256"/>
      <c r="C382" s="256"/>
      <c r="D382" s="256"/>
      <c r="E382" s="256"/>
      <c r="F382" s="256"/>
      <c r="G382" s="256"/>
      <c r="H382" s="255"/>
      <c r="I382" s="975" t="s">
        <v>63</v>
      </c>
      <c r="J382" s="976"/>
      <c r="K382" s="977">
        <v>2.2400000000000002</v>
      </c>
      <c r="L382" s="978"/>
      <c r="M382" s="215">
        <f>K382*12*I356</f>
        <v>44120.832000000009</v>
      </c>
    </row>
    <row r="383" spans="1:13">
      <c r="A383" s="254" t="s">
        <v>62</v>
      </c>
      <c r="B383" s="253"/>
      <c r="C383" s="253"/>
      <c r="D383" s="253"/>
      <c r="E383" s="253"/>
      <c r="F383" s="253"/>
      <c r="G383" s="253"/>
      <c r="H383" s="252"/>
      <c r="I383" s="979" t="s">
        <v>61</v>
      </c>
      <c r="J383" s="980"/>
      <c r="K383" s="981">
        <v>5.28</v>
      </c>
      <c r="L383" s="982"/>
      <c r="M383" s="215">
        <f>K383*12*I356</f>
        <v>103999.10400000001</v>
      </c>
    </row>
    <row r="384" spans="1:13">
      <c r="A384" s="249" t="s">
        <v>60</v>
      </c>
      <c r="B384" s="248"/>
      <c r="C384" s="248"/>
      <c r="D384" s="248"/>
      <c r="E384" s="248"/>
      <c r="F384" s="248"/>
      <c r="G384" s="248"/>
      <c r="H384" s="247"/>
      <c r="I384" s="961" t="s">
        <v>59</v>
      </c>
      <c r="J384" s="962"/>
      <c r="K384" s="981">
        <v>0.6</v>
      </c>
      <c r="L384" s="982"/>
      <c r="M384" s="215">
        <f>K384*12*I356</f>
        <v>11818.08</v>
      </c>
    </row>
    <row r="385" spans="1:13">
      <c r="A385" s="271" t="s">
        <v>58</v>
      </c>
      <c r="B385" s="266"/>
      <c r="C385" s="266"/>
      <c r="D385" s="266"/>
      <c r="E385" s="256"/>
      <c r="F385" s="256"/>
      <c r="G385" s="256"/>
      <c r="H385" s="255"/>
      <c r="I385" s="270"/>
      <c r="J385" s="269"/>
      <c r="K385" s="268"/>
      <c r="L385" s="261"/>
      <c r="M385" s="215"/>
    </row>
    <row r="386" spans="1:13">
      <c r="A386" s="254" t="s">
        <v>57</v>
      </c>
      <c r="B386" s="253"/>
      <c r="C386" s="253"/>
      <c r="D386" s="253"/>
      <c r="E386" s="253"/>
      <c r="F386" s="253"/>
      <c r="G386" s="253"/>
      <c r="H386" s="252"/>
      <c r="I386" s="979" t="s">
        <v>27</v>
      </c>
      <c r="J386" s="980"/>
      <c r="K386" s="981">
        <v>0.18</v>
      </c>
      <c r="L386" s="982"/>
      <c r="M386" s="215">
        <f>K386*12*I356</f>
        <v>3545.4240000000004</v>
      </c>
    </row>
    <row r="387" spans="1:13" ht="15.75" thickBot="1">
      <c r="A387" s="249" t="s">
        <v>56</v>
      </c>
      <c r="B387" s="248"/>
      <c r="C387" s="248"/>
      <c r="D387" s="248"/>
      <c r="E387" s="248"/>
      <c r="F387" s="248"/>
      <c r="G387" s="248"/>
      <c r="H387" s="247"/>
      <c r="I387" s="992" t="s">
        <v>27</v>
      </c>
      <c r="J387" s="993"/>
      <c r="K387" s="994">
        <v>1.99</v>
      </c>
      <c r="L387" s="995"/>
      <c r="M387" s="215">
        <f>K387*12*I356</f>
        <v>39196.631999999998</v>
      </c>
    </row>
    <row r="388" spans="1:13" ht="15.75" thickBot="1">
      <c r="A388" s="996" t="s">
        <v>55</v>
      </c>
      <c r="B388" s="997"/>
      <c r="C388" s="997"/>
      <c r="D388" s="997"/>
      <c r="E388" s="997"/>
      <c r="F388" s="997"/>
      <c r="G388" s="997"/>
      <c r="H388" s="998"/>
      <c r="I388" s="242"/>
      <c r="J388" s="241"/>
      <c r="K388" s="999">
        <f>K389+K390+K392+K393+K394+K395</f>
        <v>2.5499999999999998</v>
      </c>
      <c r="L388" s="990"/>
      <c r="M388" s="240">
        <f>K388*12*I356</f>
        <v>50226.84</v>
      </c>
    </row>
    <row r="389" spans="1:13">
      <c r="A389" s="267" t="s">
        <v>54</v>
      </c>
      <c r="B389" s="266"/>
      <c r="C389" s="266"/>
      <c r="D389" s="266"/>
      <c r="E389" s="266"/>
      <c r="F389" s="256"/>
      <c r="G389" s="256"/>
      <c r="H389" s="255"/>
      <c r="I389" s="265"/>
      <c r="J389" s="233"/>
      <c r="K389" s="977">
        <v>0.14000000000000001</v>
      </c>
      <c r="L389" s="978"/>
      <c r="M389" s="215">
        <f>K389*12*I356</f>
        <v>2757.5520000000006</v>
      </c>
    </row>
    <row r="390" spans="1:13">
      <c r="A390" s="264" t="s">
        <v>53</v>
      </c>
      <c r="B390" s="263"/>
      <c r="C390" s="263"/>
      <c r="D390" s="263"/>
      <c r="E390" s="263"/>
      <c r="F390" s="248"/>
      <c r="G390" s="248"/>
      <c r="H390" s="247"/>
      <c r="I390" s="967" t="s">
        <v>52</v>
      </c>
      <c r="J390" s="968"/>
      <c r="K390" s="981">
        <v>1.22</v>
      </c>
      <c r="L390" s="982"/>
      <c r="M390" s="215">
        <f>K390*12*I356</f>
        <v>24030.096000000001</v>
      </c>
    </row>
    <row r="391" spans="1:13">
      <c r="A391" s="257" t="s">
        <v>51</v>
      </c>
      <c r="B391" s="256"/>
      <c r="C391" s="256"/>
      <c r="D391" s="256"/>
      <c r="E391" s="256"/>
      <c r="F391" s="256"/>
      <c r="G391" s="256"/>
      <c r="H391" s="255"/>
      <c r="I391" s="975" t="s">
        <v>50</v>
      </c>
      <c r="J391" s="976"/>
      <c r="K391" s="262"/>
      <c r="L391" s="261"/>
      <c r="M391" s="215"/>
    </row>
    <row r="392" spans="1:13">
      <c r="A392" s="254" t="s">
        <v>49</v>
      </c>
      <c r="B392" s="253"/>
      <c r="C392" s="253"/>
      <c r="D392" s="253"/>
      <c r="E392" s="253"/>
      <c r="F392" s="253"/>
      <c r="G392" s="253"/>
      <c r="H392" s="252"/>
      <c r="I392" s="979" t="s">
        <v>48</v>
      </c>
      <c r="J392" s="980"/>
      <c r="K392" s="981">
        <v>0.75</v>
      </c>
      <c r="L392" s="982"/>
      <c r="M392" s="215">
        <f>K392*12*I356</f>
        <v>14772.6</v>
      </c>
    </row>
    <row r="393" spans="1:13">
      <c r="A393" s="254" t="s">
        <v>47</v>
      </c>
      <c r="B393" s="253"/>
      <c r="C393" s="253"/>
      <c r="D393" s="253"/>
      <c r="E393" s="253"/>
      <c r="F393" s="253"/>
      <c r="G393" s="253"/>
      <c r="H393" s="252"/>
      <c r="I393" s="979" t="s">
        <v>46</v>
      </c>
      <c r="J393" s="980"/>
      <c r="K393" s="981">
        <v>0.19</v>
      </c>
      <c r="L393" s="982"/>
      <c r="M393" s="215">
        <f>K393*12*I356</f>
        <v>3742.3920000000007</v>
      </c>
    </row>
    <row r="394" spans="1:13">
      <c r="A394" s="249" t="s">
        <v>38</v>
      </c>
      <c r="B394" s="248"/>
      <c r="C394" s="248"/>
      <c r="D394" s="248"/>
      <c r="E394" s="248"/>
      <c r="F394" s="248"/>
      <c r="G394" s="248"/>
      <c r="H394" s="247"/>
      <c r="I394" s="979" t="s">
        <v>37</v>
      </c>
      <c r="J394" s="980"/>
      <c r="K394" s="983">
        <v>0.1</v>
      </c>
      <c r="L394" s="984"/>
      <c r="M394" s="215">
        <f>K394*12*I356</f>
        <v>1969.6800000000003</v>
      </c>
    </row>
    <row r="395" spans="1:13" ht="15.75" thickBot="1">
      <c r="A395" s="249" t="s">
        <v>45</v>
      </c>
      <c r="B395" s="248"/>
      <c r="C395" s="248"/>
      <c r="D395" s="248"/>
      <c r="E395" s="248"/>
      <c r="F395" s="248"/>
      <c r="G395" s="248"/>
      <c r="H395" s="247"/>
      <c r="I395" s="992" t="s">
        <v>44</v>
      </c>
      <c r="J395" s="993"/>
      <c r="K395" s="1002">
        <v>0.15</v>
      </c>
      <c r="L395" s="1003"/>
      <c r="M395" s="260">
        <f>K395*12*I356</f>
        <v>2954.52</v>
      </c>
    </row>
    <row r="396" spans="1:13" ht="15.75" thickBot="1">
      <c r="A396" s="996" t="s">
        <v>108</v>
      </c>
      <c r="B396" s="997"/>
      <c r="C396" s="997"/>
      <c r="D396" s="997"/>
      <c r="E396" s="997"/>
      <c r="F396" s="997"/>
      <c r="G396" s="997"/>
      <c r="H396" s="998"/>
      <c r="I396" s="259"/>
      <c r="J396" s="258"/>
      <c r="K396" s="1004">
        <f>K397+K398+K399</f>
        <v>1.67</v>
      </c>
      <c r="L396" s="1005"/>
      <c r="M396" s="240">
        <f>K396*12*I356</f>
        <v>32893.656000000003</v>
      </c>
    </row>
    <row r="397" spans="1:13">
      <c r="A397" s="257" t="s">
        <v>42</v>
      </c>
      <c r="B397" s="256"/>
      <c r="C397" s="256"/>
      <c r="D397" s="256"/>
      <c r="E397" s="256"/>
      <c r="F397" s="256"/>
      <c r="G397" s="256"/>
      <c r="H397" s="255"/>
      <c r="I397" s="1006" t="s">
        <v>41</v>
      </c>
      <c r="J397" s="1007"/>
      <c r="K397" s="1008">
        <v>0.8</v>
      </c>
      <c r="L397" s="1009"/>
      <c r="M397" s="215">
        <f>K397*12*I356</f>
        <v>15757.440000000002</v>
      </c>
    </row>
    <row r="398" spans="1:13">
      <c r="A398" s="254" t="s">
        <v>40</v>
      </c>
      <c r="B398" s="253"/>
      <c r="C398" s="253"/>
      <c r="D398" s="253"/>
      <c r="E398" s="253"/>
      <c r="F398" s="253"/>
      <c r="G398" s="253"/>
      <c r="H398" s="252"/>
      <c r="I398" s="251" t="s">
        <v>39</v>
      </c>
      <c r="J398" s="250"/>
      <c r="K398" s="983">
        <v>0.7</v>
      </c>
      <c r="L398" s="984"/>
      <c r="M398" s="215">
        <f>K398*12*I356</f>
        <v>13787.759999999998</v>
      </c>
    </row>
    <row r="399" spans="1:13" ht="15.75" thickBot="1">
      <c r="A399" s="249" t="s">
        <v>38</v>
      </c>
      <c r="B399" s="248"/>
      <c r="C399" s="248"/>
      <c r="D399" s="248"/>
      <c r="E399" s="248"/>
      <c r="F399" s="248"/>
      <c r="G399" s="248"/>
      <c r="H399" s="247"/>
      <c r="I399" s="992" t="s">
        <v>37</v>
      </c>
      <c r="J399" s="993"/>
      <c r="K399" s="1002">
        <v>0.17</v>
      </c>
      <c r="L399" s="1003"/>
      <c r="M399" s="215">
        <f>K399*12*I356</f>
        <v>3348.4560000000001</v>
      </c>
    </row>
    <row r="400" spans="1:13" ht="15.75" thickBot="1">
      <c r="A400" s="246" t="s">
        <v>107</v>
      </c>
      <c r="B400" s="245"/>
      <c r="C400" s="245"/>
      <c r="D400" s="245"/>
      <c r="E400" s="245"/>
      <c r="F400" s="245"/>
      <c r="G400" s="245"/>
      <c r="H400" s="244"/>
      <c r="I400" s="1010" t="s">
        <v>35</v>
      </c>
      <c r="J400" s="1011"/>
      <c r="K400" s="1012">
        <v>23.32</v>
      </c>
      <c r="L400" s="1013"/>
      <c r="M400" s="240">
        <f>K400*12*I356</f>
        <v>459329.37600000011</v>
      </c>
    </row>
    <row r="401" spans="1:13" ht="15.75" thickBot="1">
      <c r="A401" s="986" t="s">
        <v>106</v>
      </c>
      <c r="B401" s="987"/>
      <c r="C401" s="987"/>
      <c r="D401" s="987"/>
      <c r="E401" s="987"/>
      <c r="F401" s="987"/>
      <c r="G401" s="987"/>
      <c r="H401" s="988"/>
      <c r="I401" s="1014" t="s">
        <v>32</v>
      </c>
      <c r="J401" s="1015"/>
      <c r="K401" s="999">
        <v>1.98</v>
      </c>
      <c r="L401" s="1005"/>
      <c r="M401" s="240">
        <f>K401*12*I356</f>
        <v>38999.663999999997</v>
      </c>
    </row>
    <row r="402" spans="1:13" ht="15.75" thickBot="1">
      <c r="A402" s="246" t="s">
        <v>105</v>
      </c>
      <c r="B402" s="245"/>
      <c r="C402" s="245"/>
      <c r="D402" s="245"/>
      <c r="E402" s="245"/>
      <c r="F402" s="245"/>
      <c r="G402" s="245"/>
      <c r="H402" s="244"/>
      <c r="I402" s="242"/>
      <c r="J402" s="241"/>
      <c r="K402" s="999">
        <v>0.09</v>
      </c>
      <c r="L402" s="1005"/>
      <c r="M402" s="240">
        <f>K402*12*I356</f>
        <v>1772.7120000000002</v>
      </c>
    </row>
    <row r="403" spans="1:13" ht="15.75" thickBot="1">
      <c r="A403" s="238" t="s">
        <v>197</v>
      </c>
      <c r="B403" s="237"/>
      <c r="C403" s="237"/>
      <c r="D403" s="237"/>
      <c r="E403" s="237"/>
      <c r="F403" s="237"/>
      <c r="G403" s="237"/>
      <c r="H403" s="235"/>
      <c r="I403" s="1014" t="s">
        <v>27</v>
      </c>
      <c r="J403" s="1015"/>
      <c r="K403" s="431"/>
      <c r="L403" s="432"/>
      <c r="M403" s="215"/>
    </row>
    <row r="404" spans="1:13" ht="15.75" thickBot="1">
      <c r="A404" s="986" t="s">
        <v>111</v>
      </c>
      <c r="B404" s="987"/>
      <c r="C404" s="987"/>
      <c r="D404" s="987"/>
      <c r="E404" s="987"/>
      <c r="F404" s="987"/>
      <c r="G404" s="987"/>
      <c r="H404" s="988"/>
      <c r="I404" s="242"/>
      <c r="J404" s="241"/>
      <c r="K404" s="999">
        <v>7.34</v>
      </c>
      <c r="L404" s="1005"/>
      <c r="M404" s="240">
        <f>K404*12*I356</f>
        <v>144574.51200000002</v>
      </c>
    </row>
    <row r="405" spans="1:13">
      <c r="A405" s="238" t="s">
        <v>132</v>
      </c>
      <c r="B405" s="236"/>
      <c r="C405" s="236"/>
      <c r="D405" s="236"/>
      <c r="E405" s="236"/>
      <c r="F405" s="237"/>
      <c r="G405" s="236"/>
      <c r="H405" s="235"/>
      <c r="I405" s="967" t="s">
        <v>23</v>
      </c>
      <c r="J405" s="968"/>
      <c r="K405" s="232"/>
      <c r="L405" s="432"/>
      <c r="M405" s="215"/>
    </row>
    <row r="406" spans="1:13">
      <c r="A406" s="238" t="s">
        <v>131</v>
      </c>
      <c r="B406" s="236"/>
      <c r="C406" s="236"/>
      <c r="D406" s="236"/>
      <c r="E406" s="236"/>
      <c r="F406" s="237"/>
      <c r="G406" s="236"/>
      <c r="H406" s="235"/>
      <c r="I406" s="967" t="s">
        <v>21</v>
      </c>
      <c r="J406" s="968"/>
      <c r="K406" s="232"/>
      <c r="L406" s="432"/>
      <c r="M406" s="215"/>
    </row>
    <row r="407" spans="1:13">
      <c r="A407" s="238" t="s">
        <v>130</v>
      </c>
      <c r="B407" s="236"/>
      <c r="C407" s="236"/>
      <c r="D407" s="236"/>
      <c r="E407" s="236"/>
      <c r="F407" s="237"/>
      <c r="G407" s="236"/>
      <c r="H407" s="235"/>
      <c r="I407" s="967" t="s">
        <v>19</v>
      </c>
      <c r="J407" s="968"/>
      <c r="K407" s="232"/>
      <c r="L407" s="432"/>
      <c r="M407" s="215"/>
    </row>
    <row r="408" spans="1:13">
      <c r="A408" s="238" t="s">
        <v>129</v>
      </c>
      <c r="B408" s="236"/>
      <c r="C408" s="236"/>
      <c r="D408" s="236"/>
      <c r="E408" s="236"/>
      <c r="F408" s="237"/>
      <c r="G408" s="236"/>
      <c r="H408" s="235"/>
      <c r="I408" s="967" t="s">
        <v>17</v>
      </c>
      <c r="J408" s="968"/>
      <c r="K408" s="232"/>
      <c r="L408" s="432"/>
      <c r="M408" s="215"/>
    </row>
    <row r="409" spans="1:13">
      <c r="A409" s="238" t="s">
        <v>128</v>
      </c>
      <c r="B409" s="236"/>
      <c r="C409" s="236"/>
      <c r="D409" s="236"/>
      <c r="E409" s="236"/>
      <c r="F409" s="237"/>
      <c r="G409" s="236"/>
      <c r="H409" s="235"/>
      <c r="I409" s="967" t="s">
        <v>15</v>
      </c>
      <c r="J409" s="968"/>
      <c r="K409" s="232"/>
      <c r="L409" s="432"/>
      <c r="M409" s="215"/>
    </row>
    <row r="410" spans="1:13">
      <c r="A410" s="238" t="s">
        <v>127</v>
      </c>
      <c r="B410" s="236"/>
      <c r="C410" s="236"/>
      <c r="D410" s="236"/>
      <c r="E410" s="236"/>
      <c r="F410" s="237"/>
      <c r="G410" s="236"/>
      <c r="H410" s="235"/>
      <c r="I410" s="234"/>
      <c r="J410" s="233"/>
      <c r="K410" s="232"/>
      <c r="L410" s="239"/>
      <c r="M410" s="215"/>
    </row>
    <row r="411" spans="1:13">
      <c r="A411" s="238" t="s">
        <v>126</v>
      </c>
      <c r="B411" s="236"/>
      <c r="C411" s="236"/>
      <c r="D411" s="236"/>
      <c r="E411" s="236"/>
      <c r="F411" s="237"/>
      <c r="G411" s="236"/>
      <c r="H411" s="235"/>
      <c r="I411" s="234"/>
      <c r="J411" s="233"/>
      <c r="K411" s="232"/>
      <c r="L411" s="432"/>
      <c r="M411" s="215"/>
    </row>
    <row r="412" spans="1:13">
      <c r="A412" s="238" t="s">
        <v>11</v>
      </c>
      <c r="B412" s="236"/>
      <c r="C412" s="236"/>
      <c r="D412" s="236"/>
      <c r="E412" s="236"/>
      <c r="F412" s="237"/>
      <c r="G412" s="236"/>
      <c r="H412" s="235"/>
      <c r="I412" s="234"/>
      <c r="J412" s="233"/>
      <c r="K412" s="232"/>
      <c r="L412" s="432"/>
      <c r="M412" s="215"/>
    </row>
    <row r="413" spans="1:13" ht="15.75" thickBot="1">
      <c r="A413" s="238" t="s">
        <v>125</v>
      </c>
      <c r="B413" s="236"/>
      <c r="C413" s="236"/>
      <c r="D413" s="236"/>
      <c r="E413" s="236"/>
      <c r="F413" s="237"/>
      <c r="G413" s="236"/>
      <c r="H413" s="235"/>
      <c r="I413" s="234"/>
      <c r="J413" s="233"/>
      <c r="K413" s="232"/>
      <c r="L413" s="432"/>
      <c r="M413" s="215"/>
    </row>
    <row r="414" spans="1:13">
      <c r="A414" s="230" t="s">
        <v>8</v>
      </c>
      <c r="B414" s="229"/>
      <c r="C414" s="229"/>
      <c r="D414" s="229"/>
      <c r="E414" s="229"/>
      <c r="F414" s="229"/>
      <c r="G414" s="229"/>
      <c r="H414" s="229"/>
      <c r="I414" s="1014" t="s">
        <v>3</v>
      </c>
      <c r="J414" s="1015"/>
      <c r="K414" s="228"/>
      <c r="L414" s="227"/>
      <c r="M414" s="226"/>
    </row>
    <row r="415" spans="1:13" ht="15.75" thickBot="1">
      <c r="A415" s="225" t="s">
        <v>7</v>
      </c>
      <c r="B415" s="224"/>
      <c r="C415" s="224"/>
      <c r="D415" s="224"/>
      <c r="E415" s="224"/>
      <c r="F415" s="224"/>
      <c r="G415" s="224"/>
      <c r="H415" s="224"/>
      <c r="I415" s="223"/>
      <c r="J415" s="222"/>
      <c r="K415" s="221"/>
      <c r="L415" s="220"/>
      <c r="M415" s="219"/>
    </row>
    <row r="416" spans="1:13" ht="15.75" thickBot="1">
      <c r="A416" s="986" t="s">
        <v>6</v>
      </c>
      <c r="B416" s="987"/>
      <c r="C416" s="987"/>
      <c r="D416" s="987"/>
      <c r="E416" s="987"/>
      <c r="F416" s="987"/>
      <c r="G416" s="987"/>
      <c r="H416" s="1026"/>
      <c r="I416" s="1027" t="s">
        <v>5</v>
      </c>
      <c r="J416" s="1028"/>
      <c r="K416" s="1024">
        <v>1.69</v>
      </c>
      <c r="L416" s="1025"/>
      <c r="M416" s="208">
        <f>K416*12*I356</f>
        <v>33287.592000000004</v>
      </c>
    </row>
    <row r="417" spans="1:13" ht="15.75" thickBot="1">
      <c r="A417" s="1016" t="s">
        <v>4</v>
      </c>
      <c r="B417" s="1016"/>
      <c r="C417" s="1016"/>
      <c r="D417" s="1016"/>
      <c r="E417" s="1016"/>
      <c r="F417" s="1016"/>
      <c r="G417" s="1016"/>
      <c r="H417" s="1016"/>
      <c r="I417" s="1014" t="s">
        <v>3</v>
      </c>
      <c r="J417" s="1015"/>
      <c r="K417" s="1017">
        <v>0.39</v>
      </c>
      <c r="L417" s="1017"/>
      <c r="M417" s="215">
        <f>I356*12*K417</f>
        <v>7681.7520000000013</v>
      </c>
    </row>
    <row r="418" spans="1:13" ht="15.75" thickBot="1">
      <c r="A418" s="433" t="s">
        <v>2</v>
      </c>
      <c r="B418" s="434"/>
      <c r="C418" s="434"/>
      <c r="D418" s="434"/>
      <c r="E418" s="434"/>
      <c r="F418" s="434"/>
      <c r="G418" s="434"/>
      <c r="H418" s="434"/>
      <c r="I418" s="436"/>
      <c r="J418" s="441"/>
      <c r="K418" s="1024"/>
      <c r="L418" s="1025"/>
      <c r="M418" s="208"/>
    </row>
    <row r="419" spans="1:13" ht="15.75" thickBot="1">
      <c r="A419" s="1020" t="s">
        <v>0</v>
      </c>
      <c r="B419" s="1021"/>
      <c r="C419" s="1021"/>
      <c r="D419" s="1021"/>
      <c r="E419" s="1021"/>
      <c r="F419" s="1021"/>
      <c r="G419" s="1021"/>
      <c r="H419" s="1021"/>
      <c r="I419" s="210"/>
      <c r="J419" s="209"/>
      <c r="K419" s="1022">
        <f>K357+K367+K380+K404+K416+K418+K417</f>
        <v>63.11</v>
      </c>
      <c r="L419" s="1023"/>
      <c r="M419" s="208">
        <f>M357+M367+M380+M404+M416+M417+M418</f>
        <v>1243065.0480000004</v>
      </c>
    </row>
    <row r="421" spans="1:13" ht="15.75">
      <c r="A421" s="957" t="s">
        <v>104</v>
      </c>
      <c r="B421" s="957"/>
      <c r="C421" s="957"/>
      <c r="D421" s="957"/>
      <c r="E421" s="957"/>
      <c r="F421" s="957"/>
      <c r="G421" s="957"/>
      <c r="H421" s="957"/>
      <c r="I421" s="957"/>
      <c r="J421" s="957"/>
      <c r="K421" s="957"/>
      <c r="L421" s="957"/>
      <c r="M421" s="262"/>
    </row>
    <row r="422" spans="1:13" ht="15.75">
      <c r="A422" s="958" t="s">
        <v>139</v>
      </c>
      <c r="B422" s="958"/>
      <c r="C422" s="958"/>
      <c r="D422" s="958"/>
      <c r="E422" s="958"/>
      <c r="F422" s="958"/>
      <c r="G422" s="958"/>
      <c r="H422" s="958"/>
      <c r="I422" s="958"/>
      <c r="J422" s="958"/>
      <c r="K422" s="958"/>
      <c r="L422" s="958"/>
      <c r="M422" s="262"/>
    </row>
    <row r="423" spans="1:13" ht="15.75">
      <c r="A423" s="300"/>
      <c r="B423" s="300"/>
      <c r="C423" s="300"/>
      <c r="D423" s="300"/>
      <c r="E423" s="300"/>
      <c r="F423" s="300" t="s">
        <v>203</v>
      </c>
      <c r="G423" s="300"/>
      <c r="H423" s="300"/>
      <c r="I423" s="300"/>
      <c r="J423" s="300"/>
      <c r="K423" s="1110" t="s">
        <v>159</v>
      </c>
      <c r="L423" s="1111"/>
      <c r="M423" s="1111"/>
    </row>
    <row r="424" spans="1:13">
      <c r="A424" s="264"/>
      <c r="B424" s="263"/>
      <c r="C424" s="960" t="s">
        <v>100</v>
      </c>
      <c r="D424" s="960"/>
      <c r="E424" s="960"/>
      <c r="F424" s="263"/>
      <c r="G424" s="263"/>
      <c r="H424" s="298"/>
      <c r="I424" s="961" t="s">
        <v>99</v>
      </c>
      <c r="J424" s="962"/>
      <c r="K424" s="963" t="s">
        <v>98</v>
      </c>
      <c r="L424" s="964"/>
      <c r="M424" s="312"/>
    </row>
    <row r="425" spans="1:13">
      <c r="A425" s="311"/>
      <c r="B425" s="283"/>
      <c r="C425" s="283"/>
      <c r="D425" s="283"/>
      <c r="E425" s="283"/>
      <c r="F425" s="283"/>
      <c r="G425" s="283"/>
      <c r="H425" s="284"/>
      <c r="I425" s="234"/>
      <c r="J425" s="233"/>
      <c r="K425" s="965" t="s">
        <v>97</v>
      </c>
      <c r="L425" s="966"/>
      <c r="M425" s="310" t="s">
        <v>96</v>
      </c>
    </row>
    <row r="426" spans="1:13">
      <c r="A426" s="311"/>
      <c r="B426" s="283"/>
      <c r="C426" s="283"/>
      <c r="D426" s="283"/>
      <c r="E426" s="283"/>
      <c r="F426" s="283"/>
      <c r="G426" s="283"/>
      <c r="H426" s="284"/>
      <c r="I426" s="967" t="s">
        <v>95</v>
      </c>
      <c r="J426" s="968"/>
      <c r="K426" s="969" t="s">
        <v>94</v>
      </c>
      <c r="L426" s="970"/>
      <c r="M426" s="310" t="s">
        <v>93</v>
      </c>
    </row>
    <row r="427" spans="1:13" ht="16.5" thickBot="1">
      <c r="A427" s="309"/>
      <c r="B427" s="280"/>
      <c r="C427" s="280"/>
      <c r="D427" s="280"/>
      <c r="E427" s="280"/>
      <c r="F427" s="280"/>
      <c r="G427" s="280"/>
      <c r="H427" s="279"/>
      <c r="I427" s="971">
        <v>940.3</v>
      </c>
      <c r="J427" s="972"/>
      <c r="K427" s="973"/>
      <c r="L427" s="974"/>
      <c r="M427" s="308"/>
    </row>
    <row r="428" spans="1:13">
      <c r="A428" s="296" t="s">
        <v>92</v>
      </c>
      <c r="B428" s="276"/>
      <c r="C428" s="276"/>
      <c r="D428" s="276"/>
      <c r="E428" s="276"/>
      <c r="F428" s="276"/>
      <c r="G428" s="276"/>
      <c r="H428" s="307"/>
      <c r="I428" s="273"/>
      <c r="J428" s="272"/>
      <c r="K428" s="955">
        <f>K431+K434</f>
        <v>7.59</v>
      </c>
      <c r="L428" s="956"/>
      <c r="M428" s="226">
        <f>K428*12*I427</f>
        <v>85642.52399999999</v>
      </c>
    </row>
    <row r="429" spans="1:13">
      <c r="A429" s="306" t="s">
        <v>91</v>
      </c>
      <c r="B429" s="305"/>
      <c r="C429" s="305"/>
      <c r="D429" s="305"/>
      <c r="E429" s="305"/>
      <c r="F429" s="305"/>
      <c r="G429" s="305"/>
      <c r="H429" s="304"/>
      <c r="I429" s="234"/>
      <c r="J429" s="233"/>
      <c r="K429" s="268"/>
      <c r="L429" s="261"/>
      <c r="M429" s="303"/>
    </row>
    <row r="430" spans="1:13" ht="15.75" thickBot="1">
      <c r="A430" s="292" t="s">
        <v>90</v>
      </c>
      <c r="B430" s="302"/>
      <c r="C430" s="302"/>
      <c r="D430" s="302"/>
      <c r="E430" s="302"/>
      <c r="F430" s="302"/>
      <c r="G430" s="302"/>
      <c r="H430" s="301"/>
      <c r="I430" s="289"/>
      <c r="J430" s="222"/>
      <c r="K430" s="221"/>
      <c r="L430" s="220"/>
      <c r="M430" s="219"/>
    </row>
    <row r="431" spans="1:13">
      <c r="A431" s="257" t="s">
        <v>89</v>
      </c>
      <c r="B431" s="266"/>
      <c r="C431" s="266"/>
      <c r="D431" s="266"/>
      <c r="E431" s="266"/>
      <c r="F431" s="266"/>
      <c r="G431" s="266"/>
      <c r="H431" s="285"/>
      <c r="I431" s="975" t="s">
        <v>27</v>
      </c>
      <c r="J431" s="976"/>
      <c r="K431" s="977">
        <v>4.54</v>
      </c>
      <c r="L431" s="978"/>
      <c r="M431" s="215">
        <f>K431*12*I427</f>
        <v>51227.544000000002</v>
      </c>
    </row>
    <row r="432" spans="1:13">
      <c r="A432" s="238" t="s">
        <v>80</v>
      </c>
      <c r="B432" s="283"/>
      <c r="C432" s="283"/>
      <c r="D432" s="283"/>
      <c r="E432" s="283"/>
      <c r="F432" s="283"/>
      <c r="G432" s="283"/>
      <c r="H432" s="284"/>
      <c r="I432" s="967" t="s">
        <v>70</v>
      </c>
      <c r="J432" s="968"/>
      <c r="K432" s="262"/>
      <c r="L432" s="261"/>
      <c r="M432" s="215"/>
    </row>
    <row r="433" spans="1:13">
      <c r="A433" s="257" t="s">
        <v>79</v>
      </c>
      <c r="B433" s="266"/>
      <c r="C433" s="266"/>
      <c r="D433" s="266"/>
      <c r="E433" s="266"/>
      <c r="F433" s="266"/>
      <c r="G433" s="266"/>
      <c r="H433" s="285"/>
      <c r="I433" s="975"/>
      <c r="J433" s="976"/>
      <c r="K433" s="262"/>
      <c r="L433" s="261"/>
      <c r="M433" s="215"/>
    </row>
    <row r="434" spans="1:13">
      <c r="A434" s="257" t="s">
        <v>88</v>
      </c>
      <c r="B434" s="266"/>
      <c r="C434" s="266"/>
      <c r="D434" s="266"/>
      <c r="E434" s="266"/>
      <c r="F434" s="266"/>
      <c r="G434" s="266"/>
      <c r="H434" s="285"/>
      <c r="I434" s="979" t="s">
        <v>59</v>
      </c>
      <c r="J434" s="980"/>
      <c r="K434" s="981">
        <v>3.05</v>
      </c>
      <c r="L434" s="982"/>
      <c r="M434" s="215">
        <f>K434*12*I427</f>
        <v>34414.979999999996</v>
      </c>
    </row>
    <row r="435" spans="1:13" ht="15.75">
      <c r="A435" s="254" t="s">
        <v>87</v>
      </c>
      <c r="B435" s="282"/>
      <c r="C435" s="282"/>
      <c r="D435" s="282"/>
      <c r="E435" s="282"/>
      <c r="F435" s="282"/>
      <c r="G435" s="282"/>
      <c r="H435" s="281"/>
      <c r="I435" s="967" t="s">
        <v>70</v>
      </c>
      <c r="J435" s="968"/>
      <c r="K435" s="300"/>
      <c r="L435" s="299"/>
      <c r="M435" s="215"/>
    </row>
    <row r="436" spans="1:13">
      <c r="A436" s="249" t="s">
        <v>86</v>
      </c>
      <c r="B436" s="263"/>
      <c r="C436" s="263"/>
      <c r="D436" s="263"/>
      <c r="E436" s="263"/>
      <c r="F436" s="263"/>
      <c r="G436" s="263"/>
      <c r="H436" s="298"/>
      <c r="I436" s="967"/>
      <c r="J436" s="968"/>
      <c r="K436" s="297"/>
      <c r="L436" s="261"/>
      <c r="M436" s="215"/>
    </row>
    <row r="437" spans="1:13" ht="15.75" thickBot="1">
      <c r="A437" s="257" t="s">
        <v>85</v>
      </c>
      <c r="B437" s="256"/>
      <c r="C437" s="256"/>
      <c r="D437" s="256"/>
      <c r="E437" s="256"/>
      <c r="F437" s="256"/>
      <c r="G437" s="256"/>
      <c r="H437" s="255"/>
      <c r="I437" s="270"/>
      <c r="J437" s="269"/>
      <c r="K437" s="983"/>
      <c r="L437" s="984"/>
      <c r="M437" s="215"/>
    </row>
    <row r="438" spans="1:13">
      <c r="A438" s="296" t="s">
        <v>84</v>
      </c>
      <c r="B438" s="295"/>
      <c r="C438" s="295"/>
      <c r="D438" s="295"/>
      <c r="E438" s="295"/>
      <c r="F438" s="295"/>
      <c r="G438" s="295"/>
      <c r="H438" s="294"/>
      <c r="I438" s="273"/>
      <c r="J438" s="293"/>
      <c r="K438" s="985">
        <f>K440+K445+K447</f>
        <v>6.1999999999999993</v>
      </c>
      <c r="L438" s="956"/>
      <c r="M438" s="226">
        <f>K438*12*I427</f>
        <v>69958.319999999992</v>
      </c>
    </row>
    <row r="439" spans="1:13" ht="15.75" thickBot="1">
      <c r="A439" s="292" t="s">
        <v>83</v>
      </c>
      <c r="B439" s="291"/>
      <c r="C439" s="291"/>
      <c r="D439" s="291"/>
      <c r="E439" s="291"/>
      <c r="F439" s="291"/>
      <c r="G439" s="291"/>
      <c r="H439" s="290"/>
      <c r="I439" s="289"/>
      <c r="J439" s="288"/>
      <c r="K439" s="221"/>
      <c r="L439" s="220"/>
      <c r="M439" s="219"/>
    </row>
    <row r="440" spans="1:13">
      <c r="A440" s="238" t="s">
        <v>82</v>
      </c>
      <c r="B440" s="237"/>
      <c r="C440" s="237"/>
      <c r="D440" s="237"/>
      <c r="E440" s="237"/>
      <c r="F440" s="237"/>
      <c r="G440" s="237"/>
      <c r="H440" s="235"/>
      <c r="I440" s="967" t="s">
        <v>27</v>
      </c>
      <c r="J440" s="968"/>
      <c r="K440" s="977">
        <v>3.11</v>
      </c>
      <c r="L440" s="978"/>
      <c r="M440" s="215">
        <f>K440*12*I427</f>
        <v>35091.995999999999</v>
      </c>
    </row>
    <row r="441" spans="1:13">
      <c r="A441" s="257" t="s">
        <v>81</v>
      </c>
      <c r="B441" s="256"/>
      <c r="C441" s="256"/>
      <c r="D441" s="256"/>
      <c r="E441" s="256"/>
      <c r="F441" s="256"/>
      <c r="G441" s="256"/>
      <c r="H441" s="255"/>
      <c r="I441" s="429"/>
      <c r="J441" s="430"/>
      <c r="K441" s="262"/>
      <c r="L441" s="261"/>
      <c r="M441" s="215"/>
    </row>
    <row r="442" spans="1:13">
      <c r="A442" s="238" t="s">
        <v>80</v>
      </c>
      <c r="B442" s="283"/>
      <c r="C442" s="283"/>
      <c r="D442" s="283"/>
      <c r="E442" s="283"/>
      <c r="F442" s="283"/>
      <c r="G442" s="283"/>
      <c r="H442" s="284"/>
      <c r="I442" s="967" t="s">
        <v>70</v>
      </c>
      <c r="J442" s="968"/>
      <c r="K442" s="262"/>
      <c r="L442" s="261"/>
      <c r="M442" s="215"/>
    </row>
    <row r="443" spans="1:13">
      <c r="A443" s="257" t="s">
        <v>79</v>
      </c>
      <c r="B443" s="266"/>
      <c r="C443" s="266"/>
      <c r="D443" s="266"/>
      <c r="E443" s="266"/>
      <c r="F443" s="266"/>
      <c r="G443" s="266"/>
      <c r="H443" s="285"/>
      <c r="I443" s="975"/>
      <c r="J443" s="976"/>
      <c r="K443" s="262"/>
      <c r="L443" s="261"/>
      <c r="M443" s="215"/>
    </row>
    <row r="444" spans="1:13">
      <c r="A444" s="254" t="s">
        <v>78</v>
      </c>
      <c r="B444" s="282"/>
      <c r="C444" s="281"/>
      <c r="D444" s="283"/>
      <c r="E444" s="283"/>
      <c r="F444" s="283"/>
      <c r="G444" s="283"/>
      <c r="H444" s="284"/>
      <c r="I444" s="967" t="s">
        <v>70</v>
      </c>
      <c r="J444" s="968"/>
      <c r="K444" s="262"/>
      <c r="L444" s="261"/>
      <c r="M444" s="215"/>
    </row>
    <row r="445" spans="1:13">
      <c r="A445" s="238" t="s">
        <v>77</v>
      </c>
      <c r="B445" s="283"/>
      <c r="C445" s="283"/>
      <c r="D445" s="282"/>
      <c r="E445" s="282"/>
      <c r="F445" s="282"/>
      <c r="G445" s="282"/>
      <c r="H445" s="281"/>
      <c r="I445" s="979" t="s">
        <v>59</v>
      </c>
      <c r="J445" s="980"/>
      <c r="K445" s="981">
        <v>1.36</v>
      </c>
      <c r="L445" s="982"/>
      <c r="M445" s="215">
        <f>K445*12*I427</f>
        <v>15345.696</v>
      </c>
    </row>
    <row r="446" spans="1:13">
      <c r="A446" s="249" t="s">
        <v>76</v>
      </c>
      <c r="B446" s="248"/>
      <c r="C446" s="248"/>
      <c r="D446" s="248"/>
      <c r="E446" s="248"/>
      <c r="F446" s="248"/>
      <c r="G446" s="248"/>
      <c r="H446" s="247"/>
      <c r="I446" s="961" t="s">
        <v>134</v>
      </c>
      <c r="J446" s="962"/>
      <c r="K446" s="262"/>
      <c r="L446" s="261"/>
      <c r="M446" s="215"/>
    </row>
    <row r="447" spans="1:13">
      <c r="A447" s="249" t="s">
        <v>73</v>
      </c>
      <c r="B447" s="248"/>
      <c r="C447" s="248"/>
      <c r="D447" s="248"/>
      <c r="E447" s="248"/>
      <c r="F447" s="248"/>
      <c r="G447" s="248"/>
      <c r="H447" s="247"/>
      <c r="I447" s="961" t="s">
        <v>59</v>
      </c>
      <c r="J447" s="962"/>
      <c r="K447" s="981">
        <v>1.73</v>
      </c>
      <c r="L447" s="982"/>
      <c r="M447" s="215">
        <f>K447*12*I427</f>
        <v>19520.627999999997</v>
      </c>
    </row>
    <row r="448" spans="1:13">
      <c r="A448" s="257" t="s">
        <v>72</v>
      </c>
      <c r="B448" s="256"/>
      <c r="C448" s="256"/>
      <c r="D448" s="256"/>
      <c r="E448" s="256"/>
      <c r="F448" s="256"/>
      <c r="G448" s="256"/>
      <c r="H448" s="255"/>
      <c r="I448" s="270"/>
      <c r="J448" s="269"/>
      <c r="K448" s="262"/>
      <c r="L448" s="261"/>
      <c r="M448" s="215"/>
    </row>
    <row r="449" spans="1:13">
      <c r="A449" s="249" t="s">
        <v>71</v>
      </c>
      <c r="B449" s="248"/>
      <c r="C449" s="248"/>
      <c r="D449" s="248"/>
      <c r="E449" s="248"/>
      <c r="F449" s="248"/>
      <c r="G449" s="248"/>
      <c r="H449" s="247"/>
      <c r="I449" s="967" t="s">
        <v>70</v>
      </c>
      <c r="J449" s="968"/>
      <c r="K449" s="262"/>
      <c r="L449" s="261"/>
      <c r="M449" s="215"/>
    </row>
    <row r="450" spans="1:13" ht="15.75" thickBot="1">
      <c r="A450" s="249" t="s">
        <v>69</v>
      </c>
      <c r="B450" s="248"/>
      <c r="C450" s="248"/>
      <c r="D450" s="248"/>
      <c r="E450" s="248"/>
      <c r="F450" s="248"/>
      <c r="G450" s="248"/>
      <c r="H450" s="247"/>
      <c r="I450" s="961" t="s">
        <v>133</v>
      </c>
      <c r="J450" s="962"/>
      <c r="K450" s="280"/>
      <c r="L450" s="279"/>
      <c r="M450" s="278"/>
    </row>
    <row r="451" spans="1:13" ht="15.75" thickBot="1">
      <c r="A451" s="277" t="s">
        <v>66</v>
      </c>
      <c r="B451" s="276"/>
      <c r="C451" s="276"/>
      <c r="D451" s="276"/>
      <c r="E451" s="276"/>
      <c r="F451" s="276"/>
      <c r="G451" s="275"/>
      <c r="H451" s="274"/>
      <c r="I451" s="273"/>
      <c r="J451" s="272"/>
      <c r="K451" s="991">
        <f>K452+K459+K467+K471+K472+K473</f>
        <v>40.06</v>
      </c>
      <c r="L451" s="956"/>
      <c r="M451" s="226">
        <f>M452+M459+M467+M471+M472+M473</f>
        <v>452021.01599999989</v>
      </c>
    </row>
    <row r="452" spans="1:13" ht="15.75" thickBot="1">
      <c r="A452" s="986" t="s">
        <v>65</v>
      </c>
      <c r="B452" s="987"/>
      <c r="C452" s="987"/>
      <c r="D452" s="987"/>
      <c r="E452" s="987"/>
      <c r="F452" s="987"/>
      <c r="G452" s="987"/>
      <c r="H452" s="988"/>
      <c r="I452" s="242"/>
      <c r="J452" s="241"/>
      <c r="K452" s="989">
        <f>K453+K454+K455+K457+K458</f>
        <v>9.99</v>
      </c>
      <c r="L452" s="990"/>
      <c r="M452" s="240">
        <f>K452*12*I427</f>
        <v>112723.16399999999</v>
      </c>
    </row>
    <row r="453" spans="1:13">
      <c r="A453" s="257" t="s">
        <v>64</v>
      </c>
      <c r="B453" s="256"/>
      <c r="C453" s="256"/>
      <c r="D453" s="256"/>
      <c r="E453" s="256"/>
      <c r="F453" s="256"/>
      <c r="G453" s="256"/>
      <c r="H453" s="255"/>
      <c r="I453" s="975" t="s">
        <v>63</v>
      </c>
      <c r="J453" s="976"/>
      <c r="K453" s="977">
        <v>2.2400000000000002</v>
      </c>
      <c r="L453" s="978"/>
      <c r="M453" s="215">
        <f>K453*12*I427</f>
        <v>25275.264000000003</v>
      </c>
    </row>
    <row r="454" spans="1:13">
      <c r="A454" s="254" t="s">
        <v>62</v>
      </c>
      <c r="B454" s="253"/>
      <c r="C454" s="253"/>
      <c r="D454" s="253"/>
      <c r="E454" s="253"/>
      <c r="F454" s="253"/>
      <c r="G454" s="253"/>
      <c r="H454" s="252"/>
      <c r="I454" s="979" t="s">
        <v>61</v>
      </c>
      <c r="J454" s="980"/>
      <c r="K454" s="981">
        <v>5.28</v>
      </c>
      <c r="L454" s="982"/>
      <c r="M454" s="215">
        <f>K454*12*I427</f>
        <v>59577.407999999996</v>
      </c>
    </row>
    <row r="455" spans="1:13">
      <c r="A455" s="249" t="s">
        <v>60</v>
      </c>
      <c r="B455" s="248"/>
      <c r="C455" s="248"/>
      <c r="D455" s="248"/>
      <c r="E455" s="248"/>
      <c r="F455" s="248"/>
      <c r="G455" s="248"/>
      <c r="H455" s="247"/>
      <c r="I455" s="961" t="s">
        <v>59</v>
      </c>
      <c r="J455" s="962"/>
      <c r="K455" s="981">
        <v>0.6</v>
      </c>
      <c r="L455" s="982"/>
      <c r="M455" s="215">
        <f>K455*12*I427</f>
        <v>6770.1599999999989</v>
      </c>
    </row>
    <row r="456" spans="1:13">
      <c r="A456" s="271" t="s">
        <v>58</v>
      </c>
      <c r="B456" s="266"/>
      <c r="C456" s="266"/>
      <c r="D456" s="266"/>
      <c r="E456" s="256"/>
      <c r="F456" s="256"/>
      <c r="G456" s="256"/>
      <c r="H456" s="255"/>
      <c r="I456" s="270"/>
      <c r="J456" s="269"/>
      <c r="K456" s="268"/>
      <c r="L456" s="261"/>
      <c r="M456" s="215"/>
    </row>
    <row r="457" spans="1:13">
      <c r="A457" s="254" t="s">
        <v>57</v>
      </c>
      <c r="B457" s="253"/>
      <c r="C457" s="253"/>
      <c r="D457" s="253"/>
      <c r="E457" s="253"/>
      <c r="F457" s="253"/>
      <c r="G457" s="253"/>
      <c r="H457" s="252"/>
      <c r="I457" s="979" t="s">
        <v>27</v>
      </c>
      <c r="J457" s="980"/>
      <c r="K457" s="981">
        <v>0.18</v>
      </c>
      <c r="L457" s="982"/>
      <c r="M457" s="215">
        <f>K457*12*I427</f>
        <v>2031.048</v>
      </c>
    </row>
    <row r="458" spans="1:13" ht="15.75" thickBot="1">
      <c r="A458" s="249" t="s">
        <v>56</v>
      </c>
      <c r="B458" s="248"/>
      <c r="C458" s="248"/>
      <c r="D458" s="248"/>
      <c r="E458" s="248"/>
      <c r="F458" s="248"/>
      <c r="G458" s="248"/>
      <c r="H458" s="247"/>
      <c r="I458" s="992" t="s">
        <v>27</v>
      </c>
      <c r="J458" s="993"/>
      <c r="K458" s="994">
        <v>1.69</v>
      </c>
      <c r="L458" s="995"/>
      <c r="M458" s="215">
        <f>K458*12*I427</f>
        <v>19069.284</v>
      </c>
    </row>
    <row r="459" spans="1:13" ht="15.75" thickBot="1">
      <c r="A459" s="996" t="s">
        <v>55</v>
      </c>
      <c r="B459" s="997"/>
      <c r="C459" s="997"/>
      <c r="D459" s="997"/>
      <c r="E459" s="997"/>
      <c r="F459" s="997"/>
      <c r="G459" s="997"/>
      <c r="H459" s="998"/>
      <c r="I459" s="242"/>
      <c r="J459" s="241"/>
      <c r="K459" s="999">
        <f>K460+K461+K463+K464+K465+K466</f>
        <v>2.5499999999999998</v>
      </c>
      <c r="L459" s="990"/>
      <c r="M459" s="240">
        <f>K459*12*I427</f>
        <v>28773.179999999997</v>
      </c>
    </row>
    <row r="460" spans="1:13">
      <c r="A460" s="267" t="s">
        <v>54</v>
      </c>
      <c r="B460" s="266"/>
      <c r="C460" s="266"/>
      <c r="D460" s="266"/>
      <c r="E460" s="266"/>
      <c r="F460" s="256"/>
      <c r="G460" s="256"/>
      <c r="H460" s="255"/>
      <c r="I460" s="265"/>
      <c r="J460" s="233"/>
      <c r="K460" s="977">
        <v>0.14000000000000001</v>
      </c>
      <c r="L460" s="978"/>
      <c r="M460" s="215">
        <f>K460*12*I427</f>
        <v>1579.7040000000002</v>
      </c>
    </row>
    <row r="461" spans="1:13">
      <c r="A461" s="264" t="s">
        <v>53</v>
      </c>
      <c r="B461" s="263"/>
      <c r="C461" s="263"/>
      <c r="D461" s="263"/>
      <c r="E461" s="263"/>
      <c r="F461" s="248"/>
      <c r="G461" s="248"/>
      <c r="H461" s="247"/>
      <c r="I461" s="967" t="s">
        <v>52</v>
      </c>
      <c r="J461" s="968"/>
      <c r="K461" s="981">
        <v>1.22</v>
      </c>
      <c r="L461" s="982"/>
      <c r="M461" s="215">
        <f>K461*12*I427</f>
        <v>13765.992</v>
      </c>
    </row>
    <row r="462" spans="1:13">
      <c r="A462" s="257" t="s">
        <v>51</v>
      </c>
      <c r="B462" s="256"/>
      <c r="C462" s="256"/>
      <c r="D462" s="256"/>
      <c r="E462" s="256"/>
      <c r="F462" s="256"/>
      <c r="G462" s="256"/>
      <c r="H462" s="255"/>
      <c r="I462" s="975" t="s">
        <v>50</v>
      </c>
      <c r="J462" s="976"/>
      <c r="K462" s="262"/>
      <c r="L462" s="261"/>
      <c r="M462" s="215"/>
    </row>
    <row r="463" spans="1:13">
      <c r="A463" s="254" t="s">
        <v>49</v>
      </c>
      <c r="B463" s="253"/>
      <c r="C463" s="253"/>
      <c r="D463" s="253"/>
      <c r="E463" s="253"/>
      <c r="F463" s="253"/>
      <c r="G463" s="253"/>
      <c r="H463" s="252"/>
      <c r="I463" s="979" t="s">
        <v>48</v>
      </c>
      <c r="J463" s="980"/>
      <c r="K463" s="981">
        <v>0.75</v>
      </c>
      <c r="L463" s="982"/>
      <c r="M463" s="215">
        <f>K463*12*I427</f>
        <v>8462.6999999999989</v>
      </c>
    </row>
    <row r="464" spans="1:13">
      <c r="A464" s="254" t="s">
        <v>47</v>
      </c>
      <c r="B464" s="253"/>
      <c r="C464" s="253"/>
      <c r="D464" s="253"/>
      <c r="E464" s="253"/>
      <c r="F464" s="253"/>
      <c r="G464" s="253"/>
      <c r="H464" s="252"/>
      <c r="I464" s="979" t="s">
        <v>46</v>
      </c>
      <c r="J464" s="980"/>
      <c r="K464" s="981">
        <v>0.19</v>
      </c>
      <c r="L464" s="982"/>
      <c r="M464" s="215">
        <f>K464*12*I427</f>
        <v>2143.884</v>
      </c>
    </row>
    <row r="465" spans="1:13">
      <c r="A465" s="249" t="s">
        <v>38</v>
      </c>
      <c r="B465" s="248"/>
      <c r="C465" s="248"/>
      <c r="D465" s="248"/>
      <c r="E465" s="248"/>
      <c r="F465" s="248"/>
      <c r="G465" s="248"/>
      <c r="H465" s="247"/>
      <c r="I465" s="979" t="s">
        <v>37</v>
      </c>
      <c r="J465" s="980"/>
      <c r="K465" s="983">
        <v>0.1</v>
      </c>
      <c r="L465" s="984"/>
      <c r="M465" s="215">
        <f>K465*12*I427</f>
        <v>1128.3600000000001</v>
      </c>
    </row>
    <row r="466" spans="1:13" ht="15.75" thickBot="1">
      <c r="A466" s="249" t="s">
        <v>45</v>
      </c>
      <c r="B466" s="248"/>
      <c r="C466" s="248"/>
      <c r="D466" s="248"/>
      <c r="E466" s="248"/>
      <c r="F466" s="248"/>
      <c r="G466" s="248"/>
      <c r="H466" s="247"/>
      <c r="I466" s="992" t="s">
        <v>44</v>
      </c>
      <c r="J466" s="993"/>
      <c r="K466" s="1002">
        <v>0.15</v>
      </c>
      <c r="L466" s="1003"/>
      <c r="M466" s="260">
        <f>K466*12*I427</f>
        <v>1692.5399999999997</v>
      </c>
    </row>
    <row r="467" spans="1:13" ht="15.75" thickBot="1">
      <c r="A467" s="996" t="s">
        <v>108</v>
      </c>
      <c r="B467" s="997"/>
      <c r="C467" s="997"/>
      <c r="D467" s="997"/>
      <c r="E467" s="997"/>
      <c r="F467" s="997"/>
      <c r="G467" s="997"/>
      <c r="H467" s="998"/>
      <c r="I467" s="259"/>
      <c r="J467" s="258"/>
      <c r="K467" s="1004">
        <f>K468+K469+K470</f>
        <v>1.67</v>
      </c>
      <c r="L467" s="1005"/>
      <c r="M467" s="240">
        <f>K467*12*I427</f>
        <v>18843.611999999997</v>
      </c>
    </row>
    <row r="468" spans="1:13">
      <c r="A468" s="257" t="s">
        <v>42</v>
      </c>
      <c r="B468" s="256"/>
      <c r="C468" s="256"/>
      <c r="D468" s="256"/>
      <c r="E468" s="256"/>
      <c r="F468" s="256"/>
      <c r="G468" s="256"/>
      <c r="H468" s="255"/>
      <c r="I468" s="1006" t="s">
        <v>41</v>
      </c>
      <c r="J468" s="1007"/>
      <c r="K468" s="1008">
        <v>0.8</v>
      </c>
      <c r="L468" s="1009"/>
      <c r="M468" s="215">
        <f>K468*12*I427</f>
        <v>9026.880000000001</v>
      </c>
    </row>
    <row r="469" spans="1:13">
      <c r="A469" s="254" t="s">
        <v>40</v>
      </c>
      <c r="B469" s="253"/>
      <c r="C469" s="253"/>
      <c r="D469" s="253"/>
      <c r="E469" s="253"/>
      <c r="F469" s="253"/>
      <c r="G469" s="253"/>
      <c r="H469" s="252"/>
      <c r="I469" s="251" t="s">
        <v>39</v>
      </c>
      <c r="J469" s="250"/>
      <c r="K469" s="983">
        <v>0.7</v>
      </c>
      <c r="L469" s="984"/>
      <c r="M469" s="215">
        <f>K469*12*I427</f>
        <v>7898.5199999999986</v>
      </c>
    </row>
    <row r="470" spans="1:13" ht="15.75" thickBot="1">
      <c r="A470" s="249" t="s">
        <v>38</v>
      </c>
      <c r="B470" s="248"/>
      <c r="C470" s="248"/>
      <c r="D470" s="248"/>
      <c r="E470" s="248"/>
      <c r="F470" s="248"/>
      <c r="G470" s="248"/>
      <c r="H470" s="247"/>
      <c r="I470" s="992" t="s">
        <v>37</v>
      </c>
      <c r="J470" s="993"/>
      <c r="K470" s="1002">
        <v>0.17</v>
      </c>
      <c r="L470" s="1003"/>
      <c r="M470" s="215">
        <f>K470*12*I427</f>
        <v>1918.212</v>
      </c>
    </row>
    <row r="471" spans="1:13" ht="15.75" thickBot="1">
      <c r="A471" s="246" t="s">
        <v>107</v>
      </c>
      <c r="B471" s="245"/>
      <c r="C471" s="245"/>
      <c r="D471" s="245"/>
      <c r="E471" s="245"/>
      <c r="F471" s="245"/>
      <c r="G471" s="245"/>
      <c r="H471" s="244"/>
      <c r="I471" s="1010" t="s">
        <v>35</v>
      </c>
      <c r="J471" s="1011"/>
      <c r="K471" s="1112">
        <v>23.78</v>
      </c>
      <c r="L471" s="1107"/>
      <c r="M471" s="240">
        <f>K471*12*I427</f>
        <v>268324.00799999997</v>
      </c>
    </row>
    <row r="472" spans="1:13" ht="15.75" thickBot="1">
      <c r="A472" s="986" t="s">
        <v>106</v>
      </c>
      <c r="B472" s="987"/>
      <c r="C472" s="987"/>
      <c r="D472" s="987"/>
      <c r="E472" s="987"/>
      <c r="F472" s="987"/>
      <c r="G472" s="987"/>
      <c r="H472" s="988"/>
      <c r="I472" s="1014" t="s">
        <v>32</v>
      </c>
      <c r="J472" s="1015"/>
      <c r="K472" s="999">
        <v>1.98</v>
      </c>
      <c r="L472" s="1005"/>
      <c r="M472" s="240">
        <f>K472*12*I427</f>
        <v>22341.527999999998</v>
      </c>
    </row>
    <row r="473" spans="1:13" ht="15.75" thickBot="1">
      <c r="A473" s="246" t="s">
        <v>105</v>
      </c>
      <c r="B473" s="245"/>
      <c r="C473" s="245"/>
      <c r="D473" s="245"/>
      <c r="E473" s="245"/>
      <c r="F473" s="245"/>
      <c r="G473" s="245"/>
      <c r="H473" s="244"/>
      <c r="I473" s="242"/>
      <c r="J473" s="241"/>
      <c r="K473" s="999">
        <v>0.09</v>
      </c>
      <c r="L473" s="1005"/>
      <c r="M473" s="240">
        <f>K473*12*I427</f>
        <v>1015.524</v>
      </c>
    </row>
    <row r="474" spans="1:13" ht="15.75" thickBot="1">
      <c r="A474" s="238" t="s">
        <v>197</v>
      </c>
      <c r="B474" s="237"/>
      <c r="C474" s="237"/>
      <c r="D474" s="237"/>
      <c r="E474" s="237"/>
      <c r="F474" s="237"/>
      <c r="G474" s="237"/>
      <c r="H474" s="235"/>
      <c r="I474" s="1014" t="s">
        <v>27</v>
      </c>
      <c r="J474" s="1015"/>
      <c r="K474" s="431"/>
      <c r="L474" s="432"/>
      <c r="M474" s="215"/>
    </row>
    <row r="475" spans="1:13" ht="15.75" thickBot="1">
      <c r="A475" s="986" t="s">
        <v>111</v>
      </c>
      <c r="B475" s="987"/>
      <c r="C475" s="987"/>
      <c r="D475" s="987"/>
      <c r="E475" s="987"/>
      <c r="F475" s="987"/>
      <c r="G475" s="987"/>
      <c r="H475" s="988"/>
      <c r="I475" s="242"/>
      <c r="J475" s="241"/>
      <c r="K475" s="999">
        <v>7.34</v>
      </c>
      <c r="L475" s="1005"/>
      <c r="M475" s="240">
        <f>K475*12*I427</f>
        <v>82821.623999999996</v>
      </c>
    </row>
    <row r="476" spans="1:13">
      <c r="A476" s="238" t="s">
        <v>132</v>
      </c>
      <c r="B476" s="236"/>
      <c r="C476" s="236"/>
      <c r="D476" s="236"/>
      <c r="E476" s="236"/>
      <c r="F476" s="237"/>
      <c r="G476" s="236"/>
      <c r="H476" s="235"/>
      <c r="I476" s="967" t="s">
        <v>23</v>
      </c>
      <c r="J476" s="968"/>
      <c r="K476" s="232"/>
      <c r="L476" s="432"/>
      <c r="M476" s="215"/>
    </row>
    <row r="477" spans="1:13">
      <c r="A477" s="238" t="s">
        <v>131</v>
      </c>
      <c r="B477" s="236"/>
      <c r="C477" s="236"/>
      <c r="D477" s="236"/>
      <c r="E477" s="236"/>
      <c r="F477" s="237"/>
      <c r="G477" s="236"/>
      <c r="H477" s="235"/>
      <c r="I477" s="967" t="s">
        <v>21</v>
      </c>
      <c r="J477" s="968"/>
      <c r="K477" s="232"/>
      <c r="L477" s="432"/>
      <c r="M477" s="215"/>
    </row>
    <row r="478" spans="1:13">
      <c r="A478" s="238" t="s">
        <v>130</v>
      </c>
      <c r="B478" s="236"/>
      <c r="C478" s="236"/>
      <c r="D478" s="236"/>
      <c r="E478" s="236"/>
      <c r="F478" s="237"/>
      <c r="G478" s="236"/>
      <c r="H478" s="235"/>
      <c r="I478" s="967" t="s">
        <v>19</v>
      </c>
      <c r="J478" s="968"/>
      <c r="K478" s="232"/>
      <c r="L478" s="432"/>
      <c r="M478" s="215"/>
    </row>
    <row r="479" spans="1:13">
      <c r="A479" s="238" t="s">
        <v>129</v>
      </c>
      <c r="B479" s="236"/>
      <c r="C479" s="236"/>
      <c r="D479" s="236"/>
      <c r="E479" s="236"/>
      <c r="F479" s="237"/>
      <c r="G479" s="236"/>
      <c r="H479" s="235"/>
      <c r="I479" s="967" t="s">
        <v>17</v>
      </c>
      <c r="J479" s="968"/>
      <c r="K479" s="232"/>
      <c r="L479" s="432"/>
      <c r="M479" s="215"/>
    </row>
    <row r="480" spans="1:13">
      <c r="A480" s="238" t="s">
        <v>128</v>
      </c>
      <c r="B480" s="236"/>
      <c r="C480" s="236"/>
      <c r="D480" s="236"/>
      <c r="E480" s="236"/>
      <c r="F480" s="237"/>
      <c r="G480" s="236"/>
      <c r="H480" s="235"/>
      <c r="I480" s="967" t="s">
        <v>15</v>
      </c>
      <c r="J480" s="968"/>
      <c r="K480" s="232"/>
      <c r="L480" s="432"/>
      <c r="M480" s="215"/>
    </row>
    <row r="481" spans="1:13">
      <c r="A481" s="238" t="s">
        <v>127</v>
      </c>
      <c r="B481" s="236"/>
      <c r="C481" s="236"/>
      <c r="D481" s="236"/>
      <c r="E481" s="236"/>
      <c r="F481" s="237"/>
      <c r="G481" s="236"/>
      <c r="H481" s="235"/>
      <c r="I481" s="234"/>
      <c r="J481" s="233"/>
      <c r="K481" s="232"/>
      <c r="L481" s="239"/>
      <c r="M481" s="215"/>
    </row>
    <row r="482" spans="1:13">
      <c r="A482" s="238" t="s">
        <v>126</v>
      </c>
      <c r="B482" s="236"/>
      <c r="C482" s="236"/>
      <c r="D482" s="236"/>
      <c r="E482" s="236"/>
      <c r="F482" s="237"/>
      <c r="G482" s="236"/>
      <c r="H482" s="235"/>
      <c r="I482" s="234"/>
      <c r="J482" s="233"/>
      <c r="K482" s="232"/>
      <c r="L482" s="432"/>
      <c r="M482" s="215"/>
    </row>
    <row r="483" spans="1:13">
      <c r="A483" s="238" t="s">
        <v>11</v>
      </c>
      <c r="B483" s="236"/>
      <c r="C483" s="236"/>
      <c r="D483" s="236"/>
      <c r="E483" s="236"/>
      <c r="F483" s="237"/>
      <c r="G483" s="236"/>
      <c r="H483" s="235"/>
      <c r="I483" s="234"/>
      <c r="J483" s="233"/>
      <c r="K483" s="232"/>
      <c r="L483" s="432"/>
      <c r="M483" s="215"/>
    </row>
    <row r="484" spans="1:13" ht="15.75" thickBot="1">
      <c r="A484" s="238" t="s">
        <v>125</v>
      </c>
      <c r="B484" s="236"/>
      <c r="C484" s="236"/>
      <c r="D484" s="236"/>
      <c r="E484" s="236"/>
      <c r="F484" s="237"/>
      <c r="G484" s="236"/>
      <c r="H484" s="235"/>
      <c r="I484" s="234"/>
      <c r="J484" s="233"/>
      <c r="K484" s="232"/>
      <c r="L484" s="432"/>
      <c r="M484" s="215"/>
    </row>
    <row r="485" spans="1:13">
      <c r="A485" s="230" t="s">
        <v>8</v>
      </c>
      <c r="B485" s="229"/>
      <c r="C485" s="229"/>
      <c r="D485" s="229"/>
      <c r="E485" s="229"/>
      <c r="F485" s="229"/>
      <c r="G485" s="229"/>
      <c r="H485" s="229"/>
      <c r="I485" s="1014" t="s">
        <v>3</v>
      </c>
      <c r="J485" s="1015"/>
      <c r="K485" s="228"/>
      <c r="L485" s="227"/>
      <c r="M485" s="226"/>
    </row>
    <row r="486" spans="1:13" ht="15.75" thickBot="1">
      <c r="A486" s="225" t="s">
        <v>7</v>
      </c>
      <c r="B486" s="224"/>
      <c r="C486" s="224"/>
      <c r="D486" s="224"/>
      <c r="E486" s="224"/>
      <c r="F486" s="224"/>
      <c r="G486" s="224"/>
      <c r="H486" s="224"/>
      <c r="I486" s="223"/>
      <c r="J486" s="222"/>
      <c r="K486" s="221"/>
      <c r="L486" s="220"/>
      <c r="M486" s="219"/>
    </row>
    <row r="487" spans="1:13" ht="15.75" thickBot="1">
      <c r="A487" s="986" t="s">
        <v>6</v>
      </c>
      <c r="B487" s="987"/>
      <c r="C487" s="987"/>
      <c r="D487" s="987"/>
      <c r="E487" s="987"/>
      <c r="F487" s="987"/>
      <c r="G487" s="987"/>
      <c r="H487" s="1026"/>
      <c r="I487" s="1027" t="s">
        <v>5</v>
      </c>
      <c r="J487" s="1028"/>
      <c r="K487" s="1024">
        <v>1.69</v>
      </c>
      <c r="L487" s="1025"/>
      <c r="M487" s="208">
        <f>K487*12*I427</f>
        <v>19069.284</v>
      </c>
    </row>
    <row r="488" spans="1:13" ht="15.75" thickBot="1">
      <c r="A488" s="1016" t="s">
        <v>4</v>
      </c>
      <c r="B488" s="1016"/>
      <c r="C488" s="1016"/>
      <c r="D488" s="1016"/>
      <c r="E488" s="1016"/>
      <c r="F488" s="1016"/>
      <c r="G488" s="1016"/>
      <c r="H488" s="1016"/>
      <c r="I488" s="1014" t="s">
        <v>3</v>
      </c>
      <c r="J488" s="1015"/>
      <c r="K488" s="1017">
        <v>0.67</v>
      </c>
      <c r="L488" s="1017"/>
      <c r="M488" s="215">
        <f>I427*12*K488</f>
        <v>7560.0119999999997</v>
      </c>
    </row>
    <row r="489" spans="1:13" ht="15.75" thickBot="1">
      <c r="A489" s="433" t="s">
        <v>2</v>
      </c>
      <c r="B489" s="434"/>
      <c r="C489" s="434"/>
      <c r="D489" s="434"/>
      <c r="E489" s="434"/>
      <c r="F489" s="434"/>
      <c r="G489" s="434"/>
      <c r="H489" s="434"/>
      <c r="I489" s="436"/>
      <c r="J489" s="441"/>
      <c r="K489" s="1018">
        <v>2.46</v>
      </c>
      <c r="L489" s="1019"/>
      <c r="M489" s="208">
        <f>K489*12*I427</f>
        <v>27757.655999999999</v>
      </c>
    </row>
    <row r="490" spans="1:13" ht="15.75" thickBot="1">
      <c r="A490" s="1020" t="s">
        <v>0</v>
      </c>
      <c r="B490" s="1021"/>
      <c r="C490" s="1021"/>
      <c r="D490" s="1021"/>
      <c r="E490" s="1021"/>
      <c r="F490" s="1021"/>
      <c r="G490" s="1021"/>
      <c r="H490" s="1021"/>
      <c r="I490" s="210"/>
      <c r="J490" s="209"/>
      <c r="K490" s="1022">
        <f>K428+K438+K451+K475+K487+K489+K488</f>
        <v>66.009999999999991</v>
      </c>
      <c r="L490" s="1023"/>
      <c r="M490" s="208">
        <f>M428+M438+M451+M475+M487+M489+M488</f>
        <v>744830.43599999975</v>
      </c>
    </row>
    <row r="492" spans="1:13" ht="15.75">
      <c r="A492" s="957" t="s">
        <v>104</v>
      </c>
      <c r="B492" s="957"/>
      <c r="C492" s="957"/>
      <c r="D492" s="957"/>
      <c r="E492" s="957"/>
      <c r="F492" s="957"/>
      <c r="G492" s="957"/>
      <c r="H492" s="957"/>
      <c r="I492" s="957"/>
      <c r="J492" s="957"/>
      <c r="K492" s="957"/>
      <c r="L492" s="957"/>
      <c r="M492" s="262"/>
    </row>
    <row r="493" spans="1:13" ht="15.75">
      <c r="A493" s="958" t="s">
        <v>139</v>
      </c>
      <c r="B493" s="958"/>
      <c r="C493" s="958"/>
      <c r="D493" s="958"/>
      <c r="E493" s="958"/>
      <c r="F493" s="958"/>
      <c r="G493" s="958"/>
      <c r="H493" s="958"/>
      <c r="I493" s="958"/>
      <c r="J493" s="958"/>
      <c r="K493" s="958"/>
      <c r="L493" s="958"/>
      <c r="M493" s="262"/>
    </row>
    <row r="494" spans="1:13" ht="15.75">
      <c r="A494" s="300"/>
      <c r="B494" s="300"/>
      <c r="C494" s="300"/>
      <c r="D494" s="300"/>
      <c r="E494" s="300"/>
      <c r="F494" s="300" t="s">
        <v>202</v>
      </c>
      <c r="G494" s="300"/>
      <c r="H494" s="300"/>
      <c r="I494" s="300"/>
      <c r="J494" s="300"/>
      <c r="K494" s="1110" t="s">
        <v>159</v>
      </c>
      <c r="L494" s="1111"/>
      <c r="M494" s="1111"/>
    </row>
    <row r="495" spans="1:13">
      <c r="A495" s="264"/>
      <c r="B495" s="263"/>
      <c r="C495" s="960" t="s">
        <v>100</v>
      </c>
      <c r="D495" s="960"/>
      <c r="E495" s="960"/>
      <c r="F495" s="263"/>
      <c r="G495" s="263"/>
      <c r="H495" s="298"/>
      <c r="I495" s="961" t="s">
        <v>99</v>
      </c>
      <c r="J495" s="962"/>
      <c r="K495" s="963" t="s">
        <v>98</v>
      </c>
      <c r="L495" s="964"/>
      <c r="M495" s="312"/>
    </row>
    <row r="496" spans="1:13">
      <c r="A496" s="311"/>
      <c r="B496" s="283"/>
      <c r="C496" s="283"/>
      <c r="D496" s="283"/>
      <c r="E496" s="283"/>
      <c r="F496" s="283"/>
      <c r="G496" s="283"/>
      <c r="H496" s="284"/>
      <c r="I496" s="234"/>
      <c r="J496" s="233"/>
      <c r="K496" s="965" t="s">
        <v>97</v>
      </c>
      <c r="L496" s="966"/>
      <c r="M496" s="310" t="s">
        <v>96</v>
      </c>
    </row>
    <row r="497" spans="1:13">
      <c r="A497" s="311"/>
      <c r="B497" s="283"/>
      <c r="C497" s="283"/>
      <c r="D497" s="283"/>
      <c r="E497" s="283"/>
      <c r="F497" s="283"/>
      <c r="G497" s="283"/>
      <c r="H497" s="284"/>
      <c r="I497" s="967" t="s">
        <v>95</v>
      </c>
      <c r="J497" s="968"/>
      <c r="K497" s="969" t="s">
        <v>94</v>
      </c>
      <c r="L497" s="970"/>
      <c r="M497" s="310" t="s">
        <v>93</v>
      </c>
    </row>
    <row r="498" spans="1:13" ht="16.5" thickBot="1">
      <c r="A498" s="309"/>
      <c r="B498" s="280"/>
      <c r="C498" s="280"/>
      <c r="D498" s="280"/>
      <c r="E498" s="280"/>
      <c r="F498" s="280"/>
      <c r="G498" s="280"/>
      <c r="H498" s="279"/>
      <c r="I498" s="971">
        <v>1624.6</v>
      </c>
      <c r="J498" s="972"/>
      <c r="K498" s="973"/>
      <c r="L498" s="974"/>
      <c r="M498" s="308"/>
    </row>
    <row r="499" spans="1:13">
      <c r="A499" s="296" t="s">
        <v>92</v>
      </c>
      <c r="B499" s="276"/>
      <c r="C499" s="276"/>
      <c r="D499" s="276"/>
      <c r="E499" s="276"/>
      <c r="F499" s="276"/>
      <c r="G499" s="276"/>
      <c r="H499" s="307"/>
      <c r="I499" s="273"/>
      <c r="J499" s="272"/>
      <c r="K499" s="955">
        <f>K502+K505</f>
        <v>7.59</v>
      </c>
      <c r="L499" s="956"/>
      <c r="M499" s="226">
        <f>K499*12*I498</f>
        <v>147968.568</v>
      </c>
    </row>
    <row r="500" spans="1:13">
      <c r="A500" s="306" t="s">
        <v>91</v>
      </c>
      <c r="B500" s="305"/>
      <c r="C500" s="305"/>
      <c r="D500" s="305"/>
      <c r="E500" s="305"/>
      <c r="F500" s="305"/>
      <c r="G500" s="305"/>
      <c r="H500" s="304"/>
      <c r="I500" s="234"/>
      <c r="J500" s="233"/>
      <c r="K500" s="268"/>
      <c r="L500" s="261"/>
      <c r="M500" s="303"/>
    </row>
    <row r="501" spans="1:13" ht="15.75" thickBot="1">
      <c r="A501" s="292" t="s">
        <v>90</v>
      </c>
      <c r="B501" s="302"/>
      <c r="C501" s="302"/>
      <c r="D501" s="302"/>
      <c r="E501" s="302"/>
      <c r="F501" s="302"/>
      <c r="G501" s="302"/>
      <c r="H501" s="301"/>
      <c r="I501" s="289"/>
      <c r="J501" s="222"/>
      <c r="K501" s="221"/>
      <c r="L501" s="220"/>
      <c r="M501" s="219"/>
    </row>
    <row r="502" spans="1:13">
      <c r="A502" s="257" t="s">
        <v>89</v>
      </c>
      <c r="B502" s="266"/>
      <c r="C502" s="266"/>
      <c r="D502" s="266"/>
      <c r="E502" s="266"/>
      <c r="F502" s="266"/>
      <c r="G502" s="266"/>
      <c r="H502" s="285"/>
      <c r="I502" s="975" t="s">
        <v>27</v>
      </c>
      <c r="J502" s="976"/>
      <c r="K502" s="977">
        <v>4.54</v>
      </c>
      <c r="L502" s="978"/>
      <c r="M502" s="215">
        <f>K502*12*I498</f>
        <v>88508.207999999999</v>
      </c>
    </row>
    <row r="503" spans="1:13">
      <c r="A503" s="238" t="s">
        <v>80</v>
      </c>
      <c r="B503" s="283"/>
      <c r="C503" s="283"/>
      <c r="D503" s="283"/>
      <c r="E503" s="283"/>
      <c r="F503" s="283"/>
      <c r="G503" s="283"/>
      <c r="H503" s="284"/>
      <c r="I503" s="967" t="s">
        <v>70</v>
      </c>
      <c r="J503" s="968"/>
      <c r="K503" s="262"/>
      <c r="L503" s="261"/>
      <c r="M503" s="215"/>
    </row>
    <row r="504" spans="1:13">
      <c r="A504" s="257" t="s">
        <v>79</v>
      </c>
      <c r="B504" s="266"/>
      <c r="C504" s="266"/>
      <c r="D504" s="266"/>
      <c r="E504" s="266"/>
      <c r="F504" s="266"/>
      <c r="G504" s="266"/>
      <c r="H504" s="285"/>
      <c r="I504" s="975"/>
      <c r="J504" s="976"/>
      <c r="K504" s="262"/>
      <c r="L504" s="261"/>
      <c r="M504" s="215"/>
    </row>
    <row r="505" spans="1:13">
      <c r="A505" s="257" t="s">
        <v>88</v>
      </c>
      <c r="B505" s="266"/>
      <c r="C505" s="266"/>
      <c r="D505" s="266"/>
      <c r="E505" s="266"/>
      <c r="F505" s="266"/>
      <c r="G505" s="266"/>
      <c r="H505" s="285"/>
      <c r="I505" s="979" t="s">
        <v>59</v>
      </c>
      <c r="J505" s="980"/>
      <c r="K505" s="981">
        <v>3.05</v>
      </c>
      <c r="L505" s="982"/>
      <c r="M505" s="215">
        <f>K505*12*I498</f>
        <v>59460.359999999986</v>
      </c>
    </row>
    <row r="506" spans="1:13" ht="15.75">
      <c r="A506" s="254" t="s">
        <v>87</v>
      </c>
      <c r="B506" s="282"/>
      <c r="C506" s="282"/>
      <c r="D506" s="282"/>
      <c r="E506" s="282"/>
      <c r="F506" s="282"/>
      <c r="G506" s="282"/>
      <c r="H506" s="281"/>
      <c r="I506" s="967" t="s">
        <v>70</v>
      </c>
      <c r="J506" s="968"/>
      <c r="K506" s="300"/>
      <c r="L506" s="299"/>
      <c r="M506" s="215"/>
    </row>
    <row r="507" spans="1:13">
      <c r="A507" s="249" t="s">
        <v>86</v>
      </c>
      <c r="B507" s="263"/>
      <c r="C507" s="263"/>
      <c r="D507" s="263"/>
      <c r="E507" s="263"/>
      <c r="F507" s="263"/>
      <c r="G507" s="263"/>
      <c r="H507" s="298"/>
      <c r="I507" s="967"/>
      <c r="J507" s="968"/>
      <c r="K507" s="297"/>
      <c r="L507" s="261"/>
      <c r="M507" s="215"/>
    </row>
    <row r="508" spans="1:13" ht="15.75" thickBot="1">
      <c r="A508" s="257" t="s">
        <v>85</v>
      </c>
      <c r="B508" s="256"/>
      <c r="C508" s="256"/>
      <c r="D508" s="256"/>
      <c r="E508" s="256"/>
      <c r="F508" s="256"/>
      <c r="G508" s="256"/>
      <c r="H508" s="255"/>
      <c r="I508" s="270"/>
      <c r="J508" s="269"/>
      <c r="K508" s="983"/>
      <c r="L508" s="984"/>
      <c r="M508" s="215"/>
    </row>
    <row r="509" spans="1:13">
      <c r="A509" s="296" t="s">
        <v>84</v>
      </c>
      <c r="B509" s="295"/>
      <c r="C509" s="295"/>
      <c r="D509" s="295"/>
      <c r="E509" s="295"/>
      <c r="F509" s="295"/>
      <c r="G509" s="295"/>
      <c r="H509" s="294"/>
      <c r="I509" s="273"/>
      <c r="J509" s="293"/>
      <c r="K509" s="985">
        <f>K511+K516+K518</f>
        <v>6.1999999999999993</v>
      </c>
      <c r="L509" s="956"/>
      <c r="M509" s="226">
        <f>K509*12*I498</f>
        <v>120870.23999999998</v>
      </c>
    </row>
    <row r="510" spans="1:13" ht="15.75" thickBot="1">
      <c r="A510" s="292" t="s">
        <v>83</v>
      </c>
      <c r="B510" s="291"/>
      <c r="C510" s="291"/>
      <c r="D510" s="291"/>
      <c r="E510" s="291"/>
      <c r="F510" s="291"/>
      <c r="G510" s="291"/>
      <c r="H510" s="290"/>
      <c r="I510" s="289"/>
      <c r="J510" s="288"/>
      <c r="K510" s="221"/>
      <c r="L510" s="220"/>
      <c r="M510" s="219"/>
    </row>
    <row r="511" spans="1:13">
      <c r="A511" s="238" t="s">
        <v>82</v>
      </c>
      <c r="B511" s="237"/>
      <c r="C511" s="237"/>
      <c r="D511" s="237"/>
      <c r="E511" s="237"/>
      <c r="F511" s="237"/>
      <c r="G511" s="237"/>
      <c r="H511" s="235"/>
      <c r="I511" s="967" t="s">
        <v>27</v>
      </c>
      <c r="J511" s="968"/>
      <c r="K511" s="977">
        <v>3.11</v>
      </c>
      <c r="L511" s="978"/>
      <c r="M511" s="215">
        <f>K511*12*I498</f>
        <v>60630.072</v>
      </c>
    </row>
    <row r="512" spans="1:13">
      <c r="A512" s="257" t="s">
        <v>81</v>
      </c>
      <c r="B512" s="256"/>
      <c r="C512" s="256"/>
      <c r="D512" s="256"/>
      <c r="E512" s="256"/>
      <c r="F512" s="256"/>
      <c r="G512" s="256"/>
      <c r="H512" s="255"/>
      <c r="I512" s="429"/>
      <c r="J512" s="430"/>
      <c r="K512" s="262"/>
      <c r="L512" s="261"/>
      <c r="M512" s="215"/>
    </row>
    <row r="513" spans="1:13">
      <c r="A513" s="238" t="s">
        <v>80</v>
      </c>
      <c r="B513" s="283"/>
      <c r="C513" s="283"/>
      <c r="D513" s="283"/>
      <c r="E513" s="283"/>
      <c r="F513" s="283"/>
      <c r="G513" s="283"/>
      <c r="H513" s="284"/>
      <c r="I513" s="967" t="s">
        <v>70</v>
      </c>
      <c r="J513" s="968"/>
      <c r="K513" s="262"/>
      <c r="L513" s="261"/>
      <c r="M513" s="215"/>
    </row>
    <row r="514" spans="1:13">
      <c r="A514" s="257" t="s">
        <v>79</v>
      </c>
      <c r="B514" s="266"/>
      <c r="C514" s="266"/>
      <c r="D514" s="266"/>
      <c r="E514" s="266"/>
      <c r="F514" s="266"/>
      <c r="G514" s="266"/>
      <c r="H514" s="285"/>
      <c r="I514" s="975"/>
      <c r="J514" s="976"/>
      <c r="K514" s="262"/>
      <c r="L514" s="261"/>
      <c r="M514" s="215"/>
    </row>
    <row r="515" spans="1:13">
      <c r="A515" s="254" t="s">
        <v>78</v>
      </c>
      <c r="B515" s="282"/>
      <c r="C515" s="281"/>
      <c r="D515" s="283"/>
      <c r="E515" s="283"/>
      <c r="F515" s="283"/>
      <c r="G515" s="283"/>
      <c r="H515" s="284"/>
      <c r="I515" s="967" t="s">
        <v>70</v>
      </c>
      <c r="J515" s="968"/>
      <c r="K515" s="262"/>
      <c r="L515" s="261"/>
      <c r="M515" s="215"/>
    </row>
    <row r="516" spans="1:13">
      <c r="A516" s="238" t="s">
        <v>77</v>
      </c>
      <c r="B516" s="283"/>
      <c r="C516" s="283"/>
      <c r="D516" s="282"/>
      <c r="E516" s="282"/>
      <c r="F516" s="282"/>
      <c r="G516" s="282"/>
      <c r="H516" s="281"/>
      <c r="I516" s="979" t="s">
        <v>59</v>
      </c>
      <c r="J516" s="980"/>
      <c r="K516" s="981">
        <v>1.36</v>
      </c>
      <c r="L516" s="982"/>
      <c r="M516" s="215">
        <f>K516*12*I498</f>
        <v>26513.471999999998</v>
      </c>
    </row>
    <row r="517" spans="1:13">
      <c r="A517" s="249" t="s">
        <v>76</v>
      </c>
      <c r="B517" s="248"/>
      <c r="C517" s="248"/>
      <c r="D517" s="248"/>
      <c r="E517" s="248"/>
      <c r="F517" s="248"/>
      <c r="G517" s="248"/>
      <c r="H517" s="247"/>
      <c r="I517" s="961" t="s">
        <v>134</v>
      </c>
      <c r="J517" s="962"/>
      <c r="K517" s="262"/>
      <c r="L517" s="261"/>
      <c r="M517" s="215"/>
    </row>
    <row r="518" spans="1:13">
      <c r="A518" s="249" t="s">
        <v>73</v>
      </c>
      <c r="B518" s="248"/>
      <c r="C518" s="248"/>
      <c r="D518" s="248"/>
      <c r="E518" s="248"/>
      <c r="F518" s="248"/>
      <c r="G518" s="248"/>
      <c r="H518" s="247"/>
      <c r="I518" s="961" t="s">
        <v>59</v>
      </c>
      <c r="J518" s="962"/>
      <c r="K518" s="981">
        <v>1.73</v>
      </c>
      <c r="L518" s="982"/>
      <c r="M518" s="215">
        <f>K518*12*I498</f>
        <v>33726.695999999996</v>
      </c>
    </row>
    <row r="519" spans="1:13">
      <c r="A519" s="257" t="s">
        <v>72</v>
      </c>
      <c r="B519" s="256"/>
      <c r="C519" s="256"/>
      <c r="D519" s="256"/>
      <c r="E519" s="256"/>
      <c r="F519" s="256"/>
      <c r="G519" s="256"/>
      <c r="H519" s="255"/>
      <c r="I519" s="270"/>
      <c r="J519" s="269"/>
      <c r="K519" s="262"/>
      <c r="L519" s="261"/>
      <c r="M519" s="215"/>
    </row>
    <row r="520" spans="1:13">
      <c r="A520" s="249" t="s">
        <v>71</v>
      </c>
      <c r="B520" s="248"/>
      <c r="C520" s="248"/>
      <c r="D520" s="248"/>
      <c r="E520" s="248"/>
      <c r="F520" s="248"/>
      <c r="G520" s="248"/>
      <c r="H520" s="247"/>
      <c r="I520" s="967" t="s">
        <v>70</v>
      </c>
      <c r="J520" s="968"/>
      <c r="K520" s="262"/>
      <c r="L520" s="261"/>
      <c r="M520" s="215"/>
    </row>
    <row r="521" spans="1:13" ht="15.75" thickBot="1">
      <c r="A521" s="249" t="s">
        <v>69</v>
      </c>
      <c r="B521" s="248"/>
      <c r="C521" s="248"/>
      <c r="D521" s="248"/>
      <c r="E521" s="248"/>
      <c r="F521" s="248"/>
      <c r="G521" s="248"/>
      <c r="H521" s="247"/>
      <c r="I521" s="961" t="s">
        <v>133</v>
      </c>
      <c r="J521" s="962"/>
      <c r="K521" s="280"/>
      <c r="L521" s="279"/>
      <c r="M521" s="278"/>
    </row>
    <row r="522" spans="1:13" ht="15.75" thickBot="1">
      <c r="A522" s="277" t="s">
        <v>66</v>
      </c>
      <c r="B522" s="276"/>
      <c r="C522" s="276"/>
      <c r="D522" s="276"/>
      <c r="E522" s="276"/>
      <c r="F522" s="276"/>
      <c r="G522" s="275"/>
      <c r="H522" s="274"/>
      <c r="I522" s="273"/>
      <c r="J522" s="272"/>
      <c r="K522" s="991">
        <f>K523+K530+K538+K542+K543+K544</f>
        <v>32.14</v>
      </c>
      <c r="L522" s="956"/>
      <c r="M522" s="226">
        <f>M523+M530+M538+M542+M543+M544</f>
        <v>626575.72800000012</v>
      </c>
    </row>
    <row r="523" spans="1:13" ht="15.75" thickBot="1">
      <c r="A523" s="986" t="s">
        <v>65</v>
      </c>
      <c r="B523" s="987"/>
      <c r="C523" s="987"/>
      <c r="D523" s="987"/>
      <c r="E523" s="987"/>
      <c r="F523" s="987"/>
      <c r="G523" s="987"/>
      <c r="H523" s="988"/>
      <c r="I523" s="242"/>
      <c r="J523" s="241"/>
      <c r="K523" s="989">
        <f>K524+K525+K526+K528+K529</f>
        <v>9.6900000000000013</v>
      </c>
      <c r="L523" s="990"/>
      <c r="M523" s="240">
        <f>K523*12*I498</f>
        <v>188908.48800000001</v>
      </c>
    </row>
    <row r="524" spans="1:13">
      <c r="A524" s="257" t="s">
        <v>64</v>
      </c>
      <c r="B524" s="256"/>
      <c r="C524" s="256"/>
      <c r="D524" s="256"/>
      <c r="E524" s="256"/>
      <c r="F524" s="256"/>
      <c r="G524" s="256"/>
      <c r="H524" s="255"/>
      <c r="I524" s="975" t="s">
        <v>63</v>
      </c>
      <c r="J524" s="976"/>
      <c r="K524" s="977">
        <v>2.2400000000000002</v>
      </c>
      <c r="L524" s="978"/>
      <c r="M524" s="215">
        <f>K524*12*I498</f>
        <v>43669.248</v>
      </c>
    </row>
    <row r="525" spans="1:13">
      <c r="A525" s="254" t="s">
        <v>62</v>
      </c>
      <c r="B525" s="253"/>
      <c r="C525" s="253"/>
      <c r="D525" s="253"/>
      <c r="E525" s="253"/>
      <c r="F525" s="253"/>
      <c r="G525" s="253"/>
      <c r="H525" s="252"/>
      <c r="I525" s="979" t="s">
        <v>61</v>
      </c>
      <c r="J525" s="980"/>
      <c r="K525" s="981">
        <v>5.28</v>
      </c>
      <c r="L525" s="982"/>
      <c r="M525" s="215">
        <f>K525*12*I498</f>
        <v>102934.65599999999</v>
      </c>
    </row>
    <row r="526" spans="1:13">
      <c r="A526" s="249" t="s">
        <v>60</v>
      </c>
      <c r="B526" s="248"/>
      <c r="C526" s="248"/>
      <c r="D526" s="248"/>
      <c r="E526" s="248"/>
      <c r="F526" s="248"/>
      <c r="G526" s="248"/>
      <c r="H526" s="247"/>
      <c r="I526" s="961" t="s">
        <v>59</v>
      </c>
      <c r="J526" s="962"/>
      <c r="K526" s="981">
        <v>0.6</v>
      </c>
      <c r="L526" s="982"/>
      <c r="M526" s="215">
        <f>K526*12*I498</f>
        <v>11697.119999999999</v>
      </c>
    </row>
    <row r="527" spans="1:13">
      <c r="A527" s="271" t="s">
        <v>58</v>
      </c>
      <c r="B527" s="266"/>
      <c r="C527" s="266"/>
      <c r="D527" s="266"/>
      <c r="E527" s="256"/>
      <c r="F527" s="256"/>
      <c r="G527" s="256"/>
      <c r="H527" s="255"/>
      <c r="I527" s="270"/>
      <c r="J527" s="269"/>
      <c r="K527" s="268"/>
      <c r="L527" s="261"/>
      <c r="M527" s="215"/>
    </row>
    <row r="528" spans="1:13">
      <c r="A528" s="254" t="s">
        <v>57</v>
      </c>
      <c r="B528" s="253"/>
      <c r="C528" s="253"/>
      <c r="D528" s="253"/>
      <c r="E528" s="253"/>
      <c r="F528" s="253"/>
      <c r="G528" s="253"/>
      <c r="H528" s="252"/>
      <c r="I528" s="979" t="s">
        <v>27</v>
      </c>
      <c r="J528" s="980"/>
      <c r="K528" s="981">
        <v>0.18</v>
      </c>
      <c r="L528" s="982"/>
      <c r="M528" s="215">
        <f>K528*12*I498</f>
        <v>3509.136</v>
      </c>
    </row>
    <row r="529" spans="1:14" ht="15.75" thickBot="1">
      <c r="A529" s="249" t="s">
        <v>56</v>
      </c>
      <c r="B529" s="248"/>
      <c r="C529" s="248"/>
      <c r="D529" s="248"/>
      <c r="E529" s="248"/>
      <c r="F529" s="248"/>
      <c r="G529" s="248"/>
      <c r="H529" s="247"/>
      <c r="I529" s="992" t="s">
        <v>27</v>
      </c>
      <c r="J529" s="993"/>
      <c r="K529" s="994">
        <v>1.39</v>
      </c>
      <c r="L529" s="995"/>
      <c r="M529" s="215">
        <f>K529*12*I498</f>
        <v>27098.327999999998</v>
      </c>
    </row>
    <row r="530" spans="1:14" ht="15.75" thickBot="1">
      <c r="A530" s="996" t="s">
        <v>55</v>
      </c>
      <c r="B530" s="997"/>
      <c r="C530" s="997"/>
      <c r="D530" s="997"/>
      <c r="E530" s="997"/>
      <c r="F530" s="997"/>
      <c r="G530" s="997"/>
      <c r="H530" s="998"/>
      <c r="I530" s="242"/>
      <c r="J530" s="241"/>
      <c r="K530" s="999">
        <f>K531+K532+K534+K535+K536+K537</f>
        <v>2.5499999999999998</v>
      </c>
      <c r="L530" s="990"/>
      <c r="M530" s="240">
        <f>K530*12*I498</f>
        <v>49712.759999999995</v>
      </c>
    </row>
    <row r="531" spans="1:14">
      <c r="A531" s="267" t="s">
        <v>54</v>
      </c>
      <c r="B531" s="266"/>
      <c r="C531" s="266"/>
      <c r="D531" s="266"/>
      <c r="E531" s="266"/>
      <c r="F531" s="256"/>
      <c r="G531" s="256"/>
      <c r="H531" s="255"/>
      <c r="I531" s="265"/>
      <c r="J531" s="233"/>
      <c r="K531" s="977">
        <v>0.14000000000000001</v>
      </c>
      <c r="L531" s="978"/>
      <c r="M531" s="215">
        <f>K531*12*I498</f>
        <v>2729.328</v>
      </c>
    </row>
    <row r="532" spans="1:14">
      <c r="A532" s="264" t="s">
        <v>53</v>
      </c>
      <c r="B532" s="263"/>
      <c r="C532" s="263"/>
      <c r="D532" s="263"/>
      <c r="E532" s="263"/>
      <c r="F532" s="248"/>
      <c r="G532" s="248"/>
      <c r="H532" s="247"/>
      <c r="I532" s="967" t="s">
        <v>52</v>
      </c>
      <c r="J532" s="968"/>
      <c r="K532" s="981">
        <v>1.22</v>
      </c>
      <c r="L532" s="982"/>
      <c r="M532" s="215">
        <f>K532*12*I498</f>
        <v>23784.144</v>
      </c>
    </row>
    <row r="533" spans="1:14">
      <c r="A533" s="257" t="s">
        <v>51</v>
      </c>
      <c r="B533" s="256"/>
      <c r="C533" s="256"/>
      <c r="D533" s="256"/>
      <c r="E533" s="256"/>
      <c r="F533" s="256"/>
      <c r="G533" s="256"/>
      <c r="H533" s="255"/>
      <c r="I533" s="975" t="s">
        <v>50</v>
      </c>
      <c r="J533" s="976"/>
      <c r="K533" s="262"/>
      <c r="L533" s="261"/>
      <c r="M533" s="215"/>
    </row>
    <row r="534" spans="1:14">
      <c r="A534" s="254" t="s">
        <v>49</v>
      </c>
      <c r="B534" s="253"/>
      <c r="C534" s="253"/>
      <c r="D534" s="253"/>
      <c r="E534" s="253"/>
      <c r="F534" s="253"/>
      <c r="G534" s="253"/>
      <c r="H534" s="252"/>
      <c r="I534" s="979" t="s">
        <v>48</v>
      </c>
      <c r="J534" s="980"/>
      <c r="K534" s="981">
        <v>0.75</v>
      </c>
      <c r="L534" s="982"/>
      <c r="M534" s="215">
        <f>K534*12*I498</f>
        <v>14621.4</v>
      </c>
    </row>
    <row r="535" spans="1:14">
      <c r="A535" s="254" t="s">
        <v>47</v>
      </c>
      <c r="B535" s="253"/>
      <c r="C535" s="253"/>
      <c r="D535" s="253"/>
      <c r="E535" s="253"/>
      <c r="F535" s="253"/>
      <c r="G535" s="253"/>
      <c r="H535" s="252"/>
      <c r="I535" s="979" t="s">
        <v>46</v>
      </c>
      <c r="J535" s="980"/>
      <c r="K535" s="981">
        <v>0.19</v>
      </c>
      <c r="L535" s="982"/>
      <c r="M535" s="215">
        <f>K535*12*I498</f>
        <v>3704.0880000000002</v>
      </c>
    </row>
    <row r="536" spans="1:14">
      <c r="A536" s="249" t="s">
        <v>38</v>
      </c>
      <c r="B536" s="248"/>
      <c r="C536" s="248"/>
      <c r="D536" s="248"/>
      <c r="E536" s="248"/>
      <c r="F536" s="248"/>
      <c r="G536" s="248"/>
      <c r="H536" s="247"/>
      <c r="I536" s="979" t="s">
        <v>37</v>
      </c>
      <c r="J536" s="980"/>
      <c r="K536" s="983">
        <v>0.1</v>
      </c>
      <c r="L536" s="984"/>
      <c r="M536" s="215">
        <f>K536*12*I498</f>
        <v>1949.5200000000002</v>
      </c>
    </row>
    <row r="537" spans="1:14" ht="15.75" thickBot="1">
      <c r="A537" s="249" t="s">
        <v>45</v>
      </c>
      <c r="B537" s="248"/>
      <c r="C537" s="248"/>
      <c r="D537" s="248"/>
      <c r="E537" s="248"/>
      <c r="F537" s="248"/>
      <c r="G537" s="248"/>
      <c r="H537" s="247"/>
      <c r="I537" s="992" t="s">
        <v>44</v>
      </c>
      <c r="J537" s="993"/>
      <c r="K537" s="1002">
        <v>0.15</v>
      </c>
      <c r="L537" s="1003"/>
      <c r="M537" s="260">
        <f>K537*12*I498</f>
        <v>2924.2799999999997</v>
      </c>
    </row>
    <row r="538" spans="1:14" ht="15.75" thickBot="1">
      <c r="A538" s="996" t="s">
        <v>108</v>
      </c>
      <c r="B538" s="997"/>
      <c r="C538" s="997"/>
      <c r="D538" s="997"/>
      <c r="E538" s="997"/>
      <c r="F538" s="997"/>
      <c r="G538" s="997"/>
      <c r="H538" s="998"/>
      <c r="I538" s="259"/>
      <c r="J538" s="258"/>
      <c r="K538" s="1004">
        <f>K539+K540+K541</f>
        <v>1.67</v>
      </c>
      <c r="L538" s="1005"/>
      <c r="M538" s="240">
        <f>K538*12*I498</f>
        <v>32556.983999999997</v>
      </c>
    </row>
    <row r="539" spans="1:14">
      <c r="A539" s="257" t="s">
        <v>42</v>
      </c>
      <c r="B539" s="256"/>
      <c r="C539" s="256"/>
      <c r="D539" s="256"/>
      <c r="E539" s="256"/>
      <c r="F539" s="256"/>
      <c r="G539" s="256"/>
      <c r="H539" s="255"/>
      <c r="I539" s="1006" t="s">
        <v>41</v>
      </c>
      <c r="J539" s="1007"/>
      <c r="K539" s="1008">
        <v>0.8</v>
      </c>
      <c r="L539" s="1009"/>
      <c r="M539" s="215">
        <f>K539*12*I498</f>
        <v>15596.160000000002</v>
      </c>
    </row>
    <row r="540" spans="1:14">
      <c r="A540" s="254" t="s">
        <v>40</v>
      </c>
      <c r="B540" s="253"/>
      <c r="C540" s="253"/>
      <c r="D540" s="253"/>
      <c r="E540" s="253"/>
      <c r="F540" s="253"/>
      <c r="G540" s="253"/>
      <c r="H540" s="252"/>
      <c r="I540" s="251" t="s">
        <v>39</v>
      </c>
      <c r="J540" s="250"/>
      <c r="K540" s="983">
        <v>0.7</v>
      </c>
      <c r="L540" s="984"/>
      <c r="M540" s="215">
        <f>K540*12*I498</f>
        <v>13646.639999999998</v>
      </c>
    </row>
    <row r="541" spans="1:14" ht="15.75" thickBot="1">
      <c r="A541" s="249" t="s">
        <v>38</v>
      </c>
      <c r="B541" s="248"/>
      <c r="C541" s="248"/>
      <c r="D541" s="248"/>
      <c r="E541" s="248"/>
      <c r="F541" s="248"/>
      <c r="G541" s="248"/>
      <c r="H541" s="247"/>
      <c r="I541" s="992" t="s">
        <v>37</v>
      </c>
      <c r="J541" s="993"/>
      <c r="K541" s="1002">
        <v>0.17</v>
      </c>
      <c r="L541" s="1003"/>
      <c r="M541" s="215">
        <f>K541*12*I498</f>
        <v>3314.1839999999997</v>
      </c>
    </row>
    <row r="542" spans="1:14" ht="15.75" thickBot="1">
      <c r="A542" s="246" t="s">
        <v>107</v>
      </c>
      <c r="B542" s="245"/>
      <c r="C542" s="245"/>
      <c r="D542" s="245"/>
      <c r="E542" s="245"/>
      <c r="F542" s="245"/>
      <c r="G542" s="245"/>
      <c r="H542" s="244"/>
      <c r="I542" s="1010" t="s">
        <v>35</v>
      </c>
      <c r="J542" s="1011"/>
      <c r="K542" s="1112">
        <v>16.16</v>
      </c>
      <c r="L542" s="1107"/>
      <c r="M542" s="240">
        <f>K542*12*I498</f>
        <v>315042.43200000003</v>
      </c>
      <c r="N542">
        <v>19.55</v>
      </c>
    </row>
    <row r="543" spans="1:14" ht="15.75" thickBot="1">
      <c r="A543" s="986" t="s">
        <v>106</v>
      </c>
      <c r="B543" s="987"/>
      <c r="C543" s="987"/>
      <c r="D543" s="987"/>
      <c r="E543" s="987"/>
      <c r="F543" s="987"/>
      <c r="G543" s="987"/>
      <c r="H543" s="988"/>
      <c r="I543" s="1014" t="s">
        <v>32</v>
      </c>
      <c r="J543" s="1015"/>
      <c r="K543" s="999">
        <v>1.98</v>
      </c>
      <c r="L543" s="1005"/>
      <c r="M543" s="240">
        <f>K543*12*I498</f>
        <v>38600.495999999992</v>
      </c>
    </row>
    <row r="544" spans="1:14" ht="15.75" thickBot="1">
      <c r="A544" s="246" t="s">
        <v>105</v>
      </c>
      <c r="B544" s="245"/>
      <c r="C544" s="245"/>
      <c r="D544" s="245"/>
      <c r="E544" s="245"/>
      <c r="F544" s="245"/>
      <c r="G544" s="245"/>
      <c r="H544" s="244"/>
      <c r="I544" s="242"/>
      <c r="J544" s="241"/>
      <c r="K544" s="999">
        <v>0.09</v>
      </c>
      <c r="L544" s="1005"/>
      <c r="M544" s="240">
        <f>K544*12*I498</f>
        <v>1754.568</v>
      </c>
    </row>
    <row r="545" spans="1:13" ht="15.75" thickBot="1">
      <c r="A545" s="238" t="s">
        <v>197</v>
      </c>
      <c r="B545" s="237"/>
      <c r="C545" s="237"/>
      <c r="D545" s="237"/>
      <c r="E545" s="237"/>
      <c r="F545" s="237"/>
      <c r="G545" s="237"/>
      <c r="H545" s="235"/>
      <c r="I545" s="1014" t="s">
        <v>27</v>
      </c>
      <c r="J545" s="1015"/>
      <c r="K545" s="431"/>
      <c r="L545" s="432"/>
      <c r="M545" s="215"/>
    </row>
    <row r="546" spans="1:13" ht="15.75" thickBot="1">
      <c r="A546" s="986" t="s">
        <v>111</v>
      </c>
      <c r="B546" s="987"/>
      <c r="C546" s="987"/>
      <c r="D546" s="987"/>
      <c r="E546" s="987"/>
      <c r="F546" s="987"/>
      <c r="G546" s="987"/>
      <c r="H546" s="988"/>
      <c r="I546" s="242"/>
      <c r="J546" s="241"/>
      <c r="K546" s="999">
        <v>7.34</v>
      </c>
      <c r="L546" s="1005"/>
      <c r="M546" s="240">
        <f>K546*12*I498</f>
        <v>143094.76799999998</v>
      </c>
    </row>
    <row r="547" spans="1:13">
      <c r="A547" s="238" t="s">
        <v>132</v>
      </c>
      <c r="B547" s="236"/>
      <c r="C547" s="236"/>
      <c r="D547" s="236"/>
      <c r="E547" s="236"/>
      <c r="F547" s="237"/>
      <c r="G547" s="236"/>
      <c r="H547" s="235"/>
      <c r="I547" s="967" t="s">
        <v>23</v>
      </c>
      <c r="J547" s="968"/>
      <c r="K547" s="232"/>
      <c r="L547" s="432"/>
      <c r="M547" s="215"/>
    </row>
    <row r="548" spans="1:13">
      <c r="A548" s="238" t="s">
        <v>131</v>
      </c>
      <c r="B548" s="236"/>
      <c r="C548" s="236"/>
      <c r="D548" s="236"/>
      <c r="E548" s="236"/>
      <c r="F548" s="237"/>
      <c r="G548" s="236"/>
      <c r="H548" s="235"/>
      <c r="I548" s="967" t="s">
        <v>21</v>
      </c>
      <c r="J548" s="968"/>
      <c r="K548" s="232"/>
      <c r="L548" s="432"/>
      <c r="M548" s="215"/>
    </row>
    <row r="549" spans="1:13">
      <c r="A549" s="238" t="s">
        <v>130</v>
      </c>
      <c r="B549" s="236"/>
      <c r="C549" s="236"/>
      <c r="D549" s="236"/>
      <c r="E549" s="236"/>
      <c r="F549" s="237"/>
      <c r="G549" s="236"/>
      <c r="H549" s="235"/>
      <c r="I549" s="967" t="s">
        <v>19</v>
      </c>
      <c r="J549" s="968"/>
      <c r="K549" s="232"/>
      <c r="L549" s="432"/>
      <c r="M549" s="215"/>
    </row>
    <row r="550" spans="1:13">
      <c r="A550" s="238" t="s">
        <v>129</v>
      </c>
      <c r="B550" s="236"/>
      <c r="C550" s="236"/>
      <c r="D550" s="236"/>
      <c r="E550" s="236"/>
      <c r="F550" s="237"/>
      <c r="G550" s="236"/>
      <c r="H550" s="235"/>
      <c r="I550" s="967" t="s">
        <v>17</v>
      </c>
      <c r="J550" s="968"/>
      <c r="K550" s="232"/>
      <c r="L550" s="432"/>
      <c r="M550" s="215"/>
    </row>
    <row r="551" spans="1:13">
      <c r="A551" s="238" t="s">
        <v>128</v>
      </c>
      <c r="B551" s="236"/>
      <c r="C551" s="236"/>
      <c r="D551" s="236"/>
      <c r="E551" s="236"/>
      <c r="F551" s="237"/>
      <c r="G551" s="236"/>
      <c r="H551" s="235"/>
      <c r="I551" s="967" t="s">
        <v>15</v>
      </c>
      <c r="J551" s="968"/>
      <c r="K551" s="232"/>
      <c r="L551" s="432"/>
      <c r="M551" s="215"/>
    </row>
    <row r="552" spans="1:13">
      <c r="A552" s="238" t="s">
        <v>127</v>
      </c>
      <c r="B552" s="236"/>
      <c r="C552" s="236"/>
      <c r="D552" s="236"/>
      <c r="E552" s="236"/>
      <c r="F552" s="237"/>
      <c r="G552" s="236"/>
      <c r="H552" s="235"/>
      <c r="I552" s="234"/>
      <c r="J552" s="233"/>
      <c r="K552" s="232"/>
      <c r="L552" s="239"/>
      <c r="M552" s="215"/>
    </row>
    <row r="553" spans="1:13">
      <c r="A553" s="238" t="s">
        <v>126</v>
      </c>
      <c r="B553" s="236"/>
      <c r="C553" s="236"/>
      <c r="D553" s="236"/>
      <c r="E553" s="236"/>
      <c r="F553" s="237"/>
      <c r="G553" s="236"/>
      <c r="H553" s="235"/>
      <c r="I553" s="234"/>
      <c r="J553" s="233"/>
      <c r="K553" s="232"/>
      <c r="L553" s="432"/>
      <c r="M553" s="215"/>
    </row>
    <row r="554" spans="1:13">
      <c r="A554" s="238" t="s">
        <v>11</v>
      </c>
      <c r="B554" s="236"/>
      <c r="C554" s="236"/>
      <c r="D554" s="236"/>
      <c r="E554" s="236"/>
      <c r="F554" s="237"/>
      <c r="G554" s="236"/>
      <c r="H554" s="235"/>
      <c r="I554" s="234"/>
      <c r="J554" s="233"/>
      <c r="K554" s="232"/>
      <c r="L554" s="432"/>
      <c r="M554" s="215"/>
    </row>
    <row r="555" spans="1:13" ht="15.75" thickBot="1">
      <c r="A555" s="238" t="s">
        <v>125</v>
      </c>
      <c r="B555" s="236"/>
      <c r="C555" s="236"/>
      <c r="D555" s="236"/>
      <c r="E555" s="236"/>
      <c r="F555" s="237"/>
      <c r="G555" s="236"/>
      <c r="H555" s="235"/>
      <c r="I555" s="234"/>
      <c r="J555" s="233"/>
      <c r="K555" s="232"/>
      <c r="L555" s="432"/>
      <c r="M555" s="215"/>
    </row>
    <row r="556" spans="1:13">
      <c r="A556" s="230" t="s">
        <v>8</v>
      </c>
      <c r="B556" s="229"/>
      <c r="C556" s="229"/>
      <c r="D556" s="229"/>
      <c r="E556" s="229"/>
      <c r="F556" s="229"/>
      <c r="G556" s="229"/>
      <c r="H556" s="229"/>
      <c r="I556" s="1014" t="s">
        <v>3</v>
      </c>
      <c r="J556" s="1015"/>
      <c r="K556" s="228"/>
      <c r="L556" s="227"/>
      <c r="M556" s="226"/>
    </row>
    <row r="557" spans="1:13" ht="15.75" thickBot="1">
      <c r="A557" s="225" t="s">
        <v>7</v>
      </c>
      <c r="B557" s="224"/>
      <c r="C557" s="224"/>
      <c r="D557" s="224"/>
      <c r="E557" s="224"/>
      <c r="F557" s="224"/>
      <c r="G557" s="224"/>
      <c r="H557" s="224"/>
      <c r="I557" s="223"/>
      <c r="J557" s="222"/>
      <c r="K557" s="221"/>
      <c r="L557" s="220"/>
      <c r="M557" s="219"/>
    </row>
    <row r="558" spans="1:13" ht="15.75" thickBot="1">
      <c r="A558" s="986" t="s">
        <v>6</v>
      </c>
      <c r="B558" s="987"/>
      <c r="C558" s="987"/>
      <c r="D558" s="987"/>
      <c r="E558" s="987"/>
      <c r="F558" s="987"/>
      <c r="G558" s="987"/>
      <c r="H558" s="1026"/>
      <c r="I558" s="1027" t="s">
        <v>5</v>
      </c>
      <c r="J558" s="1028"/>
      <c r="K558" s="1024">
        <v>1.69</v>
      </c>
      <c r="L558" s="1025"/>
      <c r="M558" s="208">
        <f>K558*12*I498</f>
        <v>32946.887999999999</v>
      </c>
    </row>
    <row r="559" spans="1:13" ht="15.75" thickBot="1">
      <c r="A559" s="1016" t="s">
        <v>4</v>
      </c>
      <c r="B559" s="1016"/>
      <c r="C559" s="1016"/>
      <c r="D559" s="1016"/>
      <c r="E559" s="1016"/>
      <c r="F559" s="1016"/>
      <c r="G559" s="1016"/>
      <c r="H559" s="1016"/>
      <c r="I559" s="1014" t="s">
        <v>3</v>
      </c>
      <c r="J559" s="1015"/>
      <c r="K559" s="1017">
        <v>0.39</v>
      </c>
      <c r="L559" s="1017"/>
      <c r="M559" s="215">
        <f>I498*12*K559</f>
        <v>7603.1279999999988</v>
      </c>
    </row>
    <row r="560" spans="1:13" ht="15.75" thickBot="1">
      <c r="A560" s="433" t="s">
        <v>201</v>
      </c>
      <c r="B560" s="434"/>
      <c r="C560" s="434"/>
      <c r="D560" s="434"/>
      <c r="E560" s="434"/>
      <c r="F560" s="434"/>
      <c r="G560" s="434"/>
      <c r="H560" s="434"/>
      <c r="I560" s="436"/>
      <c r="J560" s="441"/>
      <c r="K560" s="1018"/>
      <c r="L560" s="1019"/>
      <c r="M560" s="208">
        <f>K560*I498*12</f>
        <v>0</v>
      </c>
    </row>
    <row r="561" spans="1:13" ht="15.75" thickBot="1">
      <c r="A561" s="1020" t="s">
        <v>0</v>
      </c>
      <c r="B561" s="1021"/>
      <c r="C561" s="1021"/>
      <c r="D561" s="1021"/>
      <c r="E561" s="1021"/>
      <c r="F561" s="1021"/>
      <c r="G561" s="1021"/>
      <c r="H561" s="1021"/>
      <c r="I561" s="210"/>
      <c r="J561" s="209"/>
      <c r="K561" s="1022">
        <f>K499+K509+K522+K546+K558+K560+K559</f>
        <v>55.349999999999994</v>
      </c>
      <c r="L561" s="1023"/>
      <c r="M561" s="208">
        <f>M499+M509+M522+M546+M558+M560+M559</f>
        <v>1079059.32</v>
      </c>
    </row>
    <row r="563" spans="1:13" ht="15.75">
      <c r="A563" s="957" t="s">
        <v>104</v>
      </c>
      <c r="B563" s="957"/>
      <c r="C563" s="957"/>
      <c r="D563" s="957"/>
      <c r="E563" s="957"/>
      <c r="F563" s="957"/>
      <c r="G563" s="957"/>
      <c r="H563" s="957"/>
      <c r="I563" s="957"/>
      <c r="J563" s="957"/>
      <c r="K563" s="957"/>
      <c r="L563" s="957"/>
      <c r="M563" s="262"/>
    </row>
    <row r="564" spans="1:13" ht="15.75">
      <c r="A564" s="958" t="s">
        <v>139</v>
      </c>
      <c r="B564" s="958"/>
      <c r="C564" s="958"/>
      <c r="D564" s="958"/>
      <c r="E564" s="958"/>
      <c r="F564" s="958"/>
      <c r="G564" s="958"/>
      <c r="H564" s="958"/>
      <c r="I564" s="958"/>
      <c r="J564" s="958"/>
      <c r="K564" s="958"/>
      <c r="L564" s="958"/>
      <c r="M564" s="262"/>
    </row>
    <row r="565" spans="1:13" ht="15.75">
      <c r="A565" s="300"/>
      <c r="B565" s="300"/>
      <c r="C565" s="300"/>
      <c r="D565" s="300"/>
      <c r="E565" s="300"/>
      <c r="F565" s="300" t="s">
        <v>200</v>
      </c>
      <c r="G565" s="300"/>
      <c r="H565" s="300"/>
      <c r="I565" s="300"/>
      <c r="J565" s="300"/>
      <c r="K565" s="1110" t="s">
        <v>159</v>
      </c>
      <c r="L565" s="1111"/>
      <c r="M565" s="1111"/>
    </row>
    <row r="566" spans="1:13">
      <c r="A566" s="264"/>
      <c r="B566" s="263"/>
      <c r="C566" s="960" t="s">
        <v>100</v>
      </c>
      <c r="D566" s="960"/>
      <c r="E566" s="960"/>
      <c r="F566" s="263"/>
      <c r="G566" s="263"/>
      <c r="H566" s="298"/>
      <c r="I566" s="961" t="s">
        <v>99</v>
      </c>
      <c r="J566" s="962"/>
      <c r="K566" s="963" t="s">
        <v>98</v>
      </c>
      <c r="L566" s="964"/>
      <c r="M566" s="312"/>
    </row>
    <row r="567" spans="1:13">
      <c r="A567" s="311"/>
      <c r="B567" s="283"/>
      <c r="C567" s="283"/>
      <c r="D567" s="283"/>
      <c r="E567" s="283"/>
      <c r="F567" s="283"/>
      <c r="G567" s="283"/>
      <c r="H567" s="284"/>
      <c r="I567" s="234"/>
      <c r="J567" s="233"/>
      <c r="K567" s="965" t="s">
        <v>97</v>
      </c>
      <c r="L567" s="966"/>
      <c r="M567" s="310" t="s">
        <v>96</v>
      </c>
    </row>
    <row r="568" spans="1:13">
      <c r="A568" s="311"/>
      <c r="B568" s="283"/>
      <c r="C568" s="283"/>
      <c r="D568" s="283"/>
      <c r="E568" s="283"/>
      <c r="F568" s="283"/>
      <c r="G568" s="283"/>
      <c r="H568" s="284"/>
      <c r="I568" s="967" t="s">
        <v>95</v>
      </c>
      <c r="J568" s="968"/>
      <c r="K568" s="969" t="s">
        <v>94</v>
      </c>
      <c r="L568" s="970"/>
      <c r="M568" s="310" t="s">
        <v>93</v>
      </c>
    </row>
    <row r="569" spans="1:13" ht="16.5" thickBot="1">
      <c r="A569" s="309"/>
      <c r="B569" s="280"/>
      <c r="C569" s="280"/>
      <c r="D569" s="280"/>
      <c r="E569" s="280"/>
      <c r="F569" s="280"/>
      <c r="G569" s="280"/>
      <c r="H569" s="279"/>
      <c r="I569" s="971">
        <v>1113.5999999999999</v>
      </c>
      <c r="J569" s="972"/>
      <c r="K569" s="973"/>
      <c r="L569" s="974"/>
      <c r="M569" s="308"/>
    </row>
    <row r="570" spans="1:13">
      <c r="A570" s="296" t="s">
        <v>92</v>
      </c>
      <c r="B570" s="276"/>
      <c r="C570" s="276"/>
      <c r="D570" s="276"/>
      <c r="E570" s="276"/>
      <c r="F570" s="276"/>
      <c r="G570" s="276"/>
      <c r="H570" s="307"/>
      <c r="I570" s="273"/>
      <c r="J570" s="272"/>
      <c r="K570" s="955">
        <f>K573+K576</f>
        <v>7.59</v>
      </c>
      <c r="L570" s="956"/>
      <c r="M570" s="226">
        <f>K570*12*I569</f>
        <v>101426.68799999999</v>
      </c>
    </row>
    <row r="571" spans="1:13">
      <c r="A571" s="306" t="s">
        <v>91</v>
      </c>
      <c r="B571" s="305"/>
      <c r="C571" s="305"/>
      <c r="D571" s="305"/>
      <c r="E571" s="305"/>
      <c r="F571" s="305"/>
      <c r="G571" s="305"/>
      <c r="H571" s="304"/>
      <c r="I571" s="234"/>
      <c r="J571" s="233"/>
      <c r="K571" s="268"/>
      <c r="L571" s="261"/>
      <c r="M571" s="303"/>
    </row>
    <row r="572" spans="1:13" ht="15.75" thickBot="1">
      <c r="A572" s="292" t="s">
        <v>90</v>
      </c>
      <c r="B572" s="302"/>
      <c r="C572" s="302"/>
      <c r="D572" s="302"/>
      <c r="E572" s="302"/>
      <c r="F572" s="302"/>
      <c r="G572" s="302"/>
      <c r="H572" s="301"/>
      <c r="I572" s="289"/>
      <c r="J572" s="222"/>
      <c r="K572" s="221"/>
      <c r="L572" s="220"/>
      <c r="M572" s="219"/>
    </row>
    <row r="573" spans="1:13">
      <c r="A573" s="257" t="s">
        <v>89</v>
      </c>
      <c r="B573" s="266"/>
      <c r="C573" s="266"/>
      <c r="D573" s="266"/>
      <c r="E573" s="266"/>
      <c r="F573" s="266"/>
      <c r="G573" s="266"/>
      <c r="H573" s="285"/>
      <c r="I573" s="975" t="s">
        <v>27</v>
      </c>
      <c r="J573" s="976"/>
      <c r="K573" s="977">
        <v>4.54</v>
      </c>
      <c r="L573" s="978"/>
      <c r="M573" s="215">
        <f>K573*12*I569</f>
        <v>60668.928</v>
      </c>
    </row>
    <row r="574" spans="1:13">
      <c r="A574" s="238" t="s">
        <v>80</v>
      </c>
      <c r="B574" s="283"/>
      <c r="C574" s="283"/>
      <c r="D574" s="283"/>
      <c r="E574" s="283"/>
      <c r="F574" s="283"/>
      <c r="G574" s="283"/>
      <c r="H574" s="284"/>
      <c r="I574" s="967" t="s">
        <v>70</v>
      </c>
      <c r="J574" s="968"/>
      <c r="K574" s="262"/>
      <c r="L574" s="261"/>
      <c r="M574" s="215"/>
    </row>
    <row r="575" spans="1:13">
      <c r="A575" s="257" t="s">
        <v>79</v>
      </c>
      <c r="B575" s="266"/>
      <c r="C575" s="266"/>
      <c r="D575" s="266"/>
      <c r="E575" s="266"/>
      <c r="F575" s="266"/>
      <c r="G575" s="266"/>
      <c r="H575" s="285"/>
      <c r="I575" s="975"/>
      <c r="J575" s="976"/>
      <c r="K575" s="262"/>
      <c r="L575" s="261"/>
      <c r="M575" s="215"/>
    </row>
    <row r="576" spans="1:13">
      <c r="A576" s="257" t="s">
        <v>88</v>
      </c>
      <c r="B576" s="266"/>
      <c r="C576" s="266"/>
      <c r="D576" s="266"/>
      <c r="E576" s="266"/>
      <c r="F576" s="266"/>
      <c r="G576" s="266"/>
      <c r="H576" s="285"/>
      <c r="I576" s="979" t="s">
        <v>59</v>
      </c>
      <c r="J576" s="980"/>
      <c r="K576" s="981">
        <v>3.05</v>
      </c>
      <c r="L576" s="982"/>
      <c r="M576" s="215">
        <f>K576*12*I569</f>
        <v>40757.759999999987</v>
      </c>
    </row>
    <row r="577" spans="1:13" ht="15.75">
      <c r="A577" s="254" t="s">
        <v>87</v>
      </c>
      <c r="B577" s="282"/>
      <c r="C577" s="282"/>
      <c r="D577" s="282"/>
      <c r="E577" s="282"/>
      <c r="F577" s="282"/>
      <c r="G577" s="282"/>
      <c r="H577" s="281"/>
      <c r="I577" s="967" t="s">
        <v>70</v>
      </c>
      <c r="J577" s="968"/>
      <c r="K577" s="300"/>
      <c r="L577" s="299"/>
      <c r="M577" s="215"/>
    </row>
    <row r="578" spans="1:13">
      <c r="A578" s="249" t="s">
        <v>86</v>
      </c>
      <c r="B578" s="263"/>
      <c r="C578" s="263"/>
      <c r="D578" s="263"/>
      <c r="E578" s="263"/>
      <c r="F578" s="263"/>
      <c r="G578" s="263"/>
      <c r="H578" s="298"/>
      <c r="I578" s="967"/>
      <c r="J578" s="968"/>
      <c r="K578" s="297"/>
      <c r="L578" s="261"/>
      <c r="M578" s="215"/>
    </row>
    <row r="579" spans="1:13" ht="15.75" thickBot="1">
      <c r="A579" s="257" t="s">
        <v>85</v>
      </c>
      <c r="B579" s="256"/>
      <c r="C579" s="256"/>
      <c r="D579" s="256"/>
      <c r="E579" s="256"/>
      <c r="F579" s="256"/>
      <c r="G579" s="256"/>
      <c r="H579" s="255"/>
      <c r="I579" s="270"/>
      <c r="J579" s="269"/>
      <c r="K579" s="983"/>
      <c r="L579" s="984"/>
      <c r="M579" s="215"/>
    </row>
    <row r="580" spans="1:13">
      <c r="A580" s="296" t="s">
        <v>84</v>
      </c>
      <c r="B580" s="295"/>
      <c r="C580" s="295"/>
      <c r="D580" s="295"/>
      <c r="E580" s="295"/>
      <c r="F580" s="295"/>
      <c r="G580" s="295"/>
      <c r="H580" s="294"/>
      <c r="I580" s="273"/>
      <c r="J580" s="293"/>
      <c r="K580" s="985">
        <f>K582+K587+K589</f>
        <v>6.1999999999999993</v>
      </c>
      <c r="L580" s="956"/>
      <c r="M580" s="226">
        <f>K580*12*I569</f>
        <v>82851.839999999982</v>
      </c>
    </row>
    <row r="581" spans="1:13" ht="15.75" thickBot="1">
      <c r="A581" s="292" t="s">
        <v>83</v>
      </c>
      <c r="B581" s="291"/>
      <c r="C581" s="291"/>
      <c r="D581" s="291"/>
      <c r="E581" s="291"/>
      <c r="F581" s="291"/>
      <c r="G581" s="291"/>
      <c r="H581" s="290"/>
      <c r="I581" s="289"/>
      <c r="J581" s="288"/>
      <c r="K581" s="221"/>
      <c r="L581" s="220"/>
      <c r="M581" s="219"/>
    </row>
    <row r="582" spans="1:13">
      <c r="A582" s="238" t="s">
        <v>82</v>
      </c>
      <c r="B582" s="237"/>
      <c r="C582" s="237"/>
      <c r="D582" s="237"/>
      <c r="E582" s="237"/>
      <c r="F582" s="237"/>
      <c r="G582" s="237"/>
      <c r="H582" s="235"/>
      <c r="I582" s="967" t="s">
        <v>27</v>
      </c>
      <c r="J582" s="968"/>
      <c r="K582" s="977">
        <v>3.11</v>
      </c>
      <c r="L582" s="978"/>
      <c r="M582" s="215">
        <f>K582*12*I569</f>
        <v>41559.551999999996</v>
      </c>
    </row>
    <row r="583" spans="1:13">
      <c r="A583" s="257" t="s">
        <v>81</v>
      </c>
      <c r="B583" s="256"/>
      <c r="C583" s="256"/>
      <c r="D583" s="256"/>
      <c r="E583" s="256"/>
      <c r="F583" s="256"/>
      <c r="G583" s="256"/>
      <c r="H583" s="255"/>
      <c r="I583" s="429"/>
      <c r="J583" s="430"/>
      <c r="K583" s="262"/>
      <c r="L583" s="261"/>
      <c r="M583" s="215"/>
    </row>
    <row r="584" spans="1:13">
      <c r="A584" s="238" t="s">
        <v>80</v>
      </c>
      <c r="B584" s="283"/>
      <c r="C584" s="283"/>
      <c r="D584" s="283"/>
      <c r="E584" s="283"/>
      <c r="F584" s="283"/>
      <c r="G584" s="283"/>
      <c r="H584" s="284"/>
      <c r="I584" s="967" t="s">
        <v>70</v>
      </c>
      <c r="J584" s="968"/>
      <c r="K584" s="262"/>
      <c r="L584" s="261"/>
      <c r="M584" s="215"/>
    </row>
    <row r="585" spans="1:13">
      <c r="A585" s="257" t="s">
        <v>79</v>
      </c>
      <c r="B585" s="266"/>
      <c r="C585" s="266"/>
      <c r="D585" s="266"/>
      <c r="E585" s="266"/>
      <c r="F585" s="266"/>
      <c r="G585" s="266"/>
      <c r="H585" s="285"/>
      <c r="I585" s="975"/>
      <c r="J585" s="976"/>
      <c r="K585" s="262"/>
      <c r="L585" s="261"/>
      <c r="M585" s="215"/>
    </row>
    <row r="586" spans="1:13">
      <c r="A586" s="254" t="s">
        <v>78</v>
      </c>
      <c r="B586" s="282"/>
      <c r="C586" s="281"/>
      <c r="D586" s="283"/>
      <c r="E586" s="283"/>
      <c r="F586" s="283"/>
      <c r="G586" s="283"/>
      <c r="H586" s="284"/>
      <c r="I586" s="967" t="s">
        <v>70</v>
      </c>
      <c r="J586" s="968"/>
      <c r="K586" s="262"/>
      <c r="L586" s="261"/>
      <c r="M586" s="215"/>
    </row>
    <row r="587" spans="1:13">
      <c r="A587" s="238" t="s">
        <v>77</v>
      </c>
      <c r="B587" s="283"/>
      <c r="C587" s="283"/>
      <c r="D587" s="282"/>
      <c r="E587" s="282"/>
      <c r="F587" s="282"/>
      <c r="G587" s="282"/>
      <c r="H587" s="281"/>
      <c r="I587" s="979" t="s">
        <v>59</v>
      </c>
      <c r="J587" s="980"/>
      <c r="K587" s="981">
        <v>1.36</v>
      </c>
      <c r="L587" s="982"/>
      <c r="M587" s="215">
        <f>K587*12*I569</f>
        <v>18173.951999999997</v>
      </c>
    </row>
    <row r="588" spans="1:13">
      <c r="A588" s="249" t="s">
        <v>76</v>
      </c>
      <c r="B588" s="248"/>
      <c r="C588" s="248"/>
      <c r="D588" s="248"/>
      <c r="E588" s="248"/>
      <c r="F588" s="248"/>
      <c r="G588" s="248"/>
      <c r="H588" s="247"/>
      <c r="I588" s="961" t="s">
        <v>134</v>
      </c>
      <c r="J588" s="962"/>
      <c r="K588" s="262"/>
      <c r="L588" s="261"/>
      <c r="M588" s="215"/>
    </row>
    <row r="589" spans="1:13">
      <c r="A589" s="249" t="s">
        <v>73</v>
      </c>
      <c r="B589" s="248"/>
      <c r="C589" s="248"/>
      <c r="D589" s="248"/>
      <c r="E589" s="248"/>
      <c r="F589" s="248"/>
      <c r="G589" s="248"/>
      <c r="H589" s="247"/>
      <c r="I589" s="961" t="s">
        <v>59</v>
      </c>
      <c r="J589" s="962"/>
      <c r="K589" s="981">
        <v>1.73</v>
      </c>
      <c r="L589" s="982"/>
      <c r="M589" s="215">
        <f>K589*12*I569</f>
        <v>23118.335999999996</v>
      </c>
    </row>
    <row r="590" spans="1:13">
      <c r="A590" s="257" t="s">
        <v>72</v>
      </c>
      <c r="B590" s="256"/>
      <c r="C590" s="256"/>
      <c r="D590" s="256"/>
      <c r="E590" s="256"/>
      <c r="F590" s="256"/>
      <c r="G590" s="256"/>
      <c r="H590" s="255"/>
      <c r="I590" s="270"/>
      <c r="J590" s="269"/>
      <c r="K590" s="262"/>
      <c r="L590" s="261"/>
      <c r="M590" s="215"/>
    </row>
    <row r="591" spans="1:13">
      <c r="A591" s="249" t="s">
        <v>71</v>
      </c>
      <c r="B591" s="248"/>
      <c r="C591" s="248"/>
      <c r="D591" s="248"/>
      <c r="E591" s="248"/>
      <c r="F591" s="248"/>
      <c r="G591" s="248"/>
      <c r="H591" s="247"/>
      <c r="I591" s="967" t="s">
        <v>70</v>
      </c>
      <c r="J591" s="968"/>
      <c r="K591" s="262"/>
      <c r="L591" s="261"/>
      <c r="M591" s="215"/>
    </row>
    <row r="592" spans="1:13" ht="15.75" thickBot="1">
      <c r="A592" s="249" t="s">
        <v>69</v>
      </c>
      <c r="B592" s="248"/>
      <c r="C592" s="248"/>
      <c r="D592" s="248"/>
      <c r="E592" s="248"/>
      <c r="F592" s="248"/>
      <c r="G592" s="248"/>
      <c r="H592" s="247"/>
      <c r="I592" s="961" t="s">
        <v>133</v>
      </c>
      <c r="J592" s="962"/>
      <c r="K592" s="280"/>
      <c r="L592" s="279"/>
      <c r="M592" s="278"/>
    </row>
    <row r="593" spans="1:13" ht="15.75" thickBot="1">
      <c r="A593" s="277" t="s">
        <v>66</v>
      </c>
      <c r="B593" s="276"/>
      <c r="C593" s="276"/>
      <c r="D593" s="276"/>
      <c r="E593" s="276"/>
      <c r="F593" s="276"/>
      <c r="G593" s="275"/>
      <c r="H593" s="274"/>
      <c r="I593" s="273"/>
      <c r="J593" s="272"/>
      <c r="K593" s="991">
        <f>K594+K601+K609+K613+K614+K615</f>
        <v>42.839999999999996</v>
      </c>
      <c r="L593" s="956"/>
      <c r="M593" s="226">
        <f>M594+M601+M609+M613+M614+M615</f>
        <v>572479.48799999978</v>
      </c>
    </row>
    <row r="594" spans="1:13" ht="15.75" thickBot="1">
      <c r="A594" s="986" t="s">
        <v>65</v>
      </c>
      <c r="B594" s="987"/>
      <c r="C594" s="987"/>
      <c r="D594" s="987"/>
      <c r="E594" s="987"/>
      <c r="F594" s="987"/>
      <c r="G594" s="987"/>
      <c r="H594" s="988"/>
      <c r="I594" s="242"/>
      <c r="J594" s="241"/>
      <c r="K594" s="989">
        <f>K595+K596+K597+K599+K600</f>
        <v>10.33</v>
      </c>
      <c r="L594" s="990"/>
      <c r="M594" s="240">
        <f>K594*12*I569</f>
        <v>138041.856</v>
      </c>
    </row>
    <row r="595" spans="1:13">
      <c r="A595" s="257" t="s">
        <v>64</v>
      </c>
      <c r="B595" s="256"/>
      <c r="C595" s="256"/>
      <c r="D595" s="256"/>
      <c r="E595" s="256"/>
      <c r="F595" s="256"/>
      <c r="G595" s="256"/>
      <c r="H595" s="255"/>
      <c r="I595" s="975" t="s">
        <v>63</v>
      </c>
      <c r="J595" s="976"/>
      <c r="K595" s="977">
        <v>2.2400000000000002</v>
      </c>
      <c r="L595" s="978"/>
      <c r="M595" s="215">
        <f>K595*12*I569</f>
        <v>29933.567999999999</v>
      </c>
    </row>
    <row r="596" spans="1:13">
      <c r="A596" s="254" t="s">
        <v>62</v>
      </c>
      <c r="B596" s="253"/>
      <c r="C596" s="253"/>
      <c r="D596" s="253"/>
      <c r="E596" s="253"/>
      <c r="F596" s="253"/>
      <c r="G596" s="253"/>
      <c r="H596" s="252"/>
      <c r="I596" s="979" t="s">
        <v>61</v>
      </c>
      <c r="J596" s="980"/>
      <c r="K596" s="981">
        <v>5.28</v>
      </c>
      <c r="L596" s="982"/>
      <c r="M596" s="215">
        <f>K596*12*I569</f>
        <v>70557.695999999996</v>
      </c>
    </row>
    <row r="597" spans="1:13">
      <c r="A597" s="249" t="s">
        <v>60</v>
      </c>
      <c r="B597" s="248"/>
      <c r="C597" s="248"/>
      <c r="D597" s="248"/>
      <c r="E597" s="248"/>
      <c r="F597" s="248"/>
      <c r="G597" s="248"/>
      <c r="H597" s="247"/>
      <c r="I597" s="961" t="s">
        <v>59</v>
      </c>
      <c r="J597" s="962"/>
      <c r="K597" s="981">
        <v>0.6</v>
      </c>
      <c r="L597" s="982"/>
      <c r="M597" s="215">
        <f>K597*12*I569</f>
        <v>8017.9199999999983</v>
      </c>
    </row>
    <row r="598" spans="1:13">
      <c r="A598" s="271" t="s">
        <v>58</v>
      </c>
      <c r="B598" s="266"/>
      <c r="C598" s="266"/>
      <c r="D598" s="266"/>
      <c r="E598" s="256"/>
      <c r="F598" s="256"/>
      <c r="G598" s="256"/>
      <c r="H598" s="255"/>
      <c r="I598" s="270"/>
      <c r="J598" s="269"/>
      <c r="K598" s="268"/>
      <c r="L598" s="261"/>
      <c r="M598" s="215"/>
    </row>
    <row r="599" spans="1:13">
      <c r="A599" s="254" t="s">
        <v>57</v>
      </c>
      <c r="B599" s="253"/>
      <c r="C599" s="253"/>
      <c r="D599" s="253"/>
      <c r="E599" s="253"/>
      <c r="F599" s="253"/>
      <c r="G599" s="253"/>
      <c r="H599" s="252"/>
      <c r="I599" s="979" t="s">
        <v>27</v>
      </c>
      <c r="J599" s="980"/>
      <c r="K599" s="981">
        <v>0.18</v>
      </c>
      <c r="L599" s="982"/>
      <c r="M599" s="215">
        <f>K599*12*I569</f>
        <v>2405.3759999999997</v>
      </c>
    </row>
    <row r="600" spans="1:13" ht="15.75" thickBot="1">
      <c r="A600" s="249" t="s">
        <v>56</v>
      </c>
      <c r="B600" s="248"/>
      <c r="C600" s="248"/>
      <c r="D600" s="248"/>
      <c r="E600" s="248"/>
      <c r="F600" s="248"/>
      <c r="G600" s="248"/>
      <c r="H600" s="247"/>
      <c r="I600" s="992" t="s">
        <v>27</v>
      </c>
      <c r="J600" s="993"/>
      <c r="K600" s="994">
        <v>2.0299999999999998</v>
      </c>
      <c r="L600" s="995"/>
      <c r="M600" s="215">
        <f>K600*12*I569</f>
        <v>27127.295999999998</v>
      </c>
    </row>
    <row r="601" spans="1:13" ht="15.75" thickBot="1">
      <c r="A601" s="996" t="s">
        <v>55</v>
      </c>
      <c r="B601" s="997"/>
      <c r="C601" s="997"/>
      <c r="D601" s="997"/>
      <c r="E601" s="997"/>
      <c r="F601" s="997"/>
      <c r="G601" s="997"/>
      <c r="H601" s="998"/>
      <c r="I601" s="242"/>
      <c r="J601" s="241"/>
      <c r="K601" s="999">
        <f>K602+K603+K605+K606+K607+K608</f>
        <v>2.5499999999999998</v>
      </c>
      <c r="L601" s="990"/>
      <c r="M601" s="240">
        <f>K601*12*I569</f>
        <v>34076.159999999996</v>
      </c>
    </row>
    <row r="602" spans="1:13">
      <c r="A602" s="267" t="s">
        <v>54</v>
      </c>
      <c r="B602" s="266"/>
      <c r="C602" s="266"/>
      <c r="D602" s="266"/>
      <c r="E602" s="266"/>
      <c r="F602" s="256"/>
      <c r="G602" s="256"/>
      <c r="H602" s="255"/>
      <c r="I602" s="265"/>
      <c r="J602" s="233"/>
      <c r="K602" s="977">
        <v>0.14000000000000001</v>
      </c>
      <c r="L602" s="978"/>
      <c r="M602" s="215">
        <f>K602*12*I569</f>
        <v>1870.848</v>
      </c>
    </row>
    <row r="603" spans="1:13">
      <c r="A603" s="264" t="s">
        <v>53</v>
      </c>
      <c r="B603" s="263"/>
      <c r="C603" s="263"/>
      <c r="D603" s="263"/>
      <c r="E603" s="263"/>
      <c r="F603" s="248"/>
      <c r="G603" s="248"/>
      <c r="H603" s="247"/>
      <c r="I603" s="967" t="s">
        <v>52</v>
      </c>
      <c r="J603" s="968"/>
      <c r="K603" s="981">
        <v>1.22</v>
      </c>
      <c r="L603" s="982"/>
      <c r="M603" s="215">
        <f>K603*12*I569</f>
        <v>16303.103999999999</v>
      </c>
    </row>
    <row r="604" spans="1:13">
      <c r="A604" s="257" t="s">
        <v>51</v>
      </c>
      <c r="B604" s="256"/>
      <c r="C604" s="256"/>
      <c r="D604" s="256"/>
      <c r="E604" s="256"/>
      <c r="F604" s="256"/>
      <c r="G604" s="256"/>
      <c r="H604" s="255"/>
      <c r="I604" s="975" t="s">
        <v>50</v>
      </c>
      <c r="J604" s="976"/>
      <c r="K604" s="262"/>
      <c r="L604" s="261"/>
      <c r="M604" s="215"/>
    </row>
    <row r="605" spans="1:13">
      <c r="A605" s="254" t="s">
        <v>49</v>
      </c>
      <c r="B605" s="253"/>
      <c r="C605" s="253"/>
      <c r="D605" s="253"/>
      <c r="E605" s="253"/>
      <c r="F605" s="253"/>
      <c r="G605" s="253"/>
      <c r="H605" s="252"/>
      <c r="I605" s="979" t="s">
        <v>48</v>
      </c>
      <c r="J605" s="980"/>
      <c r="K605" s="981">
        <v>0.75</v>
      </c>
      <c r="L605" s="982"/>
      <c r="M605" s="215">
        <f>K605*12*I569</f>
        <v>10022.4</v>
      </c>
    </row>
    <row r="606" spans="1:13">
      <c r="A606" s="254" t="s">
        <v>47</v>
      </c>
      <c r="B606" s="253"/>
      <c r="C606" s="253"/>
      <c r="D606" s="253"/>
      <c r="E606" s="253"/>
      <c r="F606" s="253"/>
      <c r="G606" s="253"/>
      <c r="H606" s="252"/>
      <c r="I606" s="979" t="s">
        <v>46</v>
      </c>
      <c r="J606" s="980"/>
      <c r="K606" s="981">
        <v>0.19</v>
      </c>
      <c r="L606" s="982"/>
      <c r="M606" s="215">
        <f>K606*12*I569</f>
        <v>2539.0080000000003</v>
      </c>
    </row>
    <row r="607" spans="1:13">
      <c r="A607" s="249" t="s">
        <v>38</v>
      </c>
      <c r="B607" s="248"/>
      <c r="C607" s="248"/>
      <c r="D607" s="248"/>
      <c r="E607" s="248"/>
      <c r="F607" s="248"/>
      <c r="G607" s="248"/>
      <c r="H607" s="247"/>
      <c r="I607" s="979" t="s">
        <v>37</v>
      </c>
      <c r="J607" s="980"/>
      <c r="K607" s="983">
        <v>0.1</v>
      </c>
      <c r="L607" s="984"/>
      <c r="M607" s="215">
        <f>K607*12*I569</f>
        <v>1336.3200000000002</v>
      </c>
    </row>
    <row r="608" spans="1:13" ht="15.75" thickBot="1">
      <c r="A608" s="249" t="s">
        <v>45</v>
      </c>
      <c r="B608" s="248"/>
      <c r="C608" s="248"/>
      <c r="D608" s="248"/>
      <c r="E608" s="248"/>
      <c r="F608" s="248"/>
      <c r="G608" s="248"/>
      <c r="H608" s="247"/>
      <c r="I608" s="992" t="s">
        <v>44</v>
      </c>
      <c r="J608" s="993"/>
      <c r="K608" s="1002">
        <v>0.15</v>
      </c>
      <c r="L608" s="1003"/>
      <c r="M608" s="260">
        <f>K608*12*I569</f>
        <v>2004.4799999999996</v>
      </c>
    </row>
    <row r="609" spans="1:13" ht="15.75" thickBot="1">
      <c r="A609" s="996" t="s">
        <v>108</v>
      </c>
      <c r="B609" s="997"/>
      <c r="C609" s="997"/>
      <c r="D609" s="997"/>
      <c r="E609" s="997"/>
      <c r="F609" s="997"/>
      <c r="G609" s="997"/>
      <c r="H609" s="998"/>
      <c r="I609" s="259"/>
      <c r="J609" s="258"/>
      <c r="K609" s="1004">
        <f>K610+K611+K612</f>
        <v>1.67</v>
      </c>
      <c r="L609" s="1005"/>
      <c r="M609" s="240">
        <f>K609*12*I569</f>
        <v>22316.543999999998</v>
      </c>
    </row>
    <row r="610" spans="1:13">
      <c r="A610" s="257" t="s">
        <v>42</v>
      </c>
      <c r="B610" s="256"/>
      <c r="C610" s="256"/>
      <c r="D610" s="256"/>
      <c r="E610" s="256"/>
      <c r="F610" s="256"/>
      <c r="G610" s="256"/>
      <c r="H610" s="255"/>
      <c r="I610" s="1006" t="s">
        <v>41</v>
      </c>
      <c r="J610" s="1007"/>
      <c r="K610" s="1008">
        <v>0.8</v>
      </c>
      <c r="L610" s="1009"/>
      <c r="M610" s="215">
        <f>K610*12*I569</f>
        <v>10690.560000000001</v>
      </c>
    </row>
    <row r="611" spans="1:13">
      <c r="A611" s="254" t="s">
        <v>40</v>
      </c>
      <c r="B611" s="253"/>
      <c r="C611" s="253"/>
      <c r="D611" s="253"/>
      <c r="E611" s="253"/>
      <c r="F611" s="253"/>
      <c r="G611" s="253"/>
      <c r="H611" s="252"/>
      <c r="I611" s="251" t="s">
        <v>39</v>
      </c>
      <c r="J611" s="250"/>
      <c r="K611" s="983">
        <v>0.7</v>
      </c>
      <c r="L611" s="984"/>
      <c r="M611" s="215">
        <f>K611*12*I569</f>
        <v>9354.239999999998</v>
      </c>
    </row>
    <row r="612" spans="1:13" ht="15.75" thickBot="1">
      <c r="A612" s="249" t="s">
        <v>38</v>
      </c>
      <c r="B612" s="248"/>
      <c r="C612" s="248"/>
      <c r="D612" s="248"/>
      <c r="E612" s="248"/>
      <c r="F612" s="248"/>
      <c r="G612" s="248"/>
      <c r="H612" s="247"/>
      <c r="I612" s="992" t="s">
        <v>37</v>
      </c>
      <c r="J612" s="993"/>
      <c r="K612" s="1002">
        <v>0.17</v>
      </c>
      <c r="L612" s="1003"/>
      <c r="M612" s="215">
        <f>K612*12*I569</f>
        <v>2271.7439999999997</v>
      </c>
    </row>
    <row r="613" spans="1:13" ht="15.75" thickBot="1">
      <c r="A613" s="246" t="s">
        <v>107</v>
      </c>
      <c r="B613" s="245"/>
      <c r="C613" s="245"/>
      <c r="D613" s="245"/>
      <c r="E613" s="245"/>
      <c r="F613" s="245"/>
      <c r="G613" s="245"/>
      <c r="H613" s="244"/>
      <c r="I613" s="1010" t="s">
        <v>35</v>
      </c>
      <c r="J613" s="1011"/>
      <c r="K613" s="1012">
        <v>26.22</v>
      </c>
      <c r="L613" s="1013"/>
      <c r="M613" s="240">
        <f>K613*12*I569</f>
        <v>350383.10399999993</v>
      </c>
    </row>
    <row r="614" spans="1:13" ht="15.75" thickBot="1">
      <c r="A614" s="986" t="s">
        <v>106</v>
      </c>
      <c r="B614" s="987"/>
      <c r="C614" s="987"/>
      <c r="D614" s="987"/>
      <c r="E614" s="987"/>
      <c r="F614" s="987"/>
      <c r="G614" s="987"/>
      <c r="H614" s="988"/>
      <c r="I614" s="1014" t="s">
        <v>32</v>
      </c>
      <c r="J614" s="1015"/>
      <c r="K614" s="999">
        <v>1.98</v>
      </c>
      <c r="L614" s="1005"/>
      <c r="M614" s="240">
        <f>K614*12*I569</f>
        <v>26459.135999999995</v>
      </c>
    </row>
    <row r="615" spans="1:13" ht="15.75" thickBot="1">
      <c r="A615" s="246" t="s">
        <v>105</v>
      </c>
      <c r="B615" s="245"/>
      <c r="C615" s="245"/>
      <c r="D615" s="245"/>
      <c r="E615" s="245"/>
      <c r="F615" s="245"/>
      <c r="G615" s="245"/>
      <c r="H615" s="244"/>
      <c r="I615" s="242"/>
      <c r="J615" s="241"/>
      <c r="K615" s="999">
        <v>0.09</v>
      </c>
      <c r="L615" s="1005"/>
      <c r="M615" s="240">
        <f>K615*12*I569</f>
        <v>1202.6879999999999</v>
      </c>
    </row>
    <row r="616" spans="1:13" ht="15.75" thickBot="1">
      <c r="A616" s="238" t="s">
        <v>197</v>
      </c>
      <c r="B616" s="237"/>
      <c r="C616" s="237"/>
      <c r="D616" s="237"/>
      <c r="E616" s="237"/>
      <c r="F616" s="237"/>
      <c r="G616" s="237"/>
      <c r="H616" s="235"/>
      <c r="I616" s="1014" t="s">
        <v>27</v>
      </c>
      <c r="J616" s="1015"/>
      <c r="K616" s="431"/>
      <c r="L616" s="432"/>
      <c r="M616" s="215"/>
    </row>
    <row r="617" spans="1:13" ht="15.75" thickBot="1">
      <c r="A617" s="986" t="s">
        <v>111</v>
      </c>
      <c r="B617" s="987"/>
      <c r="C617" s="987"/>
      <c r="D617" s="987"/>
      <c r="E617" s="987"/>
      <c r="F617" s="987"/>
      <c r="G617" s="987"/>
      <c r="H617" s="988"/>
      <c r="I617" s="242"/>
      <c r="J617" s="241"/>
      <c r="K617" s="999">
        <v>7.34</v>
      </c>
      <c r="L617" s="1005"/>
      <c r="M617" s="240">
        <f>K617*12*I569</f>
        <v>98085.887999999992</v>
      </c>
    </row>
    <row r="618" spans="1:13">
      <c r="A618" s="238" t="s">
        <v>132</v>
      </c>
      <c r="B618" s="236"/>
      <c r="C618" s="236"/>
      <c r="D618" s="236"/>
      <c r="E618" s="236"/>
      <c r="F618" s="237"/>
      <c r="G618" s="236"/>
      <c r="H618" s="235"/>
      <c r="I618" s="967" t="s">
        <v>23</v>
      </c>
      <c r="J618" s="968"/>
      <c r="K618" s="232"/>
      <c r="L618" s="432"/>
      <c r="M618" s="215"/>
    </row>
    <row r="619" spans="1:13">
      <c r="A619" s="238" t="s">
        <v>131</v>
      </c>
      <c r="B619" s="236"/>
      <c r="C619" s="236"/>
      <c r="D619" s="236"/>
      <c r="E619" s="236"/>
      <c r="F619" s="237"/>
      <c r="G619" s="236"/>
      <c r="H619" s="235"/>
      <c r="I619" s="967" t="s">
        <v>21</v>
      </c>
      <c r="J619" s="968"/>
      <c r="K619" s="232"/>
      <c r="L619" s="432"/>
      <c r="M619" s="215"/>
    </row>
    <row r="620" spans="1:13">
      <c r="A620" s="238" t="s">
        <v>130</v>
      </c>
      <c r="B620" s="236"/>
      <c r="C620" s="236"/>
      <c r="D620" s="236"/>
      <c r="E620" s="236"/>
      <c r="F620" s="237"/>
      <c r="G620" s="236"/>
      <c r="H620" s="235"/>
      <c r="I620" s="967" t="s">
        <v>19</v>
      </c>
      <c r="J620" s="968"/>
      <c r="K620" s="232"/>
      <c r="L620" s="432"/>
      <c r="M620" s="215"/>
    </row>
    <row r="621" spans="1:13">
      <c r="A621" s="238" t="s">
        <v>129</v>
      </c>
      <c r="B621" s="236"/>
      <c r="C621" s="236"/>
      <c r="D621" s="236"/>
      <c r="E621" s="236"/>
      <c r="F621" s="237"/>
      <c r="G621" s="236"/>
      <c r="H621" s="235"/>
      <c r="I621" s="967" t="s">
        <v>17</v>
      </c>
      <c r="J621" s="968"/>
      <c r="K621" s="232"/>
      <c r="L621" s="432"/>
      <c r="M621" s="215"/>
    </row>
    <row r="622" spans="1:13">
      <c r="A622" s="238" t="s">
        <v>128</v>
      </c>
      <c r="B622" s="236"/>
      <c r="C622" s="236"/>
      <c r="D622" s="236"/>
      <c r="E622" s="236"/>
      <c r="F622" s="237"/>
      <c r="G622" s="236"/>
      <c r="H622" s="235"/>
      <c r="I622" s="967" t="s">
        <v>15</v>
      </c>
      <c r="J622" s="968"/>
      <c r="K622" s="232"/>
      <c r="L622" s="432"/>
      <c r="M622" s="215"/>
    </row>
    <row r="623" spans="1:13">
      <c r="A623" s="238" t="s">
        <v>127</v>
      </c>
      <c r="B623" s="236"/>
      <c r="C623" s="236"/>
      <c r="D623" s="236"/>
      <c r="E623" s="236"/>
      <c r="F623" s="237"/>
      <c r="G623" s="236"/>
      <c r="H623" s="235"/>
      <c r="I623" s="234"/>
      <c r="J623" s="233"/>
      <c r="K623" s="232"/>
      <c r="L623" s="239"/>
      <c r="M623" s="215"/>
    </row>
    <row r="624" spans="1:13">
      <c r="A624" s="238" t="s">
        <v>126</v>
      </c>
      <c r="B624" s="236"/>
      <c r="C624" s="236"/>
      <c r="D624" s="236"/>
      <c r="E624" s="236"/>
      <c r="F624" s="237"/>
      <c r="G624" s="236"/>
      <c r="H624" s="235"/>
      <c r="I624" s="234"/>
      <c r="J624" s="233"/>
      <c r="K624" s="232"/>
      <c r="L624" s="432"/>
      <c r="M624" s="215"/>
    </row>
    <row r="625" spans="1:13">
      <c r="A625" s="238" t="s">
        <v>11</v>
      </c>
      <c r="B625" s="236"/>
      <c r="C625" s="236"/>
      <c r="D625" s="236"/>
      <c r="E625" s="236"/>
      <c r="F625" s="237"/>
      <c r="G625" s="236"/>
      <c r="H625" s="235"/>
      <c r="I625" s="234"/>
      <c r="J625" s="233"/>
      <c r="K625" s="232"/>
      <c r="L625" s="432"/>
      <c r="M625" s="215"/>
    </row>
    <row r="626" spans="1:13" ht="15.75" thickBot="1">
      <c r="A626" s="238" t="s">
        <v>125</v>
      </c>
      <c r="B626" s="236"/>
      <c r="C626" s="236"/>
      <c r="D626" s="236"/>
      <c r="E626" s="236"/>
      <c r="F626" s="237"/>
      <c r="G626" s="236"/>
      <c r="H626" s="235"/>
      <c r="I626" s="234"/>
      <c r="J626" s="233"/>
      <c r="K626" s="232"/>
      <c r="L626" s="432"/>
      <c r="M626" s="215"/>
    </row>
    <row r="627" spans="1:13">
      <c r="A627" s="230" t="s">
        <v>8</v>
      </c>
      <c r="B627" s="229"/>
      <c r="C627" s="229"/>
      <c r="D627" s="229"/>
      <c r="E627" s="229"/>
      <c r="F627" s="229"/>
      <c r="G627" s="229"/>
      <c r="H627" s="229"/>
      <c r="I627" s="1014" t="s">
        <v>3</v>
      </c>
      <c r="J627" s="1015"/>
      <c r="K627" s="228"/>
      <c r="L627" s="227"/>
      <c r="M627" s="226"/>
    </row>
    <row r="628" spans="1:13" ht="15.75" thickBot="1">
      <c r="A628" s="225" t="s">
        <v>7</v>
      </c>
      <c r="B628" s="224"/>
      <c r="C628" s="224"/>
      <c r="D628" s="224"/>
      <c r="E628" s="224"/>
      <c r="F628" s="224"/>
      <c r="G628" s="224"/>
      <c r="H628" s="224"/>
      <c r="I628" s="223"/>
      <c r="J628" s="222"/>
      <c r="K628" s="221"/>
      <c r="L628" s="220"/>
      <c r="M628" s="219"/>
    </row>
    <row r="629" spans="1:13" ht="15.75" thickBot="1">
      <c r="A629" s="986" t="s">
        <v>6</v>
      </c>
      <c r="B629" s="987"/>
      <c r="C629" s="987"/>
      <c r="D629" s="987"/>
      <c r="E629" s="987"/>
      <c r="F629" s="987"/>
      <c r="G629" s="987"/>
      <c r="H629" s="1026"/>
      <c r="I629" s="1027" t="s">
        <v>5</v>
      </c>
      <c r="J629" s="1028"/>
      <c r="K629" s="1024">
        <v>1.69</v>
      </c>
      <c r="L629" s="1025"/>
      <c r="M629" s="208">
        <f>K629*12*I569</f>
        <v>22583.808000000001</v>
      </c>
    </row>
    <row r="630" spans="1:13" ht="15.75" thickBot="1">
      <c r="A630" s="1016" t="s">
        <v>4</v>
      </c>
      <c r="B630" s="1016"/>
      <c r="C630" s="1016"/>
      <c r="D630" s="1016"/>
      <c r="E630" s="1016"/>
      <c r="F630" s="1016"/>
      <c r="G630" s="1016"/>
      <c r="H630" s="1016"/>
      <c r="I630" s="1014" t="s">
        <v>3</v>
      </c>
      <c r="J630" s="1015"/>
      <c r="K630" s="1017">
        <v>0.56999999999999995</v>
      </c>
      <c r="L630" s="1017"/>
      <c r="M630" s="215">
        <f>I569*12*K630</f>
        <v>7617.0239999999985</v>
      </c>
    </row>
    <row r="631" spans="1:13" ht="15.75" thickBot="1">
      <c r="A631" s="433" t="s">
        <v>2</v>
      </c>
      <c r="B631" s="434"/>
      <c r="C631" s="434"/>
      <c r="D631" s="434"/>
      <c r="E631" s="434"/>
      <c r="F631" s="434"/>
      <c r="G631" s="434"/>
      <c r="H631" s="434"/>
      <c r="I631" s="436"/>
      <c r="J631" s="441"/>
      <c r="K631" s="1024"/>
      <c r="L631" s="1025"/>
      <c r="M631" s="208">
        <f>K631*12*I569</f>
        <v>0</v>
      </c>
    </row>
    <row r="632" spans="1:13" ht="15.75" thickBot="1">
      <c r="A632" s="1020" t="s">
        <v>0</v>
      </c>
      <c r="B632" s="1021"/>
      <c r="C632" s="1021"/>
      <c r="D632" s="1021"/>
      <c r="E632" s="1021"/>
      <c r="F632" s="1021"/>
      <c r="G632" s="1021"/>
      <c r="H632" s="1021"/>
      <c r="I632" s="210"/>
      <c r="J632" s="209"/>
      <c r="K632" s="1022">
        <f>K570+K580+K593+K617+K629+K631+K630</f>
        <v>66.22999999999999</v>
      </c>
      <c r="L632" s="1023"/>
      <c r="M632" s="208">
        <f>M570+M580+M593+M617+M629+M631+M630</f>
        <v>885044.7359999998</v>
      </c>
    </row>
    <row r="634" spans="1:13" ht="15.75">
      <c r="A634" s="957" t="s">
        <v>104</v>
      </c>
      <c r="B634" s="957"/>
      <c r="C634" s="957"/>
      <c r="D634" s="957"/>
      <c r="E634" s="957"/>
      <c r="F634" s="957"/>
      <c r="G634" s="957"/>
      <c r="H634" s="957"/>
      <c r="I634" s="957"/>
      <c r="J634" s="957"/>
      <c r="K634" s="957"/>
      <c r="L634" s="957"/>
      <c r="M634" s="262"/>
    </row>
    <row r="635" spans="1:13" ht="15.75">
      <c r="A635" s="958" t="s">
        <v>139</v>
      </c>
      <c r="B635" s="958"/>
      <c r="C635" s="958"/>
      <c r="D635" s="958"/>
      <c r="E635" s="958"/>
      <c r="F635" s="958"/>
      <c r="G635" s="958"/>
      <c r="H635" s="958"/>
      <c r="I635" s="958"/>
      <c r="J635" s="958"/>
      <c r="K635" s="958"/>
      <c r="L635" s="958"/>
      <c r="M635" s="262"/>
    </row>
    <row r="636" spans="1:13" ht="15.75">
      <c r="A636" s="300"/>
      <c r="B636" s="300"/>
      <c r="C636" s="300"/>
      <c r="D636" s="300"/>
      <c r="E636" s="300"/>
      <c r="F636" s="300" t="s">
        <v>199</v>
      </c>
      <c r="G636" s="300"/>
      <c r="H636" s="300"/>
      <c r="I636" s="300"/>
      <c r="J636" s="300"/>
      <c r="K636" s="1110" t="s">
        <v>159</v>
      </c>
      <c r="L636" s="1111"/>
      <c r="M636" s="1111"/>
    </row>
    <row r="637" spans="1:13">
      <c r="A637" s="264"/>
      <c r="B637" s="263"/>
      <c r="C637" s="960" t="s">
        <v>100</v>
      </c>
      <c r="D637" s="960"/>
      <c r="E637" s="960"/>
      <c r="F637" s="263"/>
      <c r="G637" s="263"/>
      <c r="H637" s="298"/>
      <c r="I637" s="961" t="s">
        <v>99</v>
      </c>
      <c r="J637" s="962"/>
      <c r="K637" s="963" t="s">
        <v>98</v>
      </c>
      <c r="L637" s="964"/>
      <c r="M637" s="312"/>
    </row>
    <row r="638" spans="1:13">
      <c r="A638" s="311"/>
      <c r="B638" s="283"/>
      <c r="C638" s="283"/>
      <c r="D638" s="283"/>
      <c r="E638" s="283"/>
      <c r="F638" s="283"/>
      <c r="G638" s="283"/>
      <c r="H638" s="284"/>
      <c r="I638" s="234"/>
      <c r="J638" s="233"/>
      <c r="K638" s="965" t="s">
        <v>97</v>
      </c>
      <c r="L638" s="966"/>
      <c r="M638" s="310" t="s">
        <v>96</v>
      </c>
    </row>
    <row r="639" spans="1:13">
      <c r="A639" s="311"/>
      <c r="B639" s="283"/>
      <c r="C639" s="283"/>
      <c r="D639" s="283"/>
      <c r="E639" s="283"/>
      <c r="F639" s="283"/>
      <c r="G639" s="283"/>
      <c r="H639" s="284"/>
      <c r="I639" s="967" t="s">
        <v>95</v>
      </c>
      <c r="J639" s="968"/>
      <c r="K639" s="969" t="s">
        <v>94</v>
      </c>
      <c r="L639" s="970"/>
      <c r="M639" s="310" t="s">
        <v>93</v>
      </c>
    </row>
    <row r="640" spans="1:13" ht="16.5" thickBot="1">
      <c r="A640" s="309"/>
      <c r="B640" s="280"/>
      <c r="C640" s="280"/>
      <c r="D640" s="280"/>
      <c r="E640" s="280"/>
      <c r="F640" s="280"/>
      <c r="G640" s="280"/>
      <c r="H640" s="279"/>
      <c r="I640" s="971">
        <v>1356</v>
      </c>
      <c r="J640" s="972"/>
      <c r="K640" s="973"/>
      <c r="L640" s="974"/>
      <c r="M640" s="308"/>
    </row>
    <row r="641" spans="1:13">
      <c r="A641" s="296" t="s">
        <v>92</v>
      </c>
      <c r="B641" s="276"/>
      <c r="C641" s="276"/>
      <c r="D641" s="276"/>
      <c r="E641" s="276"/>
      <c r="F641" s="276"/>
      <c r="G641" s="276"/>
      <c r="H641" s="307"/>
      <c r="I641" s="273"/>
      <c r="J641" s="272"/>
      <c r="K641" s="955">
        <f>K644+K647</f>
        <v>7.59</v>
      </c>
      <c r="L641" s="956"/>
      <c r="M641" s="226">
        <f>K641*12*I640</f>
        <v>123504.48</v>
      </c>
    </row>
    <row r="642" spans="1:13">
      <c r="A642" s="306" t="s">
        <v>91</v>
      </c>
      <c r="B642" s="305"/>
      <c r="C642" s="305"/>
      <c r="D642" s="305"/>
      <c r="E642" s="305"/>
      <c r="F642" s="305"/>
      <c r="G642" s="305"/>
      <c r="H642" s="304"/>
      <c r="I642" s="234"/>
      <c r="J642" s="233"/>
      <c r="K642" s="268"/>
      <c r="L642" s="261"/>
      <c r="M642" s="303"/>
    </row>
    <row r="643" spans="1:13" ht="15.75" thickBot="1">
      <c r="A643" s="292" t="s">
        <v>90</v>
      </c>
      <c r="B643" s="302"/>
      <c r="C643" s="302"/>
      <c r="D643" s="302"/>
      <c r="E643" s="302"/>
      <c r="F643" s="302"/>
      <c r="G643" s="302"/>
      <c r="H643" s="301"/>
      <c r="I643" s="289"/>
      <c r="J643" s="222"/>
      <c r="K643" s="221"/>
      <c r="L643" s="220"/>
      <c r="M643" s="219"/>
    </row>
    <row r="644" spans="1:13">
      <c r="A644" s="257" t="s">
        <v>89</v>
      </c>
      <c r="B644" s="266"/>
      <c r="C644" s="266"/>
      <c r="D644" s="266"/>
      <c r="E644" s="266"/>
      <c r="F644" s="266"/>
      <c r="G644" s="266"/>
      <c r="H644" s="285"/>
      <c r="I644" s="975" t="s">
        <v>27</v>
      </c>
      <c r="J644" s="976"/>
      <c r="K644" s="977">
        <v>4.54</v>
      </c>
      <c r="L644" s="978"/>
      <c r="M644" s="215">
        <f>K644*12*I640</f>
        <v>73874.880000000005</v>
      </c>
    </row>
    <row r="645" spans="1:13">
      <c r="A645" s="238" t="s">
        <v>80</v>
      </c>
      <c r="B645" s="283"/>
      <c r="C645" s="283"/>
      <c r="D645" s="283"/>
      <c r="E645" s="283"/>
      <c r="F645" s="283"/>
      <c r="G645" s="283"/>
      <c r="H645" s="284"/>
      <c r="I645" s="967" t="s">
        <v>70</v>
      </c>
      <c r="J645" s="968"/>
      <c r="K645" s="262"/>
      <c r="L645" s="261"/>
      <c r="M645" s="215"/>
    </row>
    <row r="646" spans="1:13">
      <c r="A646" s="257" t="s">
        <v>79</v>
      </c>
      <c r="B646" s="266"/>
      <c r="C646" s="266"/>
      <c r="D646" s="266"/>
      <c r="E646" s="266"/>
      <c r="F646" s="266"/>
      <c r="G646" s="266"/>
      <c r="H646" s="285"/>
      <c r="I646" s="975"/>
      <c r="J646" s="976"/>
      <c r="K646" s="262"/>
      <c r="L646" s="261"/>
      <c r="M646" s="215"/>
    </row>
    <row r="647" spans="1:13">
      <c r="A647" s="257" t="s">
        <v>88</v>
      </c>
      <c r="B647" s="266"/>
      <c r="C647" s="266"/>
      <c r="D647" s="266"/>
      <c r="E647" s="266"/>
      <c r="F647" s="266"/>
      <c r="G647" s="266"/>
      <c r="H647" s="285"/>
      <c r="I647" s="979" t="s">
        <v>59</v>
      </c>
      <c r="J647" s="980"/>
      <c r="K647" s="981">
        <v>3.05</v>
      </c>
      <c r="L647" s="982"/>
      <c r="M647" s="215">
        <f>K647*12*I640</f>
        <v>49629.599999999991</v>
      </c>
    </row>
    <row r="648" spans="1:13" ht="15.75">
      <c r="A648" s="254" t="s">
        <v>87</v>
      </c>
      <c r="B648" s="282"/>
      <c r="C648" s="282"/>
      <c r="D648" s="282"/>
      <c r="E648" s="282"/>
      <c r="F648" s="282"/>
      <c r="G648" s="282"/>
      <c r="H648" s="281"/>
      <c r="I648" s="967" t="s">
        <v>70</v>
      </c>
      <c r="J648" s="968"/>
      <c r="K648" s="300"/>
      <c r="L648" s="299"/>
      <c r="M648" s="215"/>
    </row>
    <row r="649" spans="1:13">
      <c r="A649" s="249" t="s">
        <v>86</v>
      </c>
      <c r="B649" s="263"/>
      <c r="C649" s="263"/>
      <c r="D649" s="263"/>
      <c r="E649" s="263"/>
      <c r="F649" s="263"/>
      <c r="G649" s="263"/>
      <c r="H649" s="298"/>
      <c r="I649" s="967"/>
      <c r="J649" s="968"/>
      <c r="K649" s="297"/>
      <c r="L649" s="261"/>
      <c r="M649" s="215"/>
    </row>
    <row r="650" spans="1:13" ht="15.75" thickBot="1">
      <c r="A650" s="257" t="s">
        <v>85</v>
      </c>
      <c r="B650" s="256"/>
      <c r="C650" s="256"/>
      <c r="D650" s="256"/>
      <c r="E650" s="256"/>
      <c r="F650" s="256"/>
      <c r="G650" s="256"/>
      <c r="H650" s="255"/>
      <c r="I650" s="270"/>
      <c r="J650" s="269"/>
      <c r="K650" s="983"/>
      <c r="L650" s="984"/>
      <c r="M650" s="215"/>
    </row>
    <row r="651" spans="1:13">
      <c r="A651" s="296" t="s">
        <v>84</v>
      </c>
      <c r="B651" s="295"/>
      <c r="C651" s="295"/>
      <c r="D651" s="295"/>
      <c r="E651" s="295"/>
      <c r="F651" s="295"/>
      <c r="G651" s="295"/>
      <c r="H651" s="294"/>
      <c r="I651" s="273"/>
      <c r="J651" s="293"/>
      <c r="K651" s="985">
        <f>K653+K658+K660</f>
        <v>6.1999999999999993</v>
      </c>
      <c r="L651" s="956"/>
      <c r="M651" s="226">
        <f>K651*12*I640</f>
        <v>100886.39999999999</v>
      </c>
    </row>
    <row r="652" spans="1:13" ht="15.75" thickBot="1">
      <c r="A652" s="292" t="s">
        <v>83</v>
      </c>
      <c r="B652" s="291"/>
      <c r="C652" s="291"/>
      <c r="D652" s="291"/>
      <c r="E652" s="291"/>
      <c r="F652" s="291"/>
      <c r="G652" s="291"/>
      <c r="H652" s="290"/>
      <c r="I652" s="289"/>
      <c r="J652" s="288"/>
      <c r="K652" s="221"/>
      <c r="L652" s="220"/>
      <c r="M652" s="219"/>
    </row>
    <row r="653" spans="1:13">
      <c r="A653" s="238" t="s">
        <v>82</v>
      </c>
      <c r="B653" s="237"/>
      <c r="C653" s="237"/>
      <c r="D653" s="237"/>
      <c r="E653" s="237"/>
      <c r="F653" s="237"/>
      <c r="G653" s="237"/>
      <c r="H653" s="235"/>
      <c r="I653" s="967" t="s">
        <v>27</v>
      </c>
      <c r="J653" s="968"/>
      <c r="K653" s="977">
        <v>3.11</v>
      </c>
      <c r="L653" s="978"/>
      <c r="M653" s="215">
        <f>K653*12*I640</f>
        <v>50605.919999999998</v>
      </c>
    </row>
    <row r="654" spans="1:13">
      <c r="A654" s="257" t="s">
        <v>81</v>
      </c>
      <c r="B654" s="256"/>
      <c r="C654" s="256"/>
      <c r="D654" s="256"/>
      <c r="E654" s="256"/>
      <c r="F654" s="256"/>
      <c r="G654" s="256"/>
      <c r="H654" s="255"/>
      <c r="I654" s="429"/>
      <c r="J654" s="430"/>
      <c r="K654" s="262"/>
      <c r="L654" s="261"/>
      <c r="M654" s="215"/>
    </row>
    <row r="655" spans="1:13">
      <c r="A655" s="238" t="s">
        <v>80</v>
      </c>
      <c r="B655" s="283"/>
      <c r="C655" s="283"/>
      <c r="D655" s="283"/>
      <c r="E655" s="283"/>
      <c r="F655" s="283"/>
      <c r="G655" s="283"/>
      <c r="H655" s="284"/>
      <c r="I655" s="967" t="s">
        <v>70</v>
      </c>
      <c r="J655" s="968"/>
      <c r="K655" s="262"/>
      <c r="L655" s="261"/>
      <c r="M655" s="215"/>
    </row>
    <row r="656" spans="1:13">
      <c r="A656" s="257" t="s">
        <v>79</v>
      </c>
      <c r="B656" s="266"/>
      <c r="C656" s="266"/>
      <c r="D656" s="266"/>
      <c r="E656" s="266"/>
      <c r="F656" s="266"/>
      <c r="G656" s="266"/>
      <c r="H656" s="285"/>
      <c r="I656" s="975"/>
      <c r="J656" s="976"/>
      <c r="K656" s="262"/>
      <c r="L656" s="261"/>
      <c r="M656" s="215"/>
    </row>
    <row r="657" spans="1:13">
      <c r="A657" s="254" t="s">
        <v>78</v>
      </c>
      <c r="B657" s="282"/>
      <c r="C657" s="281"/>
      <c r="D657" s="283"/>
      <c r="E657" s="283"/>
      <c r="F657" s="283"/>
      <c r="G657" s="283"/>
      <c r="H657" s="284"/>
      <c r="I657" s="967" t="s">
        <v>70</v>
      </c>
      <c r="J657" s="968"/>
      <c r="K657" s="262"/>
      <c r="L657" s="261"/>
      <c r="M657" s="215"/>
    </row>
    <row r="658" spans="1:13">
      <c r="A658" s="238" t="s">
        <v>77</v>
      </c>
      <c r="B658" s="283"/>
      <c r="C658" s="283"/>
      <c r="D658" s="282"/>
      <c r="E658" s="282"/>
      <c r="F658" s="282"/>
      <c r="G658" s="282"/>
      <c r="H658" s="281"/>
      <c r="I658" s="979" t="s">
        <v>59</v>
      </c>
      <c r="J658" s="980"/>
      <c r="K658" s="981">
        <v>1.36</v>
      </c>
      <c r="L658" s="982"/>
      <c r="M658" s="215">
        <f>K658*12*I640</f>
        <v>22129.920000000002</v>
      </c>
    </row>
    <row r="659" spans="1:13">
      <c r="A659" s="249" t="s">
        <v>76</v>
      </c>
      <c r="B659" s="248"/>
      <c r="C659" s="248"/>
      <c r="D659" s="248"/>
      <c r="E659" s="248"/>
      <c r="F659" s="248"/>
      <c r="G659" s="248"/>
      <c r="H659" s="247"/>
      <c r="I659" s="961" t="s">
        <v>134</v>
      </c>
      <c r="J659" s="962"/>
      <c r="K659" s="262"/>
      <c r="L659" s="261"/>
      <c r="M659" s="215"/>
    </row>
    <row r="660" spans="1:13">
      <c r="A660" s="249" t="s">
        <v>73</v>
      </c>
      <c r="B660" s="248"/>
      <c r="C660" s="248"/>
      <c r="D660" s="248"/>
      <c r="E660" s="248"/>
      <c r="F660" s="248"/>
      <c r="G660" s="248"/>
      <c r="H660" s="247"/>
      <c r="I660" s="961" t="s">
        <v>59</v>
      </c>
      <c r="J660" s="962"/>
      <c r="K660" s="981">
        <v>1.73</v>
      </c>
      <c r="L660" s="982"/>
      <c r="M660" s="215">
        <f>K660*12*I640</f>
        <v>28150.559999999998</v>
      </c>
    </row>
    <row r="661" spans="1:13">
      <c r="A661" s="257" t="s">
        <v>72</v>
      </c>
      <c r="B661" s="256"/>
      <c r="C661" s="256"/>
      <c r="D661" s="256"/>
      <c r="E661" s="256"/>
      <c r="F661" s="256"/>
      <c r="G661" s="256"/>
      <c r="H661" s="255"/>
      <c r="I661" s="270"/>
      <c r="J661" s="269"/>
      <c r="K661" s="262"/>
      <c r="L661" s="261"/>
      <c r="M661" s="215"/>
    </row>
    <row r="662" spans="1:13">
      <c r="A662" s="249" t="s">
        <v>71</v>
      </c>
      <c r="B662" s="248"/>
      <c r="C662" s="248"/>
      <c r="D662" s="248"/>
      <c r="E662" s="248"/>
      <c r="F662" s="248"/>
      <c r="G662" s="248"/>
      <c r="H662" s="247"/>
      <c r="I662" s="967" t="s">
        <v>70</v>
      </c>
      <c r="J662" s="968"/>
      <c r="K662" s="262"/>
      <c r="L662" s="261"/>
      <c r="M662" s="215"/>
    </row>
    <row r="663" spans="1:13" ht="15.75" thickBot="1">
      <c r="A663" s="249" t="s">
        <v>69</v>
      </c>
      <c r="B663" s="248"/>
      <c r="C663" s="248"/>
      <c r="D663" s="248"/>
      <c r="E663" s="248"/>
      <c r="F663" s="248"/>
      <c r="G663" s="248"/>
      <c r="H663" s="247"/>
      <c r="I663" s="961" t="s">
        <v>133</v>
      </c>
      <c r="J663" s="962"/>
      <c r="K663" s="280"/>
      <c r="L663" s="279"/>
      <c r="M663" s="278"/>
    </row>
    <row r="664" spans="1:13" ht="15.75" thickBot="1">
      <c r="A664" s="277" t="s">
        <v>66</v>
      </c>
      <c r="B664" s="276"/>
      <c r="C664" s="276"/>
      <c r="D664" s="276"/>
      <c r="E664" s="276"/>
      <c r="F664" s="276"/>
      <c r="G664" s="275"/>
      <c r="H664" s="274"/>
      <c r="I664" s="273"/>
      <c r="J664" s="272"/>
      <c r="K664" s="991">
        <f>K665+K672+K680+K684+K685+K686</f>
        <v>34.799999999999997</v>
      </c>
      <c r="L664" s="956"/>
      <c r="M664" s="226">
        <f>M665+M672+M680+M684+M685+M686</f>
        <v>566265.60000000009</v>
      </c>
    </row>
    <row r="665" spans="1:13" ht="15.75" thickBot="1">
      <c r="A665" s="986" t="s">
        <v>65</v>
      </c>
      <c r="B665" s="987"/>
      <c r="C665" s="987"/>
      <c r="D665" s="987"/>
      <c r="E665" s="987"/>
      <c r="F665" s="987"/>
      <c r="G665" s="987"/>
      <c r="H665" s="988"/>
      <c r="I665" s="242"/>
      <c r="J665" s="241"/>
      <c r="K665" s="989">
        <f>K666+K667+K668+K670+K671</f>
        <v>9.9</v>
      </c>
      <c r="L665" s="990"/>
      <c r="M665" s="240">
        <f>K665*12*I640</f>
        <v>161092.80000000002</v>
      </c>
    </row>
    <row r="666" spans="1:13">
      <c r="A666" s="257" t="s">
        <v>64</v>
      </c>
      <c r="B666" s="256"/>
      <c r="C666" s="256"/>
      <c r="D666" s="256"/>
      <c r="E666" s="256"/>
      <c r="F666" s="256"/>
      <c r="G666" s="256"/>
      <c r="H666" s="255"/>
      <c r="I666" s="975" t="s">
        <v>63</v>
      </c>
      <c r="J666" s="976"/>
      <c r="K666" s="977">
        <v>2.2400000000000002</v>
      </c>
      <c r="L666" s="978"/>
      <c r="M666" s="215">
        <f>K666*12*I640</f>
        <v>36449.280000000006</v>
      </c>
    </row>
    <row r="667" spans="1:13">
      <c r="A667" s="254" t="s">
        <v>62</v>
      </c>
      <c r="B667" s="253"/>
      <c r="C667" s="253"/>
      <c r="D667" s="253"/>
      <c r="E667" s="253"/>
      <c r="F667" s="253"/>
      <c r="G667" s="253"/>
      <c r="H667" s="252"/>
      <c r="I667" s="979" t="s">
        <v>61</v>
      </c>
      <c r="J667" s="980"/>
      <c r="K667" s="981">
        <v>5.28</v>
      </c>
      <c r="L667" s="982"/>
      <c r="M667" s="215">
        <f>K667*12*I640</f>
        <v>85916.160000000003</v>
      </c>
    </row>
    <row r="668" spans="1:13">
      <c r="A668" s="249" t="s">
        <v>60</v>
      </c>
      <c r="B668" s="248"/>
      <c r="C668" s="248"/>
      <c r="D668" s="248"/>
      <c r="E668" s="248"/>
      <c r="F668" s="248"/>
      <c r="G668" s="248"/>
      <c r="H668" s="247"/>
      <c r="I668" s="961" t="s">
        <v>59</v>
      </c>
      <c r="J668" s="962"/>
      <c r="K668" s="981">
        <v>0.6</v>
      </c>
      <c r="L668" s="982"/>
      <c r="M668" s="215">
        <f>K668*12*I640</f>
        <v>9763.1999999999989</v>
      </c>
    </row>
    <row r="669" spans="1:13">
      <c r="A669" s="271" t="s">
        <v>58</v>
      </c>
      <c r="B669" s="266"/>
      <c r="C669" s="266"/>
      <c r="D669" s="266"/>
      <c r="E669" s="256"/>
      <c r="F669" s="256"/>
      <c r="G669" s="256"/>
      <c r="H669" s="255"/>
      <c r="I669" s="270"/>
      <c r="J669" s="269"/>
      <c r="K669" s="268"/>
      <c r="L669" s="261"/>
      <c r="M669" s="215"/>
    </row>
    <row r="670" spans="1:13">
      <c r="A670" s="254" t="s">
        <v>57</v>
      </c>
      <c r="B670" s="253"/>
      <c r="C670" s="253"/>
      <c r="D670" s="253"/>
      <c r="E670" s="253"/>
      <c r="F670" s="253"/>
      <c r="G670" s="253"/>
      <c r="H670" s="252"/>
      <c r="I670" s="979" t="s">
        <v>27</v>
      </c>
      <c r="J670" s="980"/>
      <c r="K670" s="981">
        <v>0.18</v>
      </c>
      <c r="L670" s="982"/>
      <c r="M670" s="215">
        <f>K670*12*I640</f>
        <v>2928.96</v>
      </c>
    </row>
    <row r="671" spans="1:13" ht="15.75" thickBot="1">
      <c r="A671" s="249" t="s">
        <v>56</v>
      </c>
      <c r="B671" s="248"/>
      <c r="C671" s="248"/>
      <c r="D671" s="248"/>
      <c r="E671" s="248"/>
      <c r="F671" s="248"/>
      <c r="G671" s="248"/>
      <c r="H671" s="247"/>
      <c r="I671" s="992" t="s">
        <v>27</v>
      </c>
      <c r="J671" s="993"/>
      <c r="K671" s="994">
        <v>1.6</v>
      </c>
      <c r="L671" s="995"/>
      <c r="M671" s="215">
        <f>K671*12*I640</f>
        <v>26035.200000000004</v>
      </c>
    </row>
    <row r="672" spans="1:13" ht="15.75" thickBot="1">
      <c r="A672" s="996" t="s">
        <v>55</v>
      </c>
      <c r="B672" s="997"/>
      <c r="C672" s="997"/>
      <c r="D672" s="997"/>
      <c r="E672" s="997"/>
      <c r="F672" s="997"/>
      <c r="G672" s="997"/>
      <c r="H672" s="998"/>
      <c r="I672" s="242"/>
      <c r="J672" s="241"/>
      <c r="K672" s="999">
        <f>K673+K674+K676+K677+K678+K679</f>
        <v>2.5499999999999998</v>
      </c>
      <c r="L672" s="990"/>
      <c r="M672" s="240">
        <f>K672*12*I640</f>
        <v>41493.599999999999</v>
      </c>
    </row>
    <row r="673" spans="1:14">
      <c r="A673" s="267" t="s">
        <v>54</v>
      </c>
      <c r="B673" s="266"/>
      <c r="C673" s="266"/>
      <c r="D673" s="266"/>
      <c r="E673" s="266"/>
      <c r="F673" s="256"/>
      <c r="G673" s="256"/>
      <c r="H673" s="255"/>
      <c r="I673" s="265"/>
      <c r="J673" s="233"/>
      <c r="K673" s="977">
        <v>0.14000000000000001</v>
      </c>
      <c r="L673" s="978"/>
      <c r="M673" s="215">
        <f>K673*12*I640</f>
        <v>2278.0800000000004</v>
      </c>
    </row>
    <row r="674" spans="1:14">
      <c r="A674" s="264" t="s">
        <v>53</v>
      </c>
      <c r="B674" s="263"/>
      <c r="C674" s="263"/>
      <c r="D674" s="263"/>
      <c r="E674" s="263"/>
      <c r="F674" s="248"/>
      <c r="G674" s="248"/>
      <c r="H674" s="247"/>
      <c r="I674" s="967" t="s">
        <v>52</v>
      </c>
      <c r="J674" s="968"/>
      <c r="K674" s="981">
        <v>1.22</v>
      </c>
      <c r="L674" s="982"/>
      <c r="M674" s="215">
        <f>K674*12*I640</f>
        <v>19851.84</v>
      </c>
    </row>
    <row r="675" spans="1:14">
      <c r="A675" s="257" t="s">
        <v>51</v>
      </c>
      <c r="B675" s="256"/>
      <c r="C675" s="256"/>
      <c r="D675" s="256"/>
      <c r="E675" s="256"/>
      <c r="F675" s="256"/>
      <c r="G675" s="256"/>
      <c r="H675" s="255"/>
      <c r="I675" s="975" t="s">
        <v>50</v>
      </c>
      <c r="J675" s="976"/>
      <c r="K675" s="262"/>
      <c r="L675" s="261"/>
      <c r="M675" s="215"/>
    </row>
    <row r="676" spans="1:14">
      <c r="A676" s="254" t="s">
        <v>49</v>
      </c>
      <c r="B676" s="253"/>
      <c r="C676" s="253"/>
      <c r="D676" s="253"/>
      <c r="E676" s="253"/>
      <c r="F676" s="253"/>
      <c r="G676" s="253"/>
      <c r="H676" s="252"/>
      <c r="I676" s="979" t="s">
        <v>48</v>
      </c>
      <c r="J676" s="980"/>
      <c r="K676" s="981">
        <v>0.75</v>
      </c>
      <c r="L676" s="982"/>
      <c r="M676" s="215">
        <f>K676*12*I640</f>
        <v>12204</v>
      </c>
    </row>
    <row r="677" spans="1:14">
      <c r="A677" s="254" t="s">
        <v>47</v>
      </c>
      <c r="B677" s="253"/>
      <c r="C677" s="253"/>
      <c r="D677" s="253"/>
      <c r="E677" s="253"/>
      <c r="F677" s="253"/>
      <c r="G677" s="253"/>
      <c r="H677" s="252"/>
      <c r="I677" s="979" t="s">
        <v>46</v>
      </c>
      <c r="J677" s="980"/>
      <c r="K677" s="981">
        <v>0.19</v>
      </c>
      <c r="L677" s="982"/>
      <c r="M677" s="215">
        <f>K677*12*I640</f>
        <v>3091.6800000000003</v>
      </c>
    </row>
    <row r="678" spans="1:14">
      <c r="A678" s="249" t="s">
        <v>38</v>
      </c>
      <c r="B678" s="248"/>
      <c r="C678" s="248"/>
      <c r="D678" s="248"/>
      <c r="E678" s="248"/>
      <c r="F678" s="248"/>
      <c r="G678" s="248"/>
      <c r="H678" s="247"/>
      <c r="I678" s="979" t="s">
        <v>37</v>
      </c>
      <c r="J678" s="980"/>
      <c r="K678" s="983">
        <v>0.1</v>
      </c>
      <c r="L678" s="984"/>
      <c r="M678" s="215">
        <f>K678*12*I640</f>
        <v>1627.2000000000003</v>
      </c>
    </row>
    <row r="679" spans="1:14" ht="15.75" thickBot="1">
      <c r="A679" s="249" t="s">
        <v>45</v>
      </c>
      <c r="B679" s="248"/>
      <c r="C679" s="248"/>
      <c r="D679" s="248"/>
      <c r="E679" s="248"/>
      <c r="F679" s="248"/>
      <c r="G679" s="248"/>
      <c r="H679" s="247"/>
      <c r="I679" s="992" t="s">
        <v>44</v>
      </c>
      <c r="J679" s="993"/>
      <c r="K679" s="1002">
        <v>0.15</v>
      </c>
      <c r="L679" s="1003"/>
      <c r="M679" s="260">
        <f>K679*12*I640</f>
        <v>2440.7999999999997</v>
      </c>
    </row>
    <row r="680" spans="1:14" ht="15.75" thickBot="1">
      <c r="A680" s="996" t="s">
        <v>108</v>
      </c>
      <c r="B680" s="997"/>
      <c r="C680" s="997"/>
      <c r="D680" s="997"/>
      <c r="E680" s="997"/>
      <c r="F680" s="997"/>
      <c r="G680" s="997"/>
      <c r="H680" s="998"/>
      <c r="I680" s="259"/>
      <c r="J680" s="258"/>
      <c r="K680" s="1004">
        <f>K681+K682+K683</f>
        <v>1.67</v>
      </c>
      <c r="L680" s="1005"/>
      <c r="M680" s="240">
        <f>K680*12*I640</f>
        <v>27174.239999999998</v>
      </c>
    </row>
    <row r="681" spans="1:14">
      <c r="A681" s="257" t="s">
        <v>42</v>
      </c>
      <c r="B681" s="256"/>
      <c r="C681" s="256"/>
      <c r="D681" s="256"/>
      <c r="E681" s="256"/>
      <c r="F681" s="256"/>
      <c r="G681" s="256"/>
      <c r="H681" s="255"/>
      <c r="I681" s="1006" t="s">
        <v>41</v>
      </c>
      <c r="J681" s="1007"/>
      <c r="K681" s="1008">
        <v>0.8</v>
      </c>
      <c r="L681" s="1009"/>
      <c r="M681" s="215">
        <f>K681*12*I640</f>
        <v>13017.600000000002</v>
      </c>
    </row>
    <row r="682" spans="1:14">
      <c r="A682" s="254" t="s">
        <v>40</v>
      </c>
      <c r="B682" s="253"/>
      <c r="C682" s="253"/>
      <c r="D682" s="253"/>
      <c r="E682" s="253"/>
      <c r="F682" s="253"/>
      <c r="G682" s="253"/>
      <c r="H682" s="252"/>
      <c r="I682" s="251" t="s">
        <v>39</v>
      </c>
      <c r="J682" s="250"/>
      <c r="K682" s="983">
        <v>0.7</v>
      </c>
      <c r="L682" s="984"/>
      <c r="M682" s="215">
        <f>K682*12*I640</f>
        <v>11390.399999999998</v>
      </c>
    </row>
    <row r="683" spans="1:14" ht="15.75" thickBot="1">
      <c r="A683" s="249" t="s">
        <v>38</v>
      </c>
      <c r="B683" s="248"/>
      <c r="C683" s="248"/>
      <c r="D683" s="248"/>
      <c r="E683" s="248"/>
      <c r="F683" s="248"/>
      <c r="G683" s="248"/>
      <c r="H683" s="247"/>
      <c r="I683" s="992" t="s">
        <v>37</v>
      </c>
      <c r="J683" s="993"/>
      <c r="K683" s="1002">
        <v>0.17</v>
      </c>
      <c r="L683" s="1003"/>
      <c r="M683" s="215">
        <f>K683*12*I640</f>
        <v>2766.2400000000002</v>
      </c>
    </row>
    <row r="684" spans="1:14" ht="15.75" thickBot="1">
      <c r="A684" s="246" t="s">
        <v>107</v>
      </c>
      <c r="B684" s="245"/>
      <c r="C684" s="245"/>
      <c r="D684" s="245"/>
      <c r="E684" s="245"/>
      <c r="F684" s="245"/>
      <c r="G684" s="245"/>
      <c r="H684" s="244"/>
      <c r="I684" s="1010" t="s">
        <v>35</v>
      </c>
      <c r="J684" s="1011"/>
      <c r="K684" s="1165">
        <v>18.61</v>
      </c>
      <c r="L684" s="1166"/>
      <c r="M684" s="240">
        <f>K684*12*I640</f>
        <v>302821.92</v>
      </c>
      <c r="N684">
        <v>16.87</v>
      </c>
    </row>
    <row r="685" spans="1:14" ht="15.75" thickBot="1">
      <c r="A685" s="986" t="s">
        <v>106</v>
      </c>
      <c r="B685" s="987"/>
      <c r="C685" s="987"/>
      <c r="D685" s="987"/>
      <c r="E685" s="987"/>
      <c r="F685" s="987"/>
      <c r="G685" s="987"/>
      <c r="H685" s="988"/>
      <c r="I685" s="1014" t="s">
        <v>32</v>
      </c>
      <c r="J685" s="1015"/>
      <c r="K685" s="999">
        <v>1.98</v>
      </c>
      <c r="L685" s="1005"/>
      <c r="M685" s="240">
        <f>K685*12*I640</f>
        <v>32218.559999999998</v>
      </c>
    </row>
    <row r="686" spans="1:14" ht="15.75" thickBot="1">
      <c r="A686" s="246" t="s">
        <v>105</v>
      </c>
      <c r="B686" s="245"/>
      <c r="C686" s="245"/>
      <c r="D686" s="245"/>
      <c r="E686" s="245"/>
      <c r="F686" s="245"/>
      <c r="G686" s="245"/>
      <c r="H686" s="244"/>
      <c r="I686" s="242"/>
      <c r="J686" s="241"/>
      <c r="K686" s="999">
        <v>0.09</v>
      </c>
      <c r="L686" s="1005"/>
      <c r="M686" s="240">
        <f>K686*12*I640</f>
        <v>1464.48</v>
      </c>
    </row>
    <row r="687" spans="1:14" ht="15.75" thickBot="1">
      <c r="A687" s="238" t="s">
        <v>197</v>
      </c>
      <c r="B687" s="237"/>
      <c r="C687" s="237"/>
      <c r="D687" s="237"/>
      <c r="E687" s="237"/>
      <c r="F687" s="237"/>
      <c r="G687" s="237"/>
      <c r="H687" s="235"/>
      <c r="I687" s="1014" t="s">
        <v>27</v>
      </c>
      <c r="J687" s="1015"/>
      <c r="K687" s="431"/>
      <c r="L687" s="432"/>
      <c r="M687" s="215"/>
    </row>
    <row r="688" spans="1:14" ht="15.75" thickBot="1">
      <c r="A688" s="986" t="s">
        <v>111</v>
      </c>
      <c r="B688" s="987"/>
      <c r="C688" s="987"/>
      <c r="D688" s="987"/>
      <c r="E688" s="987"/>
      <c r="F688" s="987"/>
      <c r="G688" s="987"/>
      <c r="H688" s="988"/>
      <c r="I688" s="242"/>
      <c r="J688" s="241"/>
      <c r="K688" s="999">
        <v>7.34</v>
      </c>
      <c r="L688" s="1005"/>
      <c r="M688" s="240">
        <f>K688*12*I640</f>
        <v>119436.48</v>
      </c>
    </row>
    <row r="689" spans="1:13">
      <c r="A689" s="238" t="s">
        <v>132</v>
      </c>
      <c r="B689" s="236"/>
      <c r="C689" s="236"/>
      <c r="D689" s="236"/>
      <c r="E689" s="236"/>
      <c r="F689" s="237"/>
      <c r="G689" s="236"/>
      <c r="H689" s="235"/>
      <c r="I689" s="967" t="s">
        <v>23</v>
      </c>
      <c r="J689" s="968"/>
      <c r="K689" s="232"/>
      <c r="L689" s="432"/>
      <c r="M689" s="215"/>
    </row>
    <row r="690" spans="1:13">
      <c r="A690" s="238" t="s">
        <v>131</v>
      </c>
      <c r="B690" s="236"/>
      <c r="C690" s="236"/>
      <c r="D690" s="236"/>
      <c r="E690" s="236"/>
      <c r="F690" s="237"/>
      <c r="G690" s="236"/>
      <c r="H690" s="235"/>
      <c r="I690" s="967" t="s">
        <v>21</v>
      </c>
      <c r="J690" s="968"/>
      <c r="K690" s="232"/>
      <c r="L690" s="432"/>
      <c r="M690" s="215"/>
    </row>
    <row r="691" spans="1:13">
      <c r="A691" s="238" t="s">
        <v>130</v>
      </c>
      <c r="B691" s="236"/>
      <c r="C691" s="236"/>
      <c r="D691" s="236"/>
      <c r="E691" s="236"/>
      <c r="F691" s="237"/>
      <c r="G691" s="236"/>
      <c r="H691" s="235"/>
      <c r="I691" s="967" t="s">
        <v>19</v>
      </c>
      <c r="J691" s="968"/>
      <c r="K691" s="232"/>
      <c r="L691" s="432"/>
      <c r="M691" s="215"/>
    </row>
    <row r="692" spans="1:13">
      <c r="A692" s="238" t="s">
        <v>129</v>
      </c>
      <c r="B692" s="236"/>
      <c r="C692" s="236"/>
      <c r="D692" s="236"/>
      <c r="E692" s="236"/>
      <c r="F692" s="237"/>
      <c r="G692" s="236"/>
      <c r="H692" s="235"/>
      <c r="I692" s="967" t="s">
        <v>17</v>
      </c>
      <c r="J692" s="968"/>
      <c r="K692" s="232"/>
      <c r="L692" s="432"/>
      <c r="M692" s="215"/>
    </row>
    <row r="693" spans="1:13">
      <c r="A693" s="238" t="s">
        <v>128</v>
      </c>
      <c r="B693" s="236"/>
      <c r="C693" s="236"/>
      <c r="D693" s="236"/>
      <c r="E693" s="236"/>
      <c r="F693" s="237"/>
      <c r="G693" s="236"/>
      <c r="H693" s="235"/>
      <c r="I693" s="967" t="s">
        <v>15</v>
      </c>
      <c r="J693" s="968"/>
      <c r="K693" s="232"/>
      <c r="L693" s="432"/>
      <c r="M693" s="215"/>
    </row>
    <row r="694" spans="1:13">
      <c r="A694" s="238" t="s">
        <v>127</v>
      </c>
      <c r="B694" s="236"/>
      <c r="C694" s="236"/>
      <c r="D694" s="236"/>
      <c r="E694" s="236"/>
      <c r="F694" s="237"/>
      <c r="G694" s="236"/>
      <c r="H694" s="235"/>
      <c r="I694" s="234"/>
      <c r="J694" s="233"/>
      <c r="K694" s="232"/>
      <c r="L694" s="239"/>
      <c r="M694" s="215"/>
    </row>
    <row r="695" spans="1:13">
      <c r="A695" s="238" t="s">
        <v>126</v>
      </c>
      <c r="B695" s="236"/>
      <c r="C695" s="236"/>
      <c r="D695" s="236"/>
      <c r="E695" s="236"/>
      <c r="F695" s="237"/>
      <c r="G695" s="236"/>
      <c r="H695" s="235"/>
      <c r="I695" s="234"/>
      <c r="J695" s="233"/>
      <c r="K695" s="232"/>
      <c r="L695" s="432"/>
      <c r="M695" s="215"/>
    </row>
    <row r="696" spans="1:13">
      <c r="A696" s="238" t="s">
        <v>11</v>
      </c>
      <c r="B696" s="236"/>
      <c r="C696" s="236"/>
      <c r="D696" s="236"/>
      <c r="E696" s="236"/>
      <c r="F696" s="237"/>
      <c r="G696" s="236"/>
      <c r="H696" s="235"/>
      <c r="I696" s="234"/>
      <c r="J696" s="233"/>
      <c r="K696" s="232"/>
      <c r="L696" s="432"/>
      <c r="M696" s="215"/>
    </row>
    <row r="697" spans="1:13" ht="15.75" thickBot="1">
      <c r="A697" s="238" t="s">
        <v>125</v>
      </c>
      <c r="B697" s="236"/>
      <c r="C697" s="236"/>
      <c r="D697" s="236"/>
      <c r="E697" s="236"/>
      <c r="F697" s="237"/>
      <c r="G697" s="236"/>
      <c r="H697" s="235"/>
      <c r="I697" s="234"/>
      <c r="J697" s="233"/>
      <c r="K697" s="232"/>
      <c r="L697" s="432"/>
      <c r="M697" s="215"/>
    </row>
    <row r="698" spans="1:13">
      <c r="A698" s="230" t="s">
        <v>8</v>
      </c>
      <c r="B698" s="229"/>
      <c r="C698" s="229"/>
      <c r="D698" s="229"/>
      <c r="E698" s="229"/>
      <c r="F698" s="229"/>
      <c r="G698" s="229"/>
      <c r="H698" s="229"/>
      <c r="I698" s="1014" t="s">
        <v>3</v>
      </c>
      <c r="J698" s="1015"/>
      <c r="K698" s="228"/>
      <c r="L698" s="227"/>
      <c r="M698" s="226"/>
    </row>
    <row r="699" spans="1:13" ht="15.75" thickBot="1">
      <c r="A699" s="225" t="s">
        <v>7</v>
      </c>
      <c r="B699" s="224"/>
      <c r="C699" s="224"/>
      <c r="D699" s="224"/>
      <c r="E699" s="224"/>
      <c r="F699" s="224"/>
      <c r="G699" s="224"/>
      <c r="H699" s="224"/>
      <c r="I699" s="223"/>
      <c r="J699" s="222"/>
      <c r="K699" s="221"/>
      <c r="L699" s="220"/>
      <c r="M699" s="219"/>
    </row>
    <row r="700" spans="1:13" ht="15.75" thickBot="1">
      <c r="A700" s="986" t="s">
        <v>6</v>
      </c>
      <c r="B700" s="987"/>
      <c r="C700" s="987"/>
      <c r="D700" s="987"/>
      <c r="E700" s="987"/>
      <c r="F700" s="987"/>
      <c r="G700" s="987"/>
      <c r="H700" s="1026"/>
      <c r="I700" s="1027" t="s">
        <v>5</v>
      </c>
      <c r="J700" s="1028"/>
      <c r="K700" s="1024">
        <v>1.69</v>
      </c>
      <c r="L700" s="1025"/>
      <c r="M700" s="208">
        <f>K700*12*I640</f>
        <v>27499.68</v>
      </c>
    </row>
    <row r="701" spans="1:13" ht="15.75" thickBot="1">
      <c r="A701" s="1016" t="s">
        <v>4</v>
      </c>
      <c r="B701" s="1016"/>
      <c r="C701" s="1016"/>
      <c r="D701" s="1016"/>
      <c r="E701" s="1016"/>
      <c r="F701" s="1016"/>
      <c r="G701" s="1016"/>
      <c r="H701" s="1016"/>
      <c r="I701" s="1014" t="s">
        <v>3</v>
      </c>
      <c r="J701" s="1015"/>
      <c r="K701" s="1017">
        <v>0.47</v>
      </c>
      <c r="L701" s="1017"/>
      <c r="M701" s="215">
        <f>I640*12*K701</f>
        <v>7647.8399999999992</v>
      </c>
    </row>
    <row r="702" spans="1:13" ht="15.75" thickBot="1">
      <c r="A702" s="433" t="s">
        <v>2</v>
      </c>
      <c r="B702" s="434"/>
      <c r="C702" s="434"/>
      <c r="D702" s="434"/>
      <c r="E702" s="434"/>
      <c r="F702" s="434"/>
      <c r="G702" s="434"/>
      <c r="H702" s="434"/>
      <c r="I702" s="436"/>
      <c r="J702" s="441"/>
      <c r="K702" s="1024"/>
      <c r="L702" s="1025"/>
      <c r="M702" s="208">
        <f>K702*12*I640</f>
        <v>0</v>
      </c>
    </row>
    <row r="703" spans="1:13" ht="15.75" thickBot="1">
      <c r="A703" s="1020" t="s">
        <v>0</v>
      </c>
      <c r="B703" s="1021"/>
      <c r="C703" s="1021"/>
      <c r="D703" s="1021"/>
      <c r="E703" s="1021"/>
      <c r="F703" s="1021"/>
      <c r="G703" s="1021"/>
      <c r="H703" s="1021"/>
      <c r="I703" s="210"/>
      <c r="J703" s="209"/>
      <c r="K703" s="1022">
        <f>K641+K651+K664+K688+K700+K702+K701</f>
        <v>58.089999999999989</v>
      </c>
      <c r="L703" s="1023"/>
      <c r="M703" s="208">
        <f>M641+M651+M664+M688+M700+M702+M701</f>
        <v>945240.4800000001</v>
      </c>
    </row>
    <row r="706" spans="1:13" ht="15.75">
      <c r="A706" s="957" t="s">
        <v>104</v>
      </c>
      <c r="B706" s="957"/>
      <c r="C706" s="957"/>
      <c r="D706" s="957"/>
      <c r="E706" s="957"/>
      <c r="F706" s="957"/>
      <c r="G706" s="957"/>
      <c r="H706" s="957"/>
      <c r="I706" s="957"/>
      <c r="J706" s="957"/>
      <c r="K706" s="957"/>
      <c r="L706" s="957"/>
      <c r="M706" s="262"/>
    </row>
    <row r="707" spans="1:13" ht="15.75">
      <c r="A707" s="958" t="s">
        <v>139</v>
      </c>
      <c r="B707" s="958"/>
      <c r="C707" s="958"/>
      <c r="D707" s="958"/>
      <c r="E707" s="958"/>
      <c r="F707" s="958"/>
      <c r="G707" s="958"/>
      <c r="H707" s="958"/>
      <c r="I707" s="958"/>
      <c r="J707" s="958"/>
      <c r="K707" s="958"/>
      <c r="L707" s="958"/>
      <c r="M707" s="262"/>
    </row>
    <row r="708" spans="1:13" ht="15.75">
      <c r="A708" s="300"/>
      <c r="B708" s="300"/>
      <c r="C708" s="300"/>
      <c r="D708" s="300"/>
      <c r="E708" s="300"/>
      <c r="F708" s="300" t="s">
        <v>198</v>
      </c>
      <c r="G708" s="300"/>
      <c r="H708" s="300"/>
      <c r="I708" s="300"/>
      <c r="J708" s="300"/>
      <c r="K708" s="1110" t="s">
        <v>159</v>
      </c>
      <c r="L708" s="1111"/>
      <c r="M708" s="1111"/>
    </row>
    <row r="709" spans="1:13">
      <c r="A709" s="264"/>
      <c r="B709" s="263"/>
      <c r="C709" s="960" t="s">
        <v>100</v>
      </c>
      <c r="D709" s="960"/>
      <c r="E709" s="960"/>
      <c r="F709" s="263"/>
      <c r="G709" s="263"/>
      <c r="H709" s="298"/>
      <c r="I709" s="961" t="s">
        <v>99</v>
      </c>
      <c r="J709" s="962"/>
      <c r="K709" s="963" t="s">
        <v>98</v>
      </c>
      <c r="L709" s="964"/>
      <c r="M709" s="312"/>
    </row>
    <row r="710" spans="1:13">
      <c r="A710" s="311"/>
      <c r="B710" s="283"/>
      <c r="C710" s="283"/>
      <c r="D710" s="283"/>
      <c r="E710" s="283"/>
      <c r="F710" s="283"/>
      <c r="G710" s="283"/>
      <c r="H710" s="284"/>
      <c r="I710" s="234"/>
      <c r="J710" s="233"/>
      <c r="K710" s="965" t="s">
        <v>97</v>
      </c>
      <c r="L710" s="966"/>
      <c r="M710" s="310" t="s">
        <v>96</v>
      </c>
    </row>
    <row r="711" spans="1:13">
      <c r="A711" s="311"/>
      <c r="B711" s="283"/>
      <c r="C711" s="283"/>
      <c r="D711" s="283"/>
      <c r="E711" s="283"/>
      <c r="F711" s="283"/>
      <c r="G711" s="283"/>
      <c r="H711" s="284"/>
      <c r="I711" s="967" t="s">
        <v>95</v>
      </c>
      <c r="J711" s="968"/>
      <c r="K711" s="969" t="s">
        <v>94</v>
      </c>
      <c r="L711" s="970"/>
      <c r="M711" s="310" t="s">
        <v>93</v>
      </c>
    </row>
    <row r="712" spans="1:13" ht="16.5" thickBot="1">
      <c r="A712" s="309"/>
      <c r="B712" s="280"/>
      <c r="C712" s="280"/>
      <c r="D712" s="280"/>
      <c r="E712" s="280"/>
      <c r="F712" s="280"/>
      <c r="G712" s="280"/>
      <c r="H712" s="279"/>
      <c r="I712" s="971">
        <v>1280.0999999999999</v>
      </c>
      <c r="J712" s="972"/>
      <c r="K712" s="973"/>
      <c r="L712" s="974"/>
      <c r="M712" s="308"/>
    </row>
    <row r="713" spans="1:13">
      <c r="A713" s="296" t="s">
        <v>92</v>
      </c>
      <c r="B713" s="276"/>
      <c r="C713" s="276"/>
      <c r="D713" s="276"/>
      <c r="E713" s="276"/>
      <c r="F713" s="276"/>
      <c r="G713" s="276"/>
      <c r="H713" s="307"/>
      <c r="I713" s="273"/>
      <c r="J713" s="272"/>
      <c r="K713" s="955">
        <f>K716+K719</f>
        <v>7.59</v>
      </c>
      <c r="L713" s="956"/>
      <c r="M713" s="226">
        <f>K713*12*I712</f>
        <v>116591.50799999999</v>
      </c>
    </row>
    <row r="714" spans="1:13">
      <c r="A714" s="306" t="s">
        <v>91</v>
      </c>
      <c r="B714" s="305"/>
      <c r="C714" s="305"/>
      <c r="D714" s="305"/>
      <c r="E714" s="305"/>
      <c r="F714" s="305"/>
      <c r="G714" s="305"/>
      <c r="H714" s="304"/>
      <c r="I714" s="234"/>
      <c r="J714" s="233"/>
      <c r="K714" s="268"/>
      <c r="L714" s="261"/>
      <c r="M714" s="303"/>
    </row>
    <row r="715" spans="1:13" ht="15.75" thickBot="1">
      <c r="A715" s="292" t="s">
        <v>90</v>
      </c>
      <c r="B715" s="302"/>
      <c r="C715" s="302"/>
      <c r="D715" s="302"/>
      <c r="E715" s="302"/>
      <c r="F715" s="302"/>
      <c r="G715" s="302"/>
      <c r="H715" s="301"/>
      <c r="I715" s="289"/>
      <c r="J715" s="222"/>
      <c r="K715" s="221"/>
      <c r="L715" s="220"/>
      <c r="M715" s="219"/>
    </row>
    <row r="716" spans="1:13">
      <c r="A716" s="257" t="s">
        <v>89</v>
      </c>
      <c r="B716" s="266"/>
      <c r="C716" s="266"/>
      <c r="D716" s="266"/>
      <c r="E716" s="266"/>
      <c r="F716" s="266"/>
      <c r="G716" s="266"/>
      <c r="H716" s="285"/>
      <c r="I716" s="975" t="s">
        <v>27</v>
      </c>
      <c r="J716" s="976"/>
      <c r="K716" s="977">
        <v>4.54</v>
      </c>
      <c r="L716" s="978"/>
      <c r="M716" s="215">
        <f>K716*12*I712</f>
        <v>69739.847999999998</v>
      </c>
    </row>
    <row r="717" spans="1:13">
      <c r="A717" s="238" t="s">
        <v>80</v>
      </c>
      <c r="B717" s="283"/>
      <c r="C717" s="283"/>
      <c r="D717" s="283"/>
      <c r="E717" s="283"/>
      <c r="F717" s="283"/>
      <c r="G717" s="283"/>
      <c r="H717" s="284"/>
      <c r="I717" s="967" t="s">
        <v>70</v>
      </c>
      <c r="J717" s="968"/>
      <c r="K717" s="262"/>
      <c r="L717" s="261"/>
      <c r="M717" s="215"/>
    </row>
    <row r="718" spans="1:13">
      <c r="A718" s="257" t="s">
        <v>79</v>
      </c>
      <c r="B718" s="266"/>
      <c r="C718" s="266"/>
      <c r="D718" s="266"/>
      <c r="E718" s="266"/>
      <c r="F718" s="266"/>
      <c r="G718" s="266"/>
      <c r="H718" s="285"/>
      <c r="I718" s="975"/>
      <c r="J718" s="976"/>
      <c r="K718" s="262"/>
      <c r="L718" s="261"/>
      <c r="M718" s="215"/>
    </row>
    <row r="719" spans="1:13">
      <c r="A719" s="257" t="s">
        <v>88</v>
      </c>
      <c r="B719" s="266"/>
      <c r="C719" s="266"/>
      <c r="D719" s="266"/>
      <c r="E719" s="266"/>
      <c r="F719" s="266"/>
      <c r="G719" s="266"/>
      <c r="H719" s="285"/>
      <c r="I719" s="979" t="s">
        <v>59</v>
      </c>
      <c r="J719" s="980"/>
      <c r="K719" s="981">
        <v>3.05</v>
      </c>
      <c r="L719" s="982"/>
      <c r="M719" s="215">
        <f>K719*12*I712</f>
        <v>46851.659999999989</v>
      </c>
    </row>
    <row r="720" spans="1:13" ht="15.75">
      <c r="A720" s="254" t="s">
        <v>87</v>
      </c>
      <c r="B720" s="282"/>
      <c r="C720" s="282"/>
      <c r="D720" s="282"/>
      <c r="E720" s="282"/>
      <c r="F720" s="282"/>
      <c r="G720" s="282"/>
      <c r="H720" s="281"/>
      <c r="I720" s="967" t="s">
        <v>70</v>
      </c>
      <c r="J720" s="968"/>
      <c r="K720" s="300"/>
      <c r="L720" s="299"/>
      <c r="M720" s="215"/>
    </row>
    <row r="721" spans="1:13">
      <c r="A721" s="249" t="s">
        <v>86</v>
      </c>
      <c r="B721" s="263"/>
      <c r="C721" s="263"/>
      <c r="D721" s="263"/>
      <c r="E721" s="263"/>
      <c r="F721" s="263"/>
      <c r="G721" s="263"/>
      <c r="H721" s="298"/>
      <c r="I721" s="967"/>
      <c r="J721" s="968"/>
      <c r="K721" s="297"/>
      <c r="L721" s="261"/>
      <c r="M721" s="215"/>
    </row>
    <row r="722" spans="1:13" ht="15.75" thickBot="1">
      <c r="A722" s="257" t="s">
        <v>85</v>
      </c>
      <c r="B722" s="256"/>
      <c r="C722" s="256"/>
      <c r="D722" s="256"/>
      <c r="E722" s="256"/>
      <c r="F722" s="256"/>
      <c r="G722" s="256"/>
      <c r="H722" s="255"/>
      <c r="I722" s="270"/>
      <c r="J722" s="269"/>
      <c r="K722" s="983"/>
      <c r="L722" s="984"/>
      <c r="M722" s="215"/>
    </row>
    <row r="723" spans="1:13">
      <c r="A723" s="296" t="s">
        <v>84</v>
      </c>
      <c r="B723" s="295"/>
      <c r="C723" s="295"/>
      <c r="D723" s="295"/>
      <c r="E723" s="295"/>
      <c r="F723" s="295"/>
      <c r="G723" s="295"/>
      <c r="H723" s="294"/>
      <c r="I723" s="273"/>
      <c r="J723" s="293"/>
      <c r="K723" s="985">
        <f>K725+K730+K732</f>
        <v>6.1999999999999993</v>
      </c>
      <c r="L723" s="956"/>
      <c r="M723" s="226">
        <f>K723*12*I712</f>
        <v>95239.439999999988</v>
      </c>
    </row>
    <row r="724" spans="1:13" ht="15.75" thickBot="1">
      <c r="A724" s="292" t="s">
        <v>83</v>
      </c>
      <c r="B724" s="291"/>
      <c r="C724" s="291"/>
      <c r="D724" s="291"/>
      <c r="E724" s="291"/>
      <c r="F724" s="291"/>
      <c r="G724" s="291"/>
      <c r="H724" s="290"/>
      <c r="I724" s="289"/>
      <c r="J724" s="288"/>
      <c r="K724" s="221"/>
      <c r="L724" s="220"/>
      <c r="M724" s="219"/>
    </row>
    <row r="725" spans="1:13">
      <c r="A725" s="238" t="s">
        <v>82</v>
      </c>
      <c r="B725" s="237"/>
      <c r="C725" s="237"/>
      <c r="D725" s="237"/>
      <c r="E725" s="237"/>
      <c r="F725" s="237"/>
      <c r="G725" s="237"/>
      <c r="H725" s="235"/>
      <c r="I725" s="967" t="s">
        <v>27</v>
      </c>
      <c r="J725" s="968"/>
      <c r="K725" s="977">
        <v>3.11</v>
      </c>
      <c r="L725" s="978"/>
      <c r="M725" s="215">
        <f>K725*12*I712</f>
        <v>47773.331999999995</v>
      </c>
    </row>
    <row r="726" spans="1:13">
      <c r="A726" s="257" t="s">
        <v>81</v>
      </c>
      <c r="B726" s="256"/>
      <c r="C726" s="256"/>
      <c r="D726" s="256"/>
      <c r="E726" s="256"/>
      <c r="F726" s="256"/>
      <c r="G726" s="256"/>
      <c r="H726" s="255"/>
      <c r="I726" s="429"/>
      <c r="J726" s="430"/>
      <c r="K726" s="262"/>
      <c r="L726" s="261"/>
      <c r="M726" s="215"/>
    </row>
    <row r="727" spans="1:13">
      <c r="A727" s="238" t="s">
        <v>80</v>
      </c>
      <c r="B727" s="283"/>
      <c r="C727" s="283"/>
      <c r="D727" s="283"/>
      <c r="E727" s="283"/>
      <c r="F727" s="283"/>
      <c r="G727" s="283"/>
      <c r="H727" s="284"/>
      <c r="I727" s="967" t="s">
        <v>70</v>
      </c>
      <c r="J727" s="968"/>
      <c r="K727" s="262"/>
      <c r="L727" s="261"/>
      <c r="M727" s="215"/>
    </row>
    <row r="728" spans="1:13">
      <c r="A728" s="257" t="s">
        <v>79</v>
      </c>
      <c r="B728" s="266"/>
      <c r="C728" s="266"/>
      <c r="D728" s="266"/>
      <c r="E728" s="266"/>
      <c r="F728" s="266"/>
      <c r="G728" s="266"/>
      <c r="H728" s="285"/>
      <c r="I728" s="975"/>
      <c r="J728" s="976"/>
      <c r="K728" s="262"/>
      <c r="L728" s="261"/>
      <c r="M728" s="215"/>
    </row>
    <row r="729" spans="1:13">
      <c r="A729" s="254" t="s">
        <v>78</v>
      </c>
      <c r="B729" s="282"/>
      <c r="C729" s="281"/>
      <c r="D729" s="283"/>
      <c r="E729" s="283"/>
      <c r="F729" s="283"/>
      <c r="G729" s="283"/>
      <c r="H729" s="284"/>
      <c r="I729" s="967" t="s">
        <v>70</v>
      </c>
      <c r="J729" s="968"/>
      <c r="K729" s="262"/>
      <c r="L729" s="261"/>
      <c r="M729" s="215"/>
    </row>
    <row r="730" spans="1:13">
      <c r="A730" s="238" t="s">
        <v>77</v>
      </c>
      <c r="B730" s="283"/>
      <c r="C730" s="283"/>
      <c r="D730" s="282"/>
      <c r="E730" s="282"/>
      <c r="F730" s="282"/>
      <c r="G730" s="282"/>
      <c r="H730" s="281"/>
      <c r="I730" s="979" t="s">
        <v>59</v>
      </c>
      <c r="J730" s="980"/>
      <c r="K730" s="981">
        <v>1.36</v>
      </c>
      <c r="L730" s="982"/>
      <c r="M730" s="215">
        <f>K730*12*I712</f>
        <v>20891.232</v>
      </c>
    </row>
    <row r="731" spans="1:13">
      <c r="A731" s="249" t="s">
        <v>76</v>
      </c>
      <c r="B731" s="248"/>
      <c r="C731" s="248"/>
      <c r="D731" s="248"/>
      <c r="E731" s="248"/>
      <c r="F731" s="248"/>
      <c r="G731" s="248"/>
      <c r="H731" s="247"/>
      <c r="I731" s="961" t="s">
        <v>134</v>
      </c>
      <c r="J731" s="962"/>
      <c r="K731" s="262"/>
      <c r="L731" s="261"/>
      <c r="M731" s="215"/>
    </row>
    <row r="732" spans="1:13">
      <c r="A732" s="249" t="s">
        <v>73</v>
      </c>
      <c r="B732" s="248"/>
      <c r="C732" s="248"/>
      <c r="D732" s="248"/>
      <c r="E732" s="248"/>
      <c r="F732" s="248"/>
      <c r="G732" s="248"/>
      <c r="H732" s="247"/>
      <c r="I732" s="961" t="s">
        <v>59</v>
      </c>
      <c r="J732" s="962"/>
      <c r="K732" s="981">
        <v>1.73</v>
      </c>
      <c r="L732" s="982"/>
      <c r="M732" s="215">
        <f>K732*12*I712</f>
        <v>26574.875999999997</v>
      </c>
    </row>
    <row r="733" spans="1:13">
      <c r="A733" s="257" t="s">
        <v>72</v>
      </c>
      <c r="B733" s="256"/>
      <c r="C733" s="256"/>
      <c r="D733" s="256"/>
      <c r="E733" s="256"/>
      <c r="F733" s="256"/>
      <c r="G733" s="256"/>
      <c r="H733" s="255"/>
      <c r="I733" s="270"/>
      <c r="J733" s="269"/>
      <c r="K733" s="262"/>
      <c r="L733" s="261"/>
      <c r="M733" s="215"/>
    </row>
    <row r="734" spans="1:13">
      <c r="A734" s="249" t="s">
        <v>71</v>
      </c>
      <c r="B734" s="248"/>
      <c r="C734" s="248"/>
      <c r="D734" s="248"/>
      <c r="E734" s="248"/>
      <c r="F734" s="248"/>
      <c r="G734" s="248"/>
      <c r="H734" s="247"/>
      <c r="I734" s="967" t="s">
        <v>70</v>
      </c>
      <c r="J734" s="968"/>
      <c r="K734" s="262"/>
      <c r="L734" s="261"/>
      <c r="M734" s="215"/>
    </row>
    <row r="735" spans="1:13" ht="15.75" thickBot="1">
      <c r="A735" s="249" t="s">
        <v>69</v>
      </c>
      <c r="B735" s="248"/>
      <c r="C735" s="248"/>
      <c r="D735" s="248"/>
      <c r="E735" s="248"/>
      <c r="F735" s="248"/>
      <c r="G735" s="248"/>
      <c r="H735" s="247"/>
      <c r="I735" s="961" t="s">
        <v>133</v>
      </c>
      <c r="J735" s="962"/>
      <c r="K735" s="280"/>
      <c r="L735" s="279"/>
      <c r="M735" s="278"/>
    </row>
    <row r="736" spans="1:13" ht="15.75" thickBot="1">
      <c r="A736" s="277" t="s">
        <v>66</v>
      </c>
      <c r="B736" s="276"/>
      <c r="C736" s="276"/>
      <c r="D736" s="276"/>
      <c r="E736" s="276"/>
      <c r="F736" s="276"/>
      <c r="G736" s="275"/>
      <c r="H736" s="274"/>
      <c r="I736" s="273"/>
      <c r="J736" s="272"/>
      <c r="K736" s="991">
        <f>K737+K744+K752+K756+K757+K758</f>
        <v>35.28</v>
      </c>
      <c r="L736" s="956"/>
      <c r="M736" s="226">
        <f>M737+M744+M752+M756+M757+M758</f>
        <v>541943.13599999994</v>
      </c>
    </row>
    <row r="737" spans="1:13" ht="15.75" thickBot="1">
      <c r="A737" s="986" t="s">
        <v>65</v>
      </c>
      <c r="B737" s="987"/>
      <c r="C737" s="987"/>
      <c r="D737" s="987"/>
      <c r="E737" s="987"/>
      <c r="F737" s="987"/>
      <c r="G737" s="987"/>
      <c r="H737" s="988"/>
      <c r="I737" s="242"/>
      <c r="J737" s="241"/>
      <c r="K737" s="989">
        <f>K738+K739+K740+K742+K743</f>
        <v>10.790000000000001</v>
      </c>
      <c r="L737" s="990"/>
      <c r="M737" s="240">
        <f>K737*12*I712</f>
        <v>165747.348</v>
      </c>
    </row>
    <row r="738" spans="1:13">
      <c r="A738" s="257" t="s">
        <v>64</v>
      </c>
      <c r="B738" s="256"/>
      <c r="C738" s="256"/>
      <c r="D738" s="256"/>
      <c r="E738" s="256"/>
      <c r="F738" s="256"/>
      <c r="G738" s="256"/>
      <c r="H738" s="255"/>
      <c r="I738" s="975" t="s">
        <v>63</v>
      </c>
      <c r="J738" s="976"/>
      <c r="K738" s="977">
        <v>2.2400000000000002</v>
      </c>
      <c r="L738" s="978"/>
      <c r="M738" s="215">
        <f>K738*12*I712</f>
        <v>34409.088000000003</v>
      </c>
    </row>
    <row r="739" spans="1:13">
      <c r="A739" s="254" t="s">
        <v>62</v>
      </c>
      <c r="B739" s="253"/>
      <c r="C739" s="253"/>
      <c r="D739" s="253"/>
      <c r="E739" s="253"/>
      <c r="F739" s="253"/>
      <c r="G739" s="253"/>
      <c r="H739" s="252"/>
      <c r="I739" s="979" t="s">
        <v>61</v>
      </c>
      <c r="J739" s="980"/>
      <c r="K739" s="981">
        <v>5.28</v>
      </c>
      <c r="L739" s="982"/>
      <c r="M739" s="215">
        <f>K739*12*I712</f>
        <v>81107.135999999999</v>
      </c>
    </row>
    <row r="740" spans="1:13">
      <c r="A740" s="249" t="s">
        <v>60</v>
      </c>
      <c r="B740" s="248"/>
      <c r="C740" s="248"/>
      <c r="D740" s="248"/>
      <c r="E740" s="248"/>
      <c r="F740" s="248"/>
      <c r="G740" s="248"/>
      <c r="H740" s="247"/>
      <c r="I740" s="961" t="s">
        <v>59</v>
      </c>
      <c r="J740" s="962"/>
      <c r="K740" s="981">
        <v>0.6</v>
      </c>
      <c r="L740" s="982"/>
      <c r="M740" s="215">
        <f>K740*12*I712</f>
        <v>9216.7199999999975</v>
      </c>
    </row>
    <row r="741" spans="1:13">
      <c r="A741" s="271" t="s">
        <v>58</v>
      </c>
      <c r="B741" s="266"/>
      <c r="C741" s="266"/>
      <c r="D741" s="266"/>
      <c r="E741" s="256"/>
      <c r="F741" s="256"/>
      <c r="G741" s="256"/>
      <c r="H741" s="255"/>
      <c r="I741" s="270"/>
      <c r="J741" s="269"/>
      <c r="K741" s="268"/>
      <c r="L741" s="261"/>
      <c r="M741" s="215"/>
    </row>
    <row r="742" spans="1:13">
      <c r="A742" s="254" t="s">
        <v>57</v>
      </c>
      <c r="B742" s="253"/>
      <c r="C742" s="253"/>
      <c r="D742" s="253"/>
      <c r="E742" s="253"/>
      <c r="F742" s="253"/>
      <c r="G742" s="253"/>
      <c r="H742" s="252"/>
      <c r="I742" s="979" t="s">
        <v>27</v>
      </c>
      <c r="J742" s="980"/>
      <c r="K742" s="981">
        <v>0.18</v>
      </c>
      <c r="L742" s="982"/>
      <c r="M742" s="215">
        <f>K742*12*I712</f>
        <v>2765.0160000000001</v>
      </c>
    </row>
    <row r="743" spans="1:13" ht="15.75" thickBot="1">
      <c r="A743" s="249" t="s">
        <v>56</v>
      </c>
      <c r="B743" s="248"/>
      <c r="C743" s="248"/>
      <c r="D743" s="248"/>
      <c r="E743" s="248"/>
      <c r="F743" s="248"/>
      <c r="G743" s="248"/>
      <c r="H743" s="247"/>
      <c r="I743" s="992" t="s">
        <v>27</v>
      </c>
      <c r="J743" s="993"/>
      <c r="K743" s="994">
        <v>2.4900000000000002</v>
      </c>
      <c r="L743" s="995"/>
      <c r="M743" s="215">
        <f>K743*12*I712</f>
        <v>38249.387999999999</v>
      </c>
    </row>
    <row r="744" spans="1:13" ht="15.75" thickBot="1">
      <c r="A744" s="996" t="s">
        <v>55</v>
      </c>
      <c r="B744" s="997"/>
      <c r="C744" s="997"/>
      <c r="D744" s="997"/>
      <c r="E744" s="997"/>
      <c r="F744" s="997"/>
      <c r="G744" s="997"/>
      <c r="H744" s="998"/>
      <c r="I744" s="242"/>
      <c r="J744" s="241"/>
      <c r="K744" s="999">
        <f>K745+K746+K748+K749+K750+K751</f>
        <v>2.5499999999999998</v>
      </c>
      <c r="L744" s="990"/>
      <c r="M744" s="240">
        <f>K744*12*I712</f>
        <v>39171.06</v>
      </c>
    </row>
    <row r="745" spans="1:13">
      <c r="A745" s="267" t="s">
        <v>54</v>
      </c>
      <c r="B745" s="266"/>
      <c r="C745" s="266"/>
      <c r="D745" s="266"/>
      <c r="E745" s="266"/>
      <c r="F745" s="256"/>
      <c r="G745" s="256"/>
      <c r="H745" s="255"/>
      <c r="I745" s="265"/>
      <c r="J745" s="233"/>
      <c r="K745" s="977">
        <v>0.14000000000000001</v>
      </c>
      <c r="L745" s="978"/>
      <c r="M745" s="215">
        <f>K745*12*I712</f>
        <v>2150.5680000000002</v>
      </c>
    </row>
    <row r="746" spans="1:13">
      <c r="A746" s="264" t="s">
        <v>53</v>
      </c>
      <c r="B746" s="263"/>
      <c r="C746" s="263"/>
      <c r="D746" s="263"/>
      <c r="E746" s="263"/>
      <c r="F746" s="248"/>
      <c r="G746" s="248"/>
      <c r="H746" s="247"/>
      <c r="I746" s="967" t="s">
        <v>52</v>
      </c>
      <c r="J746" s="968"/>
      <c r="K746" s="981">
        <v>1.22</v>
      </c>
      <c r="L746" s="982"/>
      <c r="M746" s="215">
        <f>K746*12*I712</f>
        <v>18740.664000000001</v>
      </c>
    </row>
    <row r="747" spans="1:13">
      <c r="A747" s="257" t="s">
        <v>51</v>
      </c>
      <c r="B747" s="256"/>
      <c r="C747" s="256"/>
      <c r="D747" s="256"/>
      <c r="E747" s="256"/>
      <c r="F747" s="256"/>
      <c r="G747" s="256"/>
      <c r="H747" s="255"/>
      <c r="I747" s="975" t="s">
        <v>50</v>
      </c>
      <c r="J747" s="976"/>
      <c r="K747" s="262"/>
      <c r="L747" s="261"/>
      <c r="M747" s="215"/>
    </row>
    <row r="748" spans="1:13">
      <c r="A748" s="254" t="s">
        <v>49</v>
      </c>
      <c r="B748" s="253"/>
      <c r="C748" s="253"/>
      <c r="D748" s="253"/>
      <c r="E748" s="253"/>
      <c r="F748" s="253"/>
      <c r="G748" s="253"/>
      <c r="H748" s="252"/>
      <c r="I748" s="979" t="s">
        <v>48</v>
      </c>
      <c r="J748" s="980"/>
      <c r="K748" s="981">
        <v>0.75</v>
      </c>
      <c r="L748" s="982"/>
      <c r="M748" s="215">
        <f>K748*12*I712</f>
        <v>11520.9</v>
      </c>
    </row>
    <row r="749" spans="1:13">
      <c r="A749" s="254" t="s">
        <v>47</v>
      </c>
      <c r="B749" s="253"/>
      <c r="C749" s="253"/>
      <c r="D749" s="253"/>
      <c r="E749" s="253"/>
      <c r="F749" s="253"/>
      <c r="G749" s="253"/>
      <c r="H749" s="252"/>
      <c r="I749" s="979" t="s">
        <v>46</v>
      </c>
      <c r="J749" s="980"/>
      <c r="K749" s="981">
        <v>0.19</v>
      </c>
      <c r="L749" s="982"/>
      <c r="M749" s="215">
        <f>K749*12*I712</f>
        <v>2918.6280000000002</v>
      </c>
    </row>
    <row r="750" spans="1:13">
      <c r="A750" s="249" t="s">
        <v>38</v>
      </c>
      <c r="B750" s="248"/>
      <c r="C750" s="248"/>
      <c r="D750" s="248"/>
      <c r="E750" s="248"/>
      <c r="F750" s="248"/>
      <c r="G750" s="248"/>
      <c r="H750" s="247"/>
      <c r="I750" s="979" t="s">
        <v>37</v>
      </c>
      <c r="J750" s="980"/>
      <c r="K750" s="983">
        <v>0.1</v>
      </c>
      <c r="L750" s="984"/>
      <c r="M750" s="215">
        <f>K750*12*I712</f>
        <v>1536.1200000000001</v>
      </c>
    </row>
    <row r="751" spans="1:13" ht="15.75" thickBot="1">
      <c r="A751" s="249" t="s">
        <v>45</v>
      </c>
      <c r="B751" s="248"/>
      <c r="C751" s="248"/>
      <c r="D751" s="248"/>
      <c r="E751" s="248"/>
      <c r="F751" s="248"/>
      <c r="G751" s="248"/>
      <c r="H751" s="247"/>
      <c r="I751" s="992" t="s">
        <v>44</v>
      </c>
      <c r="J751" s="993"/>
      <c r="K751" s="1002">
        <v>0.15</v>
      </c>
      <c r="L751" s="1003"/>
      <c r="M751" s="260">
        <f>K751*12*I712</f>
        <v>2304.1799999999994</v>
      </c>
    </row>
    <row r="752" spans="1:13" ht="15.75" thickBot="1">
      <c r="A752" s="996" t="s">
        <v>108</v>
      </c>
      <c r="B752" s="997"/>
      <c r="C752" s="997"/>
      <c r="D752" s="997"/>
      <c r="E752" s="997"/>
      <c r="F752" s="997"/>
      <c r="G752" s="997"/>
      <c r="H752" s="998"/>
      <c r="I752" s="259"/>
      <c r="J752" s="258"/>
      <c r="K752" s="1004">
        <f>K753+K754+K755</f>
        <v>1.67</v>
      </c>
      <c r="L752" s="1005"/>
      <c r="M752" s="240">
        <f>K752*12*I712</f>
        <v>25653.203999999998</v>
      </c>
    </row>
    <row r="753" spans="1:13">
      <c r="A753" s="257" t="s">
        <v>42</v>
      </c>
      <c r="B753" s="256"/>
      <c r="C753" s="256"/>
      <c r="D753" s="256"/>
      <c r="E753" s="256"/>
      <c r="F753" s="256"/>
      <c r="G753" s="256"/>
      <c r="H753" s="255"/>
      <c r="I753" s="1006" t="s">
        <v>41</v>
      </c>
      <c r="J753" s="1007"/>
      <c r="K753" s="1008">
        <v>0.8</v>
      </c>
      <c r="L753" s="1009"/>
      <c r="M753" s="215">
        <f>K753*12*I712</f>
        <v>12288.960000000001</v>
      </c>
    </row>
    <row r="754" spans="1:13">
      <c r="A754" s="254" t="s">
        <v>40</v>
      </c>
      <c r="B754" s="253"/>
      <c r="C754" s="253"/>
      <c r="D754" s="253"/>
      <c r="E754" s="253"/>
      <c r="F754" s="253"/>
      <c r="G754" s="253"/>
      <c r="H754" s="252"/>
      <c r="I754" s="251" t="s">
        <v>39</v>
      </c>
      <c r="J754" s="250"/>
      <c r="K754" s="983">
        <v>0.7</v>
      </c>
      <c r="L754" s="984"/>
      <c r="M754" s="215">
        <f>K754*12*I712</f>
        <v>10752.839999999997</v>
      </c>
    </row>
    <row r="755" spans="1:13" ht="15.75" thickBot="1">
      <c r="A755" s="249" t="s">
        <v>38</v>
      </c>
      <c r="B755" s="248"/>
      <c r="C755" s="248"/>
      <c r="D755" s="248"/>
      <c r="E755" s="248"/>
      <c r="F755" s="248"/>
      <c r="G755" s="248"/>
      <c r="H755" s="247"/>
      <c r="I755" s="992" t="s">
        <v>37</v>
      </c>
      <c r="J755" s="993"/>
      <c r="K755" s="1002">
        <v>0.17</v>
      </c>
      <c r="L755" s="1003"/>
      <c r="M755" s="215">
        <f>K755*12*I712</f>
        <v>2611.404</v>
      </c>
    </row>
    <row r="756" spans="1:13" ht="15.75" thickBot="1">
      <c r="A756" s="246" t="s">
        <v>107</v>
      </c>
      <c r="B756" s="245"/>
      <c r="C756" s="245"/>
      <c r="D756" s="245"/>
      <c r="E756" s="245"/>
      <c r="F756" s="245"/>
      <c r="G756" s="245"/>
      <c r="H756" s="244"/>
      <c r="I756" s="1010" t="s">
        <v>35</v>
      </c>
      <c r="J756" s="1011"/>
      <c r="K756" s="1112">
        <v>18.2</v>
      </c>
      <c r="L756" s="1107"/>
      <c r="M756" s="240">
        <f>K756*12*I712</f>
        <v>279573.83999999997</v>
      </c>
    </row>
    <row r="757" spans="1:13" ht="15.75" thickBot="1">
      <c r="A757" s="986" t="s">
        <v>106</v>
      </c>
      <c r="B757" s="987"/>
      <c r="C757" s="987"/>
      <c r="D757" s="987"/>
      <c r="E757" s="987"/>
      <c r="F757" s="987"/>
      <c r="G757" s="987"/>
      <c r="H757" s="988"/>
      <c r="I757" s="1014" t="s">
        <v>32</v>
      </c>
      <c r="J757" s="1015"/>
      <c r="K757" s="999">
        <v>1.98</v>
      </c>
      <c r="L757" s="1005"/>
      <c r="M757" s="240">
        <f>K757*12*I712</f>
        <v>30415.175999999996</v>
      </c>
    </row>
    <row r="758" spans="1:13" ht="15.75" thickBot="1">
      <c r="A758" s="246" t="s">
        <v>105</v>
      </c>
      <c r="B758" s="245"/>
      <c r="C758" s="245"/>
      <c r="D758" s="245"/>
      <c r="E758" s="245"/>
      <c r="F758" s="245"/>
      <c r="G758" s="245"/>
      <c r="H758" s="244"/>
      <c r="I758" s="242"/>
      <c r="J758" s="241"/>
      <c r="K758" s="999">
        <v>0.09</v>
      </c>
      <c r="L758" s="1005"/>
      <c r="M758" s="240">
        <f>K758*12*I712</f>
        <v>1382.508</v>
      </c>
    </row>
    <row r="759" spans="1:13" ht="15.75" thickBot="1">
      <c r="A759" s="238" t="s">
        <v>197</v>
      </c>
      <c r="B759" s="237"/>
      <c r="C759" s="237"/>
      <c r="D759" s="237"/>
      <c r="E759" s="237"/>
      <c r="F759" s="237"/>
      <c r="G759" s="237"/>
      <c r="H759" s="235"/>
      <c r="I759" s="1014" t="s">
        <v>27</v>
      </c>
      <c r="J759" s="1015"/>
      <c r="K759" s="431"/>
      <c r="L759" s="432"/>
      <c r="M759" s="215"/>
    </row>
    <row r="760" spans="1:13" ht="15.75" thickBot="1">
      <c r="A760" s="986" t="s">
        <v>111</v>
      </c>
      <c r="B760" s="987"/>
      <c r="C760" s="987"/>
      <c r="D760" s="987"/>
      <c r="E760" s="987"/>
      <c r="F760" s="987"/>
      <c r="G760" s="987"/>
      <c r="H760" s="988"/>
      <c r="I760" s="242"/>
      <c r="J760" s="241"/>
      <c r="K760" s="999">
        <v>7.34</v>
      </c>
      <c r="L760" s="1005"/>
      <c r="M760" s="240">
        <f>K760*12*I712</f>
        <v>112751.20799999998</v>
      </c>
    </row>
    <row r="761" spans="1:13">
      <c r="A761" s="238" t="s">
        <v>132</v>
      </c>
      <c r="B761" s="236"/>
      <c r="C761" s="236"/>
      <c r="D761" s="236"/>
      <c r="E761" s="236"/>
      <c r="F761" s="237"/>
      <c r="G761" s="236"/>
      <c r="H761" s="235"/>
      <c r="I761" s="967" t="s">
        <v>23</v>
      </c>
      <c r="J761" s="968"/>
      <c r="K761" s="232"/>
      <c r="L761" s="432"/>
      <c r="M761" s="215"/>
    </row>
    <row r="762" spans="1:13">
      <c r="A762" s="238" t="s">
        <v>131</v>
      </c>
      <c r="B762" s="236"/>
      <c r="C762" s="236"/>
      <c r="D762" s="236"/>
      <c r="E762" s="236"/>
      <c r="F762" s="237"/>
      <c r="G762" s="236"/>
      <c r="H762" s="235"/>
      <c r="I762" s="967" t="s">
        <v>21</v>
      </c>
      <c r="J762" s="968"/>
      <c r="K762" s="232"/>
      <c r="L762" s="432"/>
      <c r="M762" s="215"/>
    </row>
    <row r="763" spans="1:13">
      <c r="A763" s="238" t="s">
        <v>130</v>
      </c>
      <c r="B763" s="236"/>
      <c r="C763" s="236"/>
      <c r="D763" s="236"/>
      <c r="E763" s="236"/>
      <c r="F763" s="237"/>
      <c r="G763" s="236"/>
      <c r="H763" s="235"/>
      <c r="I763" s="967" t="s">
        <v>19</v>
      </c>
      <c r="J763" s="968"/>
      <c r="K763" s="232"/>
      <c r="L763" s="432"/>
      <c r="M763" s="215"/>
    </row>
    <row r="764" spans="1:13">
      <c r="A764" s="238" t="s">
        <v>129</v>
      </c>
      <c r="B764" s="236"/>
      <c r="C764" s="236"/>
      <c r="D764" s="236"/>
      <c r="E764" s="236"/>
      <c r="F764" s="237"/>
      <c r="G764" s="236"/>
      <c r="H764" s="235"/>
      <c r="I764" s="967" t="s">
        <v>17</v>
      </c>
      <c r="J764" s="968"/>
      <c r="K764" s="232"/>
      <c r="L764" s="432"/>
      <c r="M764" s="215"/>
    </row>
    <row r="765" spans="1:13">
      <c r="A765" s="238" t="s">
        <v>128</v>
      </c>
      <c r="B765" s="236"/>
      <c r="C765" s="236"/>
      <c r="D765" s="236"/>
      <c r="E765" s="236"/>
      <c r="F765" s="237"/>
      <c r="G765" s="236"/>
      <c r="H765" s="235"/>
      <c r="I765" s="967" t="s">
        <v>15</v>
      </c>
      <c r="J765" s="968"/>
      <c r="K765" s="232"/>
      <c r="L765" s="432"/>
      <c r="M765" s="215"/>
    </row>
    <row r="766" spans="1:13">
      <c r="A766" s="238" t="s">
        <v>127</v>
      </c>
      <c r="B766" s="236"/>
      <c r="C766" s="236"/>
      <c r="D766" s="236"/>
      <c r="E766" s="236"/>
      <c r="F766" s="237"/>
      <c r="G766" s="236"/>
      <c r="H766" s="235"/>
      <c r="I766" s="234"/>
      <c r="J766" s="233"/>
      <c r="K766" s="232"/>
      <c r="L766" s="239"/>
      <c r="M766" s="215"/>
    </row>
    <row r="767" spans="1:13">
      <c r="A767" s="238" t="s">
        <v>126</v>
      </c>
      <c r="B767" s="236"/>
      <c r="C767" s="236"/>
      <c r="D767" s="236"/>
      <c r="E767" s="236"/>
      <c r="F767" s="237"/>
      <c r="G767" s="236"/>
      <c r="H767" s="235"/>
      <c r="I767" s="234"/>
      <c r="J767" s="233"/>
      <c r="K767" s="232"/>
      <c r="L767" s="432"/>
      <c r="M767" s="215"/>
    </row>
    <row r="768" spans="1:13">
      <c r="A768" s="238" t="s">
        <v>11</v>
      </c>
      <c r="B768" s="236"/>
      <c r="C768" s="236"/>
      <c r="D768" s="236"/>
      <c r="E768" s="236"/>
      <c r="F768" s="237"/>
      <c r="G768" s="236"/>
      <c r="H768" s="235"/>
      <c r="I768" s="234"/>
      <c r="J768" s="233"/>
      <c r="K768" s="232"/>
      <c r="L768" s="432"/>
      <c r="M768" s="215"/>
    </row>
    <row r="769" spans="1:13" ht="15.75" thickBot="1">
      <c r="A769" s="238" t="s">
        <v>125</v>
      </c>
      <c r="B769" s="236"/>
      <c r="C769" s="236"/>
      <c r="D769" s="236"/>
      <c r="E769" s="236"/>
      <c r="F769" s="237"/>
      <c r="G769" s="236"/>
      <c r="H769" s="235"/>
      <c r="I769" s="234"/>
      <c r="J769" s="233"/>
      <c r="K769" s="232"/>
      <c r="L769" s="432"/>
      <c r="M769" s="215"/>
    </row>
    <row r="770" spans="1:13">
      <c r="A770" s="230" t="s">
        <v>8</v>
      </c>
      <c r="B770" s="229"/>
      <c r="C770" s="229"/>
      <c r="D770" s="229"/>
      <c r="E770" s="229"/>
      <c r="F770" s="229"/>
      <c r="G770" s="229"/>
      <c r="H770" s="229"/>
      <c r="I770" s="1014" t="s">
        <v>3</v>
      </c>
      <c r="J770" s="1015"/>
      <c r="K770" s="228"/>
      <c r="L770" s="227"/>
      <c r="M770" s="226"/>
    </row>
    <row r="771" spans="1:13" ht="15.75" thickBot="1">
      <c r="A771" s="225" t="s">
        <v>7</v>
      </c>
      <c r="B771" s="224"/>
      <c r="C771" s="224"/>
      <c r="D771" s="224"/>
      <c r="E771" s="224"/>
      <c r="F771" s="224"/>
      <c r="G771" s="224"/>
      <c r="H771" s="224"/>
      <c r="I771" s="223"/>
      <c r="J771" s="222"/>
      <c r="K771" s="221"/>
      <c r="L771" s="220"/>
      <c r="M771" s="219"/>
    </row>
    <row r="772" spans="1:13" ht="15.75" thickBot="1">
      <c r="A772" s="986" t="s">
        <v>6</v>
      </c>
      <c r="B772" s="987"/>
      <c r="C772" s="987"/>
      <c r="D772" s="987"/>
      <c r="E772" s="987"/>
      <c r="F772" s="987"/>
      <c r="G772" s="987"/>
      <c r="H772" s="1026"/>
      <c r="I772" s="1027" t="s">
        <v>5</v>
      </c>
      <c r="J772" s="1028"/>
      <c r="K772" s="1024">
        <v>1.69</v>
      </c>
      <c r="L772" s="1025"/>
      <c r="M772" s="208">
        <f>K772*12*I712</f>
        <v>25960.428</v>
      </c>
    </row>
    <row r="773" spans="1:13" ht="15.75" thickBot="1">
      <c r="A773" s="1016" t="s">
        <v>4</v>
      </c>
      <c r="B773" s="1016"/>
      <c r="C773" s="1016"/>
      <c r="D773" s="1016"/>
      <c r="E773" s="1016"/>
      <c r="F773" s="1016"/>
      <c r="G773" s="1016"/>
      <c r="H773" s="1016"/>
      <c r="I773" s="1014" t="s">
        <v>3</v>
      </c>
      <c r="J773" s="1015"/>
      <c r="K773" s="1017">
        <v>0.5</v>
      </c>
      <c r="L773" s="1017"/>
      <c r="M773" s="215">
        <f>I712*12*K773</f>
        <v>7680.5999999999995</v>
      </c>
    </row>
    <row r="774" spans="1:13" ht="15.75" thickBot="1">
      <c r="A774" s="433" t="s">
        <v>2</v>
      </c>
      <c r="B774" s="434"/>
      <c r="C774" s="434"/>
      <c r="D774" s="434"/>
      <c r="E774" s="434"/>
      <c r="F774" s="434"/>
      <c r="G774" s="434"/>
      <c r="H774" s="434"/>
      <c r="I774" s="436"/>
      <c r="J774" s="441"/>
      <c r="K774" s="1024"/>
      <c r="L774" s="1025"/>
      <c r="M774" s="208">
        <f>K774*12*I712</f>
        <v>0</v>
      </c>
    </row>
    <row r="775" spans="1:13" ht="15.75" thickBot="1">
      <c r="A775" s="1020" t="s">
        <v>0</v>
      </c>
      <c r="B775" s="1021"/>
      <c r="C775" s="1021"/>
      <c r="D775" s="1021"/>
      <c r="E775" s="1021"/>
      <c r="F775" s="1021"/>
      <c r="G775" s="1021"/>
      <c r="H775" s="1021"/>
      <c r="I775" s="210"/>
      <c r="J775" s="209"/>
      <c r="K775" s="1022">
        <f>K713+K723+K736+K760+K772+K774+K773</f>
        <v>58.599999999999994</v>
      </c>
      <c r="L775" s="1023"/>
      <c r="M775" s="208">
        <f>M713+M723+M736+M760+M772+M774+M773</f>
        <v>900166.31999999983</v>
      </c>
    </row>
    <row r="777" spans="1:13" ht="15.75">
      <c r="A777" s="1164" t="s">
        <v>104</v>
      </c>
      <c r="B777" s="1164"/>
      <c r="C777" s="1164"/>
      <c r="D777" s="1164"/>
      <c r="E777" s="1164"/>
      <c r="F777" s="1164"/>
      <c r="G777" s="1164"/>
      <c r="H777" s="1164"/>
      <c r="I777" s="1164"/>
      <c r="J777" s="1164"/>
      <c r="K777" s="1164"/>
      <c r="L777" s="1164"/>
      <c r="M777" s="414"/>
    </row>
    <row r="778" spans="1:13" ht="15.75">
      <c r="A778" s="958" t="s">
        <v>139</v>
      </c>
      <c r="B778" s="958"/>
      <c r="C778" s="958"/>
      <c r="D778" s="958"/>
      <c r="E778" s="958"/>
      <c r="F778" s="958"/>
      <c r="G778" s="958"/>
      <c r="H778" s="958"/>
      <c r="I778" s="958"/>
      <c r="J778" s="958"/>
      <c r="K778" s="958"/>
      <c r="L778" s="958"/>
      <c r="M778" s="414"/>
    </row>
    <row r="779" spans="1:13" ht="15.75">
      <c r="A779" s="422"/>
      <c r="B779" s="422"/>
      <c r="C779" s="422"/>
      <c r="D779" s="422"/>
      <c r="E779" s="422"/>
      <c r="F779" s="422" t="s">
        <v>196</v>
      </c>
      <c r="G779" s="422"/>
      <c r="H779" s="422"/>
      <c r="I779" s="422"/>
      <c r="J779" s="422"/>
      <c r="K779" s="1161" t="s">
        <v>159</v>
      </c>
      <c r="L779" s="1111"/>
      <c r="M779" s="1111"/>
    </row>
    <row r="780" spans="1:13">
      <c r="A780" s="367"/>
      <c r="B780" s="366"/>
      <c r="C780" s="1087" t="s">
        <v>100</v>
      </c>
      <c r="D780" s="1087"/>
      <c r="E780" s="1087"/>
      <c r="F780" s="366"/>
      <c r="G780" s="366"/>
      <c r="H780" s="383"/>
      <c r="I780" s="1155" t="s">
        <v>99</v>
      </c>
      <c r="J780" s="1156"/>
      <c r="K780" s="1073" t="s">
        <v>98</v>
      </c>
      <c r="L780" s="1074"/>
      <c r="M780" s="382"/>
    </row>
    <row r="781" spans="1:13">
      <c r="A781" s="350"/>
      <c r="B781" s="346"/>
      <c r="C781" s="346"/>
      <c r="D781" s="346"/>
      <c r="E781" s="346"/>
      <c r="F781" s="346"/>
      <c r="G781" s="346"/>
      <c r="H781" s="345"/>
      <c r="I781" s="459"/>
      <c r="J781" s="458"/>
      <c r="K781" s="1035" t="s">
        <v>97</v>
      </c>
      <c r="L781" s="1036"/>
      <c r="M781" s="403" t="s">
        <v>96</v>
      </c>
    </row>
    <row r="782" spans="1:13">
      <c r="A782" s="350"/>
      <c r="B782" s="346"/>
      <c r="C782" s="346"/>
      <c r="D782" s="346"/>
      <c r="E782" s="346"/>
      <c r="F782" s="346"/>
      <c r="G782" s="346"/>
      <c r="H782" s="345"/>
      <c r="I782" s="1146" t="s">
        <v>95</v>
      </c>
      <c r="J782" s="1147"/>
      <c r="K782" s="1066" t="s">
        <v>94</v>
      </c>
      <c r="L782" s="1067"/>
      <c r="M782" s="403" t="s">
        <v>93</v>
      </c>
    </row>
    <row r="783" spans="1:13" ht="16.5" thickBot="1">
      <c r="A783" s="481"/>
      <c r="B783" s="420"/>
      <c r="C783" s="420"/>
      <c r="D783" s="420"/>
      <c r="E783" s="420"/>
      <c r="F783" s="420"/>
      <c r="G783" s="420"/>
      <c r="H783" s="419"/>
      <c r="I783" s="1162">
        <v>1562.1</v>
      </c>
      <c r="J783" s="1163"/>
      <c r="K783" s="1103"/>
      <c r="L783" s="1104"/>
      <c r="M783" s="480"/>
    </row>
    <row r="784" spans="1:13">
      <c r="A784" s="393" t="s">
        <v>92</v>
      </c>
      <c r="B784" s="379"/>
      <c r="C784" s="379"/>
      <c r="D784" s="379"/>
      <c r="E784" s="379"/>
      <c r="F784" s="379"/>
      <c r="G784" s="379"/>
      <c r="H784" s="401"/>
      <c r="I784" s="472"/>
      <c r="J784" s="471"/>
      <c r="K784" s="1105">
        <f>K787+K790</f>
        <v>7.59</v>
      </c>
      <c r="L784" s="1098"/>
      <c r="M784" s="455">
        <f>K784*12*I783</f>
        <v>142276.068</v>
      </c>
    </row>
    <row r="785" spans="1:13">
      <c r="A785" s="400" t="s">
        <v>91</v>
      </c>
      <c r="B785" s="399"/>
      <c r="C785" s="399"/>
      <c r="D785" s="399"/>
      <c r="E785" s="399"/>
      <c r="F785" s="399"/>
      <c r="G785" s="399"/>
      <c r="H785" s="394"/>
      <c r="I785" s="459"/>
      <c r="J785" s="458"/>
      <c r="K785" s="408"/>
      <c r="L785" s="407"/>
      <c r="M785" s="479"/>
    </row>
    <row r="786" spans="1:13" ht="15.75" thickBot="1">
      <c r="A786" s="389" t="s">
        <v>90</v>
      </c>
      <c r="B786" s="397"/>
      <c r="C786" s="397"/>
      <c r="D786" s="397"/>
      <c r="E786" s="397"/>
      <c r="F786" s="397"/>
      <c r="G786" s="397"/>
      <c r="H786" s="396"/>
      <c r="I786" s="477"/>
      <c r="J786" s="451"/>
      <c r="K786" s="406"/>
      <c r="L786" s="405"/>
      <c r="M786" s="450"/>
    </row>
    <row r="787" spans="1:13">
      <c r="A787" s="361" t="s">
        <v>89</v>
      </c>
      <c r="B787" s="369"/>
      <c r="C787" s="369"/>
      <c r="D787" s="369"/>
      <c r="E787" s="369"/>
      <c r="F787" s="369"/>
      <c r="G787" s="369"/>
      <c r="H787" s="371"/>
      <c r="I787" s="1157" t="s">
        <v>27</v>
      </c>
      <c r="J787" s="1158"/>
      <c r="K787" s="1084">
        <v>4.54</v>
      </c>
      <c r="L787" s="1085"/>
      <c r="M787" s="449">
        <f>K787*12*I783</f>
        <v>85103.207999999999</v>
      </c>
    </row>
    <row r="788" spans="1:13">
      <c r="A788" s="340" t="s">
        <v>80</v>
      </c>
      <c r="B788" s="346"/>
      <c r="C788" s="346"/>
      <c r="D788" s="346"/>
      <c r="E788" s="346"/>
      <c r="F788" s="346"/>
      <c r="G788" s="346"/>
      <c r="H788" s="345"/>
      <c r="I788" s="1146" t="s">
        <v>70</v>
      </c>
      <c r="J788" s="1147"/>
      <c r="K788" s="414"/>
      <c r="L788" s="407"/>
      <c r="M788" s="449"/>
    </row>
    <row r="789" spans="1:13">
      <c r="A789" s="361" t="s">
        <v>79</v>
      </c>
      <c r="B789" s="369"/>
      <c r="C789" s="369"/>
      <c r="D789" s="369"/>
      <c r="E789" s="369"/>
      <c r="F789" s="369"/>
      <c r="G789" s="369"/>
      <c r="H789" s="371"/>
      <c r="I789" s="1157"/>
      <c r="J789" s="1158"/>
      <c r="K789" s="414"/>
      <c r="L789" s="407"/>
      <c r="M789" s="449"/>
    </row>
    <row r="790" spans="1:13">
      <c r="A790" s="361" t="s">
        <v>88</v>
      </c>
      <c r="B790" s="369"/>
      <c r="C790" s="369"/>
      <c r="D790" s="369"/>
      <c r="E790" s="369"/>
      <c r="F790" s="369"/>
      <c r="G790" s="369"/>
      <c r="H790" s="371"/>
      <c r="I790" s="1153" t="s">
        <v>59</v>
      </c>
      <c r="J790" s="1154"/>
      <c r="K790" s="1089">
        <v>3.05</v>
      </c>
      <c r="L790" s="1090"/>
      <c r="M790" s="449">
        <f>K790*12*I783</f>
        <v>57172.859999999986</v>
      </c>
    </row>
    <row r="791" spans="1:13" ht="15.75">
      <c r="A791" s="358" t="s">
        <v>87</v>
      </c>
      <c r="B791" s="355"/>
      <c r="C791" s="355"/>
      <c r="D791" s="355"/>
      <c r="E791" s="355"/>
      <c r="F791" s="355"/>
      <c r="G791" s="355"/>
      <c r="H791" s="354"/>
      <c r="I791" s="1146" t="s">
        <v>70</v>
      </c>
      <c r="J791" s="1147"/>
      <c r="K791" s="422"/>
      <c r="L791" s="421"/>
      <c r="M791" s="449"/>
    </row>
    <row r="792" spans="1:13">
      <c r="A792" s="353" t="s">
        <v>86</v>
      </c>
      <c r="B792" s="366"/>
      <c r="C792" s="366"/>
      <c r="D792" s="366"/>
      <c r="E792" s="366"/>
      <c r="F792" s="366"/>
      <c r="G792" s="366"/>
      <c r="H792" s="383"/>
      <c r="I792" s="1146"/>
      <c r="J792" s="1147"/>
      <c r="K792" s="365"/>
      <c r="L792" s="407"/>
      <c r="M792" s="449"/>
    </row>
    <row r="793" spans="1:13" ht="15.75" thickBot="1">
      <c r="A793" s="361" t="s">
        <v>85</v>
      </c>
      <c r="B793" s="360"/>
      <c r="C793" s="360"/>
      <c r="D793" s="360"/>
      <c r="E793" s="360"/>
      <c r="F793" s="360"/>
      <c r="G793" s="360"/>
      <c r="H793" s="359"/>
      <c r="I793" s="470"/>
      <c r="J793" s="469"/>
      <c r="K793" s="1091"/>
      <c r="L793" s="1092"/>
      <c r="M793" s="449"/>
    </row>
    <row r="794" spans="1:13">
      <c r="A794" s="393" t="s">
        <v>84</v>
      </c>
      <c r="B794" s="392"/>
      <c r="C794" s="392"/>
      <c r="D794" s="392"/>
      <c r="E794" s="392"/>
      <c r="F794" s="392"/>
      <c r="G794" s="392"/>
      <c r="H794" s="391"/>
      <c r="I794" s="472"/>
      <c r="J794" s="478"/>
      <c r="K794" s="1099">
        <f>K796+K801+K803</f>
        <v>6.1999999999999993</v>
      </c>
      <c r="L794" s="1098"/>
      <c r="M794" s="455">
        <f>K794*12*I783</f>
        <v>116220.23999999998</v>
      </c>
    </row>
    <row r="795" spans="1:13" ht="15.75" thickBot="1">
      <c r="A795" s="389" t="s">
        <v>83</v>
      </c>
      <c r="B795" s="388"/>
      <c r="C795" s="388"/>
      <c r="D795" s="388"/>
      <c r="E795" s="388"/>
      <c r="F795" s="388"/>
      <c r="G795" s="388"/>
      <c r="H795" s="387"/>
      <c r="I795" s="477"/>
      <c r="J795" s="476"/>
      <c r="K795" s="406"/>
      <c r="L795" s="405"/>
      <c r="M795" s="450"/>
    </row>
    <row r="796" spans="1:13">
      <c r="A796" s="340" t="s">
        <v>82</v>
      </c>
      <c r="B796" s="339"/>
      <c r="C796" s="339"/>
      <c r="D796" s="339"/>
      <c r="E796" s="339"/>
      <c r="F796" s="339"/>
      <c r="G796" s="339"/>
      <c r="H796" s="337"/>
      <c r="I796" s="1146" t="s">
        <v>27</v>
      </c>
      <c r="J796" s="1147"/>
      <c r="K796" s="1084">
        <v>3.11</v>
      </c>
      <c r="L796" s="1085"/>
      <c r="M796" s="449">
        <f>K796*12*I783</f>
        <v>58297.572</v>
      </c>
    </row>
    <row r="797" spans="1:13">
      <c r="A797" s="361" t="s">
        <v>81</v>
      </c>
      <c r="B797" s="360"/>
      <c r="C797" s="360"/>
      <c r="D797" s="360"/>
      <c r="E797" s="360"/>
      <c r="F797" s="360"/>
      <c r="G797" s="360"/>
      <c r="H797" s="359"/>
      <c r="I797" s="475"/>
      <c r="J797" s="474"/>
      <c r="K797" s="414"/>
      <c r="L797" s="407"/>
      <c r="M797" s="449"/>
    </row>
    <row r="798" spans="1:13">
      <c r="A798" s="340" t="s">
        <v>80</v>
      </c>
      <c r="B798" s="346"/>
      <c r="C798" s="346"/>
      <c r="D798" s="346"/>
      <c r="E798" s="346"/>
      <c r="F798" s="346"/>
      <c r="G798" s="346"/>
      <c r="H798" s="345"/>
      <c r="I798" s="1146" t="s">
        <v>70</v>
      </c>
      <c r="J798" s="1147"/>
      <c r="K798" s="414"/>
      <c r="L798" s="407"/>
      <c r="M798" s="449"/>
    </row>
    <row r="799" spans="1:13">
      <c r="A799" s="361" t="s">
        <v>79</v>
      </c>
      <c r="B799" s="369"/>
      <c r="C799" s="369"/>
      <c r="D799" s="369"/>
      <c r="E799" s="369"/>
      <c r="F799" s="369"/>
      <c r="G799" s="369"/>
      <c r="H799" s="371"/>
      <c r="I799" s="1157"/>
      <c r="J799" s="1158"/>
      <c r="K799" s="414"/>
      <c r="L799" s="407"/>
      <c r="M799" s="449"/>
    </row>
    <row r="800" spans="1:13">
      <c r="A800" s="358" t="s">
        <v>78</v>
      </c>
      <c r="B800" s="355"/>
      <c r="C800" s="354"/>
      <c r="D800" s="346"/>
      <c r="E800" s="346"/>
      <c r="F800" s="346"/>
      <c r="G800" s="346"/>
      <c r="H800" s="345"/>
      <c r="I800" s="1146" t="s">
        <v>70</v>
      </c>
      <c r="J800" s="1147"/>
      <c r="K800" s="414"/>
      <c r="L800" s="407"/>
      <c r="M800" s="449"/>
    </row>
    <row r="801" spans="1:13">
      <c r="A801" s="340" t="s">
        <v>77</v>
      </c>
      <c r="B801" s="346"/>
      <c r="C801" s="346"/>
      <c r="D801" s="355"/>
      <c r="E801" s="355"/>
      <c r="F801" s="355"/>
      <c r="G801" s="355"/>
      <c r="H801" s="354"/>
      <c r="I801" s="1153" t="s">
        <v>59</v>
      </c>
      <c r="J801" s="1154"/>
      <c r="K801" s="1089">
        <v>1.36</v>
      </c>
      <c r="L801" s="1090"/>
      <c r="M801" s="449">
        <f>K801*12*I783</f>
        <v>25493.471999999998</v>
      </c>
    </row>
    <row r="802" spans="1:13">
      <c r="A802" s="353" t="s">
        <v>76</v>
      </c>
      <c r="B802" s="352"/>
      <c r="C802" s="352"/>
      <c r="D802" s="352"/>
      <c r="E802" s="352"/>
      <c r="F802" s="352"/>
      <c r="G802" s="352"/>
      <c r="H802" s="351"/>
      <c r="I802" s="1155" t="s">
        <v>134</v>
      </c>
      <c r="J802" s="1156"/>
      <c r="K802" s="414"/>
      <c r="L802" s="407"/>
      <c r="M802" s="449"/>
    </row>
    <row r="803" spans="1:13">
      <c r="A803" s="353" t="s">
        <v>73</v>
      </c>
      <c r="B803" s="352"/>
      <c r="C803" s="352"/>
      <c r="D803" s="352"/>
      <c r="E803" s="352"/>
      <c r="F803" s="352"/>
      <c r="G803" s="352"/>
      <c r="H803" s="351"/>
      <c r="I803" s="1155" t="s">
        <v>59</v>
      </c>
      <c r="J803" s="1156"/>
      <c r="K803" s="1089">
        <v>1.73</v>
      </c>
      <c r="L803" s="1090"/>
      <c r="M803" s="449">
        <f>K803*12*I783</f>
        <v>32429.195999999996</v>
      </c>
    </row>
    <row r="804" spans="1:13">
      <c r="A804" s="361" t="s">
        <v>72</v>
      </c>
      <c r="B804" s="360"/>
      <c r="C804" s="360"/>
      <c r="D804" s="360"/>
      <c r="E804" s="360"/>
      <c r="F804" s="360"/>
      <c r="G804" s="360"/>
      <c r="H804" s="359"/>
      <c r="I804" s="470"/>
      <c r="J804" s="469"/>
      <c r="K804" s="414"/>
      <c r="L804" s="407"/>
      <c r="M804" s="449"/>
    </row>
    <row r="805" spans="1:13">
      <c r="A805" s="353" t="s">
        <v>71</v>
      </c>
      <c r="B805" s="352"/>
      <c r="C805" s="352"/>
      <c r="D805" s="352"/>
      <c r="E805" s="352"/>
      <c r="F805" s="352"/>
      <c r="G805" s="352"/>
      <c r="H805" s="351"/>
      <c r="I805" s="1146" t="s">
        <v>70</v>
      </c>
      <c r="J805" s="1147"/>
      <c r="K805" s="414"/>
      <c r="L805" s="407"/>
      <c r="M805" s="449"/>
    </row>
    <row r="806" spans="1:13" ht="15.75" thickBot="1">
      <c r="A806" s="353" t="s">
        <v>69</v>
      </c>
      <c r="B806" s="352"/>
      <c r="C806" s="352"/>
      <c r="D806" s="352"/>
      <c r="E806" s="352"/>
      <c r="F806" s="352"/>
      <c r="G806" s="352"/>
      <c r="H806" s="351"/>
      <c r="I806" s="1155" t="s">
        <v>133</v>
      </c>
      <c r="J806" s="1156"/>
      <c r="K806" s="420"/>
      <c r="L806" s="419"/>
      <c r="M806" s="473"/>
    </row>
    <row r="807" spans="1:13" ht="15.75" thickBot="1">
      <c r="A807" s="380" t="s">
        <v>66</v>
      </c>
      <c r="B807" s="379"/>
      <c r="C807" s="379"/>
      <c r="D807" s="379"/>
      <c r="E807" s="379"/>
      <c r="F807" s="379"/>
      <c r="G807" s="378"/>
      <c r="H807" s="377"/>
      <c r="I807" s="472"/>
      <c r="J807" s="471"/>
      <c r="K807" s="1097">
        <f>K808+K815+K823+K827+K828+K829</f>
        <v>32.51</v>
      </c>
      <c r="L807" s="1098"/>
      <c r="M807" s="455">
        <f>M808+M815+M823+M827+M828+M829</f>
        <v>609406.45199999993</v>
      </c>
    </row>
    <row r="808" spans="1:13" ht="15.75" thickBot="1">
      <c r="A808" s="1041" t="s">
        <v>65</v>
      </c>
      <c r="B808" s="1042"/>
      <c r="C808" s="1042"/>
      <c r="D808" s="1042"/>
      <c r="E808" s="1042"/>
      <c r="F808" s="1042"/>
      <c r="G808" s="1042"/>
      <c r="H808" s="1043"/>
      <c r="I808" s="462"/>
      <c r="J808" s="461"/>
      <c r="K808" s="1082">
        <f>K809+K810+K811+K813+K814</f>
        <v>10.38</v>
      </c>
      <c r="L808" s="1083"/>
      <c r="M808" s="460">
        <f>K808*12*I783</f>
        <v>194575.17600000001</v>
      </c>
    </row>
    <row r="809" spans="1:13">
      <c r="A809" s="361" t="s">
        <v>64</v>
      </c>
      <c r="B809" s="360"/>
      <c r="C809" s="360"/>
      <c r="D809" s="360"/>
      <c r="E809" s="360"/>
      <c r="F809" s="360"/>
      <c r="G809" s="360"/>
      <c r="H809" s="359"/>
      <c r="I809" s="1157" t="s">
        <v>63</v>
      </c>
      <c r="J809" s="1158"/>
      <c r="K809" s="1084">
        <v>2.2400000000000002</v>
      </c>
      <c r="L809" s="1085"/>
      <c r="M809" s="449">
        <f>K809*12*I783</f>
        <v>41989.248</v>
      </c>
    </row>
    <row r="810" spans="1:13">
      <c r="A810" s="358" t="s">
        <v>62</v>
      </c>
      <c r="B810" s="357"/>
      <c r="C810" s="357"/>
      <c r="D810" s="357"/>
      <c r="E810" s="357"/>
      <c r="F810" s="357"/>
      <c r="G810" s="357"/>
      <c r="H810" s="356"/>
      <c r="I810" s="1153" t="s">
        <v>61</v>
      </c>
      <c r="J810" s="1154"/>
      <c r="K810" s="1089">
        <v>5.28</v>
      </c>
      <c r="L810" s="1090"/>
      <c r="M810" s="449">
        <f>K810*12*I783</f>
        <v>98974.655999999988</v>
      </c>
    </row>
    <row r="811" spans="1:13">
      <c r="A811" s="353" t="s">
        <v>60</v>
      </c>
      <c r="B811" s="352"/>
      <c r="C811" s="352"/>
      <c r="D811" s="352"/>
      <c r="E811" s="352"/>
      <c r="F811" s="352"/>
      <c r="G811" s="352"/>
      <c r="H811" s="351"/>
      <c r="I811" s="1155" t="s">
        <v>59</v>
      </c>
      <c r="J811" s="1156"/>
      <c r="K811" s="1089">
        <v>0.6</v>
      </c>
      <c r="L811" s="1090"/>
      <c r="M811" s="449">
        <f>K811*12*I783</f>
        <v>11247.119999999999</v>
      </c>
    </row>
    <row r="812" spans="1:13">
      <c r="A812" s="361" t="s">
        <v>58</v>
      </c>
      <c r="B812" s="369"/>
      <c r="C812" s="369"/>
      <c r="D812" s="369"/>
      <c r="E812" s="360"/>
      <c r="F812" s="360"/>
      <c r="G812" s="360"/>
      <c r="H812" s="359"/>
      <c r="I812" s="470"/>
      <c r="J812" s="469"/>
      <c r="K812" s="408"/>
      <c r="L812" s="407"/>
      <c r="M812" s="449"/>
    </row>
    <row r="813" spans="1:13">
      <c r="A813" s="358" t="s">
        <v>57</v>
      </c>
      <c r="B813" s="357"/>
      <c r="C813" s="357"/>
      <c r="D813" s="357"/>
      <c r="E813" s="357"/>
      <c r="F813" s="357"/>
      <c r="G813" s="357"/>
      <c r="H813" s="356"/>
      <c r="I813" s="1153" t="s">
        <v>27</v>
      </c>
      <c r="J813" s="1154"/>
      <c r="K813" s="1089">
        <v>0.18</v>
      </c>
      <c r="L813" s="1090"/>
      <c r="M813" s="449">
        <f>K813*12*I783</f>
        <v>3374.136</v>
      </c>
    </row>
    <row r="814" spans="1:13" ht="15.75" thickBot="1">
      <c r="A814" s="353" t="s">
        <v>56</v>
      </c>
      <c r="B814" s="352"/>
      <c r="C814" s="352"/>
      <c r="D814" s="352"/>
      <c r="E814" s="352"/>
      <c r="F814" s="352"/>
      <c r="G814" s="352"/>
      <c r="H814" s="351"/>
      <c r="I814" s="1149" t="s">
        <v>27</v>
      </c>
      <c r="J814" s="1150"/>
      <c r="K814" s="1113">
        <v>2.08</v>
      </c>
      <c r="L814" s="1114"/>
      <c r="M814" s="449">
        <f>K814*12*I783</f>
        <v>38990.015999999996</v>
      </c>
    </row>
    <row r="815" spans="1:13" ht="15.75" thickBot="1">
      <c r="A815" s="1058" t="s">
        <v>55</v>
      </c>
      <c r="B815" s="1059"/>
      <c r="C815" s="1059"/>
      <c r="D815" s="1059"/>
      <c r="E815" s="1059"/>
      <c r="F815" s="1059"/>
      <c r="G815" s="1059"/>
      <c r="H815" s="1060"/>
      <c r="I815" s="462"/>
      <c r="J815" s="461"/>
      <c r="K815" s="1112">
        <f>K816+K817+K819+K820+K821+K822</f>
        <v>2.5499999999999998</v>
      </c>
      <c r="L815" s="1083"/>
      <c r="M815" s="460">
        <f>K815*12*I783</f>
        <v>47800.259999999995</v>
      </c>
    </row>
    <row r="816" spans="1:13">
      <c r="A816" s="370" t="s">
        <v>54</v>
      </c>
      <c r="B816" s="369"/>
      <c r="C816" s="369"/>
      <c r="D816" s="369"/>
      <c r="E816" s="369"/>
      <c r="F816" s="360"/>
      <c r="G816" s="360"/>
      <c r="H816" s="359"/>
      <c r="I816" s="468"/>
      <c r="J816" s="458"/>
      <c r="K816" s="1084">
        <v>0.14000000000000001</v>
      </c>
      <c r="L816" s="1085"/>
      <c r="M816" s="449">
        <f>K816*12*I783</f>
        <v>2624.328</v>
      </c>
    </row>
    <row r="817" spans="1:13">
      <c r="A817" s="367" t="s">
        <v>53</v>
      </c>
      <c r="B817" s="366"/>
      <c r="C817" s="366"/>
      <c r="D817" s="366"/>
      <c r="E817" s="366"/>
      <c r="F817" s="352"/>
      <c r="G817" s="352"/>
      <c r="H817" s="351"/>
      <c r="I817" s="1146" t="s">
        <v>52</v>
      </c>
      <c r="J817" s="1147"/>
      <c r="K817" s="1089">
        <v>1.22</v>
      </c>
      <c r="L817" s="1090"/>
      <c r="M817" s="449">
        <f>K817*12*I783</f>
        <v>22869.144</v>
      </c>
    </row>
    <row r="818" spans="1:13">
      <c r="A818" s="361" t="s">
        <v>51</v>
      </c>
      <c r="B818" s="360"/>
      <c r="C818" s="360"/>
      <c r="D818" s="360"/>
      <c r="E818" s="360"/>
      <c r="F818" s="360"/>
      <c r="G818" s="360"/>
      <c r="H818" s="359"/>
      <c r="I818" s="1157" t="s">
        <v>50</v>
      </c>
      <c r="J818" s="1158"/>
      <c r="K818" s="414"/>
      <c r="L818" s="407"/>
      <c r="M818" s="449"/>
    </row>
    <row r="819" spans="1:13">
      <c r="A819" s="358" t="s">
        <v>49</v>
      </c>
      <c r="B819" s="357"/>
      <c r="C819" s="357"/>
      <c r="D819" s="357"/>
      <c r="E819" s="357"/>
      <c r="F819" s="357"/>
      <c r="G819" s="357"/>
      <c r="H819" s="356"/>
      <c r="I819" s="1153" t="s">
        <v>48</v>
      </c>
      <c r="J819" s="1154"/>
      <c r="K819" s="1089">
        <v>0.75</v>
      </c>
      <c r="L819" s="1090"/>
      <c r="M819" s="449">
        <f>K819*12*I783</f>
        <v>14058.9</v>
      </c>
    </row>
    <row r="820" spans="1:13">
      <c r="A820" s="358" t="s">
        <v>47</v>
      </c>
      <c r="B820" s="357"/>
      <c r="C820" s="357"/>
      <c r="D820" s="357"/>
      <c r="E820" s="357"/>
      <c r="F820" s="357"/>
      <c r="G820" s="357"/>
      <c r="H820" s="356"/>
      <c r="I820" s="1153" t="s">
        <v>46</v>
      </c>
      <c r="J820" s="1154"/>
      <c r="K820" s="1089">
        <v>0.19</v>
      </c>
      <c r="L820" s="1090"/>
      <c r="M820" s="449">
        <f>K820*12*I783</f>
        <v>3561.5880000000002</v>
      </c>
    </row>
    <row r="821" spans="1:13">
      <c r="A821" s="353" t="s">
        <v>38</v>
      </c>
      <c r="B821" s="352"/>
      <c r="C821" s="352"/>
      <c r="D821" s="352"/>
      <c r="E821" s="352"/>
      <c r="F821" s="352"/>
      <c r="G821" s="352"/>
      <c r="H821" s="351"/>
      <c r="I821" s="1153" t="s">
        <v>37</v>
      </c>
      <c r="J821" s="1154"/>
      <c r="K821" s="1091">
        <v>0.1</v>
      </c>
      <c r="L821" s="1092"/>
      <c r="M821" s="449">
        <f>K821*12*I783</f>
        <v>1874.5200000000002</v>
      </c>
    </row>
    <row r="822" spans="1:13" ht="15.75" thickBot="1">
      <c r="A822" s="353" t="s">
        <v>45</v>
      </c>
      <c r="B822" s="352"/>
      <c r="C822" s="352"/>
      <c r="D822" s="352"/>
      <c r="E822" s="352"/>
      <c r="F822" s="352"/>
      <c r="G822" s="352"/>
      <c r="H822" s="351"/>
      <c r="I822" s="1149" t="s">
        <v>44</v>
      </c>
      <c r="J822" s="1150"/>
      <c r="K822" s="1093">
        <v>0.15</v>
      </c>
      <c r="L822" s="1094"/>
      <c r="M822" s="467">
        <f>K822*12*I783</f>
        <v>2811.7799999999997</v>
      </c>
    </row>
    <row r="823" spans="1:13" ht="15.75" thickBot="1">
      <c r="A823" s="1058" t="s">
        <v>108</v>
      </c>
      <c r="B823" s="1059"/>
      <c r="C823" s="1059"/>
      <c r="D823" s="1059"/>
      <c r="E823" s="1059"/>
      <c r="F823" s="1059"/>
      <c r="G823" s="1059"/>
      <c r="H823" s="1060"/>
      <c r="I823" s="466"/>
      <c r="J823" s="465"/>
      <c r="K823" s="1106">
        <f>K824+K825+K826</f>
        <v>1.67</v>
      </c>
      <c r="L823" s="1107"/>
      <c r="M823" s="460">
        <f>K823*12*I783</f>
        <v>31304.483999999997</v>
      </c>
    </row>
    <row r="824" spans="1:13">
      <c r="A824" s="361" t="s">
        <v>42</v>
      </c>
      <c r="B824" s="360"/>
      <c r="C824" s="360"/>
      <c r="D824" s="360"/>
      <c r="E824" s="360"/>
      <c r="F824" s="360"/>
      <c r="G824" s="360"/>
      <c r="H824" s="359"/>
      <c r="I824" s="1159" t="s">
        <v>41</v>
      </c>
      <c r="J824" s="1160"/>
      <c r="K824" s="1115">
        <v>0.8</v>
      </c>
      <c r="L824" s="1116"/>
      <c r="M824" s="449">
        <f>K824*12*I783</f>
        <v>14996.160000000002</v>
      </c>
    </row>
    <row r="825" spans="1:13">
      <c r="A825" s="358" t="s">
        <v>40</v>
      </c>
      <c r="B825" s="357"/>
      <c r="C825" s="357"/>
      <c r="D825" s="357"/>
      <c r="E825" s="357"/>
      <c r="F825" s="357"/>
      <c r="G825" s="357"/>
      <c r="H825" s="356"/>
      <c r="I825" s="464" t="s">
        <v>39</v>
      </c>
      <c r="J825" s="463"/>
      <c r="K825" s="1091">
        <v>0.7</v>
      </c>
      <c r="L825" s="1092"/>
      <c r="M825" s="449">
        <f>K825*12*I783</f>
        <v>13121.639999999998</v>
      </c>
    </row>
    <row r="826" spans="1:13" ht="15.75" thickBot="1">
      <c r="A826" s="353" t="s">
        <v>38</v>
      </c>
      <c r="B826" s="352"/>
      <c r="C826" s="352"/>
      <c r="D826" s="352"/>
      <c r="E826" s="352"/>
      <c r="F826" s="352"/>
      <c r="G826" s="352"/>
      <c r="H826" s="351"/>
      <c r="I826" s="1149" t="s">
        <v>37</v>
      </c>
      <c r="J826" s="1150"/>
      <c r="K826" s="1093">
        <v>0.17</v>
      </c>
      <c r="L826" s="1094"/>
      <c r="M826" s="449">
        <f>K826*12*I783</f>
        <v>3186.6839999999997</v>
      </c>
    </row>
    <row r="827" spans="1:13" ht="15.75" thickBot="1">
      <c r="A827" s="349" t="s">
        <v>107</v>
      </c>
      <c r="B827" s="348"/>
      <c r="C827" s="348"/>
      <c r="D827" s="348"/>
      <c r="E827" s="348"/>
      <c r="F827" s="348"/>
      <c r="G827" s="348"/>
      <c r="H827" s="347"/>
      <c r="I827" s="1151" t="s">
        <v>35</v>
      </c>
      <c r="J827" s="1152"/>
      <c r="K827" s="1112">
        <v>15.84</v>
      </c>
      <c r="L827" s="1107"/>
      <c r="M827" s="460">
        <f>K827*12*I783</f>
        <v>296923.96799999994</v>
      </c>
    </row>
    <row r="828" spans="1:13" ht="15.75" thickBot="1">
      <c r="A828" s="1041" t="s">
        <v>106</v>
      </c>
      <c r="B828" s="1042"/>
      <c r="C828" s="1042"/>
      <c r="D828" s="1042"/>
      <c r="E828" s="1042"/>
      <c r="F828" s="1042"/>
      <c r="G828" s="1042"/>
      <c r="H828" s="1043"/>
      <c r="I828" s="1140" t="s">
        <v>32</v>
      </c>
      <c r="J828" s="1141"/>
      <c r="K828" s="1112">
        <v>1.98</v>
      </c>
      <c r="L828" s="1107"/>
      <c r="M828" s="460">
        <f>K828*12*I783</f>
        <v>37115.495999999992</v>
      </c>
    </row>
    <row r="829" spans="1:13" ht="15.75" thickBot="1">
      <c r="A829" s="349" t="s">
        <v>105</v>
      </c>
      <c r="B829" s="348"/>
      <c r="C829" s="348"/>
      <c r="D829" s="348"/>
      <c r="E829" s="348"/>
      <c r="F829" s="348"/>
      <c r="G829" s="348"/>
      <c r="H829" s="347"/>
      <c r="I829" s="462"/>
      <c r="J829" s="461"/>
      <c r="K829" s="1112">
        <v>0.09</v>
      </c>
      <c r="L829" s="1107"/>
      <c r="M829" s="460">
        <f>K829*12*I783</f>
        <v>1687.068</v>
      </c>
    </row>
    <row r="830" spans="1:13">
      <c r="A830" s="340" t="s">
        <v>28</v>
      </c>
      <c r="B830" s="339"/>
      <c r="C830" s="339"/>
      <c r="D830" s="339"/>
      <c r="E830" s="339"/>
      <c r="F830" s="339"/>
      <c r="G830" s="339"/>
      <c r="H830" s="337"/>
      <c r="I830" s="1140" t="s">
        <v>27</v>
      </c>
      <c r="J830" s="1141"/>
      <c r="K830" s="439"/>
      <c r="L830" s="440"/>
      <c r="M830" s="449"/>
    </row>
    <row r="831" spans="1:13" ht="15.75" thickBot="1">
      <c r="A831" s="340" t="s">
        <v>26</v>
      </c>
      <c r="B831" s="339"/>
      <c r="C831" s="339"/>
      <c r="D831" s="339"/>
      <c r="E831" s="339"/>
      <c r="F831" s="339"/>
      <c r="G831" s="339"/>
      <c r="H831" s="337"/>
      <c r="I831" s="459"/>
      <c r="J831" s="458"/>
      <c r="K831" s="439"/>
      <c r="L831" s="440"/>
      <c r="M831" s="449"/>
    </row>
    <row r="832" spans="1:13" ht="15.75" thickBot="1">
      <c r="A832" s="1041" t="s">
        <v>111</v>
      </c>
      <c r="B832" s="1042"/>
      <c r="C832" s="1042"/>
      <c r="D832" s="1042"/>
      <c r="E832" s="1042"/>
      <c r="F832" s="1042"/>
      <c r="G832" s="1042"/>
      <c r="H832" s="1043"/>
      <c r="I832" s="462"/>
      <c r="J832" s="461"/>
      <c r="K832" s="1112">
        <v>7.34</v>
      </c>
      <c r="L832" s="1107"/>
      <c r="M832" s="460">
        <f>K832*12*I783</f>
        <v>137589.76799999998</v>
      </c>
    </row>
    <row r="833" spans="1:13">
      <c r="A833" s="340" t="s">
        <v>132</v>
      </c>
      <c r="B833" s="338"/>
      <c r="C833" s="338"/>
      <c r="D833" s="338"/>
      <c r="E833" s="338"/>
      <c r="F833" s="339"/>
      <c r="G833" s="338"/>
      <c r="H833" s="337"/>
      <c r="I833" s="1146" t="s">
        <v>23</v>
      </c>
      <c r="J833" s="1147"/>
      <c r="K833" s="410"/>
      <c r="L833" s="440"/>
      <c r="M833" s="449"/>
    </row>
    <row r="834" spans="1:13">
      <c r="A834" s="340" t="s">
        <v>131</v>
      </c>
      <c r="B834" s="338"/>
      <c r="C834" s="338"/>
      <c r="D834" s="338"/>
      <c r="E834" s="338"/>
      <c r="F834" s="339"/>
      <c r="G834" s="338"/>
      <c r="H834" s="337"/>
      <c r="I834" s="1146" t="s">
        <v>21</v>
      </c>
      <c r="J834" s="1147"/>
      <c r="K834" s="410"/>
      <c r="L834" s="440"/>
      <c r="M834" s="449"/>
    </row>
    <row r="835" spans="1:13">
      <c r="A835" s="340" t="s">
        <v>130</v>
      </c>
      <c r="B835" s="338"/>
      <c r="C835" s="338"/>
      <c r="D835" s="338"/>
      <c r="E835" s="338"/>
      <c r="F835" s="339"/>
      <c r="G835" s="338"/>
      <c r="H835" s="337"/>
      <c r="I835" s="1146" t="s">
        <v>19</v>
      </c>
      <c r="J835" s="1147"/>
      <c r="K835" s="410"/>
      <c r="L835" s="440"/>
      <c r="M835" s="449"/>
    </row>
    <row r="836" spans="1:13">
      <c r="A836" s="340" t="s">
        <v>129</v>
      </c>
      <c r="B836" s="338"/>
      <c r="C836" s="338"/>
      <c r="D836" s="338"/>
      <c r="E836" s="338"/>
      <c r="F836" s="339"/>
      <c r="G836" s="338"/>
      <c r="H836" s="337"/>
      <c r="I836" s="1146" t="s">
        <v>17</v>
      </c>
      <c r="J836" s="1147"/>
      <c r="K836" s="410"/>
      <c r="L836" s="440"/>
      <c r="M836" s="449"/>
    </row>
    <row r="837" spans="1:13">
      <c r="A837" s="340" t="s">
        <v>128</v>
      </c>
      <c r="B837" s="338"/>
      <c r="C837" s="338"/>
      <c r="D837" s="338"/>
      <c r="E837" s="338"/>
      <c r="F837" s="339"/>
      <c r="G837" s="338"/>
      <c r="H837" s="337"/>
      <c r="I837" s="1146" t="s">
        <v>15</v>
      </c>
      <c r="J837" s="1147"/>
      <c r="K837" s="410"/>
      <c r="L837" s="440"/>
      <c r="M837" s="449"/>
    </row>
    <row r="838" spans="1:13">
      <c r="A838" s="340" t="s">
        <v>127</v>
      </c>
      <c r="B838" s="338"/>
      <c r="C838" s="338"/>
      <c r="D838" s="338"/>
      <c r="E838" s="338"/>
      <c r="F838" s="339"/>
      <c r="G838" s="338"/>
      <c r="H838" s="337"/>
      <c r="I838" s="459"/>
      <c r="J838" s="458"/>
      <c r="K838" s="410"/>
      <c r="L838" s="411"/>
      <c r="M838" s="449"/>
    </row>
    <row r="839" spans="1:13">
      <c r="A839" s="340" t="s">
        <v>126</v>
      </c>
      <c r="B839" s="338"/>
      <c r="C839" s="338"/>
      <c r="D839" s="338"/>
      <c r="E839" s="338"/>
      <c r="F839" s="339"/>
      <c r="G839" s="338"/>
      <c r="H839" s="337"/>
      <c r="I839" s="459"/>
      <c r="J839" s="458"/>
      <c r="K839" s="410"/>
      <c r="L839" s="440"/>
      <c r="M839" s="449"/>
    </row>
    <row r="840" spans="1:13">
      <c r="A840" s="340" t="s">
        <v>11</v>
      </c>
      <c r="B840" s="338"/>
      <c r="C840" s="338"/>
      <c r="D840" s="338"/>
      <c r="E840" s="338"/>
      <c r="F840" s="339"/>
      <c r="G840" s="338"/>
      <c r="H840" s="337"/>
      <c r="I840" s="459"/>
      <c r="J840" s="458"/>
      <c r="K840" s="410"/>
      <c r="L840" s="440"/>
      <c r="M840" s="449"/>
    </row>
    <row r="841" spans="1:13" ht="15.75" thickBot="1">
      <c r="A841" s="340" t="s">
        <v>125</v>
      </c>
      <c r="B841" s="338"/>
      <c r="C841" s="338"/>
      <c r="D841" s="338"/>
      <c r="E841" s="338"/>
      <c r="F841" s="339"/>
      <c r="G841" s="338"/>
      <c r="H841" s="337"/>
      <c r="I841" s="459"/>
      <c r="J841" s="458"/>
      <c r="K841" s="410"/>
      <c r="L841" s="440"/>
      <c r="M841" s="449"/>
    </row>
    <row r="842" spans="1:13">
      <c r="A842" s="457" t="s">
        <v>8</v>
      </c>
      <c r="B842" s="456"/>
      <c r="C842" s="456"/>
      <c r="D842" s="456"/>
      <c r="E842" s="456"/>
      <c r="F842" s="456"/>
      <c r="G842" s="456"/>
      <c r="H842" s="456"/>
      <c r="I842" s="1140" t="s">
        <v>3</v>
      </c>
      <c r="J842" s="1141"/>
      <c r="K842" s="428"/>
      <c r="L842" s="427"/>
      <c r="M842" s="455"/>
    </row>
    <row r="843" spans="1:13" ht="15.75" thickBot="1">
      <c r="A843" s="454" t="s">
        <v>7</v>
      </c>
      <c r="B843" s="453"/>
      <c r="C843" s="453"/>
      <c r="D843" s="453"/>
      <c r="E843" s="453"/>
      <c r="F843" s="453"/>
      <c r="G843" s="453"/>
      <c r="H843" s="453"/>
      <c r="I843" s="452"/>
      <c r="J843" s="451"/>
      <c r="K843" s="406"/>
      <c r="L843" s="405"/>
      <c r="M843" s="450"/>
    </row>
    <row r="844" spans="1:13" ht="15.75" thickBot="1">
      <c r="A844" s="1041" t="s">
        <v>6</v>
      </c>
      <c r="B844" s="1042"/>
      <c r="C844" s="1042"/>
      <c r="D844" s="1042"/>
      <c r="E844" s="1042"/>
      <c r="F844" s="1042"/>
      <c r="G844" s="1042"/>
      <c r="H844" s="1142"/>
      <c r="I844" s="1143" t="s">
        <v>5</v>
      </c>
      <c r="J844" s="1144"/>
      <c r="K844" s="1101">
        <v>1.69</v>
      </c>
      <c r="L844" s="1102"/>
      <c r="M844" s="444">
        <f>K844*12*I783</f>
        <v>31679.387999999999</v>
      </c>
    </row>
    <row r="845" spans="1:13" ht="15.75" thickBot="1">
      <c r="A845" s="1145" t="s">
        <v>4</v>
      </c>
      <c r="B845" s="1145"/>
      <c r="C845" s="1145"/>
      <c r="D845" s="1145"/>
      <c r="E845" s="1145"/>
      <c r="F845" s="1145"/>
      <c r="G845" s="1145"/>
      <c r="H845" s="1145"/>
      <c r="I845" s="1140" t="s">
        <v>3</v>
      </c>
      <c r="J845" s="1141"/>
      <c r="K845" s="1148">
        <v>0.4</v>
      </c>
      <c r="L845" s="1148"/>
      <c r="M845" s="449">
        <f>I783*12*K845</f>
        <v>7498.079999999999</v>
      </c>
    </row>
    <row r="846" spans="1:13" ht="15.75" thickBot="1">
      <c r="A846" s="437" t="s">
        <v>2</v>
      </c>
      <c r="B846" s="438"/>
      <c r="C846" s="438"/>
      <c r="D846" s="438"/>
      <c r="E846" s="438"/>
      <c r="F846" s="438"/>
      <c r="G846" s="438"/>
      <c r="H846" s="438"/>
      <c r="I846" s="448"/>
      <c r="J846" s="447"/>
      <c r="K846" s="1101"/>
      <c r="L846" s="1102"/>
      <c r="M846" s="444">
        <f>K846*12*I783</f>
        <v>0</v>
      </c>
    </row>
    <row r="847" spans="1:13" ht="15.75" thickBot="1">
      <c r="A847" s="1138" t="s">
        <v>0</v>
      </c>
      <c r="B847" s="1139"/>
      <c r="C847" s="1139"/>
      <c r="D847" s="1139"/>
      <c r="E847" s="1139"/>
      <c r="F847" s="1139"/>
      <c r="G847" s="1139"/>
      <c r="H847" s="1139"/>
      <c r="I847" s="446"/>
      <c r="J847" s="445"/>
      <c r="K847" s="1108">
        <f>K784+K794+K807+K832+K844+K846+K845</f>
        <v>55.73</v>
      </c>
      <c r="L847" s="1109"/>
      <c r="M847" s="444">
        <f>M784+M794+M807+M832+M844+M846+M845</f>
        <v>1044669.9959999999</v>
      </c>
    </row>
    <row r="849" spans="1:13" ht="15.75">
      <c r="A849" s="957" t="s">
        <v>104</v>
      </c>
      <c r="B849" s="957"/>
      <c r="C849" s="957"/>
      <c r="D849" s="957"/>
      <c r="E849" s="957"/>
      <c r="F849" s="957"/>
      <c r="G849" s="957"/>
      <c r="H849" s="957"/>
      <c r="I849" s="957"/>
      <c r="J849" s="957"/>
      <c r="K849" s="957"/>
      <c r="L849" s="957"/>
      <c r="M849" s="262"/>
    </row>
    <row r="850" spans="1:13" ht="15.75">
      <c r="A850" s="958" t="s">
        <v>139</v>
      </c>
      <c r="B850" s="958"/>
      <c r="C850" s="958"/>
      <c r="D850" s="958"/>
      <c r="E850" s="958"/>
      <c r="F850" s="958"/>
      <c r="G850" s="958"/>
      <c r="H850" s="958"/>
      <c r="I850" s="958"/>
      <c r="J850" s="958"/>
      <c r="K850" s="958"/>
      <c r="L850" s="958"/>
      <c r="M850" s="262"/>
    </row>
    <row r="851" spans="1:13" ht="15.75">
      <c r="A851" s="300"/>
      <c r="B851" s="300"/>
      <c r="C851" s="300"/>
      <c r="D851" s="300"/>
      <c r="E851" s="300"/>
      <c r="F851" s="300" t="s">
        <v>195</v>
      </c>
      <c r="G851" s="300"/>
      <c r="H851" s="300"/>
      <c r="I851" s="300"/>
      <c r="J851" s="300"/>
      <c r="K851" s="1110" t="s">
        <v>159</v>
      </c>
      <c r="L851" s="1111"/>
      <c r="M851" s="1111"/>
    </row>
    <row r="852" spans="1:13">
      <c r="A852" s="264"/>
      <c r="B852" s="263"/>
      <c r="C852" s="960" t="s">
        <v>100</v>
      </c>
      <c r="D852" s="960"/>
      <c r="E852" s="960"/>
      <c r="F852" s="263"/>
      <c r="G852" s="263"/>
      <c r="H852" s="298"/>
      <c r="I852" s="961" t="s">
        <v>99</v>
      </c>
      <c r="J852" s="962"/>
      <c r="K852" s="963" t="s">
        <v>98</v>
      </c>
      <c r="L852" s="964"/>
      <c r="M852" s="312"/>
    </row>
    <row r="853" spans="1:13">
      <c r="A853" s="311"/>
      <c r="B853" s="283"/>
      <c r="C853" s="283"/>
      <c r="D853" s="283"/>
      <c r="E853" s="283"/>
      <c r="F853" s="283"/>
      <c r="G853" s="283"/>
      <c r="H853" s="284"/>
      <c r="I853" s="234"/>
      <c r="J853" s="233"/>
      <c r="K853" s="965" t="s">
        <v>97</v>
      </c>
      <c r="L853" s="966"/>
      <c r="M853" s="310" t="s">
        <v>96</v>
      </c>
    </row>
    <row r="854" spans="1:13">
      <c r="A854" s="311"/>
      <c r="B854" s="283"/>
      <c r="C854" s="283"/>
      <c r="D854" s="283"/>
      <c r="E854" s="283"/>
      <c r="F854" s="283"/>
      <c r="G854" s="283"/>
      <c r="H854" s="284"/>
      <c r="I854" s="967" t="s">
        <v>95</v>
      </c>
      <c r="J854" s="968"/>
      <c r="K854" s="969" t="s">
        <v>94</v>
      </c>
      <c r="L854" s="970"/>
      <c r="M854" s="310" t="s">
        <v>93</v>
      </c>
    </row>
    <row r="855" spans="1:13" ht="16.5" thickBot="1">
      <c r="A855" s="309"/>
      <c r="B855" s="280"/>
      <c r="C855" s="280"/>
      <c r="D855" s="280"/>
      <c r="E855" s="280"/>
      <c r="F855" s="280"/>
      <c r="G855" s="280"/>
      <c r="H855" s="279"/>
      <c r="I855" s="971">
        <v>363.2</v>
      </c>
      <c r="J855" s="972"/>
      <c r="K855" s="973"/>
      <c r="L855" s="974"/>
      <c r="M855" s="308"/>
    </row>
    <row r="856" spans="1:13">
      <c r="A856" s="296" t="s">
        <v>92</v>
      </c>
      <c r="B856" s="276"/>
      <c r="C856" s="276"/>
      <c r="D856" s="276"/>
      <c r="E856" s="276"/>
      <c r="F856" s="276"/>
      <c r="G856" s="276"/>
      <c r="H856" s="307"/>
      <c r="I856" s="273"/>
      <c r="J856" s="272"/>
      <c r="K856" s="955">
        <f>K859+K862</f>
        <v>7.59</v>
      </c>
      <c r="L856" s="956"/>
      <c r="M856" s="226">
        <f>K856*12*I855</f>
        <v>33080.256000000001</v>
      </c>
    </row>
    <row r="857" spans="1:13">
      <c r="A857" s="306" t="s">
        <v>91</v>
      </c>
      <c r="B857" s="305"/>
      <c r="C857" s="305"/>
      <c r="D857" s="305"/>
      <c r="E857" s="305"/>
      <c r="F857" s="305"/>
      <c r="G857" s="305"/>
      <c r="H857" s="304"/>
      <c r="I857" s="234"/>
      <c r="J857" s="233"/>
      <c r="K857" s="268"/>
      <c r="L857" s="261"/>
      <c r="M857" s="303"/>
    </row>
    <row r="858" spans="1:13" ht="15.75" thickBot="1">
      <c r="A858" s="292" t="s">
        <v>90</v>
      </c>
      <c r="B858" s="302"/>
      <c r="C858" s="302"/>
      <c r="D858" s="302"/>
      <c r="E858" s="302"/>
      <c r="F858" s="302"/>
      <c r="G858" s="302"/>
      <c r="H858" s="301"/>
      <c r="I858" s="289"/>
      <c r="J858" s="222"/>
      <c r="K858" s="221"/>
      <c r="L858" s="220"/>
      <c r="M858" s="219"/>
    </row>
    <row r="859" spans="1:13">
      <c r="A859" s="257" t="s">
        <v>89</v>
      </c>
      <c r="B859" s="266"/>
      <c r="C859" s="266"/>
      <c r="D859" s="266"/>
      <c r="E859" s="266"/>
      <c r="F859" s="266"/>
      <c r="G859" s="266"/>
      <c r="H859" s="285"/>
      <c r="I859" s="975" t="s">
        <v>27</v>
      </c>
      <c r="J859" s="976"/>
      <c r="K859" s="977">
        <v>4.54</v>
      </c>
      <c r="L859" s="978"/>
      <c r="M859" s="215">
        <f>K859*12*I855</f>
        <v>19787.136000000002</v>
      </c>
    </row>
    <row r="860" spans="1:13">
      <c r="A860" s="238" t="s">
        <v>80</v>
      </c>
      <c r="B860" s="283"/>
      <c r="C860" s="283"/>
      <c r="D860" s="283"/>
      <c r="E860" s="283"/>
      <c r="F860" s="283"/>
      <c r="G860" s="283"/>
      <c r="H860" s="284"/>
      <c r="I860" s="967" t="s">
        <v>70</v>
      </c>
      <c r="J860" s="968"/>
      <c r="K860" s="262"/>
      <c r="L860" s="261"/>
      <c r="M860" s="215"/>
    </row>
    <row r="861" spans="1:13">
      <c r="A861" s="257" t="s">
        <v>79</v>
      </c>
      <c r="B861" s="266"/>
      <c r="C861" s="266"/>
      <c r="D861" s="266"/>
      <c r="E861" s="266"/>
      <c r="F861" s="266"/>
      <c r="G861" s="266"/>
      <c r="H861" s="285"/>
      <c r="I861" s="975"/>
      <c r="J861" s="976"/>
      <c r="K861" s="262"/>
      <c r="L861" s="261"/>
      <c r="M861" s="215"/>
    </row>
    <row r="862" spans="1:13">
      <c r="A862" s="257" t="s">
        <v>88</v>
      </c>
      <c r="B862" s="266"/>
      <c r="C862" s="266"/>
      <c r="D862" s="266"/>
      <c r="E862" s="266"/>
      <c r="F862" s="266"/>
      <c r="G862" s="266"/>
      <c r="H862" s="285"/>
      <c r="I862" s="979" t="s">
        <v>59</v>
      </c>
      <c r="J862" s="980"/>
      <c r="K862" s="981">
        <v>3.05</v>
      </c>
      <c r="L862" s="982"/>
      <c r="M862" s="215">
        <f>K862*12*I855</f>
        <v>13293.119999999997</v>
      </c>
    </row>
    <row r="863" spans="1:13" ht="15.75">
      <c r="A863" s="254" t="s">
        <v>87</v>
      </c>
      <c r="B863" s="282"/>
      <c r="C863" s="282"/>
      <c r="D863" s="282"/>
      <c r="E863" s="282"/>
      <c r="F863" s="282"/>
      <c r="G863" s="282"/>
      <c r="H863" s="281"/>
      <c r="I863" s="967" t="s">
        <v>70</v>
      </c>
      <c r="J863" s="968"/>
      <c r="K863" s="300"/>
      <c r="L863" s="299"/>
      <c r="M863" s="215"/>
    </row>
    <row r="864" spans="1:13">
      <c r="A864" s="249" t="s">
        <v>86</v>
      </c>
      <c r="B864" s="263"/>
      <c r="C864" s="263"/>
      <c r="D864" s="263"/>
      <c r="E864" s="263"/>
      <c r="F864" s="263"/>
      <c r="G864" s="263"/>
      <c r="H864" s="298"/>
      <c r="I864" s="967"/>
      <c r="J864" s="968"/>
      <c r="K864" s="297"/>
      <c r="L864" s="261"/>
      <c r="M864" s="215"/>
    </row>
    <row r="865" spans="1:13" ht="15.75" thickBot="1">
      <c r="A865" s="257" t="s">
        <v>85</v>
      </c>
      <c r="B865" s="256"/>
      <c r="C865" s="256"/>
      <c r="D865" s="256"/>
      <c r="E865" s="256"/>
      <c r="F865" s="256"/>
      <c r="G865" s="256"/>
      <c r="H865" s="255"/>
      <c r="I865" s="270"/>
      <c r="J865" s="269"/>
      <c r="K865" s="983"/>
      <c r="L865" s="984"/>
      <c r="M865" s="215"/>
    </row>
    <row r="866" spans="1:13">
      <c r="A866" s="296" t="s">
        <v>84</v>
      </c>
      <c r="B866" s="295"/>
      <c r="C866" s="295"/>
      <c r="D866" s="295"/>
      <c r="E866" s="295"/>
      <c r="F866" s="295"/>
      <c r="G866" s="295"/>
      <c r="H866" s="294"/>
      <c r="I866" s="273"/>
      <c r="J866" s="293"/>
      <c r="K866" s="985">
        <f>K868+K873+K875</f>
        <v>6.1999999999999993</v>
      </c>
      <c r="L866" s="956"/>
      <c r="M866" s="226">
        <f>K866*12*I855</f>
        <v>27022.079999999994</v>
      </c>
    </row>
    <row r="867" spans="1:13" ht="15.75" thickBot="1">
      <c r="A867" s="292" t="s">
        <v>83</v>
      </c>
      <c r="B867" s="291"/>
      <c r="C867" s="291"/>
      <c r="D867" s="291"/>
      <c r="E867" s="291"/>
      <c r="F867" s="291"/>
      <c r="G867" s="291"/>
      <c r="H867" s="290"/>
      <c r="I867" s="289"/>
      <c r="J867" s="288"/>
      <c r="K867" s="221"/>
      <c r="L867" s="220"/>
      <c r="M867" s="219"/>
    </row>
    <row r="868" spans="1:13">
      <c r="A868" s="238" t="s">
        <v>82</v>
      </c>
      <c r="B868" s="237"/>
      <c r="C868" s="237"/>
      <c r="D868" s="237"/>
      <c r="E868" s="237"/>
      <c r="F868" s="237"/>
      <c r="G868" s="237"/>
      <c r="H868" s="235"/>
      <c r="I868" s="967" t="s">
        <v>27</v>
      </c>
      <c r="J868" s="968"/>
      <c r="K868" s="977">
        <v>3.11</v>
      </c>
      <c r="L868" s="978"/>
      <c r="M868" s="215">
        <f>K868*12*I855</f>
        <v>13554.624</v>
      </c>
    </row>
    <row r="869" spans="1:13">
      <c r="A869" s="257" t="s">
        <v>81</v>
      </c>
      <c r="B869" s="256"/>
      <c r="C869" s="256"/>
      <c r="D869" s="256"/>
      <c r="E869" s="256"/>
      <c r="F869" s="256"/>
      <c r="G869" s="256"/>
      <c r="H869" s="255"/>
      <c r="I869" s="429"/>
      <c r="J869" s="430"/>
      <c r="K869" s="262"/>
      <c r="L869" s="261"/>
      <c r="M869" s="215"/>
    </row>
    <row r="870" spans="1:13">
      <c r="A870" s="238" t="s">
        <v>80</v>
      </c>
      <c r="B870" s="283"/>
      <c r="C870" s="283"/>
      <c r="D870" s="283"/>
      <c r="E870" s="283"/>
      <c r="F870" s="283"/>
      <c r="G870" s="283"/>
      <c r="H870" s="284"/>
      <c r="I870" s="967" t="s">
        <v>70</v>
      </c>
      <c r="J870" s="968"/>
      <c r="K870" s="262"/>
      <c r="L870" s="261"/>
      <c r="M870" s="215"/>
    </row>
    <row r="871" spans="1:13">
      <c r="A871" s="257" t="s">
        <v>79</v>
      </c>
      <c r="B871" s="266"/>
      <c r="C871" s="266"/>
      <c r="D871" s="266"/>
      <c r="E871" s="266"/>
      <c r="F871" s="266"/>
      <c r="G871" s="266"/>
      <c r="H871" s="285"/>
      <c r="I871" s="975"/>
      <c r="J871" s="976"/>
      <c r="K871" s="262"/>
      <c r="L871" s="261"/>
      <c r="M871" s="215"/>
    </row>
    <row r="872" spans="1:13">
      <c r="A872" s="254" t="s">
        <v>78</v>
      </c>
      <c r="B872" s="282"/>
      <c r="C872" s="281"/>
      <c r="D872" s="283"/>
      <c r="E872" s="283"/>
      <c r="F872" s="283"/>
      <c r="G872" s="283"/>
      <c r="H872" s="284"/>
      <c r="I872" s="967" t="s">
        <v>70</v>
      </c>
      <c r="J872" s="968"/>
      <c r="K872" s="262"/>
      <c r="L872" s="261"/>
      <c r="M872" s="215"/>
    </row>
    <row r="873" spans="1:13">
      <c r="A873" s="238" t="s">
        <v>77</v>
      </c>
      <c r="B873" s="283"/>
      <c r="C873" s="283"/>
      <c r="D873" s="282"/>
      <c r="E873" s="282"/>
      <c r="F873" s="282"/>
      <c r="G873" s="282"/>
      <c r="H873" s="281"/>
      <c r="I873" s="979" t="s">
        <v>59</v>
      </c>
      <c r="J873" s="980"/>
      <c r="K873" s="981">
        <v>1.36</v>
      </c>
      <c r="L873" s="982"/>
      <c r="M873" s="215">
        <f>K873*12*I855</f>
        <v>5927.424</v>
      </c>
    </row>
    <row r="874" spans="1:13">
      <c r="A874" s="249" t="s">
        <v>76</v>
      </c>
      <c r="B874" s="248"/>
      <c r="C874" s="248"/>
      <c r="D874" s="248"/>
      <c r="E874" s="248"/>
      <c r="F874" s="248"/>
      <c r="G874" s="248"/>
      <c r="H874" s="247"/>
      <c r="I874" s="961" t="s">
        <v>134</v>
      </c>
      <c r="J874" s="962"/>
      <c r="K874" s="262"/>
      <c r="L874" s="261"/>
      <c r="M874" s="215"/>
    </row>
    <row r="875" spans="1:13">
      <c r="A875" s="249" t="s">
        <v>73</v>
      </c>
      <c r="B875" s="248"/>
      <c r="C875" s="248"/>
      <c r="D875" s="248"/>
      <c r="E875" s="248"/>
      <c r="F875" s="248"/>
      <c r="G875" s="248"/>
      <c r="H875" s="247"/>
      <c r="I875" s="961" t="s">
        <v>59</v>
      </c>
      <c r="J875" s="962"/>
      <c r="K875" s="981">
        <v>1.73</v>
      </c>
      <c r="L875" s="982"/>
      <c r="M875" s="215">
        <f>K875*12*I855</f>
        <v>7540.0319999999992</v>
      </c>
    </row>
    <row r="876" spans="1:13">
      <c r="A876" s="257" t="s">
        <v>72</v>
      </c>
      <c r="B876" s="256"/>
      <c r="C876" s="256"/>
      <c r="D876" s="256"/>
      <c r="E876" s="256"/>
      <c r="F876" s="256"/>
      <c r="G876" s="256"/>
      <c r="H876" s="255"/>
      <c r="I876" s="270"/>
      <c r="J876" s="269"/>
      <c r="K876" s="262"/>
      <c r="L876" s="261"/>
      <c r="M876" s="215"/>
    </row>
    <row r="877" spans="1:13">
      <c r="A877" s="249" t="s">
        <v>71</v>
      </c>
      <c r="B877" s="248"/>
      <c r="C877" s="248"/>
      <c r="D877" s="248"/>
      <c r="E877" s="248"/>
      <c r="F877" s="248"/>
      <c r="G877" s="248"/>
      <c r="H877" s="247"/>
      <c r="I877" s="967" t="s">
        <v>70</v>
      </c>
      <c r="J877" s="968"/>
      <c r="K877" s="262"/>
      <c r="L877" s="261"/>
      <c r="M877" s="215"/>
    </row>
    <row r="878" spans="1:13" ht="15.75" thickBot="1">
      <c r="A878" s="249" t="s">
        <v>69</v>
      </c>
      <c r="B878" s="248"/>
      <c r="C878" s="248"/>
      <c r="D878" s="248"/>
      <c r="E878" s="248"/>
      <c r="F878" s="248"/>
      <c r="G878" s="248"/>
      <c r="H878" s="247"/>
      <c r="I878" s="961" t="s">
        <v>133</v>
      </c>
      <c r="J878" s="962"/>
      <c r="K878" s="280"/>
      <c r="L878" s="279"/>
      <c r="M878" s="278"/>
    </row>
    <row r="879" spans="1:13" ht="15.75" thickBot="1">
      <c r="A879" s="277" t="s">
        <v>66</v>
      </c>
      <c r="B879" s="276"/>
      <c r="C879" s="276"/>
      <c r="D879" s="276"/>
      <c r="E879" s="276"/>
      <c r="F879" s="276"/>
      <c r="G879" s="275"/>
      <c r="H879" s="274"/>
      <c r="I879" s="273"/>
      <c r="J879" s="272"/>
      <c r="K879" s="991">
        <f>K880+K887+K895+K899+K900+K901</f>
        <v>67.02000000000001</v>
      </c>
      <c r="L879" s="956"/>
      <c r="M879" s="226">
        <f>M880+M887+M895+M899+M900+M901</f>
        <v>292099.96799999994</v>
      </c>
    </row>
    <row r="880" spans="1:13" ht="15.75" thickBot="1">
      <c r="A880" s="986" t="s">
        <v>65</v>
      </c>
      <c r="B880" s="987"/>
      <c r="C880" s="987"/>
      <c r="D880" s="987"/>
      <c r="E880" s="987"/>
      <c r="F880" s="987"/>
      <c r="G880" s="987"/>
      <c r="H880" s="988"/>
      <c r="I880" s="242"/>
      <c r="J880" s="241"/>
      <c r="K880" s="989">
        <f>K881+K882+K883+K885+K886</f>
        <v>8.3000000000000007</v>
      </c>
      <c r="L880" s="990"/>
      <c r="M880" s="240">
        <f>K880*12*I855</f>
        <v>36174.720000000001</v>
      </c>
    </row>
    <row r="881" spans="1:13">
      <c r="A881" s="257" t="s">
        <v>64</v>
      </c>
      <c r="B881" s="256"/>
      <c r="C881" s="256"/>
      <c r="D881" s="256"/>
      <c r="E881" s="256"/>
      <c r="F881" s="256"/>
      <c r="G881" s="256"/>
      <c r="H881" s="255"/>
      <c r="I881" s="975" t="s">
        <v>63</v>
      </c>
      <c r="J881" s="976"/>
      <c r="K881" s="977">
        <v>2.2400000000000002</v>
      </c>
      <c r="L881" s="978"/>
      <c r="M881" s="215">
        <f>K881*12*I855</f>
        <v>9762.8160000000007</v>
      </c>
    </row>
    <row r="882" spans="1:13">
      <c r="A882" s="254" t="s">
        <v>62</v>
      </c>
      <c r="B882" s="253"/>
      <c r="C882" s="253"/>
      <c r="D882" s="253"/>
      <c r="E882" s="253"/>
      <c r="F882" s="253"/>
      <c r="G882" s="253"/>
      <c r="H882" s="252"/>
      <c r="I882" s="979" t="s">
        <v>61</v>
      </c>
      <c r="J882" s="980"/>
      <c r="K882" s="981">
        <v>5.28</v>
      </c>
      <c r="L882" s="982"/>
      <c r="M882" s="215">
        <f>K882*12*I855</f>
        <v>23012.351999999999</v>
      </c>
    </row>
    <row r="883" spans="1:13">
      <c r="A883" s="249" t="s">
        <v>60</v>
      </c>
      <c r="B883" s="248"/>
      <c r="C883" s="248"/>
      <c r="D883" s="248"/>
      <c r="E883" s="248"/>
      <c r="F883" s="248"/>
      <c r="G883" s="248"/>
      <c r="H883" s="247"/>
      <c r="I883" s="961" t="s">
        <v>59</v>
      </c>
      <c r="J883" s="962"/>
      <c r="K883" s="981">
        <v>0.6</v>
      </c>
      <c r="L883" s="982"/>
      <c r="M883" s="215">
        <f>K883*12*I855</f>
        <v>2615.0399999999995</v>
      </c>
    </row>
    <row r="884" spans="1:13">
      <c r="A884" s="271" t="s">
        <v>58</v>
      </c>
      <c r="B884" s="266"/>
      <c r="C884" s="266"/>
      <c r="D884" s="266"/>
      <c r="E884" s="256"/>
      <c r="F884" s="256"/>
      <c r="G884" s="256"/>
      <c r="H884" s="255"/>
      <c r="I884" s="270"/>
      <c r="J884" s="269"/>
      <c r="K884" s="268"/>
      <c r="L884" s="261"/>
      <c r="M884" s="215"/>
    </row>
    <row r="885" spans="1:13">
      <c r="A885" s="254" t="s">
        <v>57</v>
      </c>
      <c r="B885" s="253"/>
      <c r="C885" s="253"/>
      <c r="D885" s="253"/>
      <c r="E885" s="253"/>
      <c r="F885" s="253"/>
      <c r="G885" s="253"/>
      <c r="H885" s="252"/>
      <c r="I885" s="979" t="s">
        <v>27</v>
      </c>
      <c r="J885" s="980"/>
      <c r="K885" s="981">
        <v>0.18</v>
      </c>
      <c r="L885" s="982"/>
      <c r="M885" s="215">
        <f>K885*12*I855</f>
        <v>784.51200000000006</v>
      </c>
    </row>
    <row r="886" spans="1:13" ht="15.75" thickBot="1">
      <c r="A886" s="249" t="s">
        <v>56</v>
      </c>
      <c r="B886" s="248"/>
      <c r="C886" s="248"/>
      <c r="D886" s="248"/>
      <c r="E886" s="248"/>
      <c r="F886" s="248"/>
      <c r="G886" s="248"/>
      <c r="H886" s="247"/>
      <c r="I886" s="992" t="s">
        <v>27</v>
      </c>
      <c r="J886" s="993"/>
      <c r="K886" s="994"/>
      <c r="L886" s="995"/>
      <c r="M886" s="215"/>
    </row>
    <row r="887" spans="1:13" ht="15.75" thickBot="1">
      <c r="A887" s="996" t="s">
        <v>55</v>
      </c>
      <c r="B887" s="997"/>
      <c r="C887" s="997"/>
      <c r="D887" s="997"/>
      <c r="E887" s="997"/>
      <c r="F887" s="997"/>
      <c r="G887" s="997"/>
      <c r="H887" s="998"/>
      <c r="I887" s="242"/>
      <c r="J887" s="241"/>
      <c r="K887" s="999">
        <f>K888+K889+K891+K892+K893+K894</f>
        <v>2.5499999999999998</v>
      </c>
      <c r="L887" s="990"/>
      <c r="M887" s="240">
        <f>K887*12*I855</f>
        <v>11113.919999999998</v>
      </c>
    </row>
    <row r="888" spans="1:13">
      <c r="A888" s="267" t="s">
        <v>54</v>
      </c>
      <c r="B888" s="266"/>
      <c r="C888" s="266"/>
      <c r="D888" s="266"/>
      <c r="E888" s="266"/>
      <c r="F888" s="256"/>
      <c r="G888" s="256"/>
      <c r="H888" s="255"/>
      <c r="I888" s="265"/>
      <c r="J888" s="233"/>
      <c r="K888" s="977">
        <v>0.14000000000000001</v>
      </c>
      <c r="L888" s="978"/>
      <c r="M888" s="215">
        <f>K888*12*I855</f>
        <v>610.17600000000004</v>
      </c>
    </row>
    <row r="889" spans="1:13">
      <c r="A889" s="264" t="s">
        <v>53</v>
      </c>
      <c r="B889" s="263"/>
      <c r="C889" s="263"/>
      <c r="D889" s="263"/>
      <c r="E889" s="263"/>
      <c r="F889" s="248"/>
      <c r="G889" s="248"/>
      <c r="H889" s="247"/>
      <c r="I889" s="967" t="s">
        <v>52</v>
      </c>
      <c r="J889" s="968"/>
      <c r="K889" s="981">
        <v>1.22</v>
      </c>
      <c r="L889" s="982"/>
      <c r="M889" s="215">
        <f>K889*12*I855</f>
        <v>5317.2479999999996</v>
      </c>
    </row>
    <row r="890" spans="1:13">
      <c r="A890" s="257" t="s">
        <v>51</v>
      </c>
      <c r="B890" s="256"/>
      <c r="C890" s="256"/>
      <c r="D890" s="256"/>
      <c r="E890" s="256"/>
      <c r="F890" s="256"/>
      <c r="G890" s="256"/>
      <c r="H890" s="255"/>
      <c r="I890" s="975" t="s">
        <v>50</v>
      </c>
      <c r="J890" s="976"/>
      <c r="K890" s="262"/>
      <c r="L890" s="261"/>
      <c r="M890" s="215"/>
    </row>
    <row r="891" spans="1:13">
      <c r="A891" s="254" t="s">
        <v>49</v>
      </c>
      <c r="B891" s="253"/>
      <c r="C891" s="253"/>
      <c r="D891" s="253"/>
      <c r="E891" s="253"/>
      <c r="F891" s="253"/>
      <c r="G891" s="253"/>
      <c r="H891" s="252"/>
      <c r="I891" s="979" t="s">
        <v>48</v>
      </c>
      <c r="J891" s="980"/>
      <c r="K891" s="981">
        <v>0.75</v>
      </c>
      <c r="L891" s="982"/>
      <c r="M891" s="215">
        <f>K891*12*I855</f>
        <v>3268.7999999999997</v>
      </c>
    </row>
    <row r="892" spans="1:13">
      <c r="A892" s="254" t="s">
        <v>47</v>
      </c>
      <c r="B892" s="253"/>
      <c r="C892" s="253"/>
      <c r="D892" s="253"/>
      <c r="E892" s="253"/>
      <c r="F892" s="253"/>
      <c r="G892" s="253"/>
      <c r="H892" s="252"/>
      <c r="I892" s="979" t="s">
        <v>46</v>
      </c>
      <c r="J892" s="980"/>
      <c r="K892" s="981">
        <v>0.19</v>
      </c>
      <c r="L892" s="982"/>
      <c r="M892" s="215">
        <f>K892*12*I855</f>
        <v>828.09600000000012</v>
      </c>
    </row>
    <row r="893" spans="1:13">
      <c r="A893" s="249" t="s">
        <v>38</v>
      </c>
      <c r="B893" s="248"/>
      <c r="C893" s="248"/>
      <c r="D893" s="248"/>
      <c r="E893" s="248"/>
      <c r="F893" s="248"/>
      <c r="G893" s="248"/>
      <c r="H893" s="247"/>
      <c r="I893" s="979" t="s">
        <v>37</v>
      </c>
      <c r="J893" s="980"/>
      <c r="K893" s="983">
        <v>0.1</v>
      </c>
      <c r="L893" s="984"/>
      <c r="M893" s="215">
        <f>K893*12*I855</f>
        <v>435.84000000000003</v>
      </c>
    </row>
    <row r="894" spans="1:13" ht="15.75" thickBot="1">
      <c r="A894" s="249" t="s">
        <v>45</v>
      </c>
      <c r="B894" s="248"/>
      <c r="C894" s="248"/>
      <c r="D894" s="248"/>
      <c r="E894" s="248"/>
      <c r="F894" s="248"/>
      <c r="G894" s="248"/>
      <c r="H894" s="247"/>
      <c r="I894" s="992" t="s">
        <v>44</v>
      </c>
      <c r="J894" s="993"/>
      <c r="K894" s="1002">
        <v>0.15</v>
      </c>
      <c r="L894" s="1003"/>
      <c r="M894" s="260">
        <f>K894*12*I855</f>
        <v>653.75999999999988</v>
      </c>
    </row>
    <row r="895" spans="1:13" ht="15.75" thickBot="1">
      <c r="A895" s="996" t="s">
        <v>108</v>
      </c>
      <c r="B895" s="997"/>
      <c r="C895" s="997"/>
      <c r="D895" s="997"/>
      <c r="E895" s="997"/>
      <c r="F895" s="997"/>
      <c r="G895" s="997"/>
      <c r="H895" s="998"/>
      <c r="I895" s="259"/>
      <c r="J895" s="258"/>
      <c r="K895" s="1004">
        <f>K896+K897+K898</f>
        <v>1.67</v>
      </c>
      <c r="L895" s="1005"/>
      <c r="M895" s="240">
        <f>K895*12*I855</f>
        <v>7278.5279999999993</v>
      </c>
    </row>
    <row r="896" spans="1:13">
      <c r="A896" s="257" t="s">
        <v>42</v>
      </c>
      <c r="B896" s="256"/>
      <c r="C896" s="256"/>
      <c r="D896" s="256"/>
      <c r="E896" s="256"/>
      <c r="F896" s="256"/>
      <c r="G896" s="256"/>
      <c r="H896" s="255"/>
      <c r="I896" s="1006" t="s">
        <v>41</v>
      </c>
      <c r="J896" s="1007"/>
      <c r="K896" s="1008">
        <v>0.8</v>
      </c>
      <c r="L896" s="1009"/>
      <c r="M896" s="215">
        <f>K896*12*I855</f>
        <v>3486.7200000000003</v>
      </c>
    </row>
    <row r="897" spans="1:13">
      <c r="A897" s="254" t="s">
        <v>40</v>
      </c>
      <c r="B897" s="253"/>
      <c r="C897" s="253"/>
      <c r="D897" s="253"/>
      <c r="E897" s="253"/>
      <c r="F897" s="253"/>
      <c r="G897" s="253"/>
      <c r="H897" s="252"/>
      <c r="I897" s="251" t="s">
        <v>39</v>
      </c>
      <c r="J897" s="250"/>
      <c r="K897" s="983">
        <v>0.7</v>
      </c>
      <c r="L897" s="984"/>
      <c r="M897" s="215">
        <f>K897*12*I855</f>
        <v>3050.8799999999992</v>
      </c>
    </row>
    <row r="898" spans="1:13" ht="15.75" thickBot="1">
      <c r="A898" s="249" t="s">
        <v>38</v>
      </c>
      <c r="B898" s="248"/>
      <c r="C898" s="248"/>
      <c r="D898" s="248"/>
      <c r="E898" s="248"/>
      <c r="F898" s="248"/>
      <c r="G898" s="248"/>
      <c r="H898" s="247"/>
      <c r="I898" s="992" t="s">
        <v>37</v>
      </c>
      <c r="J898" s="993"/>
      <c r="K898" s="1002">
        <v>0.17</v>
      </c>
      <c r="L898" s="1003"/>
      <c r="M898" s="215">
        <f>K898*12*I855</f>
        <v>740.928</v>
      </c>
    </row>
    <row r="899" spans="1:13" ht="15.75" thickBot="1">
      <c r="A899" s="246" t="s">
        <v>107</v>
      </c>
      <c r="B899" s="245"/>
      <c r="C899" s="245"/>
      <c r="D899" s="245"/>
      <c r="E899" s="245"/>
      <c r="F899" s="245"/>
      <c r="G899" s="245"/>
      <c r="H899" s="244"/>
      <c r="I899" s="1010" t="s">
        <v>35</v>
      </c>
      <c r="J899" s="1011"/>
      <c r="K899" s="1012">
        <v>52.43</v>
      </c>
      <c r="L899" s="1013"/>
      <c r="M899" s="240">
        <f>K899*12*I855</f>
        <v>228510.91199999998</v>
      </c>
    </row>
    <row r="900" spans="1:13" ht="15.75" thickBot="1">
      <c r="A900" s="986" t="s">
        <v>106</v>
      </c>
      <c r="B900" s="987"/>
      <c r="C900" s="987"/>
      <c r="D900" s="987"/>
      <c r="E900" s="987"/>
      <c r="F900" s="987"/>
      <c r="G900" s="987"/>
      <c r="H900" s="988"/>
      <c r="I900" s="1014" t="s">
        <v>32</v>
      </c>
      <c r="J900" s="1015"/>
      <c r="K900" s="999">
        <v>1.98</v>
      </c>
      <c r="L900" s="1005"/>
      <c r="M900" s="240">
        <f>K900*12*I855</f>
        <v>8629.6319999999996</v>
      </c>
    </row>
    <row r="901" spans="1:13" ht="15.75" thickBot="1">
      <c r="A901" s="246" t="s">
        <v>105</v>
      </c>
      <c r="B901" s="245"/>
      <c r="C901" s="245"/>
      <c r="D901" s="245"/>
      <c r="E901" s="245"/>
      <c r="F901" s="245"/>
      <c r="G901" s="245"/>
      <c r="H901" s="244"/>
      <c r="I901" s="242"/>
      <c r="J901" s="241"/>
      <c r="K901" s="999">
        <v>0.09</v>
      </c>
      <c r="L901" s="1005"/>
      <c r="M901" s="240">
        <f>K901*12*I855</f>
        <v>392.25600000000003</v>
      </c>
    </row>
    <row r="902" spans="1:13">
      <c r="A902" s="238" t="s">
        <v>28</v>
      </c>
      <c r="B902" s="237"/>
      <c r="C902" s="237"/>
      <c r="D902" s="237"/>
      <c r="E902" s="237"/>
      <c r="F902" s="237"/>
      <c r="G902" s="237"/>
      <c r="H902" s="235"/>
      <c r="I902" s="1014" t="s">
        <v>27</v>
      </c>
      <c r="J902" s="1015"/>
      <c r="K902" s="431"/>
      <c r="L902" s="432"/>
      <c r="M902" s="215"/>
    </row>
    <row r="903" spans="1:13" ht="15.75" thickBot="1">
      <c r="A903" s="238" t="s">
        <v>26</v>
      </c>
      <c r="B903" s="237"/>
      <c r="C903" s="237"/>
      <c r="D903" s="237"/>
      <c r="E903" s="237"/>
      <c r="F903" s="237"/>
      <c r="G903" s="237"/>
      <c r="H903" s="235"/>
      <c r="I903" s="234"/>
      <c r="J903" s="233"/>
      <c r="K903" s="431"/>
      <c r="L903" s="432"/>
      <c r="M903" s="215"/>
    </row>
    <row r="904" spans="1:13" ht="15.75" thickBot="1">
      <c r="A904" s="986" t="s">
        <v>111</v>
      </c>
      <c r="B904" s="987"/>
      <c r="C904" s="987"/>
      <c r="D904" s="987"/>
      <c r="E904" s="987"/>
      <c r="F904" s="987"/>
      <c r="G904" s="987"/>
      <c r="H904" s="988"/>
      <c r="I904" s="242"/>
      <c r="J904" s="241"/>
      <c r="K904" s="999">
        <v>7.34</v>
      </c>
      <c r="L904" s="1005"/>
      <c r="M904" s="240">
        <f>K904*12*I855</f>
        <v>31990.655999999999</v>
      </c>
    </row>
    <row r="905" spans="1:13">
      <c r="A905" s="238" t="s">
        <v>132</v>
      </c>
      <c r="B905" s="236"/>
      <c r="C905" s="236"/>
      <c r="D905" s="236"/>
      <c r="E905" s="236"/>
      <c r="F905" s="237"/>
      <c r="G905" s="236"/>
      <c r="H905" s="235"/>
      <c r="I905" s="967" t="s">
        <v>23</v>
      </c>
      <c r="J905" s="968"/>
      <c r="K905" s="232"/>
      <c r="L905" s="432"/>
      <c r="M905" s="215"/>
    </row>
    <row r="906" spans="1:13">
      <c r="A906" s="238" t="s">
        <v>131</v>
      </c>
      <c r="B906" s="236"/>
      <c r="C906" s="236"/>
      <c r="D906" s="236"/>
      <c r="E906" s="236"/>
      <c r="F906" s="237"/>
      <c r="G906" s="236"/>
      <c r="H906" s="235"/>
      <c r="I906" s="967" t="s">
        <v>21</v>
      </c>
      <c r="J906" s="968"/>
      <c r="K906" s="232"/>
      <c r="L906" s="432"/>
      <c r="M906" s="215"/>
    </row>
    <row r="907" spans="1:13">
      <c r="A907" s="238" t="s">
        <v>130</v>
      </c>
      <c r="B907" s="236"/>
      <c r="C907" s="236"/>
      <c r="D907" s="236"/>
      <c r="E907" s="236"/>
      <c r="F907" s="237"/>
      <c r="G907" s="236"/>
      <c r="H907" s="235"/>
      <c r="I907" s="967" t="s">
        <v>19</v>
      </c>
      <c r="J907" s="968"/>
      <c r="K907" s="232"/>
      <c r="L907" s="432"/>
      <c r="M907" s="215"/>
    </row>
    <row r="908" spans="1:13">
      <c r="A908" s="238" t="s">
        <v>129</v>
      </c>
      <c r="B908" s="236"/>
      <c r="C908" s="236"/>
      <c r="D908" s="236"/>
      <c r="E908" s="236"/>
      <c r="F908" s="237"/>
      <c r="G908" s="236"/>
      <c r="H908" s="235"/>
      <c r="I908" s="967" t="s">
        <v>17</v>
      </c>
      <c r="J908" s="968"/>
      <c r="K908" s="232"/>
      <c r="L908" s="432"/>
      <c r="M908" s="215"/>
    </row>
    <row r="909" spans="1:13">
      <c r="A909" s="238" t="s">
        <v>128</v>
      </c>
      <c r="B909" s="236"/>
      <c r="C909" s="236"/>
      <c r="D909" s="236"/>
      <c r="E909" s="236"/>
      <c r="F909" s="237"/>
      <c r="G909" s="236"/>
      <c r="H909" s="235"/>
      <c r="I909" s="967" t="s">
        <v>15</v>
      </c>
      <c r="J909" s="968"/>
      <c r="K909" s="232"/>
      <c r="L909" s="432"/>
      <c r="M909" s="215"/>
    </row>
    <row r="910" spans="1:13">
      <c r="A910" s="238" t="s">
        <v>127</v>
      </c>
      <c r="B910" s="236"/>
      <c r="C910" s="236"/>
      <c r="D910" s="236"/>
      <c r="E910" s="236"/>
      <c r="F910" s="237"/>
      <c r="G910" s="236"/>
      <c r="H910" s="235"/>
      <c r="I910" s="234"/>
      <c r="J910" s="233"/>
      <c r="K910" s="232"/>
      <c r="L910" s="239"/>
      <c r="M910" s="215"/>
    </row>
    <row r="911" spans="1:13">
      <c r="A911" s="238" t="s">
        <v>126</v>
      </c>
      <c r="B911" s="236"/>
      <c r="C911" s="236"/>
      <c r="D911" s="236"/>
      <c r="E911" s="236"/>
      <c r="F911" s="237"/>
      <c r="G911" s="236"/>
      <c r="H911" s="235"/>
      <c r="I911" s="234"/>
      <c r="J911" s="233"/>
      <c r="K911" s="232"/>
      <c r="L911" s="432"/>
      <c r="M911" s="215"/>
    </row>
    <row r="912" spans="1:13">
      <c r="A912" s="238" t="s">
        <v>11</v>
      </c>
      <c r="B912" s="236"/>
      <c r="C912" s="236"/>
      <c r="D912" s="236"/>
      <c r="E912" s="236"/>
      <c r="F912" s="237"/>
      <c r="G912" s="236"/>
      <c r="H912" s="235"/>
      <c r="I912" s="234"/>
      <c r="J912" s="233"/>
      <c r="K912" s="232"/>
      <c r="L912" s="432"/>
      <c r="M912" s="215"/>
    </row>
    <row r="913" spans="1:13" ht="15.75" thickBot="1">
      <c r="A913" s="238" t="s">
        <v>125</v>
      </c>
      <c r="B913" s="236"/>
      <c r="C913" s="236"/>
      <c r="D913" s="236"/>
      <c r="E913" s="236"/>
      <c r="F913" s="237"/>
      <c r="G913" s="236"/>
      <c r="H913" s="235"/>
      <c r="I913" s="234"/>
      <c r="J913" s="233"/>
      <c r="K913" s="232"/>
      <c r="L913" s="432"/>
      <c r="M913" s="215"/>
    </row>
    <row r="914" spans="1:13">
      <c r="A914" s="230" t="s">
        <v>8</v>
      </c>
      <c r="B914" s="229"/>
      <c r="C914" s="229"/>
      <c r="D914" s="229"/>
      <c r="E914" s="229"/>
      <c r="F914" s="229"/>
      <c r="G914" s="229"/>
      <c r="H914" s="229"/>
      <c r="I914" s="1014" t="s">
        <v>3</v>
      </c>
      <c r="J914" s="1015"/>
      <c r="K914" s="228"/>
      <c r="L914" s="227"/>
      <c r="M914" s="226"/>
    </row>
    <row r="915" spans="1:13" ht="15.75" thickBot="1">
      <c r="A915" s="225" t="s">
        <v>7</v>
      </c>
      <c r="B915" s="224"/>
      <c r="C915" s="224"/>
      <c r="D915" s="224"/>
      <c r="E915" s="224"/>
      <c r="F915" s="224"/>
      <c r="G915" s="224"/>
      <c r="H915" s="224"/>
      <c r="I915" s="223"/>
      <c r="J915" s="222"/>
      <c r="K915" s="221"/>
      <c r="L915" s="220"/>
      <c r="M915" s="219"/>
    </row>
    <row r="916" spans="1:13" ht="15.75" thickBot="1">
      <c r="A916" s="1016" t="s">
        <v>157</v>
      </c>
      <c r="B916" s="1016"/>
      <c r="C916" s="1016"/>
      <c r="D916" s="1016"/>
      <c r="E916" s="1016"/>
      <c r="F916" s="1016"/>
      <c r="G916" s="1016"/>
      <c r="H916" s="1016"/>
      <c r="I916" s="1014" t="s">
        <v>3</v>
      </c>
      <c r="J916" s="1015"/>
      <c r="K916" s="1017">
        <v>0.57999999999999996</v>
      </c>
      <c r="L916" s="1017"/>
      <c r="M916" s="215">
        <f>I855*12*K916</f>
        <v>2527.8719999999994</v>
      </c>
    </row>
    <row r="917" spans="1:13" ht="15.75" thickBot="1">
      <c r="A917" s="1020" t="s">
        <v>0</v>
      </c>
      <c r="B917" s="1021"/>
      <c r="C917" s="1021"/>
      <c r="D917" s="1021"/>
      <c r="E917" s="1021"/>
      <c r="F917" s="1021"/>
      <c r="G917" s="1021"/>
      <c r="H917" s="1021"/>
      <c r="I917" s="210"/>
      <c r="J917" s="209"/>
      <c r="K917" s="1022">
        <f>K856+K866+K879+K904+K916</f>
        <v>88.73</v>
      </c>
      <c r="L917" s="1023"/>
      <c r="M917" s="208">
        <f>M856+M866+M879+M904+M916</f>
        <v>386720.83199999994</v>
      </c>
    </row>
    <row r="919" spans="1:13" ht="15.75">
      <c r="A919" s="957" t="s">
        <v>104</v>
      </c>
      <c r="B919" s="957"/>
      <c r="C919" s="957"/>
      <c r="D919" s="957"/>
      <c r="E919" s="957"/>
      <c r="F919" s="957"/>
      <c r="G919" s="957"/>
      <c r="H919" s="957"/>
      <c r="I919" s="957"/>
      <c r="J919" s="957"/>
      <c r="K919" s="957"/>
      <c r="L919" s="957"/>
      <c r="M919" s="262"/>
    </row>
    <row r="920" spans="1:13" ht="15.75">
      <c r="A920" s="958" t="s">
        <v>139</v>
      </c>
      <c r="B920" s="958"/>
      <c r="C920" s="958"/>
      <c r="D920" s="958"/>
      <c r="E920" s="958"/>
      <c r="F920" s="958"/>
      <c r="G920" s="958"/>
      <c r="H920" s="958"/>
      <c r="I920" s="958"/>
      <c r="J920" s="958"/>
      <c r="K920" s="958"/>
      <c r="L920" s="958"/>
      <c r="M920" s="262"/>
    </row>
    <row r="921" spans="1:13" ht="15.75">
      <c r="A921" s="300"/>
      <c r="B921" s="300"/>
      <c r="C921" s="300"/>
      <c r="D921" s="300"/>
      <c r="E921" s="300"/>
      <c r="F921" s="300" t="s">
        <v>194</v>
      </c>
      <c r="G921" s="300"/>
      <c r="H921" s="300"/>
      <c r="I921" s="300"/>
      <c r="J921" s="300"/>
      <c r="K921" s="1110" t="s">
        <v>159</v>
      </c>
      <c r="L921" s="1111"/>
      <c r="M921" s="1111"/>
    </row>
    <row r="922" spans="1:13">
      <c r="A922" s="264"/>
      <c r="B922" s="263"/>
      <c r="C922" s="960" t="s">
        <v>100</v>
      </c>
      <c r="D922" s="960"/>
      <c r="E922" s="960"/>
      <c r="F922" s="263"/>
      <c r="G922" s="263"/>
      <c r="H922" s="298"/>
      <c r="I922" s="961" t="s">
        <v>99</v>
      </c>
      <c r="J922" s="962"/>
      <c r="K922" s="963" t="s">
        <v>98</v>
      </c>
      <c r="L922" s="964"/>
      <c r="M922" s="312"/>
    </row>
    <row r="923" spans="1:13">
      <c r="A923" s="311"/>
      <c r="B923" s="283"/>
      <c r="C923" s="283"/>
      <c r="D923" s="283"/>
      <c r="E923" s="283"/>
      <c r="F923" s="283"/>
      <c r="G923" s="283"/>
      <c r="H923" s="284"/>
      <c r="I923" s="234"/>
      <c r="J923" s="233"/>
      <c r="K923" s="965" t="s">
        <v>97</v>
      </c>
      <c r="L923" s="966"/>
      <c r="M923" s="310" t="s">
        <v>96</v>
      </c>
    </row>
    <row r="924" spans="1:13">
      <c r="A924" s="311"/>
      <c r="B924" s="283"/>
      <c r="C924" s="283"/>
      <c r="D924" s="283"/>
      <c r="E924" s="283"/>
      <c r="F924" s="283"/>
      <c r="G924" s="283"/>
      <c r="H924" s="284"/>
      <c r="I924" s="967" t="s">
        <v>95</v>
      </c>
      <c r="J924" s="968"/>
      <c r="K924" s="969" t="s">
        <v>94</v>
      </c>
      <c r="L924" s="970"/>
      <c r="M924" s="310" t="s">
        <v>93</v>
      </c>
    </row>
    <row r="925" spans="1:13" ht="16.5" thickBot="1">
      <c r="A925" s="309"/>
      <c r="B925" s="280"/>
      <c r="C925" s="280"/>
      <c r="D925" s="280"/>
      <c r="E925" s="280"/>
      <c r="F925" s="280"/>
      <c r="G925" s="280"/>
      <c r="H925" s="279"/>
      <c r="I925" s="971">
        <v>276</v>
      </c>
      <c r="J925" s="972"/>
      <c r="K925" s="973"/>
      <c r="L925" s="974"/>
      <c r="M925" s="308"/>
    </row>
    <row r="926" spans="1:13">
      <c r="A926" s="296" t="s">
        <v>92</v>
      </c>
      <c r="B926" s="276"/>
      <c r="C926" s="276"/>
      <c r="D926" s="276"/>
      <c r="E926" s="276"/>
      <c r="F926" s="276"/>
      <c r="G926" s="276"/>
      <c r="H926" s="307"/>
      <c r="I926" s="273"/>
      <c r="J926" s="272"/>
      <c r="K926" s="955">
        <f>K929+K932</f>
        <v>7.59</v>
      </c>
      <c r="L926" s="956"/>
      <c r="M926" s="226">
        <f>K926*12*I925</f>
        <v>25138.079999999998</v>
      </c>
    </row>
    <row r="927" spans="1:13">
      <c r="A927" s="306" t="s">
        <v>91</v>
      </c>
      <c r="B927" s="305"/>
      <c r="C927" s="305"/>
      <c r="D927" s="305"/>
      <c r="E927" s="305"/>
      <c r="F927" s="305"/>
      <c r="G927" s="305"/>
      <c r="H927" s="304"/>
      <c r="I927" s="234"/>
      <c r="J927" s="233"/>
      <c r="K927" s="268"/>
      <c r="L927" s="261"/>
      <c r="M927" s="303"/>
    </row>
    <row r="928" spans="1:13" ht="15.75" thickBot="1">
      <c r="A928" s="292" t="s">
        <v>90</v>
      </c>
      <c r="B928" s="302"/>
      <c r="C928" s="302"/>
      <c r="D928" s="302"/>
      <c r="E928" s="302"/>
      <c r="F928" s="302"/>
      <c r="G928" s="302"/>
      <c r="H928" s="301"/>
      <c r="I928" s="289"/>
      <c r="J928" s="222"/>
      <c r="K928" s="221"/>
      <c r="L928" s="220"/>
      <c r="M928" s="219"/>
    </row>
    <row r="929" spans="1:13">
      <c r="A929" s="257" t="s">
        <v>89</v>
      </c>
      <c r="B929" s="266"/>
      <c r="C929" s="266"/>
      <c r="D929" s="266"/>
      <c r="E929" s="266"/>
      <c r="F929" s="266"/>
      <c r="G929" s="266"/>
      <c r="H929" s="285"/>
      <c r="I929" s="975" t="s">
        <v>27</v>
      </c>
      <c r="J929" s="976"/>
      <c r="K929" s="977">
        <v>4.54</v>
      </c>
      <c r="L929" s="978"/>
      <c r="M929" s="215">
        <f>K929*12*I925</f>
        <v>15036.480000000001</v>
      </c>
    </row>
    <row r="930" spans="1:13">
      <c r="A930" s="238" t="s">
        <v>80</v>
      </c>
      <c r="B930" s="283"/>
      <c r="C930" s="283"/>
      <c r="D930" s="283"/>
      <c r="E930" s="283"/>
      <c r="F930" s="283"/>
      <c r="G930" s="283"/>
      <c r="H930" s="284"/>
      <c r="I930" s="967" t="s">
        <v>70</v>
      </c>
      <c r="J930" s="968"/>
      <c r="K930" s="262"/>
      <c r="L930" s="261"/>
      <c r="M930" s="215"/>
    </row>
    <row r="931" spans="1:13">
      <c r="A931" s="257" t="s">
        <v>79</v>
      </c>
      <c r="B931" s="266"/>
      <c r="C931" s="266"/>
      <c r="D931" s="266"/>
      <c r="E931" s="266"/>
      <c r="F931" s="266"/>
      <c r="G931" s="266"/>
      <c r="H931" s="285"/>
      <c r="I931" s="975"/>
      <c r="J931" s="976"/>
      <c r="K931" s="262"/>
      <c r="L931" s="261"/>
      <c r="M931" s="215"/>
    </row>
    <row r="932" spans="1:13">
      <c r="A932" s="257" t="s">
        <v>88</v>
      </c>
      <c r="B932" s="266"/>
      <c r="C932" s="266"/>
      <c r="D932" s="266"/>
      <c r="E932" s="266"/>
      <c r="F932" s="266"/>
      <c r="G932" s="266"/>
      <c r="H932" s="285"/>
      <c r="I932" s="979" t="s">
        <v>59</v>
      </c>
      <c r="J932" s="980"/>
      <c r="K932" s="981">
        <v>3.05</v>
      </c>
      <c r="L932" s="982"/>
      <c r="M932" s="215">
        <f>K932*12*I925</f>
        <v>10101.599999999999</v>
      </c>
    </row>
    <row r="933" spans="1:13" ht="15.75">
      <c r="A933" s="254" t="s">
        <v>87</v>
      </c>
      <c r="B933" s="282"/>
      <c r="C933" s="282"/>
      <c r="D933" s="282"/>
      <c r="E933" s="282"/>
      <c r="F933" s="282"/>
      <c r="G933" s="282"/>
      <c r="H933" s="281"/>
      <c r="I933" s="967" t="s">
        <v>70</v>
      </c>
      <c r="J933" s="968"/>
      <c r="K933" s="300"/>
      <c r="L933" s="299"/>
      <c r="M933" s="215"/>
    </row>
    <row r="934" spans="1:13">
      <c r="A934" s="249" t="s">
        <v>86</v>
      </c>
      <c r="B934" s="263"/>
      <c r="C934" s="263"/>
      <c r="D934" s="263"/>
      <c r="E934" s="263"/>
      <c r="F934" s="263"/>
      <c r="G934" s="263"/>
      <c r="H934" s="298"/>
      <c r="I934" s="967"/>
      <c r="J934" s="968"/>
      <c r="K934" s="297"/>
      <c r="L934" s="261"/>
      <c r="M934" s="215"/>
    </row>
    <row r="935" spans="1:13" ht="15.75" thickBot="1">
      <c r="A935" s="257" t="s">
        <v>85</v>
      </c>
      <c r="B935" s="256"/>
      <c r="C935" s="256"/>
      <c r="D935" s="256"/>
      <c r="E935" s="256"/>
      <c r="F935" s="256"/>
      <c r="G935" s="256"/>
      <c r="H935" s="255"/>
      <c r="I935" s="270"/>
      <c r="J935" s="269"/>
      <c r="K935" s="983"/>
      <c r="L935" s="984"/>
      <c r="M935" s="215"/>
    </row>
    <row r="936" spans="1:13">
      <c r="A936" s="296" t="s">
        <v>84</v>
      </c>
      <c r="B936" s="295"/>
      <c r="C936" s="295"/>
      <c r="D936" s="295"/>
      <c r="E936" s="295"/>
      <c r="F936" s="295"/>
      <c r="G936" s="295"/>
      <c r="H936" s="294"/>
      <c r="I936" s="273"/>
      <c r="J936" s="293"/>
      <c r="K936" s="985">
        <f>K938+K943+K945</f>
        <v>6.1999999999999993</v>
      </c>
      <c r="L936" s="956"/>
      <c r="M936" s="226">
        <f>K936*12*I925</f>
        <v>20534.399999999998</v>
      </c>
    </row>
    <row r="937" spans="1:13" ht="15.75" thickBot="1">
      <c r="A937" s="292" t="s">
        <v>83</v>
      </c>
      <c r="B937" s="291"/>
      <c r="C937" s="291"/>
      <c r="D937" s="291"/>
      <c r="E937" s="291"/>
      <c r="F937" s="291"/>
      <c r="G937" s="291"/>
      <c r="H937" s="290"/>
      <c r="I937" s="289"/>
      <c r="J937" s="288"/>
      <c r="K937" s="221"/>
      <c r="L937" s="220"/>
      <c r="M937" s="219"/>
    </row>
    <row r="938" spans="1:13">
      <c r="A938" s="238" t="s">
        <v>82</v>
      </c>
      <c r="B938" s="237"/>
      <c r="C938" s="237"/>
      <c r="D938" s="237"/>
      <c r="E938" s="237"/>
      <c r="F938" s="237"/>
      <c r="G938" s="237"/>
      <c r="H938" s="235"/>
      <c r="I938" s="967" t="s">
        <v>27</v>
      </c>
      <c r="J938" s="968"/>
      <c r="K938" s="977">
        <v>3.11</v>
      </c>
      <c r="L938" s="978"/>
      <c r="M938" s="215">
        <f>K938*12*I925</f>
        <v>10300.32</v>
      </c>
    </row>
    <row r="939" spans="1:13">
      <c r="A939" s="257" t="s">
        <v>81</v>
      </c>
      <c r="B939" s="256"/>
      <c r="C939" s="256"/>
      <c r="D939" s="256"/>
      <c r="E939" s="256"/>
      <c r="F939" s="256"/>
      <c r="G939" s="256"/>
      <c r="H939" s="255"/>
      <c r="I939" s="429"/>
      <c r="J939" s="430"/>
      <c r="K939" s="262"/>
      <c r="L939" s="261"/>
      <c r="M939" s="215"/>
    </row>
    <row r="940" spans="1:13">
      <c r="A940" s="238" t="s">
        <v>80</v>
      </c>
      <c r="B940" s="283"/>
      <c r="C940" s="283"/>
      <c r="D940" s="283"/>
      <c r="E940" s="283"/>
      <c r="F940" s="283"/>
      <c r="G940" s="283"/>
      <c r="H940" s="284"/>
      <c r="I940" s="967" t="s">
        <v>70</v>
      </c>
      <c r="J940" s="968"/>
      <c r="K940" s="262"/>
      <c r="L940" s="261"/>
      <c r="M940" s="215"/>
    </row>
    <row r="941" spans="1:13">
      <c r="A941" s="257" t="s">
        <v>79</v>
      </c>
      <c r="B941" s="266"/>
      <c r="C941" s="266"/>
      <c r="D941" s="266"/>
      <c r="E941" s="266"/>
      <c r="F941" s="266"/>
      <c r="G941" s="266"/>
      <c r="H941" s="285"/>
      <c r="I941" s="975"/>
      <c r="J941" s="976"/>
      <c r="K941" s="262"/>
      <c r="L941" s="261"/>
      <c r="M941" s="215"/>
    </row>
    <row r="942" spans="1:13">
      <c r="A942" s="254" t="s">
        <v>78</v>
      </c>
      <c r="B942" s="282"/>
      <c r="C942" s="281"/>
      <c r="D942" s="283"/>
      <c r="E942" s="283"/>
      <c r="F942" s="283"/>
      <c r="G942" s="283"/>
      <c r="H942" s="284"/>
      <c r="I942" s="967" t="s">
        <v>70</v>
      </c>
      <c r="J942" s="968"/>
      <c r="K942" s="262"/>
      <c r="L942" s="261"/>
      <c r="M942" s="215"/>
    </row>
    <row r="943" spans="1:13">
      <c r="A943" s="238" t="s">
        <v>77</v>
      </c>
      <c r="B943" s="283"/>
      <c r="C943" s="283"/>
      <c r="D943" s="282"/>
      <c r="E943" s="282"/>
      <c r="F943" s="282"/>
      <c r="G943" s="282"/>
      <c r="H943" s="281"/>
      <c r="I943" s="979" t="s">
        <v>59</v>
      </c>
      <c r="J943" s="980"/>
      <c r="K943" s="981">
        <v>1.36</v>
      </c>
      <c r="L943" s="982"/>
      <c r="M943" s="215">
        <f>K943*12*I925</f>
        <v>4504.32</v>
      </c>
    </row>
    <row r="944" spans="1:13">
      <c r="A944" s="249" t="s">
        <v>76</v>
      </c>
      <c r="B944" s="248"/>
      <c r="C944" s="248"/>
      <c r="D944" s="248"/>
      <c r="E944" s="248"/>
      <c r="F944" s="248"/>
      <c r="G944" s="248"/>
      <c r="H944" s="247"/>
      <c r="I944" s="961" t="s">
        <v>134</v>
      </c>
      <c r="J944" s="962"/>
      <c r="K944" s="262"/>
      <c r="L944" s="261"/>
      <c r="M944" s="215"/>
    </row>
    <row r="945" spans="1:13">
      <c r="A945" s="249" t="s">
        <v>73</v>
      </c>
      <c r="B945" s="248"/>
      <c r="C945" s="248"/>
      <c r="D945" s="248"/>
      <c r="E945" s="248"/>
      <c r="F945" s="248"/>
      <c r="G945" s="248"/>
      <c r="H945" s="247"/>
      <c r="I945" s="961" t="s">
        <v>59</v>
      </c>
      <c r="J945" s="962"/>
      <c r="K945" s="981">
        <v>1.73</v>
      </c>
      <c r="L945" s="982"/>
      <c r="M945" s="215">
        <f>K945*12*I925</f>
        <v>5729.7599999999993</v>
      </c>
    </row>
    <row r="946" spans="1:13">
      <c r="A946" s="257" t="s">
        <v>72</v>
      </c>
      <c r="B946" s="256"/>
      <c r="C946" s="256"/>
      <c r="D946" s="256"/>
      <c r="E946" s="256"/>
      <c r="F946" s="256"/>
      <c r="G946" s="256"/>
      <c r="H946" s="255"/>
      <c r="I946" s="270"/>
      <c r="J946" s="269"/>
      <c r="K946" s="262"/>
      <c r="L946" s="261"/>
      <c r="M946" s="215"/>
    </row>
    <row r="947" spans="1:13">
      <c r="A947" s="249" t="s">
        <v>71</v>
      </c>
      <c r="B947" s="248"/>
      <c r="C947" s="248"/>
      <c r="D947" s="248"/>
      <c r="E947" s="248"/>
      <c r="F947" s="248"/>
      <c r="G947" s="248"/>
      <c r="H947" s="247"/>
      <c r="I947" s="967" t="s">
        <v>70</v>
      </c>
      <c r="J947" s="968"/>
      <c r="K947" s="262"/>
      <c r="L947" s="261"/>
      <c r="M947" s="215"/>
    </row>
    <row r="948" spans="1:13" ht="15.75" thickBot="1">
      <c r="A948" s="249" t="s">
        <v>69</v>
      </c>
      <c r="B948" s="248"/>
      <c r="C948" s="248"/>
      <c r="D948" s="248"/>
      <c r="E948" s="248"/>
      <c r="F948" s="248"/>
      <c r="G948" s="248"/>
      <c r="H948" s="247"/>
      <c r="I948" s="961" t="s">
        <v>133</v>
      </c>
      <c r="J948" s="962"/>
      <c r="K948" s="280"/>
      <c r="L948" s="279"/>
      <c r="M948" s="278"/>
    </row>
    <row r="949" spans="1:13" ht="15.75" thickBot="1">
      <c r="A949" s="277" t="s">
        <v>66</v>
      </c>
      <c r="B949" s="276"/>
      <c r="C949" s="276"/>
      <c r="D949" s="276"/>
      <c r="E949" s="276"/>
      <c r="F949" s="276"/>
      <c r="G949" s="275"/>
      <c r="H949" s="274"/>
      <c r="I949" s="273"/>
      <c r="J949" s="272"/>
      <c r="K949" s="991">
        <f>K950+K957+K965+K969+K970+K971</f>
        <v>41.169999999999995</v>
      </c>
      <c r="L949" s="956"/>
      <c r="M949" s="226">
        <f>M950+M957+M965+M969+M970+M971</f>
        <v>136355.03999999998</v>
      </c>
    </row>
    <row r="950" spans="1:13" ht="15.75" thickBot="1">
      <c r="A950" s="986" t="s">
        <v>65</v>
      </c>
      <c r="B950" s="987"/>
      <c r="C950" s="987"/>
      <c r="D950" s="987"/>
      <c r="E950" s="987"/>
      <c r="F950" s="987"/>
      <c r="G950" s="987"/>
      <c r="H950" s="988"/>
      <c r="I950" s="242"/>
      <c r="J950" s="241"/>
      <c r="K950" s="989">
        <f>K951+K952+K953+K955+K956</f>
        <v>13.93</v>
      </c>
      <c r="L950" s="990"/>
      <c r="M950" s="240">
        <f>K950*12*I925</f>
        <v>46136.159999999996</v>
      </c>
    </row>
    <row r="951" spans="1:13">
      <c r="A951" s="257" t="s">
        <v>64</v>
      </c>
      <c r="B951" s="256"/>
      <c r="C951" s="256"/>
      <c r="D951" s="256"/>
      <c r="E951" s="256"/>
      <c r="F951" s="256"/>
      <c r="G951" s="256"/>
      <c r="H951" s="255"/>
      <c r="I951" s="975" t="s">
        <v>63</v>
      </c>
      <c r="J951" s="976"/>
      <c r="K951" s="977">
        <v>2.2400000000000002</v>
      </c>
      <c r="L951" s="978"/>
      <c r="M951" s="215">
        <f>K951*12*I925</f>
        <v>7418.880000000001</v>
      </c>
    </row>
    <row r="952" spans="1:13">
      <c r="A952" s="254" t="s">
        <v>62</v>
      </c>
      <c r="B952" s="253"/>
      <c r="C952" s="253"/>
      <c r="D952" s="253"/>
      <c r="E952" s="253"/>
      <c r="F952" s="253"/>
      <c r="G952" s="253"/>
      <c r="H952" s="252"/>
      <c r="I952" s="979" t="s">
        <v>61</v>
      </c>
      <c r="J952" s="980"/>
      <c r="K952" s="981">
        <v>5.28</v>
      </c>
      <c r="L952" s="982"/>
      <c r="M952" s="215">
        <f>K952*12*I925</f>
        <v>17487.36</v>
      </c>
    </row>
    <row r="953" spans="1:13">
      <c r="A953" s="249" t="s">
        <v>60</v>
      </c>
      <c r="B953" s="248"/>
      <c r="C953" s="248"/>
      <c r="D953" s="248"/>
      <c r="E953" s="248"/>
      <c r="F953" s="248"/>
      <c r="G953" s="248"/>
      <c r="H953" s="247"/>
      <c r="I953" s="961" t="s">
        <v>59</v>
      </c>
      <c r="J953" s="962"/>
      <c r="K953" s="981">
        <v>0.6</v>
      </c>
      <c r="L953" s="982"/>
      <c r="M953" s="215">
        <f>K953*12*I925</f>
        <v>1987.1999999999998</v>
      </c>
    </row>
    <row r="954" spans="1:13">
      <c r="A954" s="271" t="s">
        <v>58</v>
      </c>
      <c r="B954" s="266"/>
      <c r="C954" s="266"/>
      <c r="D954" s="266"/>
      <c r="E954" s="256"/>
      <c r="F954" s="256"/>
      <c r="G954" s="256"/>
      <c r="H954" s="255"/>
      <c r="I954" s="270"/>
      <c r="J954" s="269"/>
      <c r="K954" s="268"/>
      <c r="L954" s="261"/>
      <c r="M954" s="215"/>
    </row>
    <row r="955" spans="1:13">
      <c r="A955" s="254" t="s">
        <v>57</v>
      </c>
      <c r="B955" s="253"/>
      <c r="C955" s="253"/>
      <c r="D955" s="253"/>
      <c r="E955" s="253"/>
      <c r="F955" s="253"/>
      <c r="G955" s="253"/>
      <c r="H955" s="252"/>
      <c r="I955" s="979" t="s">
        <v>27</v>
      </c>
      <c r="J955" s="980"/>
      <c r="K955" s="981">
        <v>0.18</v>
      </c>
      <c r="L955" s="982"/>
      <c r="M955" s="215">
        <f>K955*12*I925</f>
        <v>596.16000000000008</v>
      </c>
    </row>
    <row r="956" spans="1:13" ht="15.75" thickBot="1">
      <c r="A956" s="249" t="s">
        <v>56</v>
      </c>
      <c r="B956" s="248"/>
      <c r="C956" s="248"/>
      <c r="D956" s="248"/>
      <c r="E956" s="248"/>
      <c r="F956" s="248"/>
      <c r="G956" s="248"/>
      <c r="H956" s="247"/>
      <c r="I956" s="992" t="s">
        <v>27</v>
      </c>
      <c r="J956" s="993"/>
      <c r="K956" s="994">
        <v>5.63</v>
      </c>
      <c r="L956" s="995"/>
      <c r="M956" s="215">
        <f>K956*12*I925</f>
        <v>18646.560000000001</v>
      </c>
    </row>
    <row r="957" spans="1:13" ht="15.75" thickBot="1">
      <c r="A957" s="996" t="s">
        <v>55</v>
      </c>
      <c r="B957" s="997"/>
      <c r="C957" s="997"/>
      <c r="D957" s="997"/>
      <c r="E957" s="997"/>
      <c r="F957" s="997"/>
      <c r="G957" s="997"/>
      <c r="H957" s="998"/>
      <c r="I957" s="242"/>
      <c r="J957" s="241"/>
      <c r="K957" s="999">
        <f>K958+K959+K961+K962+K963+K964</f>
        <v>2.5499999999999998</v>
      </c>
      <c r="L957" s="990"/>
      <c r="M957" s="240">
        <f>K957*12*I925</f>
        <v>8445.5999999999985</v>
      </c>
    </row>
    <row r="958" spans="1:13">
      <c r="A958" s="267" t="s">
        <v>54</v>
      </c>
      <c r="B958" s="266"/>
      <c r="C958" s="266"/>
      <c r="D958" s="266"/>
      <c r="E958" s="266"/>
      <c r="F958" s="256"/>
      <c r="G958" s="256"/>
      <c r="H958" s="255"/>
      <c r="I958" s="265"/>
      <c r="J958" s="233"/>
      <c r="K958" s="977">
        <v>0.14000000000000001</v>
      </c>
      <c r="L958" s="978"/>
      <c r="M958" s="215">
        <f>K958*12*I925</f>
        <v>463.68000000000006</v>
      </c>
    </row>
    <row r="959" spans="1:13">
      <c r="A959" s="264" t="s">
        <v>53</v>
      </c>
      <c r="B959" s="263"/>
      <c r="C959" s="263"/>
      <c r="D959" s="263"/>
      <c r="E959" s="263"/>
      <c r="F959" s="248"/>
      <c r="G959" s="248"/>
      <c r="H959" s="247"/>
      <c r="I959" s="967" t="s">
        <v>52</v>
      </c>
      <c r="J959" s="968"/>
      <c r="K959" s="981">
        <v>1.22</v>
      </c>
      <c r="L959" s="982"/>
      <c r="M959" s="215">
        <f>K959*12*I925</f>
        <v>4040.6400000000003</v>
      </c>
    </row>
    <row r="960" spans="1:13">
      <c r="A960" s="257" t="s">
        <v>51</v>
      </c>
      <c r="B960" s="256"/>
      <c r="C960" s="256"/>
      <c r="D960" s="256"/>
      <c r="E960" s="256"/>
      <c r="F960" s="256"/>
      <c r="G960" s="256"/>
      <c r="H960" s="255"/>
      <c r="I960" s="975" t="s">
        <v>50</v>
      </c>
      <c r="J960" s="976"/>
      <c r="K960" s="262"/>
      <c r="L960" s="261"/>
      <c r="M960" s="215"/>
    </row>
    <row r="961" spans="1:14">
      <c r="A961" s="254" t="s">
        <v>49</v>
      </c>
      <c r="B961" s="253"/>
      <c r="C961" s="253"/>
      <c r="D961" s="253"/>
      <c r="E961" s="253"/>
      <c r="F961" s="253"/>
      <c r="G961" s="253"/>
      <c r="H961" s="252"/>
      <c r="I961" s="979" t="s">
        <v>48</v>
      </c>
      <c r="J961" s="980"/>
      <c r="K961" s="981">
        <v>0.75</v>
      </c>
      <c r="L961" s="982"/>
      <c r="M961" s="215">
        <f>K961*12*I925</f>
        <v>2484</v>
      </c>
    </row>
    <row r="962" spans="1:14">
      <c r="A962" s="254" t="s">
        <v>47</v>
      </c>
      <c r="B962" s="253"/>
      <c r="C962" s="253"/>
      <c r="D962" s="253"/>
      <c r="E962" s="253"/>
      <c r="F962" s="253"/>
      <c r="G962" s="253"/>
      <c r="H962" s="252"/>
      <c r="I962" s="979" t="s">
        <v>46</v>
      </c>
      <c r="J962" s="980"/>
      <c r="K962" s="981">
        <v>0.19</v>
      </c>
      <c r="L962" s="982"/>
      <c r="M962" s="215">
        <f>K962*12*I925</f>
        <v>629.28000000000009</v>
      </c>
    </row>
    <row r="963" spans="1:14">
      <c r="A963" s="249" t="s">
        <v>38</v>
      </c>
      <c r="B963" s="248"/>
      <c r="C963" s="248"/>
      <c r="D963" s="248"/>
      <c r="E963" s="248"/>
      <c r="F963" s="248"/>
      <c r="G963" s="248"/>
      <c r="H963" s="247"/>
      <c r="I963" s="979" t="s">
        <v>37</v>
      </c>
      <c r="J963" s="980"/>
      <c r="K963" s="983">
        <v>0.1</v>
      </c>
      <c r="L963" s="984"/>
      <c r="M963" s="215">
        <f>K963*12*I925</f>
        <v>331.20000000000005</v>
      </c>
    </row>
    <row r="964" spans="1:14" ht="15.75" thickBot="1">
      <c r="A964" s="249" t="s">
        <v>45</v>
      </c>
      <c r="B964" s="248"/>
      <c r="C964" s="248"/>
      <c r="D964" s="248"/>
      <c r="E964" s="248"/>
      <c r="F964" s="248"/>
      <c r="G964" s="248"/>
      <c r="H964" s="247"/>
      <c r="I964" s="992" t="s">
        <v>44</v>
      </c>
      <c r="J964" s="993"/>
      <c r="K964" s="1002">
        <v>0.15</v>
      </c>
      <c r="L964" s="1003"/>
      <c r="M964" s="260">
        <f>K964*12*I925</f>
        <v>496.79999999999995</v>
      </c>
    </row>
    <row r="965" spans="1:14" ht="15.75" thickBot="1">
      <c r="A965" s="996" t="s">
        <v>108</v>
      </c>
      <c r="B965" s="997"/>
      <c r="C965" s="997"/>
      <c r="D965" s="997"/>
      <c r="E965" s="997"/>
      <c r="F965" s="997"/>
      <c r="G965" s="997"/>
      <c r="H965" s="998"/>
      <c r="I965" s="259"/>
      <c r="J965" s="258"/>
      <c r="K965" s="1004">
        <f>K966+K967+K968</f>
        <v>1.67</v>
      </c>
      <c r="L965" s="1005"/>
      <c r="M965" s="240">
        <f>K965*12*I925</f>
        <v>5531.04</v>
      </c>
    </row>
    <row r="966" spans="1:14">
      <c r="A966" s="257" t="s">
        <v>42</v>
      </c>
      <c r="B966" s="256"/>
      <c r="C966" s="256"/>
      <c r="D966" s="256"/>
      <c r="E966" s="256"/>
      <c r="F966" s="256"/>
      <c r="G966" s="256"/>
      <c r="H966" s="255"/>
      <c r="I966" s="1006" t="s">
        <v>41</v>
      </c>
      <c r="J966" s="1007"/>
      <c r="K966" s="1008">
        <v>0.8</v>
      </c>
      <c r="L966" s="1009"/>
      <c r="M966" s="215">
        <f>K966*12*I925</f>
        <v>2649.6000000000004</v>
      </c>
    </row>
    <row r="967" spans="1:14">
      <c r="A967" s="254" t="s">
        <v>40</v>
      </c>
      <c r="B967" s="253"/>
      <c r="C967" s="253"/>
      <c r="D967" s="253"/>
      <c r="E967" s="253"/>
      <c r="F967" s="253"/>
      <c r="G967" s="253"/>
      <c r="H967" s="252"/>
      <c r="I967" s="251" t="s">
        <v>39</v>
      </c>
      <c r="J967" s="250"/>
      <c r="K967" s="983">
        <v>0.7</v>
      </c>
      <c r="L967" s="984"/>
      <c r="M967" s="215">
        <f>K967*12*I925</f>
        <v>2318.3999999999996</v>
      </c>
    </row>
    <row r="968" spans="1:14" ht="15.75" thickBot="1">
      <c r="A968" s="249" t="s">
        <v>38</v>
      </c>
      <c r="B968" s="248"/>
      <c r="C968" s="248"/>
      <c r="D968" s="248"/>
      <c r="E968" s="248"/>
      <c r="F968" s="248"/>
      <c r="G968" s="248"/>
      <c r="H968" s="247"/>
      <c r="I968" s="992" t="s">
        <v>37</v>
      </c>
      <c r="J968" s="993"/>
      <c r="K968" s="1002">
        <v>0.17</v>
      </c>
      <c r="L968" s="1003"/>
      <c r="M968" s="215">
        <f>K968*12*I925</f>
        <v>563.04</v>
      </c>
    </row>
    <row r="969" spans="1:14" ht="15.75" thickBot="1">
      <c r="A969" s="246" t="s">
        <v>107</v>
      </c>
      <c r="B969" s="245"/>
      <c r="C969" s="245"/>
      <c r="D969" s="245"/>
      <c r="E969" s="245"/>
      <c r="F969" s="245"/>
      <c r="G969" s="245"/>
      <c r="H969" s="244"/>
      <c r="I969" s="1010" t="s">
        <v>35</v>
      </c>
      <c r="J969" s="1011"/>
      <c r="K969" s="1012">
        <v>20.95</v>
      </c>
      <c r="L969" s="1013"/>
      <c r="M969" s="240">
        <f>K969*12*I925</f>
        <v>69386.399999999994</v>
      </c>
      <c r="N969">
        <v>19.309999999999999</v>
      </c>
    </row>
    <row r="970" spans="1:14" ht="15.75" thickBot="1">
      <c r="A970" s="986" t="s">
        <v>106</v>
      </c>
      <c r="B970" s="987"/>
      <c r="C970" s="987"/>
      <c r="D970" s="987"/>
      <c r="E970" s="987"/>
      <c r="F970" s="987"/>
      <c r="G970" s="987"/>
      <c r="H970" s="988"/>
      <c r="I970" s="1014" t="s">
        <v>32</v>
      </c>
      <c r="J970" s="1015"/>
      <c r="K970" s="999">
        <v>1.98</v>
      </c>
      <c r="L970" s="1005"/>
      <c r="M970" s="240">
        <f>K970*12*I925</f>
        <v>6557.7599999999993</v>
      </c>
    </row>
    <row r="971" spans="1:14" ht="15.75" thickBot="1">
      <c r="A971" s="246" t="s">
        <v>105</v>
      </c>
      <c r="B971" s="245"/>
      <c r="C971" s="245"/>
      <c r="D971" s="245"/>
      <c r="E971" s="245"/>
      <c r="F971" s="245"/>
      <c r="G971" s="245"/>
      <c r="H971" s="244"/>
      <c r="I971" s="242"/>
      <c r="J971" s="241"/>
      <c r="K971" s="999">
        <v>0.09</v>
      </c>
      <c r="L971" s="1005"/>
      <c r="M971" s="240">
        <f>K971*12*I925</f>
        <v>298.08000000000004</v>
      </c>
    </row>
    <row r="972" spans="1:14">
      <c r="A972" s="238" t="s">
        <v>28</v>
      </c>
      <c r="B972" s="237"/>
      <c r="C972" s="237"/>
      <c r="D972" s="237"/>
      <c r="E972" s="237"/>
      <c r="F972" s="237"/>
      <c r="G972" s="237"/>
      <c r="H972" s="235"/>
      <c r="I972" s="1014" t="s">
        <v>27</v>
      </c>
      <c r="J972" s="1015"/>
      <c r="K972" s="431"/>
      <c r="L972" s="432"/>
      <c r="M972" s="215"/>
    </row>
    <row r="973" spans="1:14" ht="15.75" thickBot="1">
      <c r="A973" s="238" t="s">
        <v>26</v>
      </c>
      <c r="B973" s="237"/>
      <c r="C973" s="237"/>
      <c r="D973" s="237"/>
      <c r="E973" s="237"/>
      <c r="F973" s="237"/>
      <c r="G973" s="237"/>
      <c r="H973" s="235"/>
      <c r="I973" s="234"/>
      <c r="J973" s="233"/>
      <c r="K973" s="431"/>
      <c r="L973" s="432"/>
      <c r="M973" s="215"/>
    </row>
    <row r="974" spans="1:14" ht="15.75" thickBot="1">
      <c r="A974" s="986" t="s">
        <v>111</v>
      </c>
      <c r="B974" s="987"/>
      <c r="C974" s="987"/>
      <c r="D974" s="987"/>
      <c r="E974" s="987"/>
      <c r="F974" s="987"/>
      <c r="G974" s="987"/>
      <c r="H974" s="988"/>
      <c r="I974" s="242"/>
      <c r="J974" s="241"/>
      <c r="K974" s="999">
        <v>7.34</v>
      </c>
      <c r="L974" s="1005"/>
      <c r="M974" s="240">
        <f>K974*12*I925</f>
        <v>24310.079999999998</v>
      </c>
    </row>
    <row r="975" spans="1:14">
      <c r="A975" s="238" t="s">
        <v>132</v>
      </c>
      <c r="B975" s="236"/>
      <c r="C975" s="236"/>
      <c r="D975" s="236"/>
      <c r="E975" s="236"/>
      <c r="F975" s="237"/>
      <c r="G975" s="236"/>
      <c r="H975" s="235"/>
      <c r="I975" s="967" t="s">
        <v>23</v>
      </c>
      <c r="J975" s="968"/>
      <c r="K975" s="232"/>
      <c r="L975" s="432"/>
      <c r="M975" s="215"/>
    </row>
    <row r="976" spans="1:14">
      <c r="A976" s="238" t="s">
        <v>131</v>
      </c>
      <c r="B976" s="236"/>
      <c r="C976" s="236"/>
      <c r="D976" s="236"/>
      <c r="E976" s="236"/>
      <c r="F976" s="237"/>
      <c r="G976" s="236"/>
      <c r="H976" s="235"/>
      <c r="I976" s="967" t="s">
        <v>21</v>
      </c>
      <c r="J976" s="968"/>
      <c r="K976" s="232"/>
      <c r="L976" s="432"/>
      <c r="M976" s="215"/>
    </row>
    <row r="977" spans="1:13">
      <c r="A977" s="238" t="s">
        <v>130</v>
      </c>
      <c r="B977" s="236"/>
      <c r="C977" s="236"/>
      <c r="D977" s="236"/>
      <c r="E977" s="236"/>
      <c r="F977" s="237"/>
      <c r="G977" s="236"/>
      <c r="H977" s="235"/>
      <c r="I977" s="967" t="s">
        <v>19</v>
      </c>
      <c r="J977" s="968"/>
      <c r="K977" s="232"/>
      <c r="L977" s="432"/>
      <c r="M977" s="215"/>
    </row>
    <row r="978" spans="1:13">
      <c r="A978" s="238" t="s">
        <v>129</v>
      </c>
      <c r="B978" s="236"/>
      <c r="C978" s="236"/>
      <c r="D978" s="236"/>
      <c r="E978" s="236"/>
      <c r="F978" s="237"/>
      <c r="G978" s="236"/>
      <c r="H978" s="235"/>
      <c r="I978" s="967" t="s">
        <v>17</v>
      </c>
      <c r="J978" s="968"/>
      <c r="K978" s="232"/>
      <c r="L978" s="432"/>
      <c r="M978" s="215"/>
    </row>
    <row r="979" spans="1:13">
      <c r="A979" s="238" t="s">
        <v>128</v>
      </c>
      <c r="B979" s="236"/>
      <c r="C979" s="236"/>
      <c r="D979" s="236"/>
      <c r="E979" s="236"/>
      <c r="F979" s="237"/>
      <c r="G979" s="236"/>
      <c r="H979" s="235"/>
      <c r="I979" s="967" t="s">
        <v>15</v>
      </c>
      <c r="J979" s="968"/>
      <c r="K979" s="232"/>
      <c r="L979" s="432"/>
      <c r="M979" s="215"/>
    </row>
    <row r="980" spans="1:13">
      <c r="A980" s="238" t="s">
        <v>127</v>
      </c>
      <c r="B980" s="236"/>
      <c r="C980" s="236"/>
      <c r="D980" s="236"/>
      <c r="E980" s="236"/>
      <c r="F980" s="237"/>
      <c r="G980" s="236"/>
      <c r="H980" s="235"/>
      <c r="I980" s="234"/>
      <c r="J980" s="233"/>
      <c r="K980" s="232"/>
      <c r="L980" s="239"/>
      <c r="M980" s="215"/>
    </row>
    <row r="981" spans="1:13">
      <c r="A981" s="238" t="s">
        <v>126</v>
      </c>
      <c r="B981" s="236"/>
      <c r="C981" s="236"/>
      <c r="D981" s="236"/>
      <c r="E981" s="236"/>
      <c r="F981" s="237"/>
      <c r="G981" s="236"/>
      <c r="H981" s="235"/>
      <c r="I981" s="234"/>
      <c r="J981" s="233"/>
      <c r="K981" s="232"/>
      <c r="L981" s="432"/>
      <c r="M981" s="215"/>
    </row>
    <row r="982" spans="1:13">
      <c r="A982" s="238" t="s">
        <v>11</v>
      </c>
      <c r="B982" s="236"/>
      <c r="C982" s="236"/>
      <c r="D982" s="236"/>
      <c r="E982" s="236"/>
      <c r="F982" s="237"/>
      <c r="G982" s="236"/>
      <c r="H982" s="235"/>
      <c r="I982" s="234"/>
      <c r="J982" s="233"/>
      <c r="K982" s="232"/>
      <c r="L982" s="432"/>
      <c r="M982" s="215"/>
    </row>
    <row r="983" spans="1:13" ht="15.75" thickBot="1">
      <c r="A983" s="238" t="s">
        <v>125</v>
      </c>
      <c r="B983" s="236"/>
      <c r="C983" s="236"/>
      <c r="D983" s="236"/>
      <c r="E983" s="236"/>
      <c r="F983" s="237"/>
      <c r="G983" s="236"/>
      <c r="H983" s="235"/>
      <c r="I983" s="234"/>
      <c r="J983" s="233"/>
      <c r="K983" s="232"/>
      <c r="L983" s="432"/>
      <c r="M983" s="215"/>
    </row>
    <row r="984" spans="1:13">
      <c r="A984" s="230" t="s">
        <v>8</v>
      </c>
      <c r="B984" s="229"/>
      <c r="C984" s="229"/>
      <c r="D984" s="229"/>
      <c r="E984" s="229"/>
      <c r="F984" s="229"/>
      <c r="G984" s="229"/>
      <c r="H984" s="229"/>
      <c r="I984" s="1014" t="s">
        <v>3</v>
      </c>
      <c r="J984" s="1015"/>
      <c r="K984" s="228"/>
      <c r="L984" s="227"/>
      <c r="M984" s="226"/>
    </row>
    <row r="985" spans="1:13" ht="15.75" thickBot="1">
      <c r="A985" s="225" t="s">
        <v>7</v>
      </c>
      <c r="B985" s="224"/>
      <c r="C985" s="224"/>
      <c r="D985" s="224"/>
      <c r="E985" s="224"/>
      <c r="F985" s="224"/>
      <c r="G985" s="224"/>
      <c r="H985" s="224"/>
      <c r="I985" s="223"/>
      <c r="J985" s="222"/>
      <c r="K985" s="221"/>
      <c r="L985" s="220"/>
      <c r="M985" s="219"/>
    </row>
    <row r="986" spans="1:13" ht="15.75" thickBot="1">
      <c r="A986" s="1016" t="s">
        <v>157</v>
      </c>
      <c r="B986" s="1016"/>
      <c r="C986" s="1016"/>
      <c r="D986" s="1016"/>
      <c r="E986" s="1016"/>
      <c r="F986" s="1016"/>
      <c r="G986" s="1016"/>
      <c r="H986" s="1016"/>
      <c r="I986" s="1014" t="s">
        <v>3</v>
      </c>
      <c r="J986" s="1015"/>
      <c r="K986" s="1017">
        <v>0.76</v>
      </c>
      <c r="L986" s="1017"/>
      <c r="M986" s="215">
        <f>I925*12*K986</f>
        <v>2517.12</v>
      </c>
    </row>
    <row r="987" spans="1:13" ht="15.75" thickBot="1">
      <c r="A987" s="1020" t="s">
        <v>0</v>
      </c>
      <c r="B987" s="1021"/>
      <c r="C987" s="1021"/>
      <c r="D987" s="1021"/>
      <c r="E987" s="1021"/>
      <c r="F987" s="1021"/>
      <c r="G987" s="1021"/>
      <c r="H987" s="1021"/>
      <c r="I987" s="210"/>
      <c r="J987" s="209"/>
      <c r="K987" s="1022">
        <f>K926+K936+K949+K974+K986</f>
        <v>63.059999999999995</v>
      </c>
      <c r="L987" s="1023"/>
      <c r="M987" s="208">
        <f>M926+M936+M949+M974+M986</f>
        <v>208854.71999999994</v>
      </c>
    </row>
    <row r="989" spans="1:13" ht="15.75">
      <c r="A989" s="957" t="s">
        <v>104</v>
      </c>
      <c r="B989" s="957"/>
      <c r="C989" s="957"/>
      <c r="D989" s="957"/>
      <c r="E989" s="957"/>
      <c r="F989" s="957"/>
      <c r="G989" s="957"/>
      <c r="H989" s="957"/>
      <c r="I989" s="957"/>
      <c r="J989" s="957"/>
      <c r="K989" s="957"/>
      <c r="L989" s="957"/>
      <c r="M989" s="262"/>
    </row>
    <row r="990" spans="1:13" ht="15.75">
      <c r="A990" s="958" t="s">
        <v>139</v>
      </c>
      <c r="B990" s="958"/>
      <c r="C990" s="958"/>
      <c r="D990" s="958"/>
      <c r="E990" s="958"/>
      <c r="F990" s="958"/>
      <c r="G990" s="958"/>
      <c r="H990" s="958"/>
      <c r="I990" s="958"/>
      <c r="J990" s="958"/>
      <c r="K990" s="958"/>
      <c r="L990" s="958"/>
      <c r="M990" s="262"/>
    </row>
    <row r="991" spans="1:13" ht="15.75">
      <c r="A991" s="300"/>
      <c r="B991" s="300"/>
      <c r="C991" s="300"/>
      <c r="D991" s="300"/>
      <c r="E991" s="300"/>
      <c r="F991" s="300" t="s">
        <v>193</v>
      </c>
      <c r="G991" s="300"/>
      <c r="H991" s="300"/>
      <c r="I991" s="300"/>
      <c r="J991" s="300"/>
      <c r="K991" s="1110" t="s">
        <v>159</v>
      </c>
      <c r="L991" s="1111"/>
      <c r="M991" s="1111"/>
    </row>
    <row r="992" spans="1:13">
      <c r="A992" s="264"/>
      <c r="B992" s="263"/>
      <c r="C992" s="960" t="s">
        <v>100</v>
      </c>
      <c r="D992" s="960"/>
      <c r="E992" s="960"/>
      <c r="F992" s="263"/>
      <c r="G992" s="263"/>
      <c r="H992" s="298"/>
      <c r="I992" s="961" t="s">
        <v>99</v>
      </c>
      <c r="J992" s="962"/>
      <c r="K992" s="963" t="s">
        <v>98</v>
      </c>
      <c r="L992" s="964"/>
      <c r="M992" s="312"/>
    </row>
    <row r="993" spans="1:13">
      <c r="A993" s="311"/>
      <c r="B993" s="283"/>
      <c r="C993" s="283"/>
      <c r="D993" s="283"/>
      <c r="E993" s="283"/>
      <c r="F993" s="283"/>
      <c r="G993" s="283"/>
      <c r="H993" s="284"/>
      <c r="I993" s="234"/>
      <c r="J993" s="233"/>
      <c r="K993" s="965" t="s">
        <v>97</v>
      </c>
      <c r="L993" s="966"/>
      <c r="M993" s="310" t="s">
        <v>96</v>
      </c>
    </row>
    <row r="994" spans="1:13">
      <c r="A994" s="311"/>
      <c r="B994" s="283"/>
      <c r="C994" s="283"/>
      <c r="D994" s="283"/>
      <c r="E994" s="283"/>
      <c r="F994" s="283"/>
      <c r="G994" s="283"/>
      <c r="H994" s="284"/>
      <c r="I994" s="967" t="s">
        <v>95</v>
      </c>
      <c r="J994" s="968"/>
      <c r="K994" s="969" t="s">
        <v>94</v>
      </c>
      <c r="L994" s="970"/>
      <c r="M994" s="310" t="s">
        <v>93</v>
      </c>
    </row>
    <row r="995" spans="1:13" ht="16.5" thickBot="1">
      <c r="A995" s="309"/>
      <c r="B995" s="280"/>
      <c r="C995" s="280"/>
      <c r="D995" s="280"/>
      <c r="E995" s="280"/>
      <c r="F995" s="280"/>
      <c r="G995" s="280"/>
      <c r="H995" s="279"/>
      <c r="I995" s="971">
        <v>360.8</v>
      </c>
      <c r="J995" s="972"/>
      <c r="K995" s="973"/>
      <c r="L995" s="974"/>
      <c r="M995" s="308"/>
    </row>
    <row r="996" spans="1:13">
      <c r="A996" s="296" t="s">
        <v>92</v>
      </c>
      <c r="B996" s="276"/>
      <c r="C996" s="276"/>
      <c r="D996" s="276"/>
      <c r="E996" s="276"/>
      <c r="F996" s="276"/>
      <c r="G996" s="276"/>
      <c r="H996" s="307"/>
      <c r="I996" s="273"/>
      <c r="J996" s="272"/>
      <c r="K996" s="955">
        <f>K999+K1002</f>
        <v>7.59</v>
      </c>
      <c r="L996" s="956"/>
      <c r="M996" s="226">
        <f>K996*12*I995</f>
        <v>32861.663999999997</v>
      </c>
    </row>
    <row r="997" spans="1:13">
      <c r="A997" s="306" t="s">
        <v>91</v>
      </c>
      <c r="B997" s="305"/>
      <c r="C997" s="305"/>
      <c r="D997" s="305"/>
      <c r="E997" s="305"/>
      <c r="F997" s="305"/>
      <c r="G997" s="305"/>
      <c r="H997" s="304"/>
      <c r="I997" s="234"/>
      <c r="J997" s="233"/>
      <c r="K997" s="268"/>
      <c r="L997" s="261"/>
      <c r="M997" s="303"/>
    </row>
    <row r="998" spans="1:13" ht="15.75" thickBot="1">
      <c r="A998" s="292" t="s">
        <v>90</v>
      </c>
      <c r="B998" s="302"/>
      <c r="C998" s="302"/>
      <c r="D998" s="302"/>
      <c r="E998" s="302"/>
      <c r="F998" s="302"/>
      <c r="G998" s="302"/>
      <c r="H998" s="301"/>
      <c r="I998" s="289"/>
      <c r="J998" s="222"/>
      <c r="K998" s="221"/>
      <c r="L998" s="220"/>
      <c r="M998" s="219"/>
    </row>
    <row r="999" spans="1:13">
      <c r="A999" s="257" t="s">
        <v>89</v>
      </c>
      <c r="B999" s="266"/>
      <c r="C999" s="266"/>
      <c r="D999" s="266"/>
      <c r="E999" s="266"/>
      <c r="F999" s="266"/>
      <c r="G999" s="266"/>
      <c r="H999" s="285"/>
      <c r="I999" s="975" t="s">
        <v>27</v>
      </c>
      <c r="J999" s="976"/>
      <c r="K999" s="977">
        <v>4.54</v>
      </c>
      <c r="L999" s="978"/>
      <c r="M999" s="215">
        <f>K999*12*I995</f>
        <v>19656.384000000002</v>
      </c>
    </row>
    <row r="1000" spans="1:13">
      <c r="A1000" s="238" t="s">
        <v>80</v>
      </c>
      <c r="B1000" s="283"/>
      <c r="C1000" s="283"/>
      <c r="D1000" s="283"/>
      <c r="E1000" s="283"/>
      <c r="F1000" s="283"/>
      <c r="G1000" s="283"/>
      <c r="H1000" s="284"/>
      <c r="I1000" s="967" t="s">
        <v>70</v>
      </c>
      <c r="J1000" s="968"/>
      <c r="K1000" s="262"/>
      <c r="L1000" s="261"/>
      <c r="M1000" s="215"/>
    </row>
    <row r="1001" spans="1:13">
      <c r="A1001" s="257" t="s">
        <v>79</v>
      </c>
      <c r="B1001" s="266"/>
      <c r="C1001" s="266"/>
      <c r="D1001" s="266"/>
      <c r="E1001" s="266"/>
      <c r="F1001" s="266"/>
      <c r="G1001" s="266"/>
      <c r="H1001" s="285"/>
      <c r="I1001" s="975"/>
      <c r="J1001" s="976"/>
      <c r="K1001" s="262"/>
      <c r="L1001" s="261"/>
      <c r="M1001" s="215"/>
    </row>
    <row r="1002" spans="1:13">
      <c r="A1002" s="257" t="s">
        <v>88</v>
      </c>
      <c r="B1002" s="266"/>
      <c r="C1002" s="266"/>
      <c r="D1002" s="266"/>
      <c r="E1002" s="266"/>
      <c r="F1002" s="266"/>
      <c r="G1002" s="266"/>
      <c r="H1002" s="285"/>
      <c r="I1002" s="979" t="s">
        <v>59</v>
      </c>
      <c r="J1002" s="980"/>
      <c r="K1002" s="981">
        <v>3.05</v>
      </c>
      <c r="L1002" s="982"/>
      <c r="M1002" s="215">
        <f>K1002*12*I995</f>
        <v>13205.279999999999</v>
      </c>
    </row>
    <row r="1003" spans="1:13" ht="15.75">
      <c r="A1003" s="254" t="s">
        <v>87</v>
      </c>
      <c r="B1003" s="282"/>
      <c r="C1003" s="282"/>
      <c r="D1003" s="282"/>
      <c r="E1003" s="282"/>
      <c r="F1003" s="282"/>
      <c r="G1003" s="282"/>
      <c r="H1003" s="281"/>
      <c r="I1003" s="967" t="s">
        <v>70</v>
      </c>
      <c r="J1003" s="968"/>
      <c r="K1003" s="300"/>
      <c r="L1003" s="299"/>
      <c r="M1003" s="215"/>
    </row>
    <row r="1004" spans="1:13">
      <c r="A1004" s="249" t="s">
        <v>86</v>
      </c>
      <c r="B1004" s="263"/>
      <c r="C1004" s="263"/>
      <c r="D1004" s="263"/>
      <c r="E1004" s="263"/>
      <c r="F1004" s="263"/>
      <c r="G1004" s="263"/>
      <c r="H1004" s="298"/>
      <c r="I1004" s="967"/>
      <c r="J1004" s="968"/>
      <c r="K1004" s="297"/>
      <c r="L1004" s="261"/>
      <c r="M1004" s="215"/>
    </row>
    <row r="1005" spans="1:13" ht="15.75" thickBot="1">
      <c r="A1005" s="257" t="s">
        <v>85</v>
      </c>
      <c r="B1005" s="256"/>
      <c r="C1005" s="256"/>
      <c r="D1005" s="256"/>
      <c r="E1005" s="256"/>
      <c r="F1005" s="256"/>
      <c r="G1005" s="256"/>
      <c r="H1005" s="255"/>
      <c r="I1005" s="270"/>
      <c r="J1005" s="269"/>
      <c r="K1005" s="983"/>
      <c r="L1005" s="984"/>
      <c r="M1005" s="215"/>
    </row>
    <row r="1006" spans="1:13">
      <c r="A1006" s="296" t="s">
        <v>84</v>
      </c>
      <c r="B1006" s="295"/>
      <c r="C1006" s="295"/>
      <c r="D1006" s="295"/>
      <c r="E1006" s="295"/>
      <c r="F1006" s="295"/>
      <c r="G1006" s="295"/>
      <c r="H1006" s="294"/>
      <c r="I1006" s="273"/>
      <c r="J1006" s="293"/>
      <c r="K1006" s="985">
        <f>K1008+K1013+K1015</f>
        <v>6.1999999999999993</v>
      </c>
      <c r="L1006" s="956"/>
      <c r="M1006" s="226">
        <f>K1006*12*I995</f>
        <v>26843.519999999997</v>
      </c>
    </row>
    <row r="1007" spans="1:13" ht="15.75" thickBot="1">
      <c r="A1007" s="292" t="s">
        <v>83</v>
      </c>
      <c r="B1007" s="291"/>
      <c r="C1007" s="291"/>
      <c r="D1007" s="291"/>
      <c r="E1007" s="291"/>
      <c r="F1007" s="291"/>
      <c r="G1007" s="291"/>
      <c r="H1007" s="290"/>
      <c r="I1007" s="289"/>
      <c r="J1007" s="288"/>
      <c r="K1007" s="221"/>
      <c r="L1007" s="220"/>
      <c r="M1007" s="219"/>
    </row>
    <row r="1008" spans="1:13">
      <c r="A1008" s="238" t="s">
        <v>82</v>
      </c>
      <c r="B1008" s="237"/>
      <c r="C1008" s="237"/>
      <c r="D1008" s="237"/>
      <c r="E1008" s="237"/>
      <c r="F1008" s="237"/>
      <c r="G1008" s="237"/>
      <c r="H1008" s="235"/>
      <c r="I1008" s="967" t="s">
        <v>27</v>
      </c>
      <c r="J1008" s="968"/>
      <c r="K1008" s="977">
        <v>3.11</v>
      </c>
      <c r="L1008" s="978"/>
      <c r="M1008" s="215">
        <f>K1008*12*I995</f>
        <v>13465.056</v>
      </c>
    </row>
    <row r="1009" spans="1:13">
      <c r="A1009" s="257" t="s">
        <v>81</v>
      </c>
      <c r="B1009" s="256"/>
      <c r="C1009" s="256"/>
      <c r="D1009" s="256"/>
      <c r="E1009" s="256"/>
      <c r="F1009" s="256"/>
      <c r="G1009" s="256"/>
      <c r="H1009" s="255"/>
      <c r="I1009" s="429"/>
      <c r="J1009" s="430"/>
      <c r="K1009" s="262"/>
      <c r="L1009" s="261"/>
      <c r="M1009" s="215"/>
    </row>
    <row r="1010" spans="1:13">
      <c r="A1010" s="238" t="s">
        <v>80</v>
      </c>
      <c r="B1010" s="283"/>
      <c r="C1010" s="283"/>
      <c r="D1010" s="283"/>
      <c r="E1010" s="283"/>
      <c r="F1010" s="283"/>
      <c r="G1010" s="283"/>
      <c r="H1010" s="284"/>
      <c r="I1010" s="967" t="s">
        <v>70</v>
      </c>
      <c r="J1010" s="968"/>
      <c r="K1010" s="262"/>
      <c r="L1010" s="261"/>
      <c r="M1010" s="215"/>
    </row>
    <row r="1011" spans="1:13">
      <c r="A1011" s="257" t="s">
        <v>79</v>
      </c>
      <c r="B1011" s="266"/>
      <c r="C1011" s="266"/>
      <c r="D1011" s="266"/>
      <c r="E1011" s="266"/>
      <c r="F1011" s="266"/>
      <c r="G1011" s="266"/>
      <c r="H1011" s="285"/>
      <c r="I1011" s="975"/>
      <c r="J1011" s="976"/>
      <c r="K1011" s="262"/>
      <c r="L1011" s="261"/>
      <c r="M1011" s="215"/>
    </row>
    <row r="1012" spans="1:13">
      <c r="A1012" s="254" t="s">
        <v>78</v>
      </c>
      <c r="B1012" s="282"/>
      <c r="C1012" s="281"/>
      <c r="D1012" s="283"/>
      <c r="E1012" s="283"/>
      <c r="F1012" s="283"/>
      <c r="G1012" s="283"/>
      <c r="H1012" s="284"/>
      <c r="I1012" s="967" t="s">
        <v>70</v>
      </c>
      <c r="J1012" s="968"/>
      <c r="K1012" s="262"/>
      <c r="L1012" s="261"/>
      <c r="M1012" s="215"/>
    </row>
    <row r="1013" spans="1:13">
      <c r="A1013" s="238" t="s">
        <v>77</v>
      </c>
      <c r="B1013" s="283"/>
      <c r="C1013" s="283"/>
      <c r="D1013" s="282"/>
      <c r="E1013" s="282"/>
      <c r="F1013" s="282"/>
      <c r="G1013" s="282"/>
      <c r="H1013" s="281"/>
      <c r="I1013" s="979" t="s">
        <v>59</v>
      </c>
      <c r="J1013" s="980"/>
      <c r="K1013" s="981">
        <v>1.36</v>
      </c>
      <c r="L1013" s="982"/>
      <c r="M1013" s="215">
        <f>K1013*12*I995</f>
        <v>5888.2560000000003</v>
      </c>
    </row>
    <row r="1014" spans="1:13">
      <c r="A1014" s="249" t="s">
        <v>76</v>
      </c>
      <c r="B1014" s="248"/>
      <c r="C1014" s="248"/>
      <c r="D1014" s="248"/>
      <c r="E1014" s="248"/>
      <c r="F1014" s="248"/>
      <c r="G1014" s="248"/>
      <c r="H1014" s="247"/>
      <c r="I1014" s="961" t="s">
        <v>134</v>
      </c>
      <c r="J1014" s="962"/>
      <c r="K1014" s="262"/>
      <c r="L1014" s="261"/>
      <c r="M1014" s="215"/>
    </row>
    <row r="1015" spans="1:13">
      <c r="A1015" s="249" t="s">
        <v>73</v>
      </c>
      <c r="B1015" s="248"/>
      <c r="C1015" s="248"/>
      <c r="D1015" s="248"/>
      <c r="E1015" s="248"/>
      <c r="F1015" s="248"/>
      <c r="G1015" s="248"/>
      <c r="H1015" s="247"/>
      <c r="I1015" s="961" t="s">
        <v>59</v>
      </c>
      <c r="J1015" s="962"/>
      <c r="K1015" s="981">
        <v>1.73</v>
      </c>
      <c r="L1015" s="982"/>
      <c r="M1015" s="215">
        <f>K1015*12*I995</f>
        <v>7490.2079999999996</v>
      </c>
    </row>
    <row r="1016" spans="1:13">
      <c r="A1016" s="257" t="s">
        <v>72</v>
      </c>
      <c r="B1016" s="256"/>
      <c r="C1016" s="256"/>
      <c r="D1016" s="256"/>
      <c r="E1016" s="256"/>
      <c r="F1016" s="256"/>
      <c r="G1016" s="256"/>
      <c r="H1016" s="255"/>
      <c r="I1016" s="270"/>
      <c r="J1016" s="269"/>
      <c r="K1016" s="262"/>
      <c r="L1016" s="261"/>
      <c r="M1016" s="215"/>
    </row>
    <row r="1017" spans="1:13">
      <c r="A1017" s="249" t="s">
        <v>71</v>
      </c>
      <c r="B1017" s="248"/>
      <c r="C1017" s="248"/>
      <c r="D1017" s="248"/>
      <c r="E1017" s="248"/>
      <c r="F1017" s="248"/>
      <c r="G1017" s="248"/>
      <c r="H1017" s="247"/>
      <c r="I1017" s="967" t="s">
        <v>70</v>
      </c>
      <c r="J1017" s="968"/>
      <c r="K1017" s="262"/>
      <c r="L1017" s="261"/>
      <c r="M1017" s="215"/>
    </row>
    <row r="1018" spans="1:13" ht="15.75" thickBot="1">
      <c r="A1018" s="249" t="s">
        <v>69</v>
      </c>
      <c r="B1018" s="248"/>
      <c r="C1018" s="248"/>
      <c r="D1018" s="248"/>
      <c r="E1018" s="248"/>
      <c r="F1018" s="248"/>
      <c r="G1018" s="248"/>
      <c r="H1018" s="247"/>
      <c r="I1018" s="961" t="s">
        <v>133</v>
      </c>
      <c r="J1018" s="962"/>
      <c r="K1018" s="280"/>
      <c r="L1018" s="279"/>
      <c r="M1018" s="278"/>
    </row>
    <row r="1019" spans="1:13" ht="15.75" thickBot="1">
      <c r="A1019" s="277" t="s">
        <v>66</v>
      </c>
      <c r="B1019" s="276"/>
      <c r="C1019" s="276"/>
      <c r="D1019" s="276"/>
      <c r="E1019" s="276"/>
      <c r="F1019" s="276"/>
      <c r="G1019" s="275"/>
      <c r="H1019" s="274"/>
      <c r="I1019" s="273"/>
      <c r="J1019" s="272"/>
      <c r="K1019" s="991">
        <f>K1020+K1027+K1035+K1039+K1040+K1041</f>
        <v>50.51</v>
      </c>
      <c r="L1019" s="956"/>
      <c r="M1019" s="226">
        <f>M1020+M1027+M1035+M1039+M1040+M1041</f>
        <v>218688.09599999999</v>
      </c>
    </row>
    <row r="1020" spans="1:13" ht="15.75" thickBot="1">
      <c r="A1020" s="986" t="s">
        <v>65</v>
      </c>
      <c r="B1020" s="987"/>
      <c r="C1020" s="987"/>
      <c r="D1020" s="987"/>
      <c r="E1020" s="987"/>
      <c r="F1020" s="987"/>
      <c r="G1020" s="987"/>
      <c r="H1020" s="988"/>
      <c r="I1020" s="242"/>
      <c r="J1020" s="241"/>
      <c r="K1020" s="989">
        <f>K1021+K1022+K1023+K1025+K1026</f>
        <v>11.31</v>
      </c>
      <c r="L1020" s="990"/>
      <c r="M1020" s="240">
        <f>K1020*12*I995</f>
        <v>48967.775999999998</v>
      </c>
    </row>
    <row r="1021" spans="1:13">
      <c r="A1021" s="257" t="s">
        <v>64</v>
      </c>
      <c r="B1021" s="256"/>
      <c r="C1021" s="256"/>
      <c r="D1021" s="256"/>
      <c r="E1021" s="256"/>
      <c r="F1021" s="256"/>
      <c r="G1021" s="256"/>
      <c r="H1021" s="255"/>
      <c r="I1021" s="975" t="s">
        <v>63</v>
      </c>
      <c r="J1021" s="976"/>
      <c r="K1021" s="977">
        <v>2.2400000000000002</v>
      </c>
      <c r="L1021" s="978"/>
      <c r="M1021" s="215">
        <f>K1021*12*I995</f>
        <v>9698.3040000000019</v>
      </c>
    </row>
    <row r="1022" spans="1:13">
      <c r="A1022" s="254" t="s">
        <v>62</v>
      </c>
      <c r="B1022" s="253"/>
      <c r="C1022" s="253"/>
      <c r="D1022" s="253"/>
      <c r="E1022" s="253"/>
      <c r="F1022" s="253"/>
      <c r="G1022" s="253"/>
      <c r="H1022" s="252"/>
      <c r="I1022" s="979" t="s">
        <v>61</v>
      </c>
      <c r="J1022" s="980"/>
      <c r="K1022" s="981">
        <v>5.28</v>
      </c>
      <c r="L1022" s="982"/>
      <c r="M1022" s="215">
        <f>K1022*12*I995</f>
        <v>22860.288</v>
      </c>
    </row>
    <row r="1023" spans="1:13">
      <c r="A1023" s="249" t="s">
        <v>60</v>
      </c>
      <c r="B1023" s="248"/>
      <c r="C1023" s="248"/>
      <c r="D1023" s="248"/>
      <c r="E1023" s="248"/>
      <c r="F1023" s="248"/>
      <c r="G1023" s="248"/>
      <c r="H1023" s="247"/>
      <c r="I1023" s="961" t="s">
        <v>59</v>
      </c>
      <c r="J1023" s="962"/>
      <c r="K1023" s="981">
        <v>0.6</v>
      </c>
      <c r="L1023" s="982"/>
      <c r="M1023" s="215">
        <f>K1023*12*I995</f>
        <v>2597.7599999999998</v>
      </c>
    </row>
    <row r="1024" spans="1:13">
      <c r="A1024" s="271" t="s">
        <v>58</v>
      </c>
      <c r="B1024" s="266"/>
      <c r="C1024" s="266"/>
      <c r="D1024" s="266"/>
      <c r="E1024" s="256"/>
      <c r="F1024" s="256"/>
      <c r="G1024" s="256"/>
      <c r="H1024" s="255"/>
      <c r="I1024" s="270"/>
      <c r="J1024" s="269"/>
      <c r="K1024" s="268"/>
      <c r="L1024" s="261"/>
      <c r="M1024" s="215"/>
    </row>
    <row r="1025" spans="1:13">
      <c r="A1025" s="254" t="s">
        <v>57</v>
      </c>
      <c r="B1025" s="253"/>
      <c r="C1025" s="253"/>
      <c r="D1025" s="253"/>
      <c r="E1025" s="253"/>
      <c r="F1025" s="253"/>
      <c r="G1025" s="253"/>
      <c r="H1025" s="252"/>
      <c r="I1025" s="979" t="s">
        <v>27</v>
      </c>
      <c r="J1025" s="980"/>
      <c r="K1025" s="981">
        <v>0.18</v>
      </c>
      <c r="L1025" s="982"/>
      <c r="M1025" s="215">
        <f>K1025*12*I995</f>
        <v>779.32800000000009</v>
      </c>
    </row>
    <row r="1026" spans="1:13" ht="15.75" thickBot="1">
      <c r="A1026" s="249" t="s">
        <v>56</v>
      </c>
      <c r="B1026" s="248"/>
      <c r="C1026" s="248"/>
      <c r="D1026" s="248"/>
      <c r="E1026" s="248"/>
      <c r="F1026" s="248"/>
      <c r="G1026" s="248"/>
      <c r="H1026" s="247"/>
      <c r="I1026" s="992" t="s">
        <v>27</v>
      </c>
      <c r="J1026" s="993"/>
      <c r="K1026" s="994">
        <v>3.01</v>
      </c>
      <c r="L1026" s="995"/>
      <c r="M1026" s="215">
        <f>K1026*12*I995</f>
        <v>13032.096</v>
      </c>
    </row>
    <row r="1027" spans="1:13" ht="15.75" thickBot="1">
      <c r="A1027" s="996" t="s">
        <v>55</v>
      </c>
      <c r="B1027" s="997"/>
      <c r="C1027" s="997"/>
      <c r="D1027" s="997"/>
      <c r="E1027" s="997"/>
      <c r="F1027" s="997"/>
      <c r="G1027" s="997"/>
      <c r="H1027" s="998"/>
      <c r="I1027" s="242"/>
      <c r="J1027" s="241"/>
      <c r="K1027" s="999">
        <f>K1028+K1029+K1031+K1032+K1033+K1034</f>
        <v>2.5499999999999998</v>
      </c>
      <c r="L1027" s="990"/>
      <c r="M1027" s="240">
        <f>K1027*12*I995</f>
        <v>11040.48</v>
      </c>
    </row>
    <row r="1028" spans="1:13">
      <c r="A1028" s="267" t="s">
        <v>54</v>
      </c>
      <c r="B1028" s="266"/>
      <c r="C1028" s="266"/>
      <c r="D1028" s="266"/>
      <c r="E1028" s="266"/>
      <c r="F1028" s="256"/>
      <c r="G1028" s="256"/>
      <c r="H1028" s="255"/>
      <c r="I1028" s="265"/>
      <c r="J1028" s="233"/>
      <c r="K1028" s="977">
        <v>0.14000000000000001</v>
      </c>
      <c r="L1028" s="978"/>
      <c r="M1028" s="215">
        <f>K1028*12*I995</f>
        <v>606.14400000000012</v>
      </c>
    </row>
    <row r="1029" spans="1:13">
      <c r="A1029" s="264" t="s">
        <v>53</v>
      </c>
      <c r="B1029" s="263"/>
      <c r="C1029" s="263"/>
      <c r="D1029" s="263"/>
      <c r="E1029" s="263"/>
      <c r="F1029" s="248"/>
      <c r="G1029" s="248"/>
      <c r="H1029" s="247"/>
      <c r="I1029" s="967" t="s">
        <v>52</v>
      </c>
      <c r="J1029" s="968"/>
      <c r="K1029" s="981">
        <v>1.22</v>
      </c>
      <c r="L1029" s="982"/>
      <c r="M1029" s="215">
        <f>K1029*12*I995</f>
        <v>5282.1120000000001</v>
      </c>
    </row>
    <row r="1030" spans="1:13">
      <c r="A1030" s="257" t="s">
        <v>51</v>
      </c>
      <c r="B1030" s="256"/>
      <c r="C1030" s="256"/>
      <c r="D1030" s="256"/>
      <c r="E1030" s="256"/>
      <c r="F1030" s="256"/>
      <c r="G1030" s="256"/>
      <c r="H1030" s="255"/>
      <c r="I1030" s="975" t="s">
        <v>50</v>
      </c>
      <c r="J1030" s="976"/>
      <c r="K1030" s="262"/>
      <c r="L1030" s="261"/>
      <c r="M1030" s="215"/>
    </row>
    <row r="1031" spans="1:13">
      <c r="A1031" s="254" t="s">
        <v>49</v>
      </c>
      <c r="B1031" s="253"/>
      <c r="C1031" s="253"/>
      <c r="D1031" s="253"/>
      <c r="E1031" s="253"/>
      <c r="F1031" s="253"/>
      <c r="G1031" s="253"/>
      <c r="H1031" s="252"/>
      <c r="I1031" s="979" t="s">
        <v>48</v>
      </c>
      <c r="J1031" s="980"/>
      <c r="K1031" s="981">
        <v>0.75</v>
      </c>
      <c r="L1031" s="982"/>
      <c r="M1031" s="215">
        <f>K1031*12*I995</f>
        <v>3247.2000000000003</v>
      </c>
    </row>
    <row r="1032" spans="1:13">
      <c r="A1032" s="254" t="s">
        <v>47</v>
      </c>
      <c r="B1032" s="253"/>
      <c r="C1032" s="253"/>
      <c r="D1032" s="253"/>
      <c r="E1032" s="253"/>
      <c r="F1032" s="253"/>
      <c r="G1032" s="253"/>
      <c r="H1032" s="252"/>
      <c r="I1032" s="979" t="s">
        <v>46</v>
      </c>
      <c r="J1032" s="980"/>
      <c r="K1032" s="981">
        <v>0.19</v>
      </c>
      <c r="L1032" s="982"/>
      <c r="M1032" s="215">
        <f>K1032*12*I995</f>
        <v>822.62400000000014</v>
      </c>
    </row>
    <row r="1033" spans="1:13">
      <c r="A1033" s="249" t="s">
        <v>38</v>
      </c>
      <c r="B1033" s="248"/>
      <c r="C1033" s="248"/>
      <c r="D1033" s="248"/>
      <c r="E1033" s="248"/>
      <c r="F1033" s="248"/>
      <c r="G1033" s="248"/>
      <c r="H1033" s="247"/>
      <c r="I1033" s="979" t="s">
        <v>37</v>
      </c>
      <c r="J1033" s="980"/>
      <c r="K1033" s="983">
        <v>0.1</v>
      </c>
      <c r="L1033" s="984"/>
      <c r="M1033" s="215">
        <f>K1033*12*I995</f>
        <v>432.96000000000009</v>
      </c>
    </row>
    <row r="1034" spans="1:13" ht="15.75" thickBot="1">
      <c r="A1034" s="249" t="s">
        <v>45</v>
      </c>
      <c r="B1034" s="248"/>
      <c r="C1034" s="248"/>
      <c r="D1034" s="248"/>
      <c r="E1034" s="248"/>
      <c r="F1034" s="248"/>
      <c r="G1034" s="248"/>
      <c r="H1034" s="247"/>
      <c r="I1034" s="992" t="s">
        <v>44</v>
      </c>
      <c r="J1034" s="993"/>
      <c r="K1034" s="1002">
        <v>0.15</v>
      </c>
      <c r="L1034" s="1003"/>
      <c r="M1034" s="260">
        <f>K1034*12*I995</f>
        <v>649.43999999999994</v>
      </c>
    </row>
    <row r="1035" spans="1:13" ht="15.75" thickBot="1">
      <c r="A1035" s="996" t="s">
        <v>108</v>
      </c>
      <c r="B1035" s="997"/>
      <c r="C1035" s="997"/>
      <c r="D1035" s="997"/>
      <c r="E1035" s="997"/>
      <c r="F1035" s="997"/>
      <c r="G1035" s="997"/>
      <c r="H1035" s="998"/>
      <c r="I1035" s="259"/>
      <c r="J1035" s="258"/>
      <c r="K1035" s="1004">
        <f>K1036+K1037+K1038</f>
        <v>1.67</v>
      </c>
      <c r="L1035" s="1005"/>
      <c r="M1035" s="240">
        <f>K1035*12*I995</f>
        <v>7230.4319999999998</v>
      </c>
    </row>
    <row r="1036" spans="1:13">
      <c r="A1036" s="257" t="s">
        <v>42</v>
      </c>
      <c r="B1036" s="256"/>
      <c r="C1036" s="256"/>
      <c r="D1036" s="256"/>
      <c r="E1036" s="256"/>
      <c r="F1036" s="256"/>
      <c r="G1036" s="256"/>
      <c r="H1036" s="255"/>
      <c r="I1036" s="1006" t="s">
        <v>41</v>
      </c>
      <c r="J1036" s="1007"/>
      <c r="K1036" s="1008">
        <v>0.8</v>
      </c>
      <c r="L1036" s="1009"/>
      <c r="M1036" s="215">
        <f>K1036*12*I995</f>
        <v>3463.6800000000007</v>
      </c>
    </row>
    <row r="1037" spans="1:13">
      <c r="A1037" s="254" t="s">
        <v>40</v>
      </c>
      <c r="B1037" s="253"/>
      <c r="C1037" s="253"/>
      <c r="D1037" s="253"/>
      <c r="E1037" s="253"/>
      <c r="F1037" s="253"/>
      <c r="G1037" s="253"/>
      <c r="H1037" s="252"/>
      <c r="I1037" s="251" t="s">
        <v>39</v>
      </c>
      <c r="J1037" s="250"/>
      <c r="K1037" s="983">
        <v>0.7</v>
      </c>
      <c r="L1037" s="984"/>
      <c r="M1037" s="215">
        <f>K1037*12*I995</f>
        <v>3030.72</v>
      </c>
    </row>
    <row r="1038" spans="1:13" ht="15.75" thickBot="1">
      <c r="A1038" s="249" t="s">
        <v>38</v>
      </c>
      <c r="B1038" s="248"/>
      <c r="C1038" s="248"/>
      <c r="D1038" s="248"/>
      <c r="E1038" s="248"/>
      <c r="F1038" s="248"/>
      <c r="G1038" s="248"/>
      <c r="H1038" s="247"/>
      <c r="I1038" s="992" t="s">
        <v>37</v>
      </c>
      <c r="J1038" s="993"/>
      <c r="K1038" s="1002">
        <v>0.17</v>
      </c>
      <c r="L1038" s="1003"/>
      <c r="M1038" s="215">
        <f>K1038*12*I995</f>
        <v>736.03200000000004</v>
      </c>
    </row>
    <row r="1039" spans="1:13" ht="15.75" thickBot="1">
      <c r="A1039" s="246" t="s">
        <v>107</v>
      </c>
      <c r="B1039" s="245"/>
      <c r="C1039" s="245"/>
      <c r="D1039" s="245"/>
      <c r="E1039" s="245"/>
      <c r="F1039" s="245"/>
      <c r="G1039" s="245"/>
      <c r="H1039" s="244"/>
      <c r="I1039" s="1010" t="s">
        <v>35</v>
      </c>
      <c r="J1039" s="1011"/>
      <c r="K1039" s="1012">
        <v>32.909999999999997</v>
      </c>
      <c r="L1039" s="1013"/>
      <c r="M1039" s="240">
        <f>K1039*12*I995</f>
        <v>142487.136</v>
      </c>
    </row>
    <row r="1040" spans="1:13" ht="15.75" thickBot="1">
      <c r="A1040" s="986" t="s">
        <v>106</v>
      </c>
      <c r="B1040" s="987"/>
      <c r="C1040" s="987"/>
      <c r="D1040" s="987"/>
      <c r="E1040" s="987"/>
      <c r="F1040" s="987"/>
      <c r="G1040" s="987"/>
      <c r="H1040" s="988"/>
      <c r="I1040" s="1014" t="s">
        <v>32</v>
      </c>
      <c r="J1040" s="1015"/>
      <c r="K1040" s="999">
        <v>1.98</v>
      </c>
      <c r="L1040" s="1005"/>
      <c r="M1040" s="240">
        <f>K1040*12*I995</f>
        <v>8572.6080000000002</v>
      </c>
    </row>
    <row r="1041" spans="1:13" ht="15.75" thickBot="1">
      <c r="A1041" s="246" t="s">
        <v>105</v>
      </c>
      <c r="B1041" s="245"/>
      <c r="C1041" s="245"/>
      <c r="D1041" s="245"/>
      <c r="E1041" s="245"/>
      <c r="F1041" s="245"/>
      <c r="G1041" s="245"/>
      <c r="H1041" s="244"/>
      <c r="I1041" s="242"/>
      <c r="J1041" s="241"/>
      <c r="K1041" s="999">
        <v>0.09</v>
      </c>
      <c r="L1041" s="1005"/>
      <c r="M1041" s="240">
        <f>K1041*12*I995</f>
        <v>389.66400000000004</v>
      </c>
    </row>
    <row r="1042" spans="1:13">
      <c r="A1042" s="238" t="s">
        <v>28</v>
      </c>
      <c r="B1042" s="237"/>
      <c r="C1042" s="237"/>
      <c r="D1042" s="237"/>
      <c r="E1042" s="237"/>
      <c r="F1042" s="237"/>
      <c r="G1042" s="237"/>
      <c r="H1042" s="235"/>
      <c r="I1042" s="1014" t="s">
        <v>27</v>
      </c>
      <c r="J1042" s="1015"/>
      <c r="K1042" s="431"/>
      <c r="L1042" s="432"/>
      <c r="M1042" s="215"/>
    </row>
    <row r="1043" spans="1:13" ht="15.75" thickBot="1">
      <c r="A1043" s="238" t="s">
        <v>26</v>
      </c>
      <c r="B1043" s="237"/>
      <c r="C1043" s="237"/>
      <c r="D1043" s="237"/>
      <c r="E1043" s="237"/>
      <c r="F1043" s="237"/>
      <c r="G1043" s="237"/>
      <c r="H1043" s="235"/>
      <c r="I1043" s="234"/>
      <c r="J1043" s="233"/>
      <c r="K1043" s="431"/>
      <c r="L1043" s="432"/>
      <c r="M1043" s="215"/>
    </row>
    <row r="1044" spans="1:13" ht="15.75" thickBot="1">
      <c r="A1044" s="986" t="s">
        <v>111</v>
      </c>
      <c r="B1044" s="987"/>
      <c r="C1044" s="987"/>
      <c r="D1044" s="987"/>
      <c r="E1044" s="987"/>
      <c r="F1044" s="987"/>
      <c r="G1044" s="987"/>
      <c r="H1044" s="988"/>
      <c r="I1044" s="242"/>
      <c r="J1044" s="241"/>
      <c r="K1044" s="999">
        <v>9.0299999999999994</v>
      </c>
      <c r="L1044" s="1005"/>
      <c r="M1044" s="240">
        <f>K1044*12*I995</f>
        <v>39096.287999999993</v>
      </c>
    </row>
    <row r="1045" spans="1:13">
      <c r="A1045" s="238" t="s">
        <v>132</v>
      </c>
      <c r="B1045" s="236"/>
      <c r="C1045" s="236"/>
      <c r="D1045" s="236"/>
      <c r="E1045" s="236"/>
      <c r="F1045" s="237"/>
      <c r="G1045" s="236"/>
      <c r="H1045" s="235"/>
      <c r="I1045" s="967" t="s">
        <v>23</v>
      </c>
      <c r="J1045" s="968"/>
      <c r="K1045" s="232"/>
      <c r="L1045" s="432"/>
      <c r="M1045" s="215"/>
    </row>
    <row r="1046" spans="1:13">
      <c r="A1046" s="238" t="s">
        <v>131</v>
      </c>
      <c r="B1046" s="236"/>
      <c r="C1046" s="236"/>
      <c r="D1046" s="236"/>
      <c r="E1046" s="236"/>
      <c r="F1046" s="237"/>
      <c r="G1046" s="236"/>
      <c r="H1046" s="235"/>
      <c r="I1046" s="967" t="s">
        <v>21</v>
      </c>
      <c r="J1046" s="968"/>
      <c r="K1046" s="232"/>
      <c r="L1046" s="432"/>
      <c r="M1046" s="215"/>
    </row>
    <row r="1047" spans="1:13">
      <c r="A1047" s="238" t="s">
        <v>130</v>
      </c>
      <c r="B1047" s="236"/>
      <c r="C1047" s="236"/>
      <c r="D1047" s="236"/>
      <c r="E1047" s="236"/>
      <c r="F1047" s="237"/>
      <c r="G1047" s="236"/>
      <c r="H1047" s="235"/>
      <c r="I1047" s="967" t="s">
        <v>19</v>
      </c>
      <c r="J1047" s="968"/>
      <c r="K1047" s="232"/>
      <c r="L1047" s="432"/>
      <c r="M1047" s="215"/>
    </row>
    <row r="1048" spans="1:13">
      <c r="A1048" s="238" t="s">
        <v>129</v>
      </c>
      <c r="B1048" s="236"/>
      <c r="C1048" s="236"/>
      <c r="D1048" s="236"/>
      <c r="E1048" s="236"/>
      <c r="F1048" s="237"/>
      <c r="G1048" s="236"/>
      <c r="H1048" s="235"/>
      <c r="I1048" s="967" t="s">
        <v>17</v>
      </c>
      <c r="J1048" s="968"/>
      <c r="K1048" s="232"/>
      <c r="L1048" s="432"/>
      <c r="M1048" s="215"/>
    </row>
    <row r="1049" spans="1:13">
      <c r="A1049" s="238" t="s">
        <v>128</v>
      </c>
      <c r="B1049" s="236"/>
      <c r="C1049" s="236"/>
      <c r="D1049" s="236"/>
      <c r="E1049" s="236"/>
      <c r="F1049" s="237"/>
      <c r="G1049" s="236"/>
      <c r="H1049" s="235"/>
      <c r="I1049" s="967" t="s">
        <v>15</v>
      </c>
      <c r="J1049" s="968"/>
      <c r="K1049" s="232"/>
      <c r="L1049" s="432"/>
      <c r="M1049" s="215"/>
    </row>
    <row r="1050" spans="1:13">
      <c r="A1050" s="238" t="s">
        <v>127</v>
      </c>
      <c r="B1050" s="236"/>
      <c r="C1050" s="236"/>
      <c r="D1050" s="236"/>
      <c r="E1050" s="236"/>
      <c r="F1050" s="237"/>
      <c r="G1050" s="236"/>
      <c r="H1050" s="235"/>
      <c r="I1050" s="234"/>
      <c r="J1050" s="233"/>
      <c r="K1050" s="232"/>
      <c r="L1050" s="239"/>
      <c r="M1050" s="215"/>
    </row>
    <row r="1051" spans="1:13">
      <c r="A1051" s="238" t="s">
        <v>126</v>
      </c>
      <c r="B1051" s="236"/>
      <c r="C1051" s="236"/>
      <c r="D1051" s="236"/>
      <c r="E1051" s="236"/>
      <c r="F1051" s="237"/>
      <c r="G1051" s="236"/>
      <c r="H1051" s="235"/>
      <c r="I1051" s="234"/>
      <c r="J1051" s="233"/>
      <c r="K1051" s="232"/>
      <c r="L1051" s="432"/>
      <c r="M1051" s="215"/>
    </row>
    <row r="1052" spans="1:13">
      <c r="A1052" s="238" t="s">
        <v>11</v>
      </c>
      <c r="B1052" s="236"/>
      <c r="C1052" s="236"/>
      <c r="D1052" s="236"/>
      <c r="E1052" s="236"/>
      <c r="F1052" s="237"/>
      <c r="G1052" s="236"/>
      <c r="H1052" s="235"/>
      <c r="I1052" s="234"/>
      <c r="J1052" s="233"/>
      <c r="K1052" s="232"/>
      <c r="L1052" s="432"/>
      <c r="M1052" s="215"/>
    </row>
    <row r="1053" spans="1:13" ht="15.75" thickBot="1">
      <c r="A1053" s="238" t="s">
        <v>125</v>
      </c>
      <c r="B1053" s="236"/>
      <c r="C1053" s="236"/>
      <c r="D1053" s="236"/>
      <c r="E1053" s="236"/>
      <c r="F1053" s="237"/>
      <c r="G1053" s="236"/>
      <c r="H1053" s="235"/>
      <c r="I1053" s="234"/>
      <c r="J1053" s="233"/>
      <c r="K1053" s="232"/>
      <c r="L1053" s="432"/>
      <c r="M1053" s="215"/>
    </row>
    <row r="1054" spans="1:13">
      <c r="A1054" s="230" t="s">
        <v>8</v>
      </c>
      <c r="B1054" s="229"/>
      <c r="C1054" s="229"/>
      <c r="D1054" s="229"/>
      <c r="E1054" s="229"/>
      <c r="F1054" s="229"/>
      <c r="G1054" s="229"/>
      <c r="H1054" s="229"/>
      <c r="I1054" s="1014" t="s">
        <v>3</v>
      </c>
      <c r="J1054" s="1015"/>
      <c r="K1054" s="228"/>
      <c r="L1054" s="227"/>
      <c r="M1054" s="226"/>
    </row>
    <row r="1055" spans="1:13" ht="15.75" thickBot="1">
      <c r="A1055" s="225" t="s">
        <v>7</v>
      </c>
      <c r="B1055" s="224"/>
      <c r="C1055" s="224"/>
      <c r="D1055" s="224"/>
      <c r="E1055" s="224"/>
      <c r="F1055" s="224"/>
      <c r="G1055" s="224"/>
      <c r="H1055" s="224"/>
      <c r="I1055" s="223"/>
      <c r="J1055" s="222"/>
      <c r="K1055" s="221"/>
      <c r="L1055" s="220"/>
      <c r="M1055" s="219"/>
    </row>
    <row r="1056" spans="1:13" ht="15.75" thickBot="1">
      <c r="A1056" s="986" t="s">
        <v>6</v>
      </c>
      <c r="B1056" s="987"/>
      <c r="C1056" s="987"/>
      <c r="D1056" s="987"/>
      <c r="E1056" s="987"/>
      <c r="F1056" s="987"/>
      <c r="G1056" s="987"/>
      <c r="H1056" s="1026"/>
      <c r="I1056" s="1027" t="s">
        <v>5</v>
      </c>
      <c r="J1056" s="1028"/>
      <c r="K1056" s="1024"/>
      <c r="L1056" s="1025"/>
      <c r="M1056" s="208">
        <f>K1056*12*I995</f>
        <v>0</v>
      </c>
    </row>
    <row r="1057" spans="1:13" ht="15.75" thickBot="1">
      <c r="A1057" s="1016" t="s">
        <v>192</v>
      </c>
      <c r="B1057" s="1016"/>
      <c r="C1057" s="1016"/>
      <c r="D1057" s="1016"/>
      <c r="E1057" s="1016"/>
      <c r="F1057" s="1016"/>
      <c r="G1057" s="1016"/>
      <c r="H1057" s="1016"/>
      <c r="I1057" s="1014" t="s">
        <v>3</v>
      </c>
      <c r="J1057" s="1015"/>
      <c r="K1057" s="1017">
        <v>0.57999999999999996</v>
      </c>
      <c r="L1057" s="1017"/>
      <c r="M1057" s="215">
        <f>I995*12*K1057</f>
        <v>2511.1680000000001</v>
      </c>
    </row>
    <row r="1058" spans="1:13" ht="15.75" thickBot="1">
      <c r="A1058" s="433" t="s">
        <v>2</v>
      </c>
      <c r="B1058" s="434"/>
      <c r="C1058" s="434"/>
      <c r="D1058" s="434"/>
      <c r="E1058" s="434"/>
      <c r="F1058" s="434"/>
      <c r="G1058" s="434"/>
      <c r="H1058" s="434"/>
      <c r="I1058" s="436"/>
      <c r="J1058" s="441"/>
      <c r="K1058" s="1018"/>
      <c r="L1058" s="1019"/>
      <c r="M1058" s="208"/>
    </row>
    <row r="1059" spans="1:13" ht="15.75" thickBot="1">
      <c r="A1059" s="1020" t="s">
        <v>0</v>
      </c>
      <c r="B1059" s="1021"/>
      <c r="C1059" s="1021"/>
      <c r="D1059" s="1021"/>
      <c r="E1059" s="1021"/>
      <c r="F1059" s="1021"/>
      <c r="G1059" s="1021"/>
      <c r="H1059" s="1021"/>
      <c r="I1059" s="210"/>
      <c r="J1059" s="209"/>
      <c r="K1059" s="1022">
        <f>K996+K1006+K1019+K1044+K1056+K1058+K1057</f>
        <v>73.91</v>
      </c>
      <c r="L1059" s="1023"/>
      <c r="M1059" s="208">
        <f>M996+M1006+M1019+M1044+M1056+M1058+M1057</f>
        <v>320000.73599999998</v>
      </c>
    </row>
    <row r="1061" spans="1:13" ht="15.75">
      <c r="A1061" s="957" t="s">
        <v>104</v>
      </c>
      <c r="B1061" s="957"/>
      <c r="C1061" s="957"/>
      <c r="D1061" s="957"/>
      <c r="E1061" s="957"/>
      <c r="F1061" s="957"/>
      <c r="G1061" s="957"/>
      <c r="H1061" s="957"/>
      <c r="I1061" s="957"/>
      <c r="J1061" s="957"/>
      <c r="K1061" s="957"/>
      <c r="L1061" s="957"/>
      <c r="M1061" s="262"/>
    </row>
    <row r="1062" spans="1:13" ht="15.75">
      <c r="A1062" s="958" t="s">
        <v>139</v>
      </c>
      <c r="B1062" s="958"/>
      <c r="C1062" s="958"/>
      <c r="D1062" s="958"/>
      <c r="E1062" s="958"/>
      <c r="F1062" s="958"/>
      <c r="G1062" s="958"/>
      <c r="H1062" s="958"/>
      <c r="I1062" s="958"/>
      <c r="J1062" s="958"/>
      <c r="K1062" s="958"/>
      <c r="L1062" s="958"/>
      <c r="M1062" s="262"/>
    </row>
    <row r="1063" spans="1:13" ht="15.75">
      <c r="A1063" s="300"/>
      <c r="B1063" s="300"/>
      <c r="C1063" s="300"/>
      <c r="D1063" s="300"/>
      <c r="E1063" s="300"/>
      <c r="F1063" s="300" t="s">
        <v>191</v>
      </c>
      <c r="G1063" s="300"/>
      <c r="H1063" s="300"/>
      <c r="I1063" s="300"/>
      <c r="J1063" s="300"/>
      <c r="K1063" s="1110" t="s">
        <v>159</v>
      </c>
      <c r="L1063" s="1111"/>
      <c r="M1063" s="1111"/>
    </row>
    <row r="1064" spans="1:13">
      <c r="A1064" s="264"/>
      <c r="B1064" s="263"/>
      <c r="C1064" s="960" t="s">
        <v>100</v>
      </c>
      <c r="D1064" s="960"/>
      <c r="E1064" s="960"/>
      <c r="F1064" s="263"/>
      <c r="G1064" s="263"/>
      <c r="H1064" s="298"/>
      <c r="I1064" s="961" t="s">
        <v>99</v>
      </c>
      <c r="J1064" s="962"/>
      <c r="K1064" s="963" t="s">
        <v>98</v>
      </c>
      <c r="L1064" s="964"/>
      <c r="M1064" s="312"/>
    </row>
    <row r="1065" spans="1:13">
      <c r="A1065" s="311"/>
      <c r="B1065" s="283"/>
      <c r="C1065" s="283"/>
      <c r="D1065" s="283"/>
      <c r="E1065" s="283"/>
      <c r="F1065" s="283"/>
      <c r="G1065" s="283"/>
      <c r="H1065" s="284"/>
      <c r="I1065" s="234"/>
      <c r="J1065" s="233"/>
      <c r="K1065" s="965" t="s">
        <v>97</v>
      </c>
      <c r="L1065" s="966"/>
      <c r="M1065" s="310" t="s">
        <v>96</v>
      </c>
    </row>
    <row r="1066" spans="1:13">
      <c r="A1066" s="311"/>
      <c r="B1066" s="283"/>
      <c r="C1066" s="283"/>
      <c r="D1066" s="283"/>
      <c r="E1066" s="283"/>
      <c r="F1066" s="283"/>
      <c r="G1066" s="283"/>
      <c r="H1066" s="284"/>
      <c r="I1066" s="967" t="s">
        <v>95</v>
      </c>
      <c r="J1066" s="968"/>
      <c r="K1066" s="969" t="s">
        <v>94</v>
      </c>
      <c r="L1066" s="970"/>
      <c r="M1066" s="310" t="s">
        <v>93</v>
      </c>
    </row>
    <row r="1067" spans="1:13" ht="16.5" thickBot="1">
      <c r="A1067" s="309"/>
      <c r="B1067" s="280"/>
      <c r="C1067" s="280"/>
      <c r="D1067" s="280"/>
      <c r="E1067" s="280"/>
      <c r="F1067" s="280"/>
      <c r="G1067" s="280"/>
      <c r="H1067" s="279"/>
      <c r="I1067" s="971">
        <v>1447.6</v>
      </c>
      <c r="J1067" s="972"/>
      <c r="K1067" s="973"/>
      <c r="L1067" s="974"/>
      <c r="M1067" s="308"/>
    </row>
    <row r="1068" spans="1:13">
      <c r="A1068" s="296" t="s">
        <v>92</v>
      </c>
      <c r="B1068" s="276"/>
      <c r="C1068" s="276"/>
      <c r="D1068" s="276"/>
      <c r="E1068" s="276"/>
      <c r="F1068" s="276"/>
      <c r="G1068" s="276"/>
      <c r="H1068" s="307"/>
      <c r="I1068" s="273"/>
      <c r="J1068" s="272"/>
      <c r="K1068" s="955">
        <f>K1071+K1074</f>
        <v>7.59</v>
      </c>
      <c r="L1068" s="956"/>
      <c r="M1068" s="226">
        <f>K1068*12*I1067</f>
        <v>131847.408</v>
      </c>
    </row>
    <row r="1069" spans="1:13">
      <c r="A1069" s="306" t="s">
        <v>91</v>
      </c>
      <c r="B1069" s="305"/>
      <c r="C1069" s="305"/>
      <c r="D1069" s="305"/>
      <c r="E1069" s="305"/>
      <c r="F1069" s="305"/>
      <c r="G1069" s="305"/>
      <c r="H1069" s="304"/>
      <c r="I1069" s="234"/>
      <c r="J1069" s="233"/>
      <c r="K1069" s="268"/>
      <c r="L1069" s="261"/>
      <c r="M1069" s="303"/>
    </row>
    <row r="1070" spans="1:13" ht="15.75" thickBot="1">
      <c r="A1070" s="292" t="s">
        <v>90</v>
      </c>
      <c r="B1070" s="302"/>
      <c r="C1070" s="302"/>
      <c r="D1070" s="302"/>
      <c r="E1070" s="302"/>
      <c r="F1070" s="302"/>
      <c r="G1070" s="302"/>
      <c r="H1070" s="301"/>
      <c r="I1070" s="289"/>
      <c r="J1070" s="222"/>
      <c r="K1070" s="221"/>
      <c r="L1070" s="220"/>
      <c r="M1070" s="219"/>
    </row>
    <row r="1071" spans="1:13">
      <c r="A1071" s="257" t="s">
        <v>89</v>
      </c>
      <c r="B1071" s="266"/>
      <c r="C1071" s="266"/>
      <c r="D1071" s="266"/>
      <c r="E1071" s="266"/>
      <c r="F1071" s="266"/>
      <c r="G1071" s="266"/>
      <c r="H1071" s="285"/>
      <c r="I1071" s="975" t="s">
        <v>27</v>
      </c>
      <c r="J1071" s="976"/>
      <c r="K1071" s="977">
        <v>4.54</v>
      </c>
      <c r="L1071" s="978"/>
      <c r="M1071" s="215">
        <f>K1071*12*I1067</f>
        <v>78865.248000000007</v>
      </c>
    </row>
    <row r="1072" spans="1:13">
      <c r="A1072" s="238" t="s">
        <v>80</v>
      </c>
      <c r="B1072" s="283"/>
      <c r="C1072" s="283"/>
      <c r="D1072" s="283"/>
      <c r="E1072" s="283"/>
      <c r="F1072" s="283"/>
      <c r="G1072" s="283"/>
      <c r="H1072" s="284"/>
      <c r="I1072" s="967" t="s">
        <v>70</v>
      </c>
      <c r="J1072" s="968"/>
      <c r="K1072" s="262"/>
      <c r="L1072" s="261"/>
      <c r="M1072" s="215"/>
    </row>
    <row r="1073" spans="1:13">
      <c r="A1073" s="257" t="s">
        <v>79</v>
      </c>
      <c r="B1073" s="266"/>
      <c r="C1073" s="266"/>
      <c r="D1073" s="266"/>
      <c r="E1073" s="266"/>
      <c r="F1073" s="266"/>
      <c r="G1073" s="266"/>
      <c r="H1073" s="285"/>
      <c r="I1073" s="975"/>
      <c r="J1073" s="976"/>
      <c r="K1073" s="262"/>
      <c r="L1073" s="261"/>
      <c r="M1073" s="215"/>
    </row>
    <row r="1074" spans="1:13">
      <c r="A1074" s="257" t="s">
        <v>88</v>
      </c>
      <c r="B1074" s="266"/>
      <c r="C1074" s="266"/>
      <c r="D1074" s="266"/>
      <c r="E1074" s="266"/>
      <c r="F1074" s="266"/>
      <c r="G1074" s="266"/>
      <c r="H1074" s="285"/>
      <c r="I1074" s="979" t="s">
        <v>59</v>
      </c>
      <c r="J1074" s="980"/>
      <c r="K1074" s="981">
        <v>3.05</v>
      </c>
      <c r="L1074" s="982"/>
      <c r="M1074" s="215">
        <f>K1074*12*I1067</f>
        <v>52982.159999999989</v>
      </c>
    </row>
    <row r="1075" spans="1:13" ht="15.75">
      <c r="A1075" s="254" t="s">
        <v>87</v>
      </c>
      <c r="B1075" s="282"/>
      <c r="C1075" s="282"/>
      <c r="D1075" s="282"/>
      <c r="E1075" s="282"/>
      <c r="F1075" s="282"/>
      <c r="G1075" s="282"/>
      <c r="H1075" s="281"/>
      <c r="I1075" s="967" t="s">
        <v>70</v>
      </c>
      <c r="J1075" s="968"/>
      <c r="K1075" s="300"/>
      <c r="L1075" s="299"/>
      <c r="M1075" s="215"/>
    </row>
    <row r="1076" spans="1:13">
      <c r="A1076" s="249" t="s">
        <v>86</v>
      </c>
      <c r="B1076" s="263"/>
      <c r="C1076" s="263"/>
      <c r="D1076" s="263"/>
      <c r="E1076" s="263"/>
      <c r="F1076" s="263"/>
      <c r="G1076" s="263"/>
      <c r="H1076" s="298"/>
      <c r="I1076" s="967"/>
      <c r="J1076" s="968"/>
      <c r="K1076" s="297"/>
      <c r="L1076" s="261"/>
      <c r="M1076" s="215"/>
    </row>
    <row r="1077" spans="1:13" ht="15.75" thickBot="1">
      <c r="A1077" s="257" t="s">
        <v>85</v>
      </c>
      <c r="B1077" s="256"/>
      <c r="C1077" s="256"/>
      <c r="D1077" s="256"/>
      <c r="E1077" s="256"/>
      <c r="F1077" s="256"/>
      <c r="G1077" s="256"/>
      <c r="H1077" s="255"/>
      <c r="I1077" s="270"/>
      <c r="J1077" s="269"/>
      <c r="K1077" s="983"/>
      <c r="L1077" s="984"/>
      <c r="M1077" s="215"/>
    </row>
    <row r="1078" spans="1:13">
      <c r="A1078" s="296" t="s">
        <v>84</v>
      </c>
      <c r="B1078" s="295"/>
      <c r="C1078" s="295"/>
      <c r="D1078" s="295"/>
      <c r="E1078" s="295"/>
      <c r="F1078" s="295"/>
      <c r="G1078" s="295"/>
      <c r="H1078" s="294"/>
      <c r="I1078" s="273"/>
      <c r="J1078" s="293"/>
      <c r="K1078" s="985">
        <f>K1080+K1085+K1087</f>
        <v>6.1999999999999993</v>
      </c>
      <c r="L1078" s="956"/>
      <c r="M1078" s="226">
        <f>K1078*12*I1067</f>
        <v>107701.43999999999</v>
      </c>
    </row>
    <row r="1079" spans="1:13" ht="15.75" thickBot="1">
      <c r="A1079" s="292" t="s">
        <v>83</v>
      </c>
      <c r="B1079" s="291"/>
      <c r="C1079" s="291"/>
      <c r="D1079" s="291"/>
      <c r="E1079" s="291"/>
      <c r="F1079" s="291"/>
      <c r="G1079" s="291"/>
      <c r="H1079" s="290"/>
      <c r="I1079" s="289"/>
      <c r="J1079" s="288"/>
      <c r="K1079" s="221"/>
      <c r="L1079" s="220"/>
      <c r="M1079" s="219"/>
    </row>
    <row r="1080" spans="1:13">
      <c r="A1080" s="238" t="s">
        <v>82</v>
      </c>
      <c r="B1080" s="237"/>
      <c r="C1080" s="237"/>
      <c r="D1080" s="237"/>
      <c r="E1080" s="237"/>
      <c r="F1080" s="237"/>
      <c r="G1080" s="237"/>
      <c r="H1080" s="235"/>
      <c r="I1080" s="967" t="s">
        <v>27</v>
      </c>
      <c r="J1080" s="968"/>
      <c r="K1080" s="977">
        <v>3.11</v>
      </c>
      <c r="L1080" s="978"/>
      <c r="M1080" s="215">
        <f>K1080*12*I1067</f>
        <v>54024.431999999993</v>
      </c>
    </row>
    <row r="1081" spans="1:13">
      <c r="A1081" s="257" t="s">
        <v>81</v>
      </c>
      <c r="B1081" s="256"/>
      <c r="C1081" s="256"/>
      <c r="D1081" s="256"/>
      <c r="E1081" s="256"/>
      <c r="F1081" s="256"/>
      <c r="G1081" s="256"/>
      <c r="H1081" s="255"/>
      <c r="I1081" s="429"/>
      <c r="J1081" s="430"/>
      <c r="K1081" s="262"/>
      <c r="L1081" s="261"/>
      <c r="M1081" s="215"/>
    </row>
    <row r="1082" spans="1:13">
      <c r="A1082" s="238" t="s">
        <v>80</v>
      </c>
      <c r="B1082" s="283"/>
      <c r="C1082" s="283"/>
      <c r="D1082" s="283"/>
      <c r="E1082" s="283"/>
      <c r="F1082" s="283"/>
      <c r="G1082" s="283"/>
      <c r="H1082" s="284"/>
      <c r="I1082" s="967" t="s">
        <v>70</v>
      </c>
      <c r="J1082" s="968"/>
      <c r="K1082" s="262"/>
      <c r="L1082" s="261"/>
      <c r="M1082" s="215"/>
    </row>
    <row r="1083" spans="1:13">
      <c r="A1083" s="257" t="s">
        <v>79</v>
      </c>
      <c r="B1083" s="266"/>
      <c r="C1083" s="266"/>
      <c r="D1083" s="266"/>
      <c r="E1083" s="266"/>
      <c r="F1083" s="266"/>
      <c r="G1083" s="266"/>
      <c r="H1083" s="285"/>
      <c r="I1083" s="975"/>
      <c r="J1083" s="976"/>
      <c r="K1083" s="262"/>
      <c r="L1083" s="261"/>
      <c r="M1083" s="215"/>
    </row>
    <row r="1084" spans="1:13">
      <c r="A1084" s="254" t="s">
        <v>78</v>
      </c>
      <c r="B1084" s="282"/>
      <c r="C1084" s="281"/>
      <c r="D1084" s="283"/>
      <c r="E1084" s="283"/>
      <c r="F1084" s="283"/>
      <c r="G1084" s="283"/>
      <c r="H1084" s="284"/>
      <c r="I1084" s="967" t="s">
        <v>70</v>
      </c>
      <c r="J1084" s="968"/>
      <c r="K1084" s="262"/>
      <c r="L1084" s="261"/>
      <c r="M1084" s="215"/>
    </row>
    <row r="1085" spans="1:13">
      <c r="A1085" s="238" t="s">
        <v>77</v>
      </c>
      <c r="B1085" s="283"/>
      <c r="C1085" s="283"/>
      <c r="D1085" s="282"/>
      <c r="E1085" s="282"/>
      <c r="F1085" s="282"/>
      <c r="G1085" s="282"/>
      <c r="H1085" s="281"/>
      <c r="I1085" s="979" t="s">
        <v>59</v>
      </c>
      <c r="J1085" s="980"/>
      <c r="K1085" s="981">
        <v>1.36</v>
      </c>
      <c r="L1085" s="982"/>
      <c r="M1085" s="215">
        <f>K1085*12*I1067</f>
        <v>23624.831999999999</v>
      </c>
    </row>
    <row r="1086" spans="1:13">
      <c r="A1086" s="249" t="s">
        <v>76</v>
      </c>
      <c r="B1086" s="248"/>
      <c r="C1086" s="248"/>
      <c r="D1086" s="248"/>
      <c r="E1086" s="248"/>
      <c r="F1086" s="248"/>
      <c r="G1086" s="248"/>
      <c r="H1086" s="247"/>
      <c r="I1086" s="961" t="s">
        <v>134</v>
      </c>
      <c r="J1086" s="962"/>
      <c r="K1086" s="262"/>
      <c r="L1086" s="261"/>
      <c r="M1086" s="215"/>
    </row>
    <row r="1087" spans="1:13">
      <c r="A1087" s="249" t="s">
        <v>73</v>
      </c>
      <c r="B1087" s="248"/>
      <c r="C1087" s="248"/>
      <c r="D1087" s="248"/>
      <c r="E1087" s="248"/>
      <c r="F1087" s="248"/>
      <c r="G1087" s="248"/>
      <c r="H1087" s="247"/>
      <c r="I1087" s="961" t="s">
        <v>59</v>
      </c>
      <c r="J1087" s="962"/>
      <c r="K1087" s="981">
        <v>1.73</v>
      </c>
      <c r="L1087" s="982"/>
      <c r="M1087" s="215">
        <f>K1087*12*I1067</f>
        <v>30052.175999999996</v>
      </c>
    </row>
    <row r="1088" spans="1:13">
      <c r="A1088" s="257" t="s">
        <v>72</v>
      </c>
      <c r="B1088" s="256"/>
      <c r="C1088" s="256"/>
      <c r="D1088" s="256"/>
      <c r="E1088" s="256"/>
      <c r="F1088" s="256"/>
      <c r="G1088" s="256"/>
      <c r="H1088" s="255"/>
      <c r="I1088" s="270"/>
      <c r="J1088" s="269"/>
      <c r="K1088" s="262"/>
      <c r="L1088" s="261"/>
      <c r="M1088" s="215"/>
    </row>
    <row r="1089" spans="1:13">
      <c r="A1089" s="249" t="s">
        <v>71</v>
      </c>
      <c r="B1089" s="248"/>
      <c r="C1089" s="248"/>
      <c r="D1089" s="248"/>
      <c r="E1089" s="248"/>
      <c r="F1089" s="248"/>
      <c r="G1089" s="248"/>
      <c r="H1089" s="247"/>
      <c r="I1089" s="967" t="s">
        <v>70</v>
      </c>
      <c r="J1089" s="968"/>
      <c r="K1089" s="262"/>
      <c r="L1089" s="261"/>
      <c r="M1089" s="215"/>
    </row>
    <row r="1090" spans="1:13" ht="15.75" thickBot="1">
      <c r="A1090" s="249" t="s">
        <v>69</v>
      </c>
      <c r="B1090" s="248"/>
      <c r="C1090" s="248"/>
      <c r="D1090" s="248"/>
      <c r="E1090" s="248"/>
      <c r="F1090" s="248"/>
      <c r="G1090" s="248"/>
      <c r="H1090" s="247"/>
      <c r="I1090" s="961" t="s">
        <v>133</v>
      </c>
      <c r="J1090" s="962"/>
      <c r="K1090" s="280"/>
      <c r="L1090" s="279"/>
      <c r="M1090" s="278"/>
    </row>
    <row r="1091" spans="1:13" ht="15.75" thickBot="1">
      <c r="A1091" s="277" t="s">
        <v>66</v>
      </c>
      <c r="B1091" s="276"/>
      <c r="C1091" s="276"/>
      <c r="D1091" s="276"/>
      <c r="E1091" s="276"/>
      <c r="F1091" s="276"/>
      <c r="G1091" s="275"/>
      <c r="H1091" s="274"/>
      <c r="I1091" s="273"/>
      <c r="J1091" s="272"/>
      <c r="K1091" s="991">
        <f>K1092+K1099+K1107+K1111+K1112+K1113</f>
        <v>47.680000000000007</v>
      </c>
      <c r="L1091" s="956"/>
      <c r="M1091" s="226">
        <f>M1092+M1099+M1107+M1111+M1112+M1113</f>
        <v>828258.81600000011</v>
      </c>
    </row>
    <row r="1092" spans="1:13" ht="15.75" thickBot="1">
      <c r="A1092" s="986" t="s">
        <v>65</v>
      </c>
      <c r="B1092" s="987"/>
      <c r="C1092" s="987"/>
      <c r="D1092" s="987"/>
      <c r="E1092" s="987"/>
      <c r="F1092" s="987"/>
      <c r="G1092" s="987"/>
      <c r="H1092" s="988"/>
      <c r="I1092" s="242"/>
      <c r="J1092" s="241"/>
      <c r="K1092" s="989">
        <f>K1093+K1094+K1095+K1097+K1098</f>
        <v>8.3000000000000007</v>
      </c>
      <c r="L1092" s="990"/>
      <c r="M1092" s="240">
        <f>K1092*12*I1067</f>
        <v>144180.96</v>
      </c>
    </row>
    <row r="1093" spans="1:13">
      <c r="A1093" s="257" t="s">
        <v>64</v>
      </c>
      <c r="B1093" s="256"/>
      <c r="C1093" s="256"/>
      <c r="D1093" s="256"/>
      <c r="E1093" s="256"/>
      <c r="F1093" s="256"/>
      <c r="G1093" s="256"/>
      <c r="H1093" s="255"/>
      <c r="I1093" s="975" t="s">
        <v>63</v>
      </c>
      <c r="J1093" s="976"/>
      <c r="K1093" s="977">
        <v>2.2400000000000002</v>
      </c>
      <c r="L1093" s="978"/>
      <c r="M1093" s="215">
        <f>K1093*12*I1067</f>
        <v>38911.488000000005</v>
      </c>
    </row>
    <row r="1094" spans="1:13">
      <c r="A1094" s="254" t="s">
        <v>62</v>
      </c>
      <c r="B1094" s="253"/>
      <c r="C1094" s="253"/>
      <c r="D1094" s="253"/>
      <c r="E1094" s="253"/>
      <c r="F1094" s="253"/>
      <c r="G1094" s="253"/>
      <c r="H1094" s="252"/>
      <c r="I1094" s="979" t="s">
        <v>61</v>
      </c>
      <c r="J1094" s="980"/>
      <c r="K1094" s="981">
        <v>5.28</v>
      </c>
      <c r="L1094" s="982"/>
      <c r="M1094" s="215">
        <f>K1094*12*I1067</f>
        <v>91719.935999999987</v>
      </c>
    </row>
    <row r="1095" spans="1:13">
      <c r="A1095" s="249" t="s">
        <v>60</v>
      </c>
      <c r="B1095" s="248"/>
      <c r="C1095" s="248"/>
      <c r="D1095" s="248"/>
      <c r="E1095" s="248"/>
      <c r="F1095" s="248"/>
      <c r="G1095" s="248"/>
      <c r="H1095" s="247"/>
      <c r="I1095" s="961" t="s">
        <v>59</v>
      </c>
      <c r="J1095" s="962"/>
      <c r="K1095" s="981">
        <v>0.6</v>
      </c>
      <c r="L1095" s="982"/>
      <c r="M1095" s="215">
        <f>K1095*12*I1067</f>
        <v>10422.719999999998</v>
      </c>
    </row>
    <row r="1096" spans="1:13">
      <c r="A1096" s="271" t="s">
        <v>58</v>
      </c>
      <c r="B1096" s="266"/>
      <c r="C1096" s="266"/>
      <c r="D1096" s="266"/>
      <c r="E1096" s="256"/>
      <c r="F1096" s="256"/>
      <c r="G1096" s="256"/>
      <c r="H1096" s="255"/>
      <c r="I1096" s="270"/>
      <c r="J1096" s="269"/>
      <c r="K1096" s="268"/>
      <c r="L1096" s="261"/>
      <c r="M1096" s="215"/>
    </row>
    <row r="1097" spans="1:13">
      <c r="A1097" s="254" t="s">
        <v>57</v>
      </c>
      <c r="B1097" s="253"/>
      <c r="C1097" s="253"/>
      <c r="D1097" s="253"/>
      <c r="E1097" s="253"/>
      <c r="F1097" s="253"/>
      <c r="G1097" s="253"/>
      <c r="H1097" s="252"/>
      <c r="I1097" s="979" t="s">
        <v>27</v>
      </c>
      <c r="J1097" s="980"/>
      <c r="K1097" s="981">
        <v>0.18</v>
      </c>
      <c r="L1097" s="982"/>
      <c r="M1097" s="215">
        <f>K1097*12*I1067</f>
        <v>3126.8159999999998</v>
      </c>
    </row>
    <row r="1098" spans="1:13" ht="15.75" thickBot="1">
      <c r="A1098" s="249" t="s">
        <v>56</v>
      </c>
      <c r="B1098" s="248"/>
      <c r="C1098" s="248"/>
      <c r="D1098" s="248"/>
      <c r="E1098" s="248"/>
      <c r="F1098" s="248"/>
      <c r="G1098" s="248"/>
      <c r="H1098" s="247"/>
      <c r="I1098" s="992" t="s">
        <v>27</v>
      </c>
      <c r="J1098" s="993"/>
      <c r="K1098" s="994"/>
      <c r="L1098" s="995"/>
      <c r="M1098" s="215"/>
    </row>
    <row r="1099" spans="1:13" ht="15.75" thickBot="1">
      <c r="A1099" s="996" t="s">
        <v>55</v>
      </c>
      <c r="B1099" s="997"/>
      <c r="C1099" s="997"/>
      <c r="D1099" s="997"/>
      <c r="E1099" s="997"/>
      <c r="F1099" s="997"/>
      <c r="G1099" s="997"/>
      <c r="H1099" s="998"/>
      <c r="I1099" s="242"/>
      <c r="J1099" s="241"/>
      <c r="K1099" s="999">
        <f>K1100+K1101+K1103+K1104+K1105+K1106</f>
        <v>2.5499999999999998</v>
      </c>
      <c r="L1099" s="990"/>
      <c r="M1099" s="240">
        <f>K1099*12*I1067</f>
        <v>44296.56</v>
      </c>
    </row>
    <row r="1100" spans="1:13">
      <c r="A1100" s="267" t="s">
        <v>54</v>
      </c>
      <c r="B1100" s="266"/>
      <c r="C1100" s="266"/>
      <c r="D1100" s="266"/>
      <c r="E1100" s="266"/>
      <c r="F1100" s="256"/>
      <c r="G1100" s="256"/>
      <c r="H1100" s="255"/>
      <c r="I1100" s="265"/>
      <c r="J1100" s="233"/>
      <c r="K1100" s="977">
        <v>0.14000000000000001</v>
      </c>
      <c r="L1100" s="978"/>
      <c r="M1100" s="215">
        <f>K1100*12*I1067</f>
        <v>2431.9680000000003</v>
      </c>
    </row>
    <row r="1101" spans="1:13">
      <c r="A1101" s="264" t="s">
        <v>53</v>
      </c>
      <c r="B1101" s="263"/>
      <c r="C1101" s="263"/>
      <c r="D1101" s="263"/>
      <c r="E1101" s="263"/>
      <c r="F1101" s="248"/>
      <c r="G1101" s="248"/>
      <c r="H1101" s="247"/>
      <c r="I1101" s="967" t="s">
        <v>52</v>
      </c>
      <c r="J1101" s="968"/>
      <c r="K1101" s="981">
        <v>1.22</v>
      </c>
      <c r="L1101" s="982"/>
      <c r="M1101" s="215">
        <f>K1101*12*I1067</f>
        <v>21192.863999999998</v>
      </c>
    </row>
    <row r="1102" spans="1:13">
      <c r="A1102" s="257" t="s">
        <v>51</v>
      </c>
      <c r="B1102" s="256"/>
      <c r="C1102" s="256"/>
      <c r="D1102" s="256"/>
      <c r="E1102" s="256"/>
      <c r="F1102" s="256"/>
      <c r="G1102" s="256"/>
      <c r="H1102" s="255"/>
      <c r="I1102" s="975" t="s">
        <v>50</v>
      </c>
      <c r="J1102" s="976"/>
      <c r="K1102" s="262"/>
      <c r="L1102" s="261"/>
      <c r="M1102" s="215"/>
    </row>
    <row r="1103" spans="1:13">
      <c r="A1103" s="254" t="s">
        <v>49</v>
      </c>
      <c r="B1103" s="253"/>
      <c r="C1103" s="253"/>
      <c r="D1103" s="253"/>
      <c r="E1103" s="253"/>
      <c r="F1103" s="253"/>
      <c r="G1103" s="253"/>
      <c r="H1103" s="252"/>
      <c r="I1103" s="979" t="s">
        <v>48</v>
      </c>
      <c r="J1103" s="980"/>
      <c r="K1103" s="981">
        <v>0.75</v>
      </c>
      <c r="L1103" s="982"/>
      <c r="M1103" s="215">
        <f>K1103*12*I1067</f>
        <v>13028.4</v>
      </c>
    </row>
    <row r="1104" spans="1:13">
      <c r="A1104" s="254" t="s">
        <v>47</v>
      </c>
      <c r="B1104" s="253"/>
      <c r="C1104" s="253"/>
      <c r="D1104" s="253"/>
      <c r="E1104" s="253"/>
      <c r="F1104" s="253"/>
      <c r="G1104" s="253"/>
      <c r="H1104" s="252"/>
      <c r="I1104" s="979" t="s">
        <v>46</v>
      </c>
      <c r="J1104" s="980"/>
      <c r="K1104" s="981">
        <v>0.19</v>
      </c>
      <c r="L1104" s="982"/>
      <c r="M1104" s="215">
        <f>K1104*12*I1067</f>
        <v>3300.5280000000002</v>
      </c>
    </row>
    <row r="1105" spans="1:13">
      <c r="A1105" s="249" t="s">
        <v>38</v>
      </c>
      <c r="B1105" s="248"/>
      <c r="C1105" s="248"/>
      <c r="D1105" s="248"/>
      <c r="E1105" s="248"/>
      <c r="F1105" s="248"/>
      <c r="G1105" s="248"/>
      <c r="H1105" s="247"/>
      <c r="I1105" s="979" t="s">
        <v>37</v>
      </c>
      <c r="J1105" s="980"/>
      <c r="K1105" s="983">
        <v>0.1</v>
      </c>
      <c r="L1105" s="984"/>
      <c r="M1105" s="215">
        <f>K1105*12*I1067</f>
        <v>1737.1200000000001</v>
      </c>
    </row>
    <row r="1106" spans="1:13" ht="15.75" thickBot="1">
      <c r="A1106" s="249" t="s">
        <v>45</v>
      </c>
      <c r="B1106" s="248"/>
      <c r="C1106" s="248"/>
      <c r="D1106" s="248"/>
      <c r="E1106" s="248"/>
      <c r="F1106" s="248"/>
      <c r="G1106" s="248"/>
      <c r="H1106" s="247"/>
      <c r="I1106" s="992" t="s">
        <v>44</v>
      </c>
      <c r="J1106" s="993"/>
      <c r="K1106" s="1002">
        <v>0.15</v>
      </c>
      <c r="L1106" s="1003"/>
      <c r="M1106" s="260">
        <f>K1106*12*I1067</f>
        <v>2605.6799999999994</v>
      </c>
    </row>
    <row r="1107" spans="1:13" ht="15.75" thickBot="1">
      <c r="A1107" s="996" t="s">
        <v>108</v>
      </c>
      <c r="B1107" s="997"/>
      <c r="C1107" s="997"/>
      <c r="D1107" s="997"/>
      <c r="E1107" s="997"/>
      <c r="F1107" s="997"/>
      <c r="G1107" s="997"/>
      <c r="H1107" s="998"/>
      <c r="I1107" s="259"/>
      <c r="J1107" s="258"/>
      <c r="K1107" s="1004">
        <f>K1108+K1109+K1110</f>
        <v>1.67</v>
      </c>
      <c r="L1107" s="1005"/>
      <c r="M1107" s="240">
        <f>K1107*12*I1067</f>
        <v>29009.903999999999</v>
      </c>
    </row>
    <row r="1108" spans="1:13">
      <c r="A1108" s="257" t="s">
        <v>42</v>
      </c>
      <c r="B1108" s="256"/>
      <c r="C1108" s="256"/>
      <c r="D1108" s="256"/>
      <c r="E1108" s="256"/>
      <c r="F1108" s="256"/>
      <c r="G1108" s="256"/>
      <c r="H1108" s="255"/>
      <c r="I1108" s="1006" t="s">
        <v>41</v>
      </c>
      <c r="J1108" s="1007"/>
      <c r="K1108" s="1008">
        <v>0.8</v>
      </c>
      <c r="L1108" s="1009"/>
      <c r="M1108" s="215">
        <f>K1108*12*I1067</f>
        <v>13896.960000000001</v>
      </c>
    </row>
    <row r="1109" spans="1:13">
      <c r="A1109" s="254" t="s">
        <v>40</v>
      </c>
      <c r="B1109" s="253"/>
      <c r="C1109" s="253"/>
      <c r="D1109" s="253"/>
      <c r="E1109" s="253"/>
      <c r="F1109" s="253"/>
      <c r="G1109" s="253"/>
      <c r="H1109" s="252"/>
      <c r="I1109" s="251" t="s">
        <v>39</v>
      </c>
      <c r="J1109" s="250"/>
      <c r="K1109" s="983">
        <v>0.7</v>
      </c>
      <c r="L1109" s="984"/>
      <c r="M1109" s="215">
        <f>K1109*12*I1067</f>
        <v>12159.839999999997</v>
      </c>
    </row>
    <row r="1110" spans="1:13" ht="15.75" thickBot="1">
      <c r="A1110" s="249" t="s">
        <v>38</v>
      </c>
      <c r="B1110" s="248"/>
      <c r="C1110" s="248"/>
      <c r="D1110" s="248"/>
      <c r="E1110" s="248"/>
      <c r="F1110" s="248"/>
      <c r="G1110" s="248"/>
      <c r="H1110" s="247"/>
      <c r="I1110" s="992" t="s">
        <v>37</v>
      </c>
      <c r="J1110" s="993"/>
      <c r="K1110" s="1002">
        <v>0.17</v>
      </c>
      <c r="L1110" s="1003"/>
      <c r="M1110" s="215">
        <f>K1110*12*I1067</f>
        <v>2953.1039999999998</v>
      </c>
    </row>
    <row r="1111" spans="1:13" ht="15.75" thickBot="1">
      <c r="A1111" s="246" t="s">
        <v>107</v>
      </c>
      <c r="B1111" s="245"/>
      <c r="C1111" s="245"/>
      <c r="D1111" s="245"/>
      <c r="E1111" s="245"/>
      <c r="F1111" s="245"/>
      <c r="G1111" s="245"/>
      <c r="H1111" s="244"/>
      <c r="I1111" s="1010" t="s">
        <v>35</v>
      </c>
      <c r="J1111" s="1011"/>
      <c r="K1111" s="1012">
        <v>33.090000000000003</v>
      </c>
      <c r="L1111" s="1013"/>
      <c r="M1111" s="240">
        <f>K1111*12*I1067</f>
        <v>574813.00800000003</v>
      </c>
    </row>
    <row r="1112" spans="1:13" ht="15.75" thickBot="1">
      <c r="A1112" s="986" t="s">
        <v>106</v>
      </c>
      <c r="B1112" s="987"/>
      <c r="C1112" s="987"/>
      <c r="D1112" s="987"/>
      <c r="E1112" s="987"/>
      <c r="F1112" s="987"/>
      <c r="G1112" s="987"/>
      <c r="H1112" s="988"/>
      <c r="I1112" s="1014" t="s">
        <v>32</v>
      </c>
      <c r="J1112" s="1015"/>
      <c r="K1112" s="999">
        <v>1.98</v>
      </c>
      <c r="L1112" s="1005"/>
      <c r="M1112" s="240">
        <f>K1112*12*I1067</f>
        <v>34394.975999999995</v>
      </c>
    </row>
    <row r="1113" spans="1:13" ht="15.75" thickBot="1">
      <c r="A1113" s="246" t="s">
        <v>105</v>
      </c>
      <c r="B1113" s="245"/>
      <c r="C1113" s="245"/>
      <c r="D1113" s="245"/>
      <c r="E1113" s="245"/>
      <c r="F1113" s="245"/>
      <c r="G1113" s="245"/>
      <c r="H1113" s="244"/>
      <c r="I1113" s="242"/>
      <c r="J1113" s="241"/>
      <c r="K1113" s="999">
        <v>0.09</v>
      </c>
      <c r="L1113" s="1005"/>
      <c r="M1113" s="240">
        <f>K1113*12*I1067</f>
        <v>1563.4079999999999</v>
      </c>
    </row>
    <row r="1114" spans="1:13">
      <c r="A1114" s="238" t="s">
        <v>28</v>
      </c>
      <c r="B1114" s="237"/>
      <c r="C1114" s="237"/>
      <c r="D1114" s="237"/>
      <c r="E1114" s="237"/>
      <c r="F1114" s="237"/>
      <c r="G1114" s="237"/>
      <c r="H1114" s="235"/>
      <c r="I1114" s="1014" t="s">
        <v>27</v>
      </c>
      <c r="J1114" s="1015"/>
      <c r="K1114" s="431"/>
      <c r="L1114" s="432"/>
      <c r="M1114" s="215"/>
    </row>
    <row r="1115" spans="1:13" ht="15.75" thickBot="1">
      <c r="A1115" s="238" t="s">
        <v>26</v>
      </c>
      <c r="B1115" s="237"/>
      <c r="C1115" s="237"/>
      <c r="D1115" s="237"/>
      <c r="E1115" s="237"/>
      <c r="F1115" s="237"/>
      <c r="G1115" s="237"/>
      <c r="H1115" s="235"/>
      <c r="I1115" s="234"/>
      <c r="J1115" s="233"/>
      <c r="K1115" s="431"/>
      <c r="L1115" s="432"/>
      <c r="M1115" s="215"/>
    </row>
    <row r="1116" spans="1:13" ht="15.75" thickBot="1">
      <c r="A1116" s="986" t="s">
        <v>111</v>
      </c>
      <c r="B1116" s="987"/>
      <c r="C1116" s="987"/>
      <c r="D1116" s="987"/>
      <c r="E1116" s="987"/>
      <c r="F1116" s="987"/>
      <c r="G1116" s="987"/>
      <c r="H1116" s="988"/>
      <c r="I1116" s="242"/>
      <c r="J1116" s="241"/>
      <c r="K1116" s="999">
        <v>7.34</v>
      </c>
      <c r="L1116" s="1005"/>
      <c r="M1116" s="240">
        <f>K1116*12*I1067</f>
        <v>127504.60799999999</v>
      </c>
    </row>
    <row r="1117" spans="1:13">
      <c r="A1117" s="238" t="s">
        <v>132</v>
      </c>
      <c r="B1117" s="236"/>
      <c r="C1117" s="236"/>
      <c r="D1117" s="236"/>
      <c r="E1117" s="236"/>
      <c r="F1117" s="237"/>
      <c r="G1117" s="236"/>
      <c r="H1117" s="235"/>
      <c r="I1117" s="967" t="s">
        <v>23</v>
      </c>
      <c r="J1117" s="968"/>
      <c r="K1117" s="232"/>
      <c r="L1117" s="432"/>
      <c r="M1117" s="215"/>
    </row>
    <row r="1118" spans="1:13">
      <c r="A1118" s="238" t="s">
        <v>131</v>
      </c>
      <c r="B1118" s="236"/>
      <c r="C1118" s="236"/>
      <c r="D1118" s="236"/>
      <c r="E1118" s="236"/>
      <c r="F1118" s="237"/>
      <c r="G1118" s="236"/>
      <c r="H1118" s="235"/>
      <c r="I1118" s="967" t="s">
        <v>21</v>
      </c>
      <c r="J1118" s="968"/>
      <c r="K1118" s="232"/>
      <c r="L1118" s="432"/>
      <c r="M1118" s="215"/>
    </row>
    <row r="1119" spans="1:13">
      <c r="A1119" s="238" t="s">
        <v>130</v>
      </c>
      <c r="B1119" s="236"/>
      <c r="C1119" s="236"/>
      <c r="D1119" s="236"/>
      <c r="E1119" s="236"/>
      <c r="F1119" s="237"/>
      <c r="G1119" s="236"/>
      <c r="H1119" s="235"/>
      <c r="I1119" s="967" t="s">
        <v>19</v>
      </c>
      <c r="J1119" s="968"/>
      <c r="K1119" s="232"/>
      <c r="L1119" s="432"/>
      <c r="M1119" s="215"/>
    </row>
    <row r="1120" spans="1:13">
      <c r="A1120" s="238" t="s">
        <v>129</v>
      </c>
      <c r="B1120" s="236"/>
      <c r="C1120" s="236"/>
      <c r="D1120" s="236"/>
      <c r="E1120" s="236"/>
      <c r="F1120" s="237"/>
      <c r="G1120" s="236"/>
      <c r="H1120" s="235"/>
      <c r="I1120" s="967" t="s">
        <v>17</v>
      </c>
      <c r="J1120" s="968"/>
      <c r="K1120" s="232"/>
      <c r="L1120" s="432"/>
      <c r="M1120" s="215"/>
    </row>
    <row r="1121" spans="1:13">
      <c r="A1121" s="238" t="s">
        <v>128</v>
      </c>
      <c r="B1121" s="236"/>
      <c r="C1121" s="236"/>
      <c r="D1121" s="236"/>
      <c r="E1121" s="236"/>
      <c r="F1121" s="237"/>
      <c r="G1121" s="236"/>
      <c r="H1121" s="235"/>
      <c r="I1121" s="967" t="s">
        <v>15</v>
      </c>
      <c r="J1121" s="968"/>
      <c r="K1121" s="232"/>
      <c r="L1121" s="432"/>
      <c r="M1121" s="215"/>
    </row>
    <row r="1122" spans="1:13">
      <c r="A1122" s="238" t="s">
        <v>127</v>
      </c>
      <c r="B1122" s="236"/>
      <c r="C1122" s="236"/>
      <c r="D1122" s="236"/>
      <c r="E1122" s="236"/>
      <c r="F1122" s="237"/>
      <c r="G1122" s="236"/>
      <c r="H1122" s="235"/>
      <c r="I1122" s="234"/>
      <c r="J1122" s="233"/>
      <c r="K1122" s="232"/>
      <c r="L1122" s="239"/>
      <c r="M1122" s="215"/>
    </row>
    <row r="1123" spans="1:13">
      <c r="A1123" s="238" t="s">
        <v>126</v>
      </c>
      <c r="B1123" s="236"/>
      <c r="C1123" s="236"/>
      <c r="D1123" s="236"/>
      <c r="E1123" s="236"/>
      <c r="F1123" s="237"/>
      <c r="G1123" s="236"/>
      <c r="H1123" s="235"/>
      <c r="I1123" s="234"/>
      <c r="J1123" s="233"/>
      <c r="K1123" s="232"/>
      <c r="L1123" s="432"/>
      <c r="M1123" s="215"/>
    </row>
    <row r="1124" spans="1:13">
      <c r="A1124" s="238" t="s">
        <v>11</v>
      </c>
      <c r="B1124" s="236"/>
      <c r="C1124" s="236"/>
      <c r="D1124" s="236"/>
      <c r="E1124" s="236"/>
      <c r="F1124" s="237"/>
      <c r="G1124" s="236"/>
      <c r="H1124" s="235"/>
      <c r="I1124" s="234"/>
      <c r="J1124" s="233"/>
      <c r="K1124" s="232"/>
      <c r="L1124" s="432"/>
      <c r="M1124" s="215"/>
    </row>
    <row r="1125" spans="1:13" ht="15.75" thickBot="1">
      <c r="A1125" s="238" t="s">
        <v>125</v>
      </c>
      <c r="B1125" s="236"/>
      <c r="C1125" s="236"/>
      <c r="D1125" s="236"/>
      <c r="E1125" s="236"/>
      <c r="F1125" s="237"/>
      <c r="G1125" s="236"/>
      <c r="H1125" s="235"/>
      <c r="I1125" s="234"/>
      <c r="J1125" s="233"/>
      <c r="K1125" s="232"/>
      <c r="L1125" s="432"/>
      <c r="M1125" s="215"/>
    </row>
    <row r="1126" spans="1:13">
      <c r="A1126" s="230" t="s">
        <v>8</v>
      </c>
      <c r="B1126" s="229"/>
      <c r="C1126" s="229"/>
      <c r="D1126" s="229"/>
      <c r="E1126" s="229"/>
      <c r="F1126" s="229"/>
      <c r="G1126" s="229"/>
      <c r="H1126" s="229"/>
      <c r="I1126" s="1014" t="s">
        <v>3</v>
      </c>
      <c r="J1126" s="1015"/>
      <c r="K1126" s="228"/>
      <c r="L1126" s="227"/>
      <c r="M1126" s="226"/>
    </row>
    <row r="1127" spans="1:13" ht="15.75" thickBot="1">
      <c r="A1127" s="225" t="s">
        <v>7</v>
      </c>
      <c r="B1127" s="224"/>
      <c r="C1127" s="224"/>
      <c r="D1127" s="224"/>
      <c r="E1127" s="224"/>
      <c r="F1127" s="224"/>
      <c r="G1127" s="224"/>
      <c r="H1127" s="224"/>
      <c r="I1127" s="223"/>
      <c r="J1127" s="222"/>
      <c r="K1127" s="221"/>
      <c r="L1127" s="220"/>
      <c r="M1127" s="219"/>
    </row>
    <row r="1128" spans="1:13" ht="15.75" thickBot="1">
      <c r="A1128" s="1016" t="s">
        <v>157</v>
      </c>
      <c r="B1128" s="1016"/>
      <c r="C1128" s="1016"/>
      <c r="D1128" s="1016"/>
      <c r="E1128" s="1016"/>
      <c r="F1128" s="1016"/>
      <c r="G1128" s="1016"/>
      <c r="H1128" s="1016"/>
      <c r="I1128" s="1014" t="s">
        <v>3</v>
      </c>
      <c r="J1128" s="1015"/>
      <c r="K1128" s="1017">
        <v>0.44</v>
      </c>
      <c r="L1128" s="1017"/>
      <c r="M1128" s="215">
        <f>I1067*12*K1128</f>
        <v>7643.3279999999986</v>
      </c>
    </row>
    <row r="1129" spans="1:13" ht="15.75" thickBot="1">
      <c r="A1129" s="1020" t="s">
        <v>0</v>
      </c>
      <c r="B1129" s="1021"/>
      <c r="C1129" s="1021"/>
      <c r="D1129" s="1021"/>
      <c r="E1129" s="1021"/>
      <c r="F1129" s="1021"/>
      <c r="G1129" s="1021"/>
      <c r="H1129" s="1021"/>
      <c r="I1129" s="210"/>
      <c r="J1129" s="209"/>
      <c r="K1129" s="1022">
        <f>K1068+K1078+K1091+K1116+K1128</f>
        <v>69.25</v>
      </c>
      <c r="L1129" s="1023"/>
      <c r="M1129" s="208">
        <f>M1068+M1078+M1091+M1116+M1128</f>
        <v>1202955.6000000001</v>
      </c>
    </row>
    <row r="1131" spans="1:13" ht="15.75">
      <c r="A1131" s="957" t="s">
        <v>104</v>
      </c>
      <c r="B1131" s="957"/>
      <c r="C1131" s="957"/>
      <c r="D1131" s="957"/>
      <c r="E1131" s="957"/>
      <c r="F1131" s="957"/>
      <c r="G1131" s="957"/>
      <c r="H1131" s="957"/>
      <c r="I1131" s="957"/>
      <c r="J1131" s="957"/>
      <c r="K1131" s="957"/>
      <c r="L1131" s="957"/>
      <c r="M1131" s="262"/>
    </row>
    <row r="1132" spans="1:13" ht="15.75">
      <c r="A1132" s="958" t="s">
        <v>139</v>
      </c>
      <c r="B1132" s="958"/>
      <c r="C1132" s="958"/>
      <c r="D1132" s="958"/>
      <c r="E1132" s="958"/>
      <c r="F1132" s="958"/>
      <c r="G1132" s="958"/>
      <c r="H1132" s="958"/>
      <c r="I1132" s="958"/>
      <c r="J1132" s="958"/>
      <c r="K1132" s="958"/>
      <c r="L1132" s="958"/>
      <c r="M1132" s="262"/>
    </row>
    <row r="1133" spans="1:13" ht="15.75">
      <c r="A1133" s="300"/>
      <c r="B1133" s="300"/>
      <c r="C1133" s="300"/>
      <c r="D1133" s="300"/>
      <c r="E1133" s="300"/>
      <c r="F1133" s="300" t="s">
        <v>190</v>
      </c>
      <c r="G1133" s="300"/>
      <c r="H1133" s="300"/>
      <c r="I1133" s="300"/>
      <c r="J1133" s="300"/>
      <c r="K1133" s="1110" t="s">
        <v>159</v>
      </c>
      <c r="L1133" s="1111"/>
      <c r="M1133" s="1111"/>
    </row>
    <row r="1134" spans="1:13">
      <c r="A1134" s="264"/>
      <c r="B1134" s="263"/>
      <c r="C1134" s="960" t="s">
        <v>100</v>
      </c>
      <c r="D1134" s="960"/>
      <c r="E1134" s="960"/>
      <c r="F1134" s="263"/>
      <c r="G1134" s="263"/>
      <c r="H1134" s="298"/>
      <c r="I1134" s="961" t="s">
        <v>99</v>
      </c>
      <c r="J1134" s="962"/>
      <c r="K1134" s="963" t="s">
        <v>98</v>
      </c>
      <c r="L1134" s="964"/>
      <c r="M1134" s="312"/>
    </row>
    <row r="1135" spans="1:13">
      <c r="A1135" s="311"/>
      <c r="B1135" s="283"/>
      <c r="C1135" s="283"/>
      <c r="D1135" s="283"/>
      <c r="E1135" s="283"/>
      <c r="F1135" s="283"/>
      <c r="G1135" s="283"/>
      <c r="H1135" s="284"/>
      <c r="I1135" s="234"/>
      <c r="J1135" s="233"/>
      <c r="K1135" s="965" t="s">
        <v>97</v>
      </c>
      <c r="L1135" s="966"/>
      <c r="M1135" s="310" t="s">
        <v>96</v>
      </c>
    </row>
    <row r="1136" spans="1:13">
      <c r="A1136" s="311"/>
      <c r="B1136" s="283"/>
      <c r="C1136" s="283"/>
      <c r="D1136" s="283"/>
      <c r="E1136" s="283"/>
      <c r="F1136" s="283"/>
      <c r="G1136" s="283"/>
      <c r="H1136" s="284"/>
      <c r="I1136" s="967" t="s">
        <v>95</v>
      </c>
      <c r="J1136" s="968"/>
      <c r="K1136" s="969" t="s">
        <v>94</v>
      </c>
      <c r="L1136" s="970"/>
      <c r="M1136" s="310" t="s">
        <v>93</v>
      </c>
    </row>
    <row r="1137" spans="1:13" ht="16.5" thickBot="1">
      <c r="A1137" s="309"/>
      <c r="B1137" s="280"/>
      <c r="C1137" s="280"/>
      <c r="D1137" s="280"/>
      <c r="E1137" s="280"/>
      <c r="F1137" s="280"/>
      <c r="G1137" s="280"/>
      <c r="H1137" s="279"/>
      <c r="I1137" s="971">
        <v>598</v>
      </c>
      <c r="J1137" s="972"/>
      <c r="K1137" s="973"/>
      <c r="L1137" s="974"/>
      <c r="M1137" s="308"/>
    </row>
    <row r="1138" spans="1:13">
      <c r="A1138" s="296" t="s">
        <v>92</v>
      </c>
      <c r="B1138" s="276"/>
      <c r="C1138" s="276"/>
      <c r="D1138" s="276"/>
      <c r="E1138" s="276"/>
      <c r="F1138" s="276"/>
      <c r="G1138" s="276"/>
      <c r="H1138" s="307"/>
      <c r="I1138" s="273"/>
      <c r="J1138" s="272"/>
      <c r="K1138" s="955">
        <f>K1141+K1144</f>
        <v>7.59</v>
      </c>
      <c r="L1138" s="956"/>
      <c r="M1138" s="226">
        <f>K1138*12*I1137</f>
        <v>54465.84</v>
      </c>
    </row>
    <row r="1139" spans="1:13">
      <c r="A1139" s="306" t="s">
        <v>91</v>
      </c>
      <c r="B1139" s="305"/>
      <c r="C1139" s="305"/>
      <c r="D1139" s="305"/>
      <c r="E1139" s="305"/>
      <c r="F1139" s="305"/>
      <c r="G1139" s="305"/>
      <c r="H1139" s="304"/>
      <c r="I1139" s="234"/>
      <c r="J1139" s="233"/>
      <c r="K1139" s="268"/>
      <c r="L1139" s="261"/>
      <c r="M1139" s="303"/>
    </row>
    <row r="1140" spans="1:13" ht="15.75" thickBot="1">
      <c r="A1140" s="292" t="s">
        <v>90</v>
      </c>
      <c r="B1140" s="302"/>
      <c r="C1140" s="302"/>
      <c r="D1140" s="302"/>
      <c r="E1140" s="302"/>
      <c r="F1140" s="302"/>
      <c r="G1140" s="302"/>
      <c r="H1140" s="301"/>
      <c r="I1140" s="289"/>
      <c r="J1140" s="222"/>
      <c r="K1140" s="221"/>
      <c r="L1140" s="220"/>
      <c r="M1140" s="219"/>
    </row>
    <row r="1141" spans="1:13">
      <c r="A1141" s="257" t="s">
        <v>89</v>
      </c>
      <c r="B1141" s="266"/>
      <c r="C1141" s="266"/>
      <c r="D1141" s="266"/>
      <c r="E1141" s="266"/>
      <c r="F1141" s="266"/>
      <c r="G1141" s="266"/>
      <c r="H1141" s="285"/>
      <c r="I1141" s="975" t="s">
        <v>27</v>
      </c>
      <c r="J1141" s="976"/>
      <c r="K1141" s="977">
        <v>4.54</v>
      </c>
      <c r="L1141" s="978"/>
      <c r="M1141" s="215">
        <f>K1141*12*I1137</f>
        <v>32579.040000000001</v>
      </c>
    </row>
    <row r="1142" spans="1:13">
      <c r="A1142" s="238" t="s">
        <v>80</v>
      </c>
      <c r="B1142" s="283"/>
      <c r="C1142" s="283"/>
      <c r="D1142" s="283"/>
      <c r="E1142" s="283"/>
      <c r="F1142" s="283"/>
      <c r="G1142" s="283"/>
      <c r="H1142" s="284"/>
      <c r="I1142" s="967" t="s">
        <v>70</v>
      </c>
      <c r="J1142" s="968"/>
      <c r="K1142" s="262"/>
      <c r="L1142" s="261"/>
      <c r="M1142" s="215"/>
    </row>
    <row r="1143" spans="1:13">
      <c r="A1143" s="257" t="s">
        <v>79</v>
      </c>
      <c r="B1143" s="266"/>
      <c r="C1143" s="266"/>
      <c r="D1143" s="266"/>
      <c r="E1143" s="266"/>
      <c r="F1143" s="266"/>
      <c r="G1143" s="266"/>
      <c r="H1143" s="285"/>
      <c r="I1143" s="975"/>
      <c r="J1143" s="976"/>
      <c r="K1143" s="262"/>
      <c r="L1143" s="261"/>
      <c r="M1143" s="215"/>
    </row>
    <row r="1144" spans="1:13">
      <c r="A1144" s="257" t="s">
        <v>88</v>
      </c>
      <c r="B1144" s="266"/>
      <c r="C1144" s="266"/>
      <c r="D1144" s="266"/>
      <c r="E1144" s="266"/>
      <c r="F1144" s="266"/>
      <c r="G1144" s="266"/>
      <c r="H1144" s="285"/>
      <c r="I1144" s="979" t="s">
        <v>59</v>
      </c>
      <c r="J1144" s="980"/>
      <c r="K1144" s="981">
        <v>3.05</v>
      </c>
      <c r="L1144" s="982"/>
      <c r="M1144" s="215">
        <f>K1144*12*I1137</f>
        <v>21886.799999999996</v>
      </c>
    </row>
    <row r="1145" spans="1:13" ht="15.75">
      <c r="A1145" s="254" t="s">
        <v>87</v>
      </c>
      <c r="B1145" s="282"/>
      <c r="C1145" s="282"/>
      <c r="D1145" s="282"/>
      <c r="E1145" s="282"/>
      <c r="F1145" s="282"/>
      <c r="G1145" s="282"/>
      <c r="H1145" s="281"/>
      <c r="I1145" s="967" t="s">
        <v>70</v>
      </c>
      <c r="J1145" s="968"/>
      <c r="K1145" s="300"/>
      <c r="L1145" s="299"/>
      <c r="M1145" s="215"/>
    </row>
    <row r="1146" spans="1:13">
      <c r="A1146" s="249" t="s">
        <v>86</v>
      </c>
      <c r="B1146" s="263"/>
      <c r="C1146" s="263"/>
      <c r="D1146" s="263"/>
      <c r="E1146" s="263"/>
      <c r="F1146" s="263"/>
      <c r="G1146" s="263"/>
      <c r="H1146" s="298"/>
      <c r="I1146" s="967"/>
      <c r="J1146" s="968"/>
      <c r="K1146" s="297"/>
      <c r="L1146" s="261"/>
      <c r="M1146" s="215"/>
    </row>
    <row r="1147" spans="1:13" ht="15.75" thickBot="1">
      <c r="A1147" s="257" t="s">
        <v>85</v>
      </c>
      <c r="B1147" s="256"/>
      <c r="C1147" s="256"/>
      <c r="D1147" s="256"/>
      <c r="E1147" s="256"/>
      <c r="F1147" s="256"/>
      <c r="G1147" s="256"/>
      <c r="H1147" s="255"/>
      <c r="I1147" s="270"/>
      <c r="J1147" s="269"/>
      <c r="K1147" s="983"/>
      <c r="L1147" s="984"/>
      <c r="M1147" s="215"/>
    </row>
    <row r="1148" spans="1:13">
      <c r="A1148" s="296" t="s">
        <v>84</v>
      </c>
      <c r="B1148" s="295"/>
      <c r="C1148" s="295"/>
      <c r="D1148" s="295"/>
      <c r="E1148" s="295"/>
      <c r="F1148" s="295"/>
      <c r="G1148" s="295"/>
      <c r="H1148" s="294"/>
      <c r="I1148" s="273"/>
      <c r="J1148" s="293"/>
      <c r="K1148" s="985">
        <f>K1150+K1155+K1157</f>
        <v>6.1999999999999993</v>
      </c>
      <c r="L1148" s="956"/>
      <c r="M1148" s="226">
        <f>K1148*12*I1137</f>
        <v>44491.199999999997</v>
      </c>
    </row>
    <row r="1149" spans="1:13" ht="15.75" thickBot="1">
      <c r="A1149" s="292" t="s">
        <v>83</v>
      </c>
      <c r="B1149" s="291"/>
      <c r="C1149" s="291"/>
      <c r="D1149" s="291"/>
      <c r="E1149" s="291"/>
      <c r="F1149" s="291"/>
      <c r="G1149" s="291"/>
      <c r="H1149" s="290"/>
      <c r="I1149" s="289"/>
      <c r="J1149" s="288"/>
      <c r="K1149" s="221"/>
      <c r="L1149" s="220"/>
      <c r="M1149" s="219"/>
    </row>
    <row r="1150" spans="1:13">
      <c r="A1150" s="238" t="s">
        <v>82</v>
      </c>
      <c r="B1150" s="237"/>
      <c r="C1150" s="237"/>
      <c r="D1150" s="237"/>
      <c r="E1150" s="237"/>
      <c r="F1150" s="237"/>
      <c r="G1150" s="237"/>
      <c r="H1150" s="235"/>
      <c r="I1150" s="967" t="s">
        <v>27</v>
      </c>
      <c r="J1150" s="968"/>
      <c r="K1150" s="977">
        <v>3.11</v>
      </c>
      <c r="L1150" s="978"/>
      <c r="M1150" s="215">
        <f>K1150*12*I1137</f>
        <v>22317.360000000001</v>
      </c>
    </row>
    <row r="1151" spans="1:13">
      <c r="A1151" s="257" t="s">
        <v>81</v>
      </c>
      <c r="B1151" s="256"/>
      <c r="C1151" s="256"/>
      <c r="D1151" s="256"/>
      <c r="E1151" s="256"/>
      <c r="F1151" s="256"/>
      <c r="G1151" s="256"/>
      <c r="H1151" s="255"/>
      <c r="I1151" s="429"/>
      <c r="J1151" s="430"/>
      <c r="K1151" s="262"/>
      <c r="L1151" s="261"/>
      <c r="M1151" s="215"/>
    </row>
    <row r="1152" spans="1:13">
      <c r="A1152" s="238" t="s">
        <v>80</v>
      </c>
      <c r="B1152" s="283"/>
      <c r="C1152" s="283"/>
      <c r="D1152" s="283"/>
      <c r="E1152" s="283"/>
      <c r="F1152" s="283"/>
      <c r="G1152" s="283"/>
      <c r="H1152" s="284"/>
      <c r="I1152" s="967" t="s">
        <v>70</v>
      </c>
      <c r="J1152" s="968"/>
      <c r="K1152" s="262"/>
      <c r="L1152" s="261"/>
      <c r="M1152" s="215"/>
    </row>
    <row r="1153" spans="1:13">
      <c r="A1153" s="257" t="s">
        <v>79</v>
      </c>
      <c r="B1153" s="266"/>
      <c r="C1153" s="266"/>
      <c r="D1153" s="266"/>
      <c r="E1153" s="266"/>
      <c r="F1153" s="266"/>
      <c r="G1153" s="266"/>
      <c r="H1153" s="285"/>
      <c r="I1153" s="975"/>
      <c r="J1153" s="976"/>
      <c r="K1153" s="262"/>
      <c r="L1153" s="261"/>
      <c r="M1153" s="215"/>
    </row>
    <row r="1154" spans="1:13">
      <c r="A1154" s="254" t="s">
        <v>78</v>
      </c>
      <c r="B1154" s="282"/>
      <c r="C1154" s="281"/>
      <c r="D1154" s="283"/>
      <c r="E1154" s="283"/>
      <c r="F1154" s="283"/>
      <c r="G1154" s="283"/>
      <c r="H1154" s="284"/>
      <c r="I1154" s="967" t="s">
        <v>70</v>
      </c>
      <c r="J1154" s="968"/>
      <c r="K1154" s="262"/>
      <c r="L1154" s="261"/>
      <c r="M1154" s="215"/>
    </row>
    <row r="1155" spans="1:13">
      <c r="A1155" s="238" t="s">
        <v>77</v>
      </c>
      <c r="B1155" s="283"/>
      <c r="C1155" s="283"/>
      <c r="D1155" s="282"/>
      <c r="E1155" s="282"/>
      <c r="F1155" s="282"/>
      <c r="G1155" s="282"/>
      <c r="H1155" s="281"/>
      <c r="I1155" s="979" t="s">
        <v>59</v>
      </c>
      <c r="J1155" s="980"/>
      <c r="K1155" s="981">
        <v>1.36</v>
      </c>
      <c r="L1155" s="982"/>
      <c r="M1155" s="215">
        <f>K1155*12*I1137</f>
        <v>9759.36</v>
      </c>
    </row>
    <row r="1156" spans="1:13">
      <c r="A1156" s="249" t="s">
        <v>76</v>
      </c>
      <c r="B1156" s="248"/>
      <c r="C1156" s="248"/>
      <c r="D1156" s="248"/>
      <c r="E1156" s="248"/>
      <c r="F1156" s="248"/>
      <c r="G1156" s="248"/>
      <c r="H1156" s="247"/>
      <c r="I1156" s="961" t="s">
        <v>134</v>
      </c>
      <c r="J1156" s="962"/>
      <c r="K1156" s="262"/>
      <c r="L1156" s="261"/>
      <c r="M1156" s="215"/>
    </row>
    <row r="1157" spans="1:13">
      <c r="A1157" s="249" t="s">
        <v>73</v>
      </c>
      <c r="B1157" s="248"/>
      <c r="C1157" s="248"/>
      <c r="D1157" s="248"/>
      <c r="E1157" s="248"/>
      <c r="F1157" s="248"/>
      <c r="G1157" s="248"/>
      <c r="H1157" s="247"/>
      <c r="I1157" s="961" t="s">
        <v>59</v>
      </c>
      <c r="J1157" s="962"/>
      <c r="K1157" s="981">
        <v>1.73</v>
      </c>
      <c r="L1157" s="982"/>
      <c r="M1157" s="215">
        <f>K1157*12*I1137</f>
        <v>12414.48</v>
      </c>
    </row>
    <row r="1158" spans="1:13">
      <c r="A1158" s="257" t="s">
        <v>72</v>
      </c>
      <c r="B1158" s="256"/>
      <c r="C1158" s="256"/>
      <c r="D1158" s="256"/>
      <c r="E1158" s="256"/>
      <c r="F1158" s="256"/>
      <c r="G1158" s="256"/>
      <c r="H1158" s="255"/>
      <c r="I1158" s="270"/>
      <c r="J1158" s="269"/>
      <c r="K1158" s="262"/>
      <c r="L1158" s="261"/>
      <c r="M1158" s="215"/>
    </row>
    <row r="1159" spans="1:13">
      <c r="A1159" s="249" t="s">
        <v>71</v>
      </c>
      <c r="B1159" s="248"/>
      <c r="C1159" s="248"/>
      <c r="D1159" s="248"/>
      <c r="E1159" s="248"/>
      <c r="F1159" s="248"/>
      <c r="G1159" s="248"/>
      <c r="H1159" s="247"/>
      <c r="I1159" s="967" t="s">
        <v>70</v>
      </c>
      <c r="J1159" s="968"/>
      <c r="K1159" s="262"/>
      <c r="L1159" s="261"/>
      <c r="M1159" s="215"/>
    </row>
    <row r="1160" spans="1:13" ht="15.75" thickBot="1">
      <c r="A1160" s="249" t="s">
        <v>69</v>
      </c>
      <c r="B1160" s="248"/>
      <c r="C1160" s="248"/>
      <c r="D1160" s="248"/>
      <c r="E1160" s="248"/>
      <c r="F1160" s="248"/>
      <c r="G1160" s="248"/>
      <c r="H1160" s="247"/>
      <c r="I1160" s="961" t="s">
        <v>133</v>
      </c>
      <c r="J1160" s="962"/>
      <c r="K1160" s="280"/>
      <c r="L1160" s="279"/>
      <c r="M1160" s="278"/>
    </row>
    <row r="1161" spans="1:13" ht="15.75" thickBot="1">
      <c r="A1161" s="277" t="s">
        <v>66</v>
      </c>
      <c r="B1161" s="276"/>
      <c r="C1161" s="276"/>
      <c r="D1161" s="276"/>
      <c r="E1161" s="276"/>
      <c r="F1161" s="276"/>
      <c r="G1161" s="275"/>
      <c r="H1161" s="274"/>
      <c r="I1161" s="273"/>
      <c r="J1161" s="272"/>
      <c r="K1161" s="991">
        <f>K1162+K1169+K1177+K1181+K1182+K1183</f>
        <v>42.37</v>
      </c>
      <c r="L1161" s="956"/>
      <c r="M1161" s="226">
        <f>M1162+M1169+M1177+M1181+M1182+M1183</f>
        <v>304047.12</v>
      </c>
    </row>
    <row r="1162" spans="1:13" ht="15.75" thickBot="1">
      <c r="A1162" s="986" t="s">
        <v>65</v>
      </c>
      <c r="B1162" s="987"/>
      <c r="C1162" s="987"/>
      <c r="D1162" s="987"/>
      <c r="E1162" s="987"/>
      <c r="F1162" s="987"/>
      <c r="G1162" s="987"/>
      <c r="H1162" s="988"/>
      <c r="I1162" s="242"/>
      <c r="J1162" s="241"/>
      <c r="K1162" s="989">
        <f>K1163+K1164+K1165+K1167+K1168</f>
        <v>10.950000000000001</v>
      </c>
      <c r="L1162" s="990"/>
      <c r="M1162" s="240">
        <f>K1162*12*I1137</f>
        <v>78577.2</v>
      </c>
    </row>
    <row r="1163" spans="1:13">
      <c r="A1163" s="257" t="s">
        <v>64</v>
      </c>
      <c r="B1163" s="256"/>
      <c r="C1163" s="256"/>
      <c r="D1163" s="256"/>
      <c r="E1163" s="256"/>
      <c r="F1163" s="256"/>
      <c r="G1163" s="256"/>
      <c r="H1163" s="255"/>
      <c r="I1163" s="975" t="s">
        <v>63</v>
      </c>
      <c r="J1163" s="976"/>
      <c r="K1163" s="977">
        <v>2.2400000000000002</v>
      </c>
      <c r="L1163" s="978"/>
      <c r="M1163" s="215">
        <f>K1163*12*I1137</f>
        <v>16074.240000000002</v>
      </c>
    </row>
    <row r="1164" spans="1:13">
      <c r="A1164" s="254" t="s">
        <v>62</v>
      </c>
      <c r="B1164" s="253"/>
      <c r="C1164" s="253"/>
      <c r="D1164" s="253"/>
      <c r="E1164" s="253"/>
      <c r="F1164" s="253"/>
      <c r="G1164" s="253"/>
      <c r="H1164" s="252"/>
      <c r="I1164" s="979" t="s">
        <v>61</v>
      </c>
      <c r="J1164" s="980"/>
      <c r="K1164" s="981">
        <v>5.28</v>
      </c>
      <c r="L1164" s="982"/>
      <c r="M1164" s="215">
        <f>K1164*12*I1137</f>
        <v>37889.279999999999</v>
      </c>
    </row>
    <row r="1165" spans="1:13">
      <c r="A1165" s="249" t="s">
        <v>60</v>
      </c>
      <c r="B1165" s="248"/>
      <c r="C1165" s="248"/>
      <c r="D1165" s="248"/>
      <c r="E1165" s="248"/>
      <c r="F1165" s="248"/>
      <c r="G1165" s="248"/>
      <c r="H1165" s="247"/>
      <c r="I1165" s="961" t="s">
        <v>59</v>
      </c>
      <c r="J1165" s="962"/>
      <c r="K1165" s="981">
        <v>0.6</v>
      </c>
      <c r="L1165" s="982"/>
      <c r="M1165" s="215">
        <f>K1165*12*I1137</f>
        <v>4305.5999999999995</v>
      </c>
    </row>
    <row r="1166" spans="1:13">
      <c r="A1166" s="271" t="s">
        <v>58</v>
      </c>
      <c r="B1166" s="266"/>
      <c r="C1166" s="266"/>
      <c r="D1166" s="266"/>
      <c r="E1166" s="256"/>
      <c r="F1166" s="256"/>
      <c r="G1166" s="256"/>
      <c r="H1166" s="255"/>
      <c r="I1166" s="270"/>
      <c r="J1166" s="269"/>
      <c r="K1166" s="268"/>
      <c r="L1166" s="261"/>
      <c r="M1166" s="215"/>
    </row>
    <row r="1167" spans="1:13">
      <c r="A1167" s="254" t="s">
        <v>57</v>
      </c>
      <c r="B1167" s="253"/>
      <c r="C1167" s="253"/>
      <c r="D1167" s="253"/>
      <c r="E1167" s="253"/>
      <c r="F1167" s="253"/>
      <c r="G1167" s="253"/>
      <c r="H1167" s="252"/>
      <c r="I1167" s="979" t="s">
        <v>27</v>
      </c>
      <c r="J1167" s="980"/>
      <c r="K1167" s="981">
        <v>0.18</v>
      </c>
      <c r="L1167" s="982"/>
      <c r="M1167" s="215">
        <f>K1167*12*I1137</f>
        <v>1291.68</v>
      </c>
    </row>
    <row r="1168" spans="1:13" ht="15.75" thickBot="1">
      <c r="A1168" s="249" t="s">
        <v>56</v>
      </c>
      <c r="B1168" s="248"/>
      <c r="C1168" s="248"/>
      <c r="D1168" s="248"/>
      <c r="E1168" s="248"/>
      <c r="F1168" s="248"/>
      <c r="G1168" s="248"/>
      <c r="H1168" s="247"/>
      <c r="I1168" s="992" t="s">
        <v>27</v>
      </c>
      <c r="J1168" s="993"/>
      <c r="K1168" s="994">
        <v>2.65</v>
      </c>
      <c r="L1168" s="995"/>
      <c r="M1168" s="215">
        <f>K1168*12*I1137</f>
        <v>19016.399999999998</v>
      </c>
    </row>
    <row r="1169" spans="1:13" ht="15.75" thickBot="1">
      <c r="A1169" s="996" t="s">
        <v>55</v>
      </c>
      <c r="B1169" s="997"/>
      <c r="C1169" s="997"/>
      <c r="D1169" s="997"/>
      <c r="E1169" s="997"/>
      <c r="F1169" s="997"/>
      <c r="G1169" s="997"/>
      <c r="H1169" s="998"/>
      <c r="I1169" s="242"/>
      <c r="J1169" s="241"/>
      <c r="K1169" s="999">
        <f>K1170+K1171+K1173+K1174+K1175+K1176</f>
        <v>2.5499999999999998</v>
      </c>
      <c r="L1169" s="990"/>
      <c r="M1169" s="240">
        <f>K1169*12*I1137</f>
        <v>18298.8</v>
      </c>
    </row>
    <row r="1170" spans="1:13">
      <c r="A1170" s="267" t="s">
        <v>54</v>
      </c>
      <c r="B1170" s="266"/>
      <c r="C1170" s="266"/>
      <c r="D1170" s="266"/>
      <c r="E1170" s="266"/>
      <c r="F1170" s="256"/>
      <c r="G1170" s="256"/>
      <c r="H1170" s="255"/>
      <c r="I1170" s="265"/>
      <c r="J1170" s="233"/>
      <c r="K1170" s="977">
        <v>0.14000000000000001</v>
      </c>
      <c r="L1170" s="978"/>
      <c r="M1170" s="215">
        <f>K1170*12*I1137</f>
        <v>1004.6400000000001</v>
      </c>
    </row>
    <row r="1171" spans="1:13">
      <c r="A1171" s="264" t="s">
        <v>53</v>
      </c>
      <c r="B1171" s="263"/>
      <c r="C1171" s="263"/>
      <c r="D1171" s="263"/>
      <c r="E1171" s="263"/>
      <c r="F1171" s="248"/>
      <c r="G1171" s="248"/>
      <c r="H1171" s="247"/>
      <c r="I1171" s="967" t="s">
        <v>52</v>
      </c>
      <c r="J1171" s="968"/>
      <c r="K1171" s="981">
        <v>1.22</v>
      </c>
      <c r="L1171" s="982"/>
      <c r="M1171" s="215">
        <f>K1171*12*I1137</f>
        <v>8754.7200000000012</v>
      </c>
    </row>
    <row r="1172" spans="1:13">
      <c r="A1172" s="257" t="s">
        <v>51</v>
      </c>
      <c r="B1172" s="256"/>
      <c r="C1172" s="256"/>
      <c r="D1172" s="256"/>
      <c r="E1172" s="256"/>
      <c r="F1172" s="256"/>
      <c r="G1172" s="256"/>
      <c r="H1172" s="255"/>
      <c r="I1172" s="975" t="s">
        <v>50</v>
      </c>
      <c r="J1172" s="976"/>
      <c r="K1172" s="262"/>
      <c r="L1172" s="261"/>
      <c r="M1172" s="215"/>
    </row>
    <row r="1173" spans="1:13">
      <c r="A1173" s="254" t="s">
        <v>49</v>
      </c>
      <c r="B1173" s="253"/>
      <c r="C1173" s="253"/>
      <c r="D1173" s="253"/>
      <c r="E1173" s="253"/>
      <c r="F1173" s="253"/>
      <c r="G1173" s="253"/>
      <c r="H1173" s="252"/>
      <c r="I1173" s="979" t="s">
        <v>48</v>
      </c>
      <c r="J1173" s="980"/>
      <c r="K1173" s="981">
        <v>0.75</v>
      </c>
      <c r="L1173" s="982"/>
      <c r="M1173" s="215">
        <f>K1173*12*I1137</f>
        <v>5382</v>
      </c>
    </row>
    <row r="1174" spans="1:13">
      <c r="A1174" s="254" t="s">
        <v>47</v>
      </c>
      <c r="B1174" s="253"/>
      <c r="C1174" s="253"/>
      <c r="D1174" s="253"/>
      <c r="E1174" s="253"/>
      <c r="F1174" s="253"/>
      <c r="G1174" s="253"/>
      <c r="H1174" s="252"/>
      <c r="I1174" s="979" t="s">
        <v>46</v>
      </c>
      <c r="J1174" s="980"/>
      <c r="K1174" s="981">
        <v>0.19</v>
      </c>
      <c r="L1174" s="982"/>
      <c r="M1174" s="215">
        <f>K1174*12*I1137</f>
        <v>1363.44</v>
      </c>
    </row>
    <row r="1175" spans="1:13">
      <c r="A1175" s="249" t="s">
        <v>38</v>
      </c>
      <c r="B1175" s="248"/>
      <c r="C1175" s="248"/>
      <c r="D1175" s="248"/>
      <c r="E1175" s="248"/>
      <c r="F1175" s="248"/>
      <c r="G1175" s="248"/>
      <c r="H1175" s="247"/>
      <c r="I1175" s="979" t="s">
        <v>37</v>
      </c>
      <c r="J1175" s="980"/>
      <c r="K1175" s="983">
        <v>0.1</v>
      </c>
      <c r="L1175" s="984"/>
      <c r="M1175" s="215">
        <f>K1175*12*I1137</f>
        <v>717.60000000000014</v>
      </c>
    </row>
    <row r="1176" spans="1:13" ht="15.75" thickBot="1">
      <c r="A1176" s="249" t="s">
        <v>45</v>
      </c>
      <c r="B1176" s="248"/>
      <c r="C1176" s="248"/>
      <c r="D1176" s="248"/>
      <c r="E1176" s="248"/>
      <c r="F1176" s="248"/>
      <c r="G1176" s="248"/>
      <c r="H1176" s="247"/>
      <c r="I1176" s="992" t="s">
        <v>44</v>
      </c>
      <c r="J1176" s="993"/>
      <c r="K1176" s="1002">
        <v>0.15</v>
      </c>
      <c r="L1176" s="1003"/>
      <c r="M1176" s="260">
        <f>K1176*12*I1137</f>
        <v>1076.3999999999999</v>
      </c>
    </row>
    <row r="1177" spans="1:13" ht="15.75" thickBot="1">
      <c r="A1177" s="996" t="s">
        <v>108</v>
      </c>
      <c r="B1177" s="997"/>
      <c r="C1177" s="997"/>
      <c r="D1177" s="997"/>
      <c r="E1177" s="997"/>
      <c r="F1177" s="997"/>
      <c r="G1177" s="997"/>
      <c r="H1177" s="998"/>
      <c r="I1177" s="259"/>
      <c r="J1177" s="258"/>
      <c r="K1177" s="1004">
        <f>K1178+K1179+K1180</f>
        <v>1.67</v>
      </c>
      <c r="L1177" s="1005"/>
      <c r="M1177" s="240">
        <f>K1177*12*I1137</f>
        <v>11983.92</v>
      </c>
    </row>
    <row r="1178" spans="1:13">
      <c r="A1178" s="257" t="s">
        <v>42</v>
      </c>
      <c r="B1178" s="256"/>
      <c r="C1178" s="256"/>
      <c r="D1178" s="256"/>
      <c r="E1178" s="256"/>
      <c r="F1178" s="256"/>
      <c r="G1178" s="256"/>
      <c r="H1178" s="255"/>
      <c r="I1178" s="1006" t="s">
        <v>41</v>
      </c>
      <c r="J1178" s="1007"/>
      <c r="K1178" s="1008">
        <v>0.8</v>
      </c>
      <c r="L1178" s="1009"/>
      <c r="M1178" s="215">
        <f>K1178*12*I1137</f>
        <v>5740.8000000000011</v>
      </c>
    </row>
    <row r="1179" spans="1:13">
      <c r="A1179" s="254" t="s">
        <v>40</v>
      </c>
      <c r="B1179" s="253"/>
      <c r="C1179" s="253"/>
      <c r="D1179" s="253"/>
      <c r="E1179" s="253"/>
      <c r="F1179" s="253"/>
      <c r="G1179" s="253"/>
      <c r="H1179" s="252"/>
      <c r="I1179" s="251" t="s">
        <v>39</v>
      </c>
      <c r="J1179" s="250"/>
      <c r="K1179" s="983">
        <v>0.7</v>
      </c>
      <c r="L1179" s="984"/>
      <c r="M1179" s="215">
        <f>K1179*12*I1137</f>
        <v>5023.1999999999989</v>
      </c>
    </row>
    <row r="1180" spans="1:13" ht="15.75" thickBot="1">
      <c r="A1180" s="249" t="s">
        <v>38</v>
      </c>
      <c r="B1180" s="248"/>
      <c r="C1180" s="248"/>
      <c r="D1180" s="248"/>
      <c r="E1180" s="248"/>
      <c r="F1180" s="248"/>
      <c r="G1180" s="248"/>
      <c r="H1180" s="247"/>
      <c r="I1180" s="992" t="s">
        <v>37</v>
      </c>
      <c r="J1180" s="993"/>
      <c r="K1180" s="1002">
        <v>0.17</v>
      </c>
      <c r="L1180" s="1003"/>
      <c r="M1180" s="215">
        <f>K1180*12*I1137</f>
        <v>1219.92</v>
      </c>
    </row>
    <row r="1181" spans="1:13" ht="15.75" thickBot="1">
      <c r="A1181" s="246" t="s">
        <v>107</v>
      </c>
      <c r="B1181" s="245"/>
      <c r="C1181" s="245"/>
      <c r="D1181" s="245"/>
      <c r="E1181" s="245"/>
      <c r="F1181" s="245"/>
      <c r="G1181" s="245"/>
      <c r="H1181" s="244"/>
      <c r="I1181" s="1010" t="s">
        <v>35</v>
      </c>
      <c r="J1181" s="1011"/>
      <c r="K1181" s="1136">
        <v>25.13</v>
      </c>
      <c r="L1181" s="1137"/>
      <c r="M1181" s="240">
        <f>K1181*12*I1137</f>
        <v>180332.88</v>
      </c>
    </row>
    <row r="1182" spans="1:13" ht="15.75" thickBot="1">
      <c r="A1182" s="986" t="s">
        <v>106</v>
      </c>
      <c r="B1182" s="987"/>
      <c r="C1182" s="987"/>
      <c r="D1182" s="987"/>
      <c r="E1182" s="987"/>
      <c r="F1182" s="987"/>
      <c r="G1182" s="987"/>
      <c r="H1182" s="988"/>
      <c r="I1182" s="1014" t="s">
        <v>32</v>
      </c>
      <c r="J1182" s="1015"/>
      <c r="K1182" s="999">
        <v>1.98</v>
      </c>
      <c r="L1182" s="1005"/>
      <c r="M1182" s="240">
        <f>K1182*12*I1137</f>
        <v>14208.48</v>
      </c>
    </row>
    <row r="1183" spans="1:13" ht="15.75" thickBot="1">
      <c r="A1183" s="246" t="s">
        <v>105</v>
      </c>
      <c r="B1183" s="245"/>
      <c r="C1183" s="245"/>
      <c r="D1183" s="245"/>
      <c r="E1183" s="245"/>
      <c r="F1183" s="245"/>
      <c r="G1183" s="245"/>
      <c r="H1183" s="244"/>
      <c r="I1183" s="242"/>
      <c r="J1183" s="241"/>
      <c r="K1183" s="999">
        <v>0.09</v>
      </c>
      <c r="L1183" s="1005"/>
      <c r="M1183" s="240">
        <f>K1183*12*I1137</f>
        <v>645.84</v>
      </c>
    </row>
    <row r="1184" spans="1:13">
      <c r="A1184" s="238" t="s">
        <v>28</v>
      </c>
      <c r="B1184" s="237"/>
      <c r="C1184" s="237"/>
      <c r="D1184" s="237"/>
      <c r="E1184" s="237"/>
      <c r="F1184" s="237"/>
      <c r="G1184" s="237"/>
      <c r="H1184" s="235"/>
      <c r="I1184" s="1014" t="s">
        <v>27</v>
      </c>
      <c r="J1184" s="1015"/>
      <c r="K1184" s="431"/>
      <c r="L1184" s="432"/>
      <c r="M1184" s="215"/>
    </row>
    <row r="1185" spans="1:13" ht="15.75" thickBot="1">
      <c r="A1185" s="238" t="s">
        <v>26</v>
      </c>
      <c r="B1185" s="237"/>
      <c r="C1185" s="237"/>
      <c r="D1185" s="237"/>
      <c r="E1185" s="237"/>
      <c r="F1185" s="237"/>
      <c r="G1185" s="237"/>
      <c r="H1185" s="235"/>
      <c r="I1185" s="234"/>
      <c r="J1185" s="233"/>
      <c r="K1185" s="431"/>
      <c r="L1185" s="432"/>
      <c r="M1185" s="215"/>
    </row>
    <row r="1186" spans="1:13" ht="15.75" thickBot="1">
      <c r="A1186" s="986" t="s">
        <v>111</v>
      </c>
      <c r="B1186" s="987"/>
      <c r="C1186" s="987"/>
      <c r="D1186" s="987"/>
      <c r="E1186" s="987"/>
      <c r="F1186" s="987"/>
      <c r="G1186" s="987"/>
      <c r="H1186" s="988"/>
      <c r="I1186" s="242"/>
      <c r="J1186" s="241"/>
      <c r="K1186" s="999">
        <v>7.34</v>
      </c>
      <c r="L1186" s="1005"/>
      <c r="M1186" s="240">
        <f>K1186*12*I1137</f>
        <v>52671.839999999997</v>
      </c>
    </row>
    <row r="1187" spans="1:13">
      <c r="A1187" s="238" t="s">
        <v>132</v>
      </c>
      <c r="B1187" s="236"/>
      <c r="C1187" s="236"/>
      <c r="D1187" s="236"/>
      <c r="E1187" s="236"/>
      <c r="F1187" s="237"/>
      <c r="G1187" s="236"/>
      <c r="H1187" s="235"/>
      <c r="I1187" s="967" t="s">
        <v>23</v>
      </c>
      <c r="J1187" s="968"/>
      <c r="K1187" s="232"/>
      <c r="L1187" s="432"/>
      <c r="M1187" s="215"/>
    </row>
    <row r="1188" spans="1:13">
      <c r="A1188" s="238" t="s">
        <v>131</v>
      </c>
      <c r="B1188" s="236"/>
      <c r="C1188" s="236"/>
      <c r="D1188" s="236"/>
      <c r="E1188" s="236"/>
      <c r="F1188" s="237"/>
      <c r="G1188" s="236"/>
      <c r="H1188" s="235"/>
      <c r="I1188" s="967" t="s">
        <v>21</v>
      </c>
      <c r="J1188" s="968"/>
      <c r="K1188" s="232"/>
      <c r="L1188" s="432"/>
      <c r="M1188" s="215"/>
    </row>
    <row r="1189" spans="1:13">
      <c r="A1189" s="238" t="s">
        <v>130</v>
      </c>
      <c r="B1189" s="236"/>
      <c r="C1189" s="236"/>
      <c r="D1189" s="236"/>
      <c r="E1189" s="236"/>
      <c r="F1189" s="237"/>
      <c r="G1189" s="236"/>
      <c r="H1189" s="235"/>
      <c r="I1189" s="967" t="s">
        <v>19</v>
      </c>
      <c r="J1189" s="968"/>
      <c r="K1189" s="232"/>
      <c r="L1189" s="432"/>
      <c r="M1189" s="215"/>
    </row>
    <row r="1190" spans="1:13">
      <c r="A1190" s="238" t="s">
        <v>129</v>
      </c>
      <c r="B1190" s="236"/>
      <c r="C1190" s="236"/>
      <c r="D1190" s="236"/>
      <c r="E1190" s="236"/>
      <c r="F1190" s="237"/>
      <c r="G1190" s="236"/>
      <c r="H1190" s="235"/>
      <c r="I1190" s="967" t="s">
        <v>17</v>
      </c>
      <c r="J1190" s="968"/>
      <c r="K1190" s="232"/>
      <c r="L1190" s="432"/>
      <c r="M1190" s="215"/>
    </row>
    <row r="1191" spans="1:13">
      <c r="A1191" s="238" t="s">
        <v>128</v>
      </c>
      <c r="B1191" s="236"/>
      <c r="C1191" s="236"/>
      <c r="D1191" s="236"/>
      <c r="E1191" s="236"/>
      <c r="F1191" s="237"/>
      <c r="G1191" s="236"/>
      <c r="H1191" s="235"/>
      <c r="I1191" s="967" t="s">
        <v>15</v>
      </c>
      <c r="J1191" s="968"/>
      <c r="K1191" s="232"/>
      <c r="L1191" s="432"/>
      <c r="M1191" s="215"/>
    </row>
    <row r="1192" spans="1:13">
      <c r="A1192" s="238" t="s">
        <v>127</v>
      </c>
      <c r="B1192" s="236"/>
      <c r="C1192" s="236"/>
      <c r="D1192" s="236"/>
      <c r="E1192" s="236"/>
      <c r="F1192" s="237"/>
      <c r="G1192" s="236"/>
      <c r="H1192" s="235"/>
      <c r="I1192" s="234"/>
      <c r="J1192" s="233"/>
      <c r="K1192" s="232"/>
      <c r="L1192" s="239"/>
      <c r="M1192" s="215"/>
    </row>
    <row r="1193" spans="1:13">
      <c r="A1193" s="238" t="s">
        <v>126</v>
      </c>
      <c r="B1193" s="236"/>
      <c r="C1193" s="236"/>
      <c r="D1193" s="236"/>
      <c r="E1193" s="236"/>
      <c r="F1193" s="237"/>
      <c r="G1193" s="236"/>
      <c r="H1193" s="235"/>
      <c r="I1193" s="234"/>
      <c r="J1193" s="233"/>
      <c r="K1193" s="232"/>
      <c r="L1193" s="432"/>
      <c r="M1193" s="215"/>
    </row>
    <row r="1194" spans="1:13">
      <c r="A1194" s="238" t="s">
        <v>11</v>
      </c>
      <c r="B1194" s="236"/>
      <c r="C1194" s="236"/>
      <c r="D1194" s="236"/>
      <c r="E1194" s="236"/>
      <c r="F1194" s="237"/>
      <c r="G1194" s="236"/>
      <c r="H1194" s="235"/>
      <c r="I1194" s="234"/>
      <c r="J1194" s="233"/>
      <c r="K1194" s="232"/>
      <c r="L1194" s="432"/>
      <c r="M1194" s="215"/>
    </row>
    <row r="1195" spans="1:13" ht="15.75" thickBot="1">
      <c r="A1195" s="238" t="s">
        <v>125</v>
      </c>
      <c r="B1195" s="236"/>
      <c r="C1195" s="236"/>
      <c r="D1195" s="236"/>
      <c r="E1195" s="236"/>
      <c r="F1195" s="237"/>
      <c r="G1195" s="236"/>
      <c r="H1195" s="235"/>
      <c r="I1195" s="234"/>
      <c r="J1195" s="233"/>
      <c r="K1195" s="232"/>
      <c r="L1195" s="432"/>
      <c r="M1195" s="215"/>
    </row>
    <row r="1196" spans="1:13">
      <c r="A1196" s="230" t="s">
        <v>8</v>
      </c>
      <c r="B1196" s="229"/>
      <c r="C1196" s="229"/>
      <c r="D1196" s="229"/>
      <c r="E1196" s="229"/>
      <c r="F1196" s="229"/>
      <c r="G1196" s="229"/>
      <c r="H1196" s="229"/>
      <c r="I1196" s="1014" t="s">
        <v>3</v>
      </c>
      <c r="J1196" s="1015"/>
      <c r="K1196" s="228"/>
      <c r="L1196" s="227"/>
      <c r="M1196" s="226"/>
    </row>
    <row r="1197" spans="1:13" ht="15.75" thickBot="1">
      <c r="A1197" s="225" t="s">
        <v>7</v>
      </c>
      <c r="B1197" s="224"/>
      <c r="C1197" s="224"/>
      <c r="D1197" s="224"/>
      <c r="E1197" s="224"/>
      <c r="F1197" s="224"/>
      <c r="G1197" s="224"/>
      <c r="H1197" s="224"/>
      <c r="I1197" s="223"/>
      <c r="J1197" s="222"/>
      <c r="K1197" s="221"/>
      <c r="L1197" s="220"/>
      <c r="M1197" s="219"/>
    </row>
    <row r="1198" spans="1:13" ht="15.75" thickBot="1">
      <c r="A1198" s="1016" t="s">
        <v>157</v>
      </c>
      <c r="B1198" s="1016"/>
      <c r="C1198" s="1016"/>
      <c r="D1198" s="1016"/>
      <c r="E1198" s="1016"/>
      <c r="F1198" s="1016"/>
      <c r="G1198" s="1016"/>
      <c r="H1198" s="1016"/>
      <c r="I1198" s="1014" t="s">
        <v>3</v>
      </c>
      <c r="J1198" s="1015"/>
      <c r="K1198" s="1017">
        <v>0.7</v>
      </c>
      <c r="L1198" s="1017"/>
      <c r="M1198" s="215">
        <f>I1137*12*K1198</f>
        <v>5023.2</v>
      </c>
    </row>
    <row r="1199" spans="1:13" ht="15.75" thickBot="1">
      <c r="A1199" s="1020" t="s">
        <v>0</v>
      </c>
      <c r="B1199" s="1021"/>
      <c r="C1199" s="1021"/>
      <c r="D1199" s="1021"/>
      <c r="E1199" s="1021"/>
      <c r="F1199" s="1021"/>
      <c r="G1199" s="1021"/>
      <c r="H1199" s="1021"/>
      <c r="I1199" s="210"/>
      <c r="J1199" s="209"/>
      <c r="K1199" s="1022">
        <f>K1138+K1148+K1161+K1186+K1198</f>
        <v>64.2</v>
      </c>
      <c r="L1199" s="1023"/>
      <c r="M1199" s="208">
        <f>M1138+M1148+M1161+M1186+M1198</f>
        <v>460699.2</v>
      </c>
    </row>
    <row r="1201" spans="1:13" ht="15.75">
      <c r="A1201" s="957" t="s">
        <v>104</v>
      </c>
      <c r="B1201" s="957"/>
      <c r="C1201" s="957"/>
      <c r="D1201" s="957"/>
      <c r="E1201" s="957"/>
      <c r="F1201" s="957"/>
      <c r="G1201" s="957"/>
      <c r="H1201" s="957"/>
      <c r="I1201" s="957"/>
      <c r="J1201" s="957"/>
      <c r="K1201" s="957"/>
      <c r="L1201" s="957"/>
      <c r="M1201" s="262"/>
    </row>
    <row r="1202" spans="1:13" ht="15.75">
      <c r="A1202" s="958" t="s">
        <v>139</v>
      </c>
      <c r="B1202" s="958"/>
      <c r="C1202" s="958"/>
      <c r="D1202" s="958"/>
      <c r="E1202" s="958"/>
      <c r="F1202" s="958"/>
      <c r="G1202" s="958"/>
      <c r="H1202" s="958"/>
      <c r="I1202" s="958"/>
      <c r="J1202" s="958"/>
      <c r="K1202" s="958"/>
      <c r="L1202" s="958"/>
      <c r="M1202" s="262"/>
    </row>
    <row r="1203" spans="1:13" ht="15.75">
      <c r="A1203" s="300"/>
      <c r="B1203" s="300"/>
      <c r="C1203" s="300"/>
      <c r="D1203" s="300"/>
      <c r="E1203" s="300"/>
      <c r="F1203" s="300" t="s">
        <v>189</v>
      </c>
      <c r="G1203" s="300"/>
      <c r="H1203" s="300"/>
      <c r="I1203" s="300"/>
      <c r="J1203" s="300"/>
      <c r="K1203" s="1110" t="s">
        <v>159</v>
      </c>
      <c r="L1203" s="1111"/>
      <c r="M1203" s="1111"/>
    </row>
    <row r="1204" spans="1:13">
      <c r="A1204" s="264"/>
      <c r="B1204" s="263"/>
      <c r="C1204" s="960" t="s">
        <v>100</v>
      </c>
      <c r="D1204" s="960"/>
      <c r="E1204" s="960"/>
      <c r="F1204" s="263"/>
      <c r="G1204" s="263"/>
      <c r="H1204" s="298"/>
      <c r="I1204" s="961" t="s">
        <v>99</v>
      </c>
      <c r="J1204" s="962"/>
      <c r="K1204" s="963" t="s">
        <v>98</v>
      </c>
      <c r="L1204" s="964"/>
      <c r="M1204" s="312"/>
    </row>
    <row r="1205" spans="1:13">
      <c r="A1205" s="311"/>
      <c r="B1205" s="283"/>
      <c r="C1205" s="283"/>
      <c r="D1205" s="283"/>
      <c r="E1205" s="283"/>
      <c r="F1205" s="283"/>
      <c r="G1205" s="283"/>
      <c r="H1205" s="284"/>
      <c r="I1205" s="234"/>
      <c r="J1205" s="233"/>
      <c r="K1205" s="965" t="s">
        <v>97</v>
      </c>
      <c r="L1205" s="966"/>
      <c r="M1205" s="310" t="s">
        <v>96</v>
      </c>
    </row>
    <row r="1206" spans="1:13">
      <c r="A1206" s="311"/>
      <c r="B1206" s="283"/>
      <c r="C1206" s="283"/>
      <c r="D1206" s="283"/>
      <c r="E1206" s="283"/>
      <c r="F1206" s="283"/>
      <c r="G1206" s="283"/>
      <c r="H1206" s="284"/>
      <c r="I1206" s="967" t="s">
        <v>95</v>
      </c>
      <c r="J1206" s="968"/>
      <c r="K1206" s="969" t="s">
        <v>94</v>
      </c>
      <c r="L1206" s="970"/>
      <c r="M1206" s="310" t="s">
        <v>93</v>
      </c>
    </row>
    <row r="1207" spans="1:13" ht="16.5" thickBot="1">
      <c r="A1207" s="309"/>
      <c r="B1207" s="280"/>
      <c r="C1207" s="280"/>
      <c r="D1207" s="280"/>
      <c r="E1207" s="280"/>
      <c r="F1207" s="280"/>
      <c r="G1207" s="280"/>
      <c r="H1207" s="279"/>
      <c r="I1207" s="971">
        <v>976.7</v>
      </c>
      <c r="J1207" s="972"/>
      <c r="K1207" s="973"/>
      <c r="L1207" s="974"/>
      <c r="M1207" s="308"/>
    </row>
    <row r="1208" spans="1:13">
      <c r="A1208" s="296" t="s">
        <v>92</v>
      </c>
      <c r="B1208" s="276"/>
      <c r="C1208" s="276"/>
      <c r="D1208" s="276"/>
      <c r="E1208" s="276"/>
      <c r="F1208" s="276"/>
      <c r="G1208" s="276"/>
      <c r="H1208" s="307"/>
      <c r="I1208" s="273"/>
      <c r="J1208" s="272"/>
      <c r="K1208" s="955">
        <f>K1211+K1214</f>
        <v>7.59</v>
      </c>
      <c r="L1208" s="956"/>
      <c r="M1208" s="226">
        <f>K1208*12*I1207</f>
        <v>88957.835999999996</v>
      </c>
    </row>
    <row r="1209" spans="1:13">
      <c r="A1209" s="306" t="s">
        <v>91</v>
      </c>
      <c r="B1209" s="305"/>
      <c r="C1209" s="305"/>
      <c r="D1209" s="305"/>
      <c r="E1209" s="305"/>
      <c r="F1209" s="305"/>
      <c r="G1209" s="305"/>
      <c r="H1209" s="304"/>
      <c r="I1209" s="234"/>
      <c r="J1209" s="233"/>
      <c r="K1209" s="268"/>
      <c r="L1209" s="261"/>
      <c r="M1209" s="303"/>
    </row>
    <row r="1210" spans="1:13" ht="15.75" thickBot="1">
      <c r="A1210" s="292" t="s">
        <v>90</v>
      </c>
      <c r="B1210" s="302"/>
      <c r="C1210" s="302"/>
      <c r="D1210" s="302"/>
      <c r="E1210" s="302"/>
      <c r="F1210" s="302"/>
      <c r="G1210" s="302"/>
      <c r="H1210" s="301"/>
      <c r="I1210" s="289"/>
      <c r="J1210" s="222"/>
      <c r="K1210" s="221"/>
      <c r="L1210" s="220"/>
      <c r="M1210" s="219"/>
    </row>
    <row r="1211" spans="1:13">
      <c r="A1211" s="257" t="s">
        <v>89</v>
      </c>
      <c r="B1211" s="266"/>
      <c r="C1211" s="266"/>
      <c r="D1211" s="266"/>
      <c r="E1211" s="266"/>
      <c r="F1211" s="266"/>
      <c r="G1211" s="266"/>
      <c r="H1211" s="285"/>
      <c r="I1211" s="975" t="s">
        <v>27</v>
      </c>
      <c r="J1211" s="976"/>
      <c r="K1211" s="977">
        <v>4.54</v>
      </c>
      <c r="L1211" s="978"/>
      <c r="M1211" s="215">
        <f>K1211*12*I1207</f>
        <v>53210.616000000009</v>
      </c>
    </row>
    <row r="1212" spans="1:13">
      <c r="A1212" s="238" t="s">
        <v>80</v>
      </c>
      <c r="B1212" s="283"/>
      <c r="C1212" s="283"/>
      <c r="D1212" s="283"/>
      <c r="E1212" s="283"/>
      <c r="F1212" s="283"/>
      <c r="G1212" s="283"/>
      <c r="H1212" s="284"/>
      <c r="I1212" s="967" t="s">
        <v>70</v>
      </c>
      <c r="J1212" s="968"/>
      <c r="K1212" s="262"/>
      <c r="L1212" s="261"/>
      <c r="M1212" s="215"/>
    </row>
    <row r="1213" spans="1:13">
      <c r="A1213" s="257" t="s">
        <v>79</v>
      </c>
      <c r="B1213" s="266"/>
      <c r="C1213" s="266"/>
      <c r="D1213" s="266"/>
      <c r="E1213" s="266"/>
      <c r="F1213" s="266"/>
      <c r="G1213" s="266"/>
      <c r="H1213" s="285"/>
      <c r="I1213" s="975"/>
      <c r="J1213" s="976"/>
      <c r="K1213" s="262"/>
      <c r="L1213" s="261"/>
      <c r="M1213" s="215"/>
    </row>
    <row r="1214" spans="1:13">
      <c r="A1214" s="257" t="s">
        <v>88</v>
      </c>
      <c r="B1214" s="266"/>
      <c r="C1214" s="266"/>
      <c r="D1214" s="266"/>
      <c r="E1214" s="266"/>
      <c r="F1214" s="266"/>
      <c r="G1214" s="266"/>
      <c r="H1214" s="285"/>
      <c r="I1214" s="979" t="s">
        <v>59</v>
      </c>
      <c r="J1214" s="980"/>
      <c r="K1214" s="981">
        <v>3.05</v>
      </c>
      <c r="L1214" s="982"/>
      <c r="M1214" s="215">
        <f>K1214*12*I1207</f>
        <v>35747.219999999994</v>
      </c>
    </row>
    <row r="1215" spans="1:13" ht="15.75">
      <c r="A1215" s="254" t="s">
        <v>87</v>
      </c>
      <c r="B1215" s="282"/>
      <c r="C1215" s="282"/>
      <c r="D1215" s="282"/>
      <c r="E1215" s="282"/>
      <c r="F1215" s="282"/>
      <c r="G1215" s="282"/>
      <c r="H1215" s="281"/>
      <c r="I1215" s="967" t="s">
        <v>70</v>
      </c>
      <c r="J1215" s="968"/>
      <c r="K1215" s="300"/>
      <c r="L1215" s="299"/>
      <c r="M1215" s="215"/>
    </row>
    <row r="1216" spans="1:13">
      <c r="A1216" s="249" t="s">
        <v>86</v>
      </c>
      <c r="B1216" s="263"/>
      <c r="C1216" s="263"/>
      <c r="D1216" s="263"/>
      <c r="E1216" s="263"/>
      <c r="F1216" s="263"/>
      <c r="G1216" s="263"/>
      <c r="H1216" s="298"/>
      <c r="I1216" s="967"/>
      <c r="J1216" s="968"/>
      <c r="K1216" s="297"/>
      <c r="L1216" s="261"/>
      <c r="M1216" s="215"/>
    </row>
    <row r="1217" spans="1:13" ht="15.75" thickBot="1">
      <c r="A1217" s="257" t="s">
        <v>85</v>
      </c>
      <c r="B1217" s="256"/>
      <c r="C1217" s="256"/>
      <c r="D1217" s="256"/>
      <c r="E1217" s="256"/>
      <c r="F1217" s="256"/>
      <c r="G1217" s="256"/>
      <c r="H1217" s="255"/>
      <c r="I1217" s="270"/>
      <c r="J1217" s="269"/>
      <c r="K1217" s="983"/>
      <c r="L1217" s="984"/>
      <c r="M1217" s="215"/>
    </row>
    <row r="1218" spans="1:13">
      <c r="A1218" s="296" t="s">
        <v>84</v>
      </c>
      <c r="B1218" s="295"/>
      <c r="C1218" s="295"/>
      <c r="D1218" s="295"/>
      <c r="E1218" s="295"/>
      <c r="F1218" s="295"/>
      <c r="G1218" s="295"/>
      <c r="H1218" s="294"/>
      <c r="I1218" s="273"/>
      <c r="J1218" s="293"/>
      <c r="K1218" s="985">
        <f>K1220+K1225+K1227</f>
        <v>6.1999999999999993</v>
      </c>
      <c r="L1218" s="956"/>
      <c r="M1218" s="226">
        <f>K1218*12*I1207</f>
        <v>72666.48</v>
      </c>
    </row>
    <row r="1219" spans="1:13" ht="15.75" thickBot="1">
      <c r="A1219" s="292" t="s">
        <v>83</v>
      </c>
      <c r="B1219" s="291"/>
      <c r="C1219" s="291"/>
      <c r="D1219" s="291"/>
      <c r="E1219" s="291"/>
      <c r="F1219" s="291"/>
      <c r="G1219" s="291"/>
      <c r="H1219" s="290"/>
      <c r="I1219" s="289"/>
      <c r="J1219" s="288"/>
      <c r="K1219" s="221"/>
      <c r="L1219" s="220"/>
      <c r="M1219" s="219"/>
    </row>
    <row r="1220" spans="1:13">
      <c r="A1220" s="238" t="s">
        <v>82</v>
      </c>
      <c r="B1220" s="237"/>
      <c r="C1220" s="237"/>
      <c r="D1220" s="237"/>
      <c r="E1220" s="237"/>
      <c r="F1220" s="237"/>
      <c r="G1220" s="237"/>
      <c r="H1220" s="235"/>
      <c r="I1220" s="967" t="s">
        <v>27</v>
      </c>
      <c r="J1220" s="968"/>
      <c r="K1220" s="977">
        <v>3.11</v>
      </c>
      <c r="L1220" s="978"/>
      <c r="M1220" s="215">
        <f>K1220*12*I1207</f>
        <v>36450.444000000003</v>
      </c>
    </row>
    <row r="1221" spans="1:13">
      <c r="A1221" s="257" t="s">
        <v>81</v>
      </c>
      <c r="B1221" s="256"/>
      <c r="C1221" s="256"/>
      <c r="D1221" s="256"/>
      <c r="E1221" s="256"/>
      <c r="F1221" s="256"/>
      <c r="G1221" s="256"/>
      <c r="H1221" s="255"/>
      <c r="I1221" s="429"/>
      <c r="J1221" s="430"/>
      <c r="K1221" s="262"/>
      <c r="L1221" s="261"/>
      <c r="M1221" s="215"/>
    </row>
    <row r="1222" spans="1:13">
      <c r="A1222" s="238" t="s">
        <v>80</v>
      </c>
      <c r="B1222" s="283"/>
      <c r="C1222" s="283"/>
      <c r="D1222" s="283"/>
      <c r="E1222" s="283"/>
      <c r="F1222" s="283"/>
      <c r="G1222" s="283"/>
      <c r="H1222" s="284"/>
      <c r="I1222" s="967" t="s">
        <v>70</v>
      </c>
      <c r="J1222" s="968"/>
      <c r="K1222" s="262"/>
      <c r="L1222" s="261"/>
      <c r="M1222" s="215"/>
    </row>
    <row r="1223" spans="1:13">
      <c r="A1223" s="257" t="s">
        <v>79</v>
      </c>
      <c r="B1223" s="266"/>
      <c r="C1223" s="266"/>
      <c r="D1223" s="266"/>
      <c r="E1223" s="266"/>
      <c r="F1223" s="266"/>
      <c r="G1223" s="266"/>
      <c r="H1223" s="285"/>
      <c r="I1223" s="975"/>
      <c r="J1223" s="976"/>
      <c r="K1223" s="262"/>
      <c r="L1223" s="261"/>
      <c r="M1223" s="215"/>
    </row>
    <row r="1224" spans="1:13">
      <c r="A1224" s="254" t="s">
        <v>78</v>
      </c>
      <c r="B1224" s="282"/>
      <c r="C1224" s="281"/>
      <c r="D1224" s="283"/>
      <c r="E1224" s="283"/>
      <c r="F1224" s="283"/>
      <c r="G1224" s="283"/>
      <c r="H1224" s="284"/>
      <c r="I1224" s="967" t="s">
        <v>70</v>
      </c>
      <c r="J1224" s="968"/>
      <c r="K1224" s="262"/>
      <c r="L1224" s="261"/>
      <c r="M1224" s="215"/>
    </row>
    <row r="1225" spans="1:13">
      <c r="A1225" s="238" t="s">
        <v>77</v>
      </c>
      <c r="B1225" s="283"/>
      <c r="C1225" s="283"/>
      <c r="D1225" s="282"/>
      <c r="E1225" s="282"/>
      <c r="F1225" s="282"/>
      <c r="G1225" s="282"/>
      <c r="H1225" s="281"/>
      <c r="I1225" s="979" t="s">
        <v>59</v>
      </c>
      <c r="J1225" s="980"/>
      <c r="K1225" s="981">
        <v>1.36</v>
      </c>
      <c r="L1225" s="982"/>
      <c r="M1225" s="215">
        <f>K1225*12*I1207</f>
        <v>15939.744000000001</v>
      </c>
    </row>
    <row r="1226" spans="1:13">
      <c r="A1226" s="249" t="s">
        <v>76</v>
      </c>
      <c r="B1226" s="248"/>
      <c r="C1226" s="248"/>
      <c r="D1226" s="248"/>
      <c r="E1226" s="248"/>
      <c r="F1226" s="248"/>
      <c r="G1226" s="248"/>
      <c r="H1226" s="247"/>
      <c r="I1226" s="961" t="s">
        <v>134</v>
      </c>
      <c r="J1226" s="962"/>
      <c r="K1226" s="262"/>
      <c r="L1226" s="261"/>
      <c r="M1226" s="215"/>
    </row>
    <row r="1227" spans="1:13">
      <c r="A1227" s="249" t="s">
        <v>73</v>
      </c>
      <c r="B1227" s="248"/>
      <c r="C1227" s="248"/>
      <c r="D1227" s="248"/>
      <c r="E1227" s="248"/>
      <c r="F1227" s="248"/>
      <c r="G1227" s="248"/>
      <c r="H1227" s="247"/>
      <c r="I1227" s="961" t="s">
        <v>59</v>
      </c>
      <c r="J1227" s="962"/>
      <c r="K1227" s="981">
        <v>1.73</v>
      </c>
      <c r="L1227" s="982"/>
      <c r="M1227" s="215">
        <f>K1227*12*I1207</f>
        <v>20276.291999999998</v>
      </c>
    </row>
    <row r="1228" spans="1:13">
      <c r="A1228" s="257" t="s">
        <v>72</v>
      </c>
      <c r="B1228" s="256"/>
      <c r="C1228" s="256"/>
      <c r="D1228" s="256"/>
      <c r="E1228" s="256"/>
      <c r="F1228" s="256"/>
      <c r="G1228" s="256"/>
      <c r="H1228" s="255"/>
      <c r="I1228" s="270"/>
      <c r="J1228" s="269"/>
      <c r="K1228" s="262"/>
      <c r="L1228" s="261"/>
      <c r="M1228" s="215"/>
    </row>
    <row r="1229" spans="1:13">
      <c r="A1229" s="249" t="s">
        <v>71</v>
      </c>
      <c r="B1229" s="248"/>
      <c r="C1229" s="248"/>
      <c r="D1229" s="248"/>
      <c r="E1229" s="248"/>
      <c r="F1229" s="248"/>
      <c r="G1229" s="248"/>
      <c r="H1229" s="247"/>
      <c r="I1229" s="967" t="s">
        <v>70</v>
      </c>
      <c r="J1229" s="968"/>
      <c r="K1229" s="262"/>
      <c r="L1229" s="261"/>
      <c r="M1229" s="215"/>
    </row>
    <row r="1230" spans="1:13" ht="15.75" thickBot="1">
      <c r="A1230" s="249" t="s">
        <v>69</v>
      </c>
      <c r="B1230" s="248"/>
      <c r="C1230" s="248"/>
      <c r="D1230" s="248"/>
      <c r="E1230" s="248"/>
      <c r="F1230" s="248"/>
      <c r="G1230" s="248"/>
      <c r="H1230" s="247"/>
      <c r="I1230" s="961" t="s">
        <v>133</v>
      </c>
      <c r="J1230" s="962"/>
      <c r="K1230" s="280"/>
      <c r="L1230" s="279"/>
      <c r="M1230" s="278"/>
    </row>
    <row r="1231" spans="1:13" ht="15.75" thickBot="1">
      <c r="A1231" s="277" t="s">
        <v>66</v>
      </c>
      <c r="B1231" s="276"/>
      <c r="C1231" s="276"/>
      <c r="D1231" s="276"/>
      <c r="E1231" s="276"/>
      <c r="F1231" s="276"/>
      <c r="G1231" s="275"/>
      <c r="H1231" s="274"/>
      <c r="I1231" s="273"/>
      <c r="J1231" s="272"/>
      <c r="K1231" s="991">
        <f>K1232+K1239+K1247+K1251+K1252+K1253</f>
        <v>35.6</v>
      </c>
      <c r="L1231" s="956"/>
      <c r="M1231" s="226">
        <f>M1232+M1239+M1247+M1251+M1252+M1253</f>
        <v>417246.24</v>
      </c>
    </row>
    <row r="1232" spans="1:13" ht="15.75" thickBot="1">
      <c r="A1232" s="986" t="s">
        <v>65</v>
      </c>
      <c r="B1232" s="987"/>
      <c r="C1232" s="987"/>
      <c r="D1232" s="987"/>
      <c r="E1232" s="987"/>
      <c r="F1232" s="987"/>
      <c r="G1232" s="987"/>
      <c r="H1232" s="988"/>
      <c r="I1232" s="242"/>
      <c r="J1232" s="241"/>
      <c r="K1232" s="989">
        <f>K1233+K1234+K1235+K1237+K1238</f>
        <v>9.93</v>
      </c>
      <c r="L1232" s="990"/>
      <c r="M1232" s="240">
        <f>K1232*12*I1207</f>
        <v>116383.572</v>
      </c>
    </row>
    <row r="1233" spans="1:13">
      <c r="A1233" s="257" t="s">
        <v>64</v>
      </c>
      <c r="B1233" s="256"/>
      <c r="C1233" s="256"/>
      <c r="D1233" s="256"/>
      <c r="E1233" s="256"/>
      <c r="F1233" s="256"/>
      <c r="G1233" s="256"/>
      <c r="H1233" s="255"/>
      <c r="I1233" s="975" t="s">
        <v>63</v>
      </c>
      <c r="J1233" s="976"/>
      <c r="K1233" s="977">
        <v>2.2400000000000002</v>
      </c>
      <c r="L1233" s="978"/>
      <c r="M1233" s="215">
        <f>K1233*12*I1207</f>
        <v>26253.696000000004</v>
      </c>
    </row>
    <row r="1234" spans="1:13">
      <c r="A1234" s="254" t="s">
        <v>62</v>
      </c>
      <c r="B1234" s="253"/>
      <c r="C1234" s="253"/>
      <c r="D1234" s="253"/>
      <c r="E1234" s="253"/>
      <c r="F1234" s="253"/>
      <c r="G1234" s="253"/>
      <c r="H1234" s="252"/>
      <c r="I1234" s="979" t="s">
        <v>61</v>
      </c>
      <c r="J1234" s="980"/>
      <c r="K1234" s="981">
        <v>5.28</v>
      </c>
      <c r="L1234" s="982"/>
      <c r="M1234" s="215">
        <f>K1234*12*I1207</f>
        <v>61883.712</v>
      </c>
    </row>
    <row r="1235" spans="1:13">
      <c r="A1235" s="249" t="s">
        <v>60</v>
      </c>
      <c r="B1235" s="248"/>
      <c r="C1235" s="248"/>
      <c r="D1235" s="248"/>
      <c r="E1235" s="248"/>
      <c r="F1235" s="248"/>
      <c r="G1235" s="248"/>
      <c r="H1235" s="247"/>
      <c r="I1235" s="961" t="s">
        <v>59</v>
      </c>
      <c r="J1235" s="962"/>
      <c r="K1235" s="981">
        <v>0.6</v>
      </c>
      <c r="L1235" s="982"/>
      <c r="M1235" s="215">
        <f>K1235*12*I1207</f>
        <v>7032.24</v>
      </c>
    </row>
    <row r="1236" spans="1:13">
      <c r="A1236" s="271" t="s">
        <v>58</v>
      </c>
      <c r="B1236" s="266"/>
      <c r="C1236" s="266"/>
      <c r="D1236" s="266"/>
      <c r="E1236" s="256"/>
      <c r="F1236" s="256"/>
      <c r="G1236" s="256"/>
      <c r="H1236" s="255"/>
      <c r="I1236" s="270"/>
      <c r="J1236" s="269"/>
      <c r="K1236" s="268"/>
      <c r="L1236" s="261"/>
      <c r="M1236" s="215"/>
    </row>
    <row r="1237" spans="1:13">
      <c r="A1237" s="254" t="s">
        <v>57</v>
      </c>
      <c r="B1237" s="253"/>
      <c r="C1237" s="253"/>
      <c r="D1237" s="253"/>
      <c r="E1237" s="253"/>
      <c r="F1237" s="253"/>
      <c r="G1237" s="253"/>
      <c r="H1237" s="252"/>
      <c r="I1237" s="979" t="s">
        <v>27</v>
      </c>
      <c r="J1237" s="980"/>
      <c r="K1237" s="981">
        <v>0.18</v>
      </c>
      <c r="L1237" s="982"/>
      <c r="M1237" s="215">
        <f>K1237*12*I1207</f>
        <v>2109.672</v>
      </c>
    </row>
    <row r="1238" spans="1:13" ht="15.75" thickBot="1">
      <c r="A1238" s="249" t="s">
        <v>56</v>
      </c>
      <c r="B1238" s="248"/>
      <c r="C1238" s="248"/>
      <c r="D1238" s="248"/>
      <c r="E1238" s="248"/>
      <c r="F1238" s="248"/>
      <c r="G1238" s="248"/>
      <c r="H1238" s="247"/>
      <c r="I1238" s="992" t="s">
        <v>27</v>
      </c>
      <c r="J1238" s="993"/>
      <c r="K1238" s="994">
        <v>1.63</v>
      </c>
      <c r="L1238" s="995"/>
      <c r="M1238" s="215">
        <f>K1238*12*I1207</f>
        <v>19104.252</v>
      </c>
    </row>
    <row r="1239" spans="1:13" ht="15.75" thickBot="1">
      <c r="A1239" s="996" t="s">
        <v>55</v>
      </c>
      <c r="B1239" s="997"/>
      <c r="C1239" s="997"/>
      <c r="D1239" s="997"/>
      <c r="E1239" s="997"/>
      <c r="F1239" s="997"/>
      <c r="G1239" s="997"/>
      <c r="H1239" s="998"/>
      <c r="I1239" s="242"/>
      <c r="J1239" s="241"/>
      <c r="K1239" s="999">
        <f>K1240+K1241+K1243+K1244+K1245+K1246</f>
        <v>2.5499999999999998</v>
      </c>
      <c r="L1239" s="990"/>
      <c r="M1239" s="240">
        <f>K1239*12*I1207</f>
        <v>29887.02</v>
      </c>
    </row>
    <row r="1240" spans="1:13">
      <c r="A1240" s="267" t="s">
        <v>54</v>
      </c>
      <c r="B1240" s="266"/>
      <c r="C1240" s="266"/>
      <c r="D1240" s="266"/>
      <c r="E1240" s="266"/>
      <c r="F1240" s="256"/>
      <c r="G1240" s="256"/>
      <c r="H1240" s="255"/>
      <c r="I1240" s="265"/>
      <c r="J1240" s="233"/>
      <c r="K1240" s="977">
        <v>0.14000000000000001</v>
      </c>
      <c r="L1240" s="978"/>
      <c r="M1240" s="215">
        <f>K1240*12*I1207</f>
        <v>1640.8560000000002</v>
      </c>
    </row>
    <row r="1241" spans="1:13">
      <c r="A1241" s="264" t="s">
        <v>53</v>
      </c>
      <c r="B1241" s="263"/>
      <c r="C1241" s="263"/>
      <c r="D1241" s="263"/>
      <c r="E1241" s="263"/>
      <c r="F1241" s="248"/>
      <c r="G1241" s="248"/>
      <c r="H1241" s="247"/>
      <c r="I1241" s="967" t="s">
        <v>52</v>
      </c>
      <c r="J1241" s="968"/>
      <c r="K1241" s="981">
        <v>1.22</v>
      </c>
      <c r="L1241" s="982"/>
      <c r="M1241" s="215">
        <f>K1241*12*I1207</f>
        <v>14298.888000000001</v>
      </c>
    </row>
    <row r="1242" spans="1:13">
      <c r="A1242" s="257" t="s">
        <v>51</v>
      </c>
      <c r="B1242" s="256"/>
      <c r="C1242" s="256"/>
      <c r="D1242" s="256"/>
      <c r="E1242" s="256"/>
      <c r="F1242" s="256"/>
      <c r="G1242" s="256"/>
      <c r="H1242" s="255"/>
      <c r="I1242" s="975" t="s">
        <v>50</v>
      </c>
      <c r="J1242" s="976"/>
      <c r="K1242" s="262"/>
      <c r="L1242" s="261"/>
      <c r="M1242" s="215"/>
    </row>
    <row r="1243" spans="1:13">
      <c r="A1243" s="254" t="s">
        <v>49</v>
      </c>
      <c r="B1243" s="253"/>
      <c r="C1243" s="253"/>
      <c r="D1243" s="253"/>
      <c r="E1243" s="253"/>
      <c r="F1243" s="253"/>
      <c r="G1243" s="253"/>
      <c r="H1243" s="252"/>
      <c r="I1243" s="979" t="s">
        <v>48</v>
      </c>
      <c r="J1243" s="980"/>
      <c r="K1243" s="981">
        <v>0.75</v>
      </c>
      <c r="L1243" s="982"/>
      <c r="M1243" s="215">
        <f>K1243*12*I1207</f>
        <v>8790.3000000000011</v>
      </c>
    </row>
    <row r="1244" spans="1:13">
      <c r="A1244" s="254" t="s">
        <v>47</v>
      </c>
      <c r="B1244" s="253"/>
      <c r="C1244" s="253"/>
      <c r="D1244" s="253"/>
      <c r="E1244" s="253"/>
      <c r="F1244" s="253"/>
      <c r="G1244" s="253"/>
      <c r="H1244" s="252"/>
      <c r="I1244" s="979" t="s">
        <v>46</v>
      </c>
      <c r="J1244" s="980"/>
      <c r="K1244" s="981">
        <v>0.19</v>
      </c>
      <c r="L1244" s="982"/>
      <c r="M1244" s="215">
        <f>K1244*12*I1207</f>
        <v>2226.8760000000002</v>
      </c>
    </row>
    <row r="1245" spans="1:13">
      <c r="A1245" s="249" t="s">
        <v>38</v>
      </c>
      <c r="B1245" s="248"/>
      <c r="C1245" s="248"/>
      <c r="D1245" s="248"/>
      <c r="E1245" s="248"/>
      <c r="F1245" s="248"/>
      <c r="G1245" s="248"/>
      <c r="H1245" s="247"/>
      <c r="I1245" s="979" t="s">
        <v>37</v>
      </c>
      <c r="J1245" s="980"/>
      <c r="K1245" s="983">
        <v>0.1</v>
      </c>
      <c r="L1245" s="984"/>
      <c r="M1245" s="215">
        <f>K1245*12*I1207</f>
        <v>1172.0400000000002</v>
      </c>
    </row>
    <row r="1246" spans="1:13" ht="15.75" thickBot="1">
      <c r="A1246" s="249" t="s">
        <v>45</v>
      </c>
      <c r="B1246" s="248"/>
      <c r="C1246" s="248"/>
      <c r="D1246" s="248"/>
      <c r="E1246" s="248"/>
      <c r="F1246" s="248"/>
      <c r="G1246" s="248"/>
      <c r="H1246" s="247"/>
      <c r="I1246" s="992" t="s">
        <v>44</v>
      </c>
      <c r="J1246" s="993"/>
      <c r="K1246" s="1002">
        <v>0.15</v>
      </c>
      <c r="L1246" s="1003"/>
      <c r="M1246" s="260">
        <f>K1246*12*I1207</f>
        <v>1758.06</v>
      </c>
    </row>
    <row r="1247" spans="1:13" ht="15.75" thickBot="1">
      <c r="A1247" s="996" t="s">
        <v>108</v>
      </c>
      <c r="B1247" s="997"/>
      <c r="C1247" s="997"/>
      <c r="D1247" s="997"/>
      <c r="E1247" s="997"/>
      <c r="F1247" s="997"/>
      <c r="G1247" s="997"/>
      <c r="H1247" s="998"/>
      <c r="I1247" s="259"/>
      <c r="J1247" s="258"/>
      <c r="K1247" s="1004">
        <f>K1248+K1249+K1250</f>
        <v>1.67</v>
      </c>
      <c r="L1247" s="1005"/>
      <c r="M1247" s="240">
        <f>K1247*12*I1207</f>
        <v>19573.067999999999</v>
      </c>
    </row>
    <row r="1248" spans="1:13">
      <c r="A1248" s="257" t="s">
        <v>42</v>
      </c>
      <c r="B1248" s="256"/>
      <c r="C1248" s="256"/>
      <c r="D1248" s="256"/>
      <c r="E1248" s="256"/>
      <c r="F1248" s="256"/>
      <c r="G1248" s="256"/>
      <c r="H1248" s="255"/>
      <c r="I1248" s="1006" t="s">
        <v>41</v>
      </c>
      <c r="J1248" s="1007"/>
      <c r="K1248" s="1008">
        <v>0.8</v>
      </c>
      <c r="L1248" s="1009"/>
      <c r="M1248" s="215">
        <f>K1248*12*I1207</f>
        <v>9376.3200000000015</v>
      </c>
    </row>
    <row r="1249" spans="1:13">
      <c r="A1249" s="254" t="s">
        <v>40</v>
      </c>
      <c r="B1249" s="253"/>
      <c r="C1249" s="253"/>
      <c r="D1249" s="253"/>
      <c r="E1249" s="253"/>
      <c r="F1249" s="253"/>
      <c r="G1249" s="253"/>
      <c r="H1249" s="252"/>
      <c r="I1249" s="251" t="s">
        <v>39</v>
      </c>
      <c r="J1249" s="250"/>
      <c r="K1249" s="983">
        <v>0.7</v>
      </c>
      <c r="L1249" s="984"/>
      <c r="M1249" s="215">
        <f>K1249*12*I1207</f>
        <v>8204.2799999999988</v>
      </c>
    </row>
    <row r="1250" spans="1:13" ht="15.75" thickBot="1">
      <c r="A1250" s="249" t="s">
        <v>38</v>
      </c>
      <c r="B1250" s="248"/>
      <c r="C1250" s="248"/>
      <c r="D1250" s="248"/>
      <c r="E1250" s="248"/>
      <c r="F1250" s="248"/>
      <c r="G1250" s="248"/>
      <c r="H1250" s="247"/>
      <c r="I1250" s="992" t="s">
        <v>37</v>
      </c>
      <c r="J1250" s="993"/>
      <c r="K1250" s="1002">
        <v>0.17</v>
      </c>
      <c r="L1250" s="1003"/>
      <c r="M1250" s="215">
        <f>K1250*12*I1207</f>
        <v>1992.4680000000001</v>
      </c>
    </row>
    <row r="1251" spans="1:13" ht="15.75" thickBot="1">
      <c r="A1251" s="246" t="s">
        <v>107</v>
      </c>
      <c r="B1251" s="245"/>
      <c r="C1251" s="245"/>
      <c r="D1251" s="245"/>
      <c r="E1251" s="245"/>
      <c r="F1251" s="245"/>
      <c r="G1251" s="245"/>
      <c r="H1251" s="244"/>
      <c r="I1251" s="1010" t="s">
        <v>35</v>
      </c>
      <c r="J1251" s="1011"/>
      <c r="K1251" s="1012">
        <v>19.38</v>
      </c>
      <c r="L1251" s="1013"/>
      <c r="M1251" s="240">
        <f>K1251*12*I1207</f>
        <v>227141.35200000001</v>
      </c>
    </row>
    <row r="1252" spans="1:13" ht="15.75" thickBot="1">
      <c r="A1252" s="986" t="s">
        <v>106</v>
      </c>
      <c r="B1252" s="987"/>
      <c r="C1252" s="987"/>
      <c r="D1252" s="987"/>
      <c r="E1252" s="987"/>
      <c r="F1252" s="987"/>
      <c r="G1252" s="987"/>
      <c r="H1252" s="988"/>
      <c r="I1252" s="1014" t="s">
        <v>32</v>
      </c>
      <c r="J1252" s="1015"/>
      <c r="K1252" s="999">
        <v>1.98</v>
      </c>
      <c r="L1252" s="1005"/>
      <c r="M1252" s="240">
        <f>K1252*12*I1207</f>
        <v>23206.392</v>
      </c>
    </row>
    <row r="1253" spans="1:13" ht="15.75" thickBot="1">
      <c r="A1253" s="246" t="s">
        <v>105</v>
      </c>
      <c r="B1253" s="245"/>
      <c r="C1253" s="245"/>
      <c r="D1253" s="245"/>
      <c r="E1253" s="245"/>
      <c r="F1253" s="245"/>
      <c r="G1253" s="245"/>
      <c r="H1253" s="244"/>
      <c r="I1253" s="242"/>
      <c r="J1253" s="241"/>
      <c r="K1253" s="999">
        <v>0.09</v>
      </c>
      <c r="L1253" s="1005"/>
      <c r="M1253" s="240">
        <f>K1253*12*I1207</f>
        <v>1054.836</v>
      </c>
    </row>
    <row r="1254" spans="1:13">
      <c r="A1254" s="238" t="s">
        <v>28</v>
      </c>
      <c r="B1254" s="237"/>
      <c r="C1254" s="237"/>
      <c r="D1254" s="237"/>
      <c r="E1254" s="237"/>
      <c r="F1254" s="237"/>
      <c r="G1254" s="237"/>
      <c r="H1254" s="235"/>
      <c r="I1254" s="1014" t="s">
        <v>27</v>
      </c>
      <c r="J1254" s="1015"/>
      <c r="K1254" s="431"/>
      <c r="L1254" s="432"/>
      <c r="M1254" s="215"/>
    </row>
    <row r="1255" spans="1:13" ht="15.75" thickBot="1">
      <c r="A1255" s="238" t="s">
        <v>26</v>
      </c>
      <c r="B1255" s="237"/>
      <c r="C1255" s="237"/>
      <c r="D1255" s="237"/>
      <c r="E1255" s="237"/>
      <c r="F1255" s="237"/>
      <c r="G1255" s="237"/>
      <c r="H1255" s="235"/>
      <c r="I1255" s="234"/>
      <c r="J1255" s="233"/>
      <c r="K1255" s="431"/>
      <c r="L1255" s="432"/>
      <c r="M1255" s="215"/>
    </row>
    <row r="1256" spans="1:13" ht="15.75" thickBot="1">
      <c r="A1256" s="986" t="s">
        <v>111</v>
      </c>
      <c r="B1256" s="987"/>
      <c r="C1256" s="987"/>
      <c r="D1256" s="987"/>
      <c r="E1256" s="987"/>
      <c r="F1256" s="987"/>
      <c r="G1256" s="987"/>
      <c r="H1256" s="988"/>
      <c r="I1256" s="242"/>
      <c r="J1256" s="241"/>
      <c r="K1256" s="999">
        <v>7.34</v>
      </c>
      <c r="L1256" s="1005"/>
      <c r="M1256" s="240">
        <f>K1256*12*I1207</f>
        <v>86027.736000000004</v>
      </c>
    </row>
    <row r="1257" spans="1:13">
      <c r="A1257" s="238" t="s">
        <v>132</v>
      </c>
      <c r="B1257" s="236"/>
      <c r="C1257" s="236"/>
      <c r="D1257" s="236"/>
      <c r="E1257" s="236"/>
      <c r="F1257" s="237"/>
      <c r="G1257" s="236"/>
      <c r="H1257" s="235"/>
      <c r="I1257" s="967" t="s">
        <v>23</v>
      </c>
      <c r="J1257" s="968"/>
      <c r="K1257" s="232"/>
      <c r="L1257" s="432"/>
      <c r="M1257" s="215"/>
    </row>
    <row r="1258" spans="1:13">
      <c r="A1258" s="238" t="s">
        <v>131</v>
      </c>
      <c r="B1258" s="236"/>
      <c r="C1258" s="236"/>
      <c r="D1258" s="236"/>
      <c r="E1258" s="236"/>
      <c r="F1258" s="237"/>
      <c r="G1258" s="236"/>
      <c r="H1258" s="235"/>
      <c r="I1258" s="967" t="s">
        <v>21</v>
      </c>
      <c r="J1258" s="968"/>
      <c r="K1258" s="232"/>
      <c r="L1258" s="432"/>
      <c r="M1258" s="215"/>
    </row>
    <row r="1259" spans="1:13">
      <c r="A1259" s="238" t="s">
        <v>130</v>
      </c>
      <c r="B1259" s="236"/>
      <c r="C1259" s="236"/>
      <c r="D1259" s="236"/>
      <c r="E1259" s="236"/>
      <c r="F1259" s="237"/>
      <c r="G1259" s="236"/>
      <c r="H1259" s="235"/>
      <c r="I1259" s="967" t="s">
        <v>19</v>
      </c>
      <c r="J1259" s="968"/>
      <c r="K1259" s="232"/>
      <c r="L1259" s="432"/>
      <c r="M1259" s="215"/>
    </row>
    <row r="1260" spans="1:13">
      <c r="A1260" s="238" t="s">
        <v>129</v>
      </c>
      <c r="B1260" s="236"/>
      <c r="C1260" s="236"/>
      <c r="D1260" s="236"/>
      <c r="E1260" s="236"/>
      <c r="F1260" s="237"/>
      <c r="G1260" s="236"/>
      <c r="H1260" s="235"/>
      <c r="I1260" s="967" t="s">
        <v>17</v>
      </c>
      <c r="J1260" s="968"/>
      <c r="K1260" s="232"/>
      <c r="L1260" s="432"/>
      <c r="M1260" s="215"/>
    </row>
    <row r="1261" spans="1:13">
      <c r="A1261" s="238" t="s">
        <v>128</v>
      </c>
      <c r="B1261" s="236"/>
      <c r="C1261" s="236"/>
      <c r="D1261" s="236"/>
      <c r="E1261" s="236"/>
      <c r="F1261" s="237"/>
      <c r="G1261" s="236"/>
      <c r="H1261" s="235"/>
      <c r="I1261" s="967" t="s">
        <v>15</v>
      </c>
      <c r="J1261" s="968"/>
      <c r="K1261" s="232"/>
      <c r="L1261" s="432"/>
      <c r="M1261" s="215"/>
    </row>
    <row r="1262" spans="1:13">
      <c r="A1262" s="238" t="s">
        <v>127</v>
      </c>
      <c r="B1262" s="236"/>
      <c r="C1262" s="236"/>
      <c r="D1262" s="236"/>
      <c r="E1262" s="236"/>
      <c r="F1262" s="237"/>
      <c r="G1262" s="236"/>
      <c r="H1262" s="235"/>
      <c r="I1262" s="234"/>
      <c r="J1262" s="233"/>
      <c r="K1262" s="232"/>
      <c r="L1262" s="239"/>
      <c r="M1262" s="215"/>
    </row>
    <row r="1263" spans="1:13">
      <c r="A1263" s="238" t="s">
        <v>126</v>
      </c>
      <c r="B1263" s="236"/>
      <c r="C1263" s="236"/>
      <c r="D1263" s="236"/>
      <c r="E1263" s="236"/>
      <c r="F1263" s="237"/>
      <c r="G1263" s="236"/>
      <c r="H1263" s="235"/>
      <c r="I1263" s="234"/>
      <c r="J1263" s="233"/>
      <c r="K1263" s="232"/>
      <c r="L1263" s="432"/>
      <c r="M1263" s="215"/>
    </row>
    <row r="1264" spans="1:13">
      <c r="A1264" s="238" t="s">
        <v>11</v>
      </c>
      <c r="B1264" s="236"/>
      <c r="C1264" s="236"/>
      <c r="D1264" s="236"/>
      <c r="E1264" s="236"/>
      <c r="F1264" s="237"/>
      <c r="G1264" s="236"/>
      <c r="H1264" s="235"/>
      <c r="I1264" s="234"/>
      <c r="J1264" s="233"/>
      <c r="K1264" s="232"/>
      <c r="L1264" s="432"/>
      <c r="M1264" s="215"/>
    </row>
    <row r="1265" spans="1:13" ht="15.75" thickBot="1">
      <c r="A1265" s="238" t="s">
        <v>125</v>
      </c>
      <c r="B1265" s="236"/>
      <c r="C1265" s="236"/>
      <c r="D1265" s="236"/>
      <c r="E1265" s="236"/>
      <c r="F1265" s="237"/>
      <c r="G1265" s="236"/>
      <c r="H1265" s="235"/>
      <c r="I1265" s="234"/>
      <c r="J1265" s="233"/>
      <c r="K1265" s="232"/>
      <c r="L1265" s="432"/>
      <c r="M1265" s="215"/>
    </row>
    <row r="1266" spans="1:13">
      <c r="A1266" s="230" t="s">
        <v>8</v>
      </c>
      <c r="B1266" s="229"/>
      <c r="C1266" s="229"/>
      <c r="D1266" s="229"/>
      <c r="E1266" s="229"/>
      <c r="F1266" s="229"/>
      <c r="G1266" s="229"/>
      <c r="H1266" s="229"/>
      <c r="I1266" s="1014" t="s">
        <v>3</v>
      </c>
      <c r="J1266" s="1015"/>
      <c r="K1266" s="228"/>
      <c r="L1266" s="227"/>
      <c r="M1266" s="226"/>
    </row>
    <row r="1267" spans="1:13" ht="15.75" thickBot="1">
      <c r="A1267" s="225" t="s">
        <v>7</v>
      </c>
      <c r="B1267" s="224"/>
      <c r="C1267" s="224"/>
      <c r="D1267" s="224"/>
      <c r="E1267" s="224"/>
      <c r="F1267" s="224"/>
      <c r="G1267" s="224"/>
      <c r="H1267" s="224"/>
      <c r="I1267" s="223"/>
      <c r="J1267" s="222"/>
      <c r="K1267" s="221"/>
      <c r="L1267" s="220"/>
      <c r="M1267" s="219"/>
    </row>
    <row r="1268" spans="1:13" ht="15.75" thickBot="1">
      <c r="A1268" s="986" t="s">
        <v>6</v>
      </c>
      <c r="B1268" s="987"/>
      <c r="C1268" s="987"/>
      <c r="D1268" s="987"/>
      <c r="E1268" s="987"/>
      <c r="F1268" s="987"/>
      <c r="G1268" s="987"/>
      <c r="H1268" s="1026"/>
      <c r="I1268" s="1027" t="s">
        <v>5</v>
      </c>
      <c r="J1268" s="1028"/>
      <c r="K1268" s="1024">
        <v>1.69</v>
      </c>
      <c r="L1268" s="1025"/>
      <c r="M1268" s="208">
        <f>K1268*12*I1207</f>
        <v>19807.476000000002</v>
      </c>
    </row>
    <row r="1269" spans="1:13" ht="15.75" thickBot="1">
      <c r="A1269" s="1016" t="s">
        <v>4</v>
      </c>
      <c r="B1269" s="1016"/>
      <c r="C1269" s="1016"/>
      <c r="D1269" s="1016"/>
      <c r="E1269" s="1016"/>
      <c r="F1269" s="1016"/>
      <c r="G1269" s="1016"/>
      <c r="H1269" s="1016"/>
      <c r="I1269" s="1014" t="s">
        <v>3</v>
      </c>
      <c r="J1269" s="1015"/>
      <c r="K1269" s="1017">
        <v>0.64</v>
      </c>
      <c r="L1269" s="1017"/>
      <c r="M1269" s="215">
        <f>I1207*12*K1269</f>
        <v>7501.0560000000014</v>
      </c>
    </row>
    <row r="1270" spans="1:13" ht="15.75" thickBot="1">
      <c r="A1270" s="433" t="s">
        <v>2</v>
      </c>
      <c r="B1270" s="434"/>
      <c r="C1270" s="434"/>
      <c r="D1270" s="434"/>
      <c r="E1270" s="434"/>
      <c r="F1270" s="434"/>
      <c r="G1270" s="434"/>
      <c r="H1270" s="434"/>
      <c r="I1270" s="436"/>
      <c r="J1270" s="441"/>
      <c r="K1270" s="1024"/>
      <c r="L1270" s="1025"/>
      <c r="M1270" s="208"/>
    </row>
    <row r="1271" spans="1:13" ht="15.75" thickBot="1">
      <c r="A1271" s="1020" t="s">
        <v>0</v>
      </c>
      <c r="B1271" s="1021"/>
      <c r="C1271" s="1021"/>
      <c r="D1271" s="1021"/>
      <c r="E1271" s="1021"/>
      <c r="F1271" s="1021"/>
      <c r="G1271" s="1021"/>
      <c r="H1271" s="1021"/>
      <c r="I1271" s="210"/>
      <c r="J1271" s="209"/>
      <c r="K1271" s="1022">
        <f>K1208+K1218+K1231+K1256+K1268+K1270+K1269</f>
        <v>59.06</v>
      </c>
      <c r="L1271" s="1023"/>
      <c r="M1271" s="208">
        <f>M1208+M1218+M1231+M1256+M1268+M1270+M1269</f>
        <v>692206.82400000002</v>
      </c>
    </row>
    <row r="1273" spans="1:13" ht="15.75">
      <c r="A1273" s="957" t="s">
        <v>104</v>
      </c>
      <c r="B1273" s="957"/>
      <c r="C1273" s="957"/>
      <c r="D1273" s="957"/>
      <c r="E1273" s="957"/>
      <c r="F1273" s="957"/>
      <c r="G1273" s="957"/>
      <c r="H1273" s="957"/>
      <c r="I1273" s="957"/>
      <c r="J1273" s="957"/>
      <c r="K1273" s="957"/>
      <c r="L1273" s="957"/>
      <c r="M1273" s="262"/>
    </row>
    <row r="1274" spans="1:13" ht="15.75">
      <c r="A1274" s="958" t="s">
        <v>139</v>
      </c>
      <c r="B1274" s="958"/>
      <c r="C1274" s="958"/>
      <c r="D1274" s="958"/>
      <c r="E1274" s="958"/>
      <c r="F1274" s="958"/>
      <c r="G1274" s="958"/>
      <c r="H1274" s="958"/>
      <c r="I1274" s="958"/>
      <c r="J1274" s="958"/>
      <c r="K1274" s="958"/>
      <c r="L1274" s="958"/>
      <c r="M1274" s="262"/>
    </row>
    <row r="1275" spans="1:13" ht="15.75">
      <c r="A1275" s="300"/>
      <c r="B1275" s="300"/>
      <c r="C1275" s="300"/>
      <c r="D1275" s="300"/>
      <c r="E1275" s="300"/>
      <c r="F1275" s="300" t="s">
        <v>188</v>
      </c>
      <c r="G1275" s="300"/>
      <c r="H1275" s="300"/>
      <c r="I1275" s="300"/>
      <c r="J1275" s="300"/>
      <c r="K1275" s="1110" t="s">
        <v>159</v>
      </c>
      <c r="L1275" s="1111"/>
      <c r="M1275" s="1111"/>
    </row>
    <row r="1276" spans="1:13">
      <c r="A1276" s="264"/>
      <c r="B1276" s="263"/>
      <c r="C1276" s="960" t="s">
        <v>100</v>
      </c>
      <c r="D1276" s="960"/>
      <c r="E1276" s="960"/>
      <c r="F1276" s="263"/>
      <c r="G1276" s="263"/>
      <c r="H1276" s="298"/>
      <c r="I1276" s="961" t="s">
        <v>99</v>
      </c>
      <c r="J1276" s="962"/>
      <c r="K1276" s="963" t="s">
        <v>98</v>
      </c>
      <c r="L1276" s="964"/>
      <c r="M1276" s="312"/>
    </row>
    <row r="1277" spans="1:13">
      <c r="A1277" s="311"/>
      <c r="B1277" s="283"/>
      <c r="C1277" s="283"/>
      <c r="D1277" s="283"/>
      <c r="E1277" s="283"/>
      <c r="F1277" s="283"/>
      <c r="G1277" s="283"/>
      <c r="H1277" s="284"/>
      <c r="I1277" s="234"/>
      <c r="J1277" s="233"/>
      <c r="K1277" s="965" t="s">
        <v>97</v>
      </c>
      <c r="L1277" s="966"/>
      <c r="M1277" s="310" t="s">
        <v>96</v>
      </c>
    </row>
    <row r="1278" spans="1:13">
      <c r="A1278" s="311"/>
      <c r="B1278" s="283"/>
      <c r="C1278" s="283"/>
      <c r="D1278" s="283"/>
      <c r="E1278" s="283"/>
      <c r="F1278" s="283"/>
      <c r="G1278" s="283"/>
      <c r="H1278" s="284"/>
      <c r="I1278" s="967" t="s">
        <v>95</v>
      </c>
      <c r="J1278" s="968"/>
      <c r="K1278" s="969" t="s">
        <v>94</v>
      </c>
      <c r="L1278" s="970"/>
      <c r="M1278" s="310" t="s">
        <v>93</v>
      </c>
    </row>
    <row r="1279" spans="1:13" ht="16.5" thickBot="1">
      <c r="A1279" s="309"/>
      <c r="B1279" s="280"/>
      <c r="C1279" s="280"/>
      <c r="D1279" s="280"/>
      <c r="E1279" s="280"/>
      <c r="F1279" s="280"/>
      <c r="G1279" s="280"/>
      <c r="H1279" s="279"/>
      <c r="I1279" s="971">
        <v>1313.49</v>
      </c>
      <c r="J1279" s="972"/>
      <c r="K1279" s="973"/>
      <c r="L1279" s="974"/>
      <c r="M1279" s="308"/>
    </row>
    <row r="1280" spans="1:13">
      <c r="A1280" s="296" t="s">
        <v>92</v>
      </c>
      <c r="B1280" s="276"/>
      <c r="C1280" s="276"/>
      <c r="D1280" s="276"/>
      <c r="E1280" s="276"/>
      <c r="F1280" s="276"/>
      <c r="G1280" s="276"/>
      <c r="H1280" s="307"/>
      <c r="I1280" s="273"/>
      <c r="J1280" s="272"/>
      <c r="K1280" s="955">
        <f>K1283+K1286</f>
        <v>7.59</v>
      </c>
      <c r="L1280" s="956"/>
      <c r="M1280" s="226">
        <f>K1280*12*I1279</f>
        <v>119632.6692</v>
      </c>
    </row>
    <row r="1281" spans="1:13">
      <c r="A1281" s="306" t="s">
        <v>91</v>
      </c>
      <c r="B1281" s="305"/>
      <c r="C1281" s="305"/>
      <c r="D1281" s="305"/>
      <c r="E1281" s="305"/>
      <c r="F1281" s="305"/>
      <c r="G1281" s="305"/>
      <c r="H1281" s="304"/>
      <c r="I1281" s="234"/>
      <c r="J1281" s="233"/>
      <c r="K1281" s="268"/>
      <c r="L1281" s="261"/>
      <c r="M1281" s="303"/>
    </row>
    <row r="1282" spans="1:13" ht="15.75" thickBot="1">
      <c r="A1282" s="292" t="s">
        <v>90</v>
      </c>
      <c r="B1282" s="302"/>
      <c r="C1282" s="302"/>
      <c r="D1282" s="302"/>
      <c r="E1282" s="302"/>
      <c r="F1282" s="302"/>
      <c r="G1282" s="302"/>
      <c r="H1282" s="301"/>
      <c r="I1282" s="289"/>
      <c r="J1282" s="222"/>
      <c r="K1282" s="221"/>
      <c r="L1282" s="220"/>
      <c r="M1282" s="219"/>
    </row>
    <row r="1283" spans="1:13">
      <c r="A1283" s="257" t="s">
        <v>89</v>
      </c>
      <c r="B1283" s="266"/>
      <c r="C1283" s="266"/>
      <c r="D1283" s="266"/>
      <c r="E1283" s="266"/>
      <c r="F1283" s="266"/>
      <c r="G1283" s="266"/>
      <c r="H1283" s="285"/>
      <c r="I1283" s="975" t="s">
        <v>27</v>
      </c>
      <c r="J1283" s="976"/>
      <c r="K1283" s="977">
        <v>4.54</v>
      </c>
      <c r="L1283" s="978"/>
      <c r="M1283" s="215">
        <f>K1283*12*I1279</f>
        <v>71558.935200000007</v>
      </c>
    </row>
    <row r="1284" spans="1:13">
      <c r="A1284" s="238" t="s">
        <v>80</v>
      </c>
      <c r="B1284" s="283"/>
      <c r="C1284" s="283"/>
      <c r="D1284" s="283"/>
      <c r="E1284" s="283"/>
      <c r="F1284" s="283"/>
      <c r="G1284" s="283"/>
      <c r="H1284" s="284"/>
      <c r="I1284" s="967" t="s">
        <v>70</v>
      </c>
      <c r="J1284" s="968"/>
      <c r="K1284" s="262"/>
      <c r="L1284" s="261"/>
      <c r="M1284" s="215"/>
    </row>
    <row r="1285" spans="1:13">
      <c r="A1285" s="257" t="s">
        <v>79</v>
      </c>
      <c r="B1285" s="266"/>
      <c r="C1285" s="266"/>
      <c r="D1285" s="266"/>
      <c r="E1285" s="266"/>
      <c r="F1285" s="266"/>
      <c r="G1285" s="266"/>
      <c r="H1285" s="285"/>
      <c r="I1285" s="975"/>
      <c r="J1285" s="976"/>
      <c r="K1285" s="262"/>
      <c r="L1285" s="261"/>
      <c r="M1285" s="215"/>
    </row>
    <row r="1286" spans="1:13">
      <c r="A1286" s="257" t="s">
        <v>88</v>
      </c>
      <c r="B1286" s="266"/>
      <c r="C1286" s="266"/>
      <c r="D1286" s="266"/>
      <c r="E1286" s="266"/>
      <c r="F1286" s="266"/>
      <c r="G1286" s="266"/>
      <c r="H1286" s="285"/>
      <c r="I1286" s="979" t="s">
        <v>59</v>
      </c>
      <c r="J1286" s="980"/>
      <c r="K1286" s="981">
        <v>3.05</v>
      </c>
      <c r="L1286" s="982"/>
      <c r="M1286" s="215">
        <f>K1286*12*I1279</f>
        <v>48073.733999999989</v>
      </c>
    </row>
    <row r="1287" spans="1:13" ht="15.75">
      <c r="A1287" s="254" t="s">
        <v>87</v>
      </c>
      <c r="B1287" s="282"/>
      <c r="C1287" s="282"/>
      <c r="D1287" s="282"/>
      <c r="E1287" s="282"/>
      <c r="F1287" s="282"/>
      <c r="G1287" s="282"/>
      <c r="H1287" s="281"/>
      <c r="I1287" s="967" t="s">
        <v>70</v>
      </c>
      <c r="J1287" s="968"/>
      <c r="K1287" s="300"/>
      <c r="L1287" s="299"/>
      <c r="M1287" s="215"/>
    </row>
    <row r="1288" spans="1:13">
      <c r="A1288" s="249" t="s">
        <v>86</v>
      </c>
      <c r="B1288" s="263"/>
      <c r="C1288" s="263"/>
      <c r="D1288" s="263"/>
      <c r="E1288" s="263"/>
      <c r="F1288" s="263"/>
      <c r="G1288" s="263"/>
      <c r="H1288" s="298"/>
      <c r="I1288" s="967"/>
      <c r="J1288" s="968"/>
      <c r="K1288" s="297"/>
      <c r="L1288" s="261"/>
      <c r="M1288" s="215"/>
    </row>
    <row r="1289" spans="1:13" ht="15.75" thickBot="1">
      <c r="A1289" s="257" t="s">
        <v>85</v>
      </c>
      <c r="B1289" s="256"/>
      <c r="C1289" s="256"/>
      <c r="D1289" s="256"/>
      <c r="E1289" s="256"/>
      <c r="F1289" s="256"/>
      <c r="G1289" s="256"/>
      <c r="H1289" s="255"/>
      <c r="I1289" s="270"/>
      <c r="J1289" s="269"/>
      <c r="K1289" s="983"/>
      <c r="L1289" s="984"/>
      <c r="M1289" s="215"/>
    </row>
    <row r="1290" spans="1:13">
      <c r="A1290" s="296" t="s">
        <v>84</v>
      </c>
      <c r="B1290" s="295"/>
      <c r="C1290" s="295"/>
      <c r="D1290" s="295"/>
      <c r="E1290" s="295"/>
      <c r="F1290" s="295"/>
      <c r="G1290" s="295"/>
      <c r="H1290" s="294"/>
      <c r="I1290" s="273"/>
      <c r="J1290" s="293"/>
      <c r="K1290" s="985">
        <f>K1292+K1297+K1299</f>
        <v>6.1999999999999993</v>
      </c>
      <c r="L1290" s="956"/>
      <c r="M1290" s="226">
        <f>K1290*12*I1279</f>
        <v>97723.655999999988</v>
      </c>
    </row>
    <row r="1291" spans="1:13" ht="15.75" thickBot="1">
      <c r="A1291" s="292" t="s">
        <v>83</v>
      </c>
      <c r="B1291" s="291"/>
      <c r="C1291" s="291"/>
      <c r="D1291" s="291"/>
      <c r="E1291" s="291"/>
      <c r="F1291" s="291"/>
      <c r="G1291" s="291"/>
      <c r="H1291" s="290"/>
      <c r="I1291" s="289"/>
      <c r="J1291" s="288"/>
      <c r="K1291" s="221"/>
      <c r="L1291" s="220"/>
      <c r="M1291" s="219"/>
    </row>
    <row r="1292" spans="1:13">
      <c r="A1292" s="238" t="s">
        <v>82</v>
      </c>
      <c r="B1292" s="237"/>
      <c r="C1292" s="237"/>
      <c r="D1292" s="237"/>
      <c r="E1292" s="237"/>
      <c r="F1292" s="237"/>
      <c r="G1292" s="237"/>
      <c r="H1292" s="235"/>
      <c r="I1292" s="967" t="s">
        <v>27</v>
      </c>
      <c r="J1292" s="968"/>
      <c r="K1292" s="977">
        <v>3.11</v>
      </c>
      <c r="L1292" s="978"/>
      <c r="M1292" s="215">
        <f>K1292*12*I1279</f>
        <v>49019.446799999998</v>
      </c>
    </row>
    <row r="1293" spans="1:13">
      <c r="A1293" s="257" t="s">
        <v>81</v>
      </c>
      <c r="B1293" s="256"/>
      <c r="C1293" s="256"/>
      <c r="D1293" s="256"/>
      <c r="E1293" s="256"/>
      <c r="F1293" s="256"/>
      <c r="G1293" s="256"/>
      <c r="H1293" s="255"/>
      <c r="I1293" s="429"/>
      <c r="J1293" s="430"/>
      <c r="K1293" s="262"/>
      <c r="L1293" s="261"/>
      <c r="M1293" s="215"/>
    </row>
    <row r="1294" spans="1:13">
      <c r="A1294" s="238" t="s">
        <v>80</v>
      </c>
      <c r="B1294" s="283"/>
      <c r="C1294" s="283"/>
      <c r="D1294" s="283"/>
      <c r="E1294" s="283"/>
      <c r="F1294" s="283"/>
      <c r="G1294" s="283"/>
      <c r="H1294" s="284"/>
      <c r="I1294" s="967" t="s">
        <v>70</v>
      </c>
      <c r="J1294" s="968"/>
      <c r="K1294" s="262"/>
      <c r="L1294" s="261"/>
      <c r="M1294" s="215"/>
    </row>
    <row r="1295" spans="1:13">
      <c r="A1295" s="257" t="s">
        <v>79</v>
      </c>
      <c r="B1295" s="266"/>
      <c r="C1295" s="266"/>
      <c r="D1295" s="266"/>
      <c r="E1295" s="266"/>
      <c r="F1295" s="266"/>
      <c r="G1295" s="266"/>
      <c r="H1295" s="285"/>
      <c r="I1295" s="975"/>
      <c r="J1295" s="976"/>
      <c r="K1295" s="262"/>
      <c r="L1295" s="261"/>
      <c r="M1295" s="215"/>
    </row>
    <row r="1296" spans="1:13">
      <c r="A1296" s="254" t="s">
        <v>78</v>
      </c>
      <c r="B1296" s="282"/>
      <c r="C1296" s="281"/>
      <c r="D1296" s="283"/>
      <c r="E1296" s="283"/>
      <c r="F1296" s="283"/>
      <c r="G1296" s="283"/>
      <c r="H1296" s="284"/>
      <c r="I1296" s="967" t="s">
        <v>70</v>
      </c>
      <c r="J1296" s="968"/>
      <c r="K1296" s="262"/>
      <c r="L1296" s="261"/>
      <c r="M1296" s="215"/>
    </row>
    <row r="1297" spans="1:13">
      <c r="A1297" s="238" t="s">
        <v>77</v>
      </c>
      <c r="B1297" s="283"/>
      <c r="C1297" s="283"/>
      <c r="D1297" s="282"/>
      <c r="E1297" s="282"/>
      <c r="F1297" s="282"/>
      <c r="G1297" s="282"/>
      <c r="H1297" s="281"/>
      <c r="I1297" s="979" t="s">
        <v>59</v>
      </c>
      <c r="J1297" s="980"/>
      <c r="K1297" s="981">
        <v>1.36</v>
      </c>
      <c r="L1297" s="982"/>
      <c r="M1297" s="215">
        <f>K1297*12*I1279</f>
        <v>21436.156800000001</v>
      </c>
    </row>
    <row r="1298" spans="1:13">
      <c r="A1298" s="249" t="s">
        <v>76</v>
      </c>
      <c r="B1298" s="248"/>
      <c r="C1298" s="248"/>
      <c r="D1298" s="248"/>
      <c r="E1298" s="248"/>
      <c r="F1298" s="248"/>
      <c r="G1298" s="248"/>
      <c r="H1298" s="247"/>
      <c r="I1298" s="961" t="s">
        <v>134</v>
      </c>
      <c r="J1298" s="962"/>
      <c r="K1298" s="262"/>
      <c r="L1298" s="261"/>
      <c r="M1298" s="215"/>
    </row>
    <row r="1299" spans="1:13">
      <c r="A1299" s="249" t="s">
        <v>73</v>
      </c>
      <c r="B1299" s="248"/>
      <c r="C1299" s="248"/>
      <c r="D1299" s="248"/>
      <c r="E1299" s="248"/>
      <c r="F1299" s="248"/>
      <c r="G1299" s="248"/>
      <c r="H1299" s="247"/>
      <c r="I1299" s="961" t="s">
        <v>59</v>
      </c>
      <c r="J1299" s="962"/>
      <c r="K1299" s="981">
        <v>1.73</v>
      </c>
      <c r="L1299" s="982"/>
      <c r="M1299" s="215">
        <f>K1299*12*I1279</f>
        <v>27268.052399999997</v>
      </c>
    </row>
    <row r="1300" spans="1:13">
      <c r="A1300" s="257" t="s">
        <v>72</v>
      </c>
      <c r="B1300" s="256"/>
      <c r="C1300" s="256"/>
      <c r="D1300" s="256"/>
      <c r="E1300" s="256"/>
      <c r="F1300" s="256"/>
      <c r="G1300" s="256"/>
      <c r="H1300" s="255"/>
      <c r="I1300" s="270"/>
      <c r="J1300" s="269"/>
      <c r="K1300" s="262"/>
      <c r="L1300" s="261"/>
      <c r="M1300" s="215"/>
    </row>
    <row r="1301" spans="1:13">
      <c r="A1301" s="249" t="s">
        <v>71</v>
      </c>
      <c r="B1301" s="248"/>
      <c r="C1301" s="248"/>
      <c r="D1301" s="248"/>
      <c r="E1301" s="248"/>
      <c r="F1301" s="248"/>
      <c r="G1301" s="248"/>
      <c r="H1301" s="247"/>
      <c r="I1301" s="967" t="s">
        <v>70</v>
      </c>
      <c r="J1301" s="968"/>
      <c r="K1301" s="262"/>
      <c r="L1301" s="261"/>
      <c r="M1301" s="215"/>
    </row>
    <row r="1302" spans="1:13" ht="15.75" thickBot="1">
      <c r="A1302" s="249" t="s">
        <v>69</v>
      </c>
      <c r="B1302" s="248"/>
      <c r="C1302" s="248"/>
      <c r="D1302" s="248"/>
      <c r="E1302" s="248"/>
      <c r="F1302" s="248"/>
      <c r="G1302" s="248"/>
      <c r="H1302" s="247"/>
      <c r="I1302" s="961" t="s">
        <v>133</v>
      </c>
      <c r="J1302" s="962"/>
      <c r="K1302" s="280"/>
      <c r="L1302" s="279"/>
      <c r="M1302" s="278"/>
    </row>
    <row r="1303" spans="1:13" ht="15.75" thickBot="1">
      <c r="A1303" s="277" t="s">
        <v>66</v>
      </c>
      <c r="B1303" s="276"/>
      <c r="C1303" s="276"/>
      <c r="D1303" s="276"/>
      <c r="E1303" s="276"/>
      <c r="F1303" s="276"/>
      <c r="G1303" s="275"/>
      <c r="H1303" s="274"/>
      <c r="I1303" s="273"/>
      <c r="J1303" s="272"/>
      <c r="K1303" s="991">
        <f>K1304+K1311+K1319+K1323+K1324+K1325</f>
        <v>41.88</v>
      </c>
      <c r="L1303" s="956"/>
      <c r="M1303" s="226">
        <f>M1304+M1311+M1319+M1323+M1324+M1325</f>
        <v>660107.53440000012</v>
      </c>
    </row>
    <row r="1304" spans="1:13" ht="15.75" thickBot="1">
      <c r="A1304" s="986" t="s">
        <v>65</v>
      </c>
      <c r="B1304" s="987"/>
      <c r="C1304" s="987"/>
      <c r="D1304" s="987"/>
      <c r="E1304" s="987"/>
      <c r="F1304" s="987"/>
      <c r="G1304" s="987"/>
      <c r="H1304" s="988"/>
      <c r="I1304" s="242"/>
      <c r="J1304" s="241"/>
      <c r="K1304" s="989">
        <f>K1305+K1306+K1307+K1309+K1310</f>
        <v>10.760000000000002</v>
      </c>
      <c r="L1304" s="990"/>
      <c r="M1304" s="240">
        <f>K1304*12*I1279</f>
        <v>169597.82880000002</v>
      </c>
    </row>
    <row r="1305" spans="1:13">
      <c r="A1305" s="257" t="s">
        <v>64</v>
      </c>
      <c r="B1305" s="256"/>
      <c r="C1305" s="256"/>
      <c r="D1305" s="256"/>
      <c r="E1305" s="256"/>
      <c r="F1305" s="256"/>
      <c r="G1305" s="256"/>
      <c r="H1305" s="255"/>
      <c r="I1305" s="975" t="s">
        <v>63</v>
      </c>
      <c r="J1305" s="976"/>
      <c r="K1305" s="977">
        <v>2.2400000000000002</v>
      </c>
      <c r="L1305" s="978"/>
      <c r="M1305" s="215">
        <f>K1305*12*I1279</f>
        <v>35306.611200000007</v>
      </c>
    </row>
    <row r="1306" spans="1:13">
      <c r="A1306" s="254" t="s">
        <v>62</v>
      </c>
      <c r="B1306" s="253"/>
      <c r="C1306" s="253"/>
      <c r="D1306" s="253"/>
      <c r="E1306" s="253"/>
      <c r="F1306" s="253"/>
      <c r="G1306" s="253"/>
      <c r="H1306" s="252"/>
      <c r="I1306" s="979" t="s">
        <v>61</v>
      </c>
      <c r="J1306" s="980"/>
      <c r="K1306" s="981">
        <v>5.28</v>
      </c>
      <c r="L1306" s="982"/>
      <c r="M1306" s="215">
        <f>K1306*12*I1279</f>
        <v>83222.7264</v>
      </c>
    </row>
    <row r="1307" spans="1:13">
      <c r="A1307" s="249" t="s">
        <v>60</v>
      </c>
      <c r="B1307" s="248"/>
      <c r="C1307" s="248"/>
      <c r="D1307" s="248"/>
      <c r="E1307" s="248"/>
      <c r="F1307" s="248"/>
      <c r="G1307" s="248"/>
      <c r="H1307" s="247"/>
      <c r="I1307" s="961" t="s">
        <v>59</v>
      </c>
      <c r="J1307" s="962"/>
      <c r="K1307" s="981">
        <v>0.6</v>
      </c>
      <c r="L1307" s="982"/>
      <c r="M1307" s="215">
        <f>K1307*12*I1279</f>
        <v>9457.1279999999988</v>
      </c>
    </row>
    <row r="1308" spans="1:13">
      <c r="A1308" s="271" t="s">
        <v>58</v>
      </c>
      <c r="B1308" s="266"/>
      <c r="C1308" s="266"/>
      <c r="D1308" s="266"/>
      <c r="E1308" s="256"/>
      <c r="F1308" s="256"/>
      <c r="G1308" s="256"/>
      <c r="H1308" s="255"/>
      <c r="I1308" s="270"/>
      <c r="J1308" s="269"/>
      <c r="K1308" s="268"/>
      <c r="L1308" s="261"/>
      <c r="M1308" s="215"/>
    </row>
    <row r="1309" spans="1:13">
      <c r="A1309" s="254" t="s">
        <v>57</v>
      </c>
      <c r="B1309" s="253"/>
      <c r="C1309" s="253"/>
      <c r="D1309" s="253"/>
      <c r="E1309" s="253"/>
      <c r="F1309" s="253"/>
      <c r="G1309" s="253"/>
      <c r="H1309" s="252"/>
      <c r="I1309" s="979" t="s">
        <v>27</v>
      </c>
      <c r="J1309" s="980"/>
      <c r="K1309" s="981">
        <v>0.18</v>
      </c>
      <c r="L1309" s="982"/>
      <c r="M1309" s="215">
        <f>K1309*12*I1279</f>
        <v>2837.1384000000003</v>
      </c>
    </row>
    <row r="1310" spans="1:13" ht="15.75" thickBot="1">
      <c r="A1310" s="249" t="s">
        <v>56</v>
      </c>
      <c r="B1310" s="248"/>
      <c r="C1310" s="248"/>
      <c r="D1310" s="248"/>
      <c r="E1310" s="248"/>
      <c r="F1310" s="248"/>
      <c r="G1310" s="248"/>
      <c r="H1310" s="247"/>
      <c r="I1310" s="992" t="s">
        <v>27</v>
      </c>
      <c r="J1310" s="993"/>
      <c r="K1310" s="994">
        <v>2.46</v>
      </c>
      <c r="L1310" s="995"/>
      <c r="M1310" s="215">
        <f>K1310*12*I1279</f>
        <v>38774.224799999996</v>
      </c>
    </row>
    <row r="1311" spans="1:13" ht="15.75" thickBot="1">
      <c r="A1311" s="996" t="s">
        <v>55</v>
      </c>
      <c r="B1311" s="997"/>
      <c r="C1311" s="997"/>
      <c r="D1311" s="997"/>
      <c r="E1311" s="997"/>
      <c r="F1311" s="997"/>
      <c r="G1311" s="997"/>
      <c r="H1311" s="998"/>
      <c r="I1311" s="242"/>
      <c r="J1311" s="241"/>
      <c r="K1311" s="999">
        <f>K1312+K1313+K1315+K1316+K1317+K1318</f>
        <v>2.5499999999999998</v>
      </c>
      <c r="L1311" s="990"/>
      <c r="M1311" s="240">
        <f>K1311*12*I1279</f>
        <v>40192.793999999994</v>
      </c>
    </row>
    <row r="1312" spans="1:13">
      <c r="A1312" s="267" t="s">
        <v>54</v>
      </c>
      <c r="B1312" s="266"/>
      <c r="C1312" s="266"/>
      <c r="D1312" s="266"/>
      <c r="E1312" s="266"/>
      <c r="F1312" s="256"/>
      <c r="G1312" s="256"/>
      <c r="H1312" s="255"/>
      <c r="I1312" s="265"/>
      <c r="J1312" s="233"/>
      <c r="K1312" s="977">
        <v>0.14000000000000001</v>
      </c>
      <c r="L1312" s="978"/>
      <c r="M1312" s="215">
        <f>K1312*12*I1279</f>
        <v>2206.6632000000004</v>
      </c>
    </row>
    <row r="1313" spans="1:13">
      <c r="A1313" s="264" t="s">
        <v>53</v>
      </c>
      <c r="B1313" s="263"/>
      <c r="C1313" s="263"/>
      <c r="D1313" s="263"/>
      <c r="E1313" s="263"/>
      <c r="F1313" s="248"/>
      <c r="G1313" s="248"/>
      <c r="H1313" s="247"/>
      <c r="I1313" s="967" t="s">
        <v>52</v>
      </c>
      <c r="J1313" s="968"/>
      <c r="K1313" s="981">
        <v>1.22</v>
      </c>
      <c r="L1313" s="982"/>
      <c r="M1313" s="215">
        <f>K1313*12*I1279</f>
        <v>19229.493600000002</v>
      </c>
    </row>
    <row r="1314" spans="1:13">
      <c r="A1314" s="257" t="s">
        <v>51</v>
      </c>
      <c r="B1314" s="256"/>
      <c r="C1314" s="256"/>
      <c r="D1314" s="256"/>
      <c r="E1314" s="256"/>
      <c r="F1314" s="256"/>
      <c r="G1314" s="256"/>
      <c r="H1314" s="255"/>
      <c r="I1314" s="975" t="s">
        <v>50</v>
      </c>
      <c r="J1314" s="976"/>
      <c r="K1314" s="262"/>
      <c r="L1314" s="261"/>
      <c r="M1314" s="215"/>
    </row>
    <row r="1315" spans="1:13">
      <c r="A1315" s="254" t="s">
        <v>49</v>
      </c>
      <c r="B1315" s="253"/>
      <c r="C1315" s="253"/>
      <c r="D1315" s="253"/>
      <c r="E1315" s="253"/>
      <c r="F1315" s="253"/>
      <c r="G1315" s="253"/>
      <c r="H1315" s="252"/>
      <c r="I1315" s="979" t="s">
        <v>48</v>
      </c>
      <c r="J1315" s="980"/>
      <c r="K1315" s="981">
        <v>0.75</v>
      </c>
      <c r="L1315" s="982"/>
      <c r="M1315" s="215">
        <f>K1315*12*I1279</f>
        <v>11821.41</v>
      </c>
    </row>
    <row r="1316" spans="1:13">
      <c r="A1316" s="254" t="s">
        <v>47</v>
      </c>
      <c r="B1316" s="253"/>
      <c r="C1316" s="253"/>
      <c r="D1316" s="253"/>
      <c r="E1316" s="253"/>
      <c r="F1316" s="253"/>
      <c r="G1316" s="253"/>
      <c r="H1316" s="252"/>
      <c r="I1316" s="979" t="s">
        <v>46</v>
      </c>
      <c r="J1316" s="980"/>
      <c r="K1316" s="981">
        <v>0.19</v>
      </c>
      <c r="L1316" s="982"/>
      <c r="M1316" s="215">
        <f>K1316*12*I1279</f>
        <v>2994.7572000000005</v>
      </c>
    </row>
    <row r="1317" spans="1:13">
      <c r="A1317" s="249" t="s">
        <v>38</v>
      </c>
      <c r="B1317" s="248"/>
      <c r="C1317" s="248"/>
      <c r="D1317" s="248"/>
      <c r="E1317" s="248"/>
      <c r="F1317" s="248"/>
      <c r="G1317" s="248"/>
      <c r="H1317" s="247"/>
      <c r="I1317" s="979" t="s">
        <v>37</v>
      </c>
      <c r="J1317" s="980"/>
      <c r="K1317" s="983">
        <v>0.1</v>
      </c>
      <c r="L1317" s="984"/>
      <c r="M1317" s="215">
        <f>K1317*12*I1279</f>
        <v>1576.1880000000003</v>
      </c>
    </row>
    <row r="1318" spans="1:13" ht="15.75" thickBot="1">
      <c r="A1318" s="249" t="s">
        <v>45</v>
      </c>
      <c r="B1318" s="248"/>
      <c r="C1318" s="248"/>
      <c r="D1318" s="248"/>
      <c r="E1318" s="248"/>
      <c r="F1318" s="248"/>
      <c r="G1318" s="248"/>
      <c r="H1318" s="247"/>
      <c r="I1318" s="992" t="s">
        <v>44</v>
      </c>
      <c r="J1318" s="993"/>
      <c r="K1318" s="1002">
        <v>0.15</v>
      </c>
      <c r="L1318" s="1003"/>
      <c r="M1318" s="260">
        <f>K1318*12*I1279</f>
        <v>2364.2819999999997</v>
      </c>
    </row>
    <row r="1319" spans="1:13" ht="15.75" thickBot="1">
      <c r="A1319" s="996" t="s">
        <v>108</v>
      </c>
      <c r="B1319" s="997"/>
      <c r="C1319" s="997"/>
      <c r="D1319" s="997"/>
      <c r="E1319" s="997"/>
      <c r="F1319" s="997"/>
      <c r="G1319" s="997"/>
      <c r="H1319" s="998"/>
      <c r="I1319" s="259"/>
      <c r="J1319" s="258"/>
      <c r="K1319" s="1004">
        <f>K1320+K1321+K1322</f>
        <v>1.67</v>
      </c>
      <c r="L1319" s="1005"/>
      <c r="M1319" s="240">
        <f>K1319*12*I1279</f>
        <v>26322.339599999999</v>
      </c>
    </row>
    <row r="1320" spans="1:13">
      <c r="A1320" s="257" t="s">
        <v>42</v>
      </c>
      <c r="B1320" s="256"/>
      <c r="C1320" s="256"/>
      <c r="D1320" s="256"/>
      <c r="E1320" s="256"/>
      <c r="F1320" s="256"/>
      <c r="G1320" s="256"/>
      <c r="H1320" s="255"/>
      <c r="I1320" s="1006" t="s">
        <v>41</v>
      </c>
      <c r="J1320" s="1007"/>
      <c r="K1320" s="1008">
        <v>0.8</v>
      </c>
      <c r="L1320" s="1009"/>
      <c r="M1320" s="215">
        <f>K1320*12*I1279</f>
        <v>12609.504000000003</v>
      </c>
    </row>
    <row r="1321" spans="1:13">
      <c r="A1321" s="254" t="s">
        <v>40</v>
      </c>
      <c r="B1321" s="253"/>
      <c r="C1321" s="253"/>
      <c r="D1321" s="253"/>
      <c r="E1321" s="253"/>
      <c r="F1321" s="253"/>
      <c r="G1321" s="253"/>
      <c r="H1321" s="252"/>
      <c r="I1321" s="251" t="s">
        <v>39</v>
      </c>
      <c r="J1321" s="250"/>
      <c r="K1321" s="983">
        <v>0.7</v>
      </c>
      <c r="L1321" s="984"/>
      <c r="M1321" s="215">
        <f>K1321*12*I1279</f>
        <v>11033.315999999999</v>
      </c>
    </row>
    <row r="1322" spans="1:13" ht="15.75" thickBot="1">
      <c r="A1322" s="249" t="s">
        <v>38</v>
      </c>
      <c r="B1322" s="248"/>
      <c r="C1322" s="248"/>
      <c r="D1322" s="248"/>
      <c r="E1322" s="248"/>
      <c r="F1322" s="248"/>
      <c r="G1322" s="248"/>
      <c r="H1322" s="247"/>
      <c r="I1322" s="992" t="s">
        <v>37</v>
      </c>
      <c r="J1322" s="993"/>
      <c r="K1322" s="1002">
        <v>0.17</v>
      </c>
      <c r="L1322" s="1003"/>
      <c r="M1322" s="215">
        <f>K1322*12*I1279</f>
        <v>2679.5196000000001</v>
      </c>
    </row>
    <row r="1323" spans="1:13" ht="15.75" thickBot="1">
      <c r="A1323" s="246" t="s">
        <v>107</v>
      </c>
      <c r="B1323" s="245"/>
      <c r="C1323" s="245"/>
      <c r="D1323" s="245"/>
      <c r="E1323" s="245"/>
      <c r="F1323" s="245"/>
      <c r="G1323" s="245"/>
      <c r="H1323" s="244"/>
      <c r="I1323" s="1010" t="s">
        <v>35</v>
      </c>
      <c r="J1323" s="1011"/>
      <c r="K1323" s="1012">
        <v>24.83</v>
      </c>
      <c r="L1323" s="1013"/>
      <c r="M1323" s="240">
        <f>K1323*12*I1279</f>
        <v>391367.4804</v>
      </c>
    </row>
    <row r="1324" spans="1:13" ht="15.75" thickBot="1">
      <c r="A1324" s="986" t="s">
        <v>106</v>
      </c>
      <c r="B1324" s="987"/>
      <c r="C1324" s="987"/>
      <c r="D1324" s="987"/>
      <c r="E1324" s="987"/>
      <c r="F1324" s="987"/>
      <c r="G1324" s="987"/>
      <c r="H1324" s="988"/>
      <c r="I1324" s="1014" t="s">
        <v>32</v>
      </c>
      <c r="J1324" s="1015"/>
      <c r="K1324" s="999">
        <v>1.98</v>
      </c>
      <c r="L1324" s="1005"/>
      <c r="M1324" s="240">
        <f>K1324*12*I1279</f>
        <v>31208.522399999998</v>
      </c>
    </row>
    <row r="1325" spans="1:13" ht="15.75" thickBot="1">
      <c r="A1325" s="246" t="s">
        <v>105</v>
      </c>
      <c r="B1325" s="245"/>
      <c r="C1325" s="245"/>
      <c r="D1325" s="245"/>
      <c r="E1325" s="245"/>
      <c r="F1325" s="245"/>
      <c r="G1325" s="245"/>
      <c r="H1325" s="244"/>
      <c r="I1325" s="242"/>
      <c r="J1325" s="241"/>
      <c r="K1325" s="999">
        <v>0.09</v>
      </c>
      <c r="L1325" s="1005"/>
      <c r="M1325" s="240">
        <f>K1325*12*I1279</f>
        <v>1418.5692000000001</v>
      </c>
    </row>
    <row r="1326" spans="1:13">
      <c r="A1326" s="238" t="s">
        <v>28</v>
      </c>
      <c r="B1326" s="237"/>
      <c r="C1326" s="237"/>
      <c r="D1326" s="237"/>
      <c r="E1326" s="237"/>
      <c r="F1326" s="237"/>
      <c r="G1326" s="237"/>
      <c r="H1326" s="235"/>
      <c r="I1326" s="1014" t="s">
        <v>27</v>
      </c>
      <c r="J1326" s="1015"/>
      <c r="K1326" s="431"/>
      <c r="L1326" s="432"/>
      <c r="M1326" s="215"/>
    </row>
    <row r="1327" spans="1:13" ht="15.75" thickBot="1">
      <c r="A1327" s="238" t="s">
        <v>26</v>
      </c>
      <c r="B1327" s="237"/>
      <c r="C1327" s="237"/>
      <c r="D1327" s="237"/>
      <c r="E1327" s="237"/>
      <c r="F1327" s="237"/>
      <c r="G1327" s="237"/>
      <c r="H1327" s="235"/>
      <c r="I1327" s="234"/>
      <c r="J1327" s="233"/>
      <c r="K1327" s="431"/>
      <c r="L1327" s="432"/>
      <c r="M1327" s="215"/>
    </row>
    <row r="1328" spans="1:13" ht="15.75" thickBot="1">
      <c r="A1328" s="986" t="s">
        <v>111</v>
      </c>
      <c r="B1328" s="987"/>
      <c r="C1328" s="987"/>
      <c r="D1328" s="987"/>
      <c r="E1328" s="987"/>
      <c r="F1328" s="987"/>
      <c r="G1328" s="987"/>
      <c r="H1328" s="988"/>
      <c r="I1328" s="242"/>
      <c r="J1328" s="241"/>
      <c r="K1328" s="999">
        <v>7.34</v>
      </c>
      <c r="L1328" s="1005"/>
      <c r="M1328" s="240">
        <f>K1328*12*I1279</f>
        <v>115692.1992</v>
      </c>
    </row>
    <row r="1329" spans="1:13">
      <c r="A1329" s="238" t="s">
        <v>132</v>
      </c>
      <c r="B1329" s="236"/>
      <c r="C1329" s="236"/>
      <c r="D1329" s="236"/>
      <c r="E1329" s="236"/>
      <c r="F1329" s="237"/>
      <c r="G1329" s="236"/>
      <c r="H1329" s="235"/>
      <c r="I1329" s="967" t="s">
        <v>23</v>
      </c>
      <c r="J1329" s="968"/>
      <c r="K1329" s="232"/>
      <c r="L1329" s="432"/>
      <c r="M1329" s="215"/>
    </row>
    <row r="1330" spans="1:13">
      <c r="A1330" s="238" t="s">
        <v>131</v>
      </c>
      <c r="B1330" s="236"/>
      <c r="C1330" s="236"/>
      <c r="D1330" s="236"/>
      <c r="E1330" s="236"/>
      <c r="F1330" s="237"/>
      <c r="G1330" s="236"/>
      <c r="H1330" s="235"/>
      <c r="I1330" s="967" t="s">
        <v>21</v>
      </c>
      <c r="J1330" s="968"/>
      <c r="K1330" s="232"/>
      <c r="L1330" s="432"/>
      <c r="M1330" s="215"/>
    </row>
    <row r="1331" spans="1:13">
      <c r="A1331" s="238" t="s">
        <v>130</v>
      </c>
      <c r="B1331" s="236"/>
      <c r="C1331" s="236"/>
      <c r="D1331" s="236"/>
      <c r="E1331" s="236"/>
      <c r="F1331" s="237"/>
      <c r="G1331" s="236"/>
      <c r="H1331" s="235"/>
      <c r="I1331" s="967" t="s">
        <v>19</v>
      </c>
      <c r="J1331" s="968"/>
      <c r="K1331" s="232"/>
      <c r="L1331" s="432"/>
      <c r="M1331" s="215"/>
    </row>
    <row r="1332" spans="1:13">
      <c r="A1332" s="238" t="s">
        <v>129</v>
      </c>
      <c r="B1332" s="236"/>
      <c r="C1332" s="236"/>
      <c r="D1332" s="236"/>
      <c r="E1332" s="236"/>
      <c r="F1332" s="237"/>
      <c r="G1332" s="236"/>
      <c r="H1332" s="235"/>
      <c r="I1332" s="967" t="s">
        <v>17</v>
      </c>
      <c r="J1332" s="968"/>
      <c r="K1332" s="232"/>
      <c r="L1332" s="432"/>
      <c r="M1332" s="215"/>
    </row>
    <row r="1333" spans="1:13">
      <c r="A1333" s="238" t="s">
        <v>128</v>
      </c>
      <c r="B1333" s="236"/>
      <c r="C1333" s="236"/>
      <c r="D1333" s="236"/>
      <c r="E1333" s="236"/>
      <c r="F1333" s="237"/>
      <c r="G1333" s="236"/>
      <c r="H1333" s="235"/>
      <c r="I1333" s="967" t="s">
        <v>15</v>
      </c>
      <c r="J1333" s="968"/>
      <c r="K1333" s="232"/>
      <c r="L1333" s="432"/>
      <c r="M1333" s="215"/>
    </row>
    <row r="1334" spans="1:13">
      <c r="A1334" s="238" t="s">
        <v>127</v>
      </c>
      <c r="B1334" s="236"/>
      <c r="C1334" s="236"/>
      <c r="D1334" s="236"/>
      <c r="E1334" s="236"/>
      <c r="F1334" s="237"/>
      <c r="G1334" s="236"/>
      <c r="H1334" s="235"/>
      <c r="I1334" s="234"/>
      <c r="J1334" s="233"/>
      <c r="K1334" s="232"/>
      <c r="L1334" s="239"/>
      <c r="M1334" s="215"/>
    </row>
    <row r="1335" spans="1:13">
      <c r="A1335" s="238" t="s">
        <v>126</v>
      </c>
      <c r="B1335" s="236"/>
      <c r="C1335" s="236"/>
      <c r="D1335" s="236"/>
      <c r="E1335" s="236"/>
      <c r="F1335" s="237"/>
      <c r="G1335" s="236"/>
      <c r="H1335" s="235"/>
      <c r="I1335" s="234"/>
      <c r="J1335" s="233"/>
      <c r="K1335" s="232"/>
      <c r="L1335" s="432"/>
      <c r="M1335" s="215"/>
    </row>
    <row r="1336" spans="1:13">
      <c r="A1336" s="238" t="s">
        <v>11</v>
      </c>
      <c r="B1336" s="236"/>
      <c r="C1336" s="236"/>
      <c r="D1336" s="236"/>
      <c r="E1336" s="236"/>
      <c r="F1336" s="237"/>
      <c r="G1336" s="236"/>
      <c r="H1336" s="235"/>
      <c r="I1336" s="234"/>
      <c r="J1336" s="233"/>
      <c r="K1336" s="232"/>
      <c r="L1336" s="432"/>
      <c r="M1336" s="215"/>
    </row>
    <row r="1337" spans="1:13" ht="15.75" thickBot="1">
      <c r="A1337" s="238" t="s">
        <v>125</v>
      </c>
      <c r="B1337" s="236"/>
      <c r="C1337" s="236"/>
      <c r="D1337" s="236"/>
      <c r="E1337" s="236"/>
      <c r="F1337" s="237"/>
      <c r="G1337" s="236"/>
      <c r="H1337" s="235"/>
      <c r="I1337" s="234"/>
      <c r="J1337" s="233"/>
      <c r="K1337" s="232"/>
      <c r="L1337" s="432"/>
      <c r="M1337" s="215"/>
    </row>
    <row r="1338" spans="1:13">
      <c r="A1338" s="230" t="s">
        <v>8</v>
      </c>
      <c r="B1338" s="229"/>
      <c r="C1338" s="229"/>
      <c r="D1338" s="229"/>
      <c r="E1338" s="229"/>
      <c r="F1338" s="229"/>
      <c r="G1338" s="229"/>
      <c r="H1338" s="229"/>
      <c r="I1338" s="1014" t="s">
        <v>3</v>
      </c>
      <c r="J1338" s="1015"/>
      <c r="K1338" s="228"/>
      <c r="L1338" s="227"/>
      <c r="M1338" s="226"/>
    </row>
    <row r="1339" spans="1:13" ht="15.75" thickBot="1">
      <c r="A1339" s="225" t="s">
        <v>7</v>
      </c>
      <c r="B1339" s="224"/>
      <c r="C1339" s="224"/>
      <c r="D1339" s="224"/>
      <c r="E1339" s="224"/>
      <c r="F1339" s="224"/>
      <c r="G1339" s="224"/>
      <c r="H1339" s="224"/>
      <c r="I1339" s="223"/>
      <c r="J1339" s="222"/>
      <c r="K1339" s="221"/>
      <c r="L1339" s="220"/>
      <c r="M1339" s="219"/>
    </row>
    <row r="1340" spans="1:13" ht="15.75" thickBot="1">
      <c r="A1340" s="986" t="s">
        <v>6</v>
      </c>
      <c r="B1340" s="987"/>
      <c r="C1340" s="987"/>
      <c r="D1340" s="987"/>
      <c r="E1340" s="987"/>
      <c r="F1340" s="987"/>
      <c r="G1340" s="987"/>
      <c r="H1340" s="1026"/>
      <c r="I1340" s="1027" t="s">
        <v>5</v>
      </c>
      <c r="J1340" s="1028"/>
      <c r="K1340" s="1024">
        <v>1.69</v>
      </c>
      <c r="L1340" s="1025"/>
      <c r="M1340" s="208">
        <f>K1340*12*I1279</f>
        <v>26637.577200000003</v>
      </c>
    </row>
    <row r="1341" spans="1:13" ht="15.75" thickBot="1">
      <c r="A1341" s="1016" t="s">
        <v>4</v>
      </c>
      <c r="B1341" s="1016"/>
      <c r="C1341" s="1016"/>
      <c r="D1341" s="1016"/>
      <c r="E1341" s="1016"/>
      <c r="F1341" s="1016"/>
      <c r="G1341" s="1016"/>
      <c r="H1341" s="1016"/>
      <c r="I1341" s="1014" t="s">
        <v>3</v>
      </c>
      <c r="J1341" s="1015"/>
      <c r="K1341" s="1017">
        <v>0.48</v>
      </c>
      <c r="L1341" s="1017"/>
      <c r="M1341" s="215">
        <f>I1279*12*K1341</f>
        <v>7565.7024000000001</v>
      </c>
    </row>
    <row r="1342" spans="1:13" ht="15.75" thickBot="1">
      <c r="A1342" s="433" t="s">
        <v>2</v>
      </c>
      <c r="B1342" s="434"/>
      <c r="C1342" s="434"/>
      <c r="D1342" s="434"/>
      <c r="E1342" s="434"/>
      <c r="F1342" s="434"/>
      <c r="G1342" s="434"/>
      <c r="H1342" s="434"/>
      <c r="I1342" s="436"/>
      <c r="J1342" s="441"/>
      <c r="K1342" s="1018"/>
      <c r="L1342" s="1019"/>
      <c r="M1342" s="208">
        <f>K1342*I1279*12</f>
        <v>0</v>
      </c>
    </row>
    <row r="1343" spans="1:13" ht="15.75" thickBot="1">
      <c r="A1343" s="1020" t="s">
        <v>0</v>
      </c>
      <c r="B1343" s="1021"/>
      <c r="C1343" s="1021"/>
      <c r="D1343" s="1021"/>
      <c r="E1343" s="1021"/>
      <c r="F1343" s="1021"/>
      <c r="G1343" s="1021"/>
      <c r="H1343" s="1021"/>
      <c r="I1343" s="210"/>
      <c r="J1343" s="209"/>
      <c r="K1343" s="1022">
        <f>K1280+K1290+K1303+K1328+K1340+K1342+K1341</f>
        <v>65.180000000000007</v>
      </c>
      <c r="L1343" s="1023"/>
      <c r="M1343" s="208">
        <f>M1280+M1290+M1303+M1328+M1340+M1342+M1341</f>
        <v>1027359.3384000001</v>
      </c>
    </row>
    <row r="1345" spans="1:13" ht="15.75">
      <c r="A1345" s="957" t="s">
        <v>104</v>
      </c>
      <c r="B1345" s="957"/>
      <c r="C1345" s="957"/>
      <c r="D1345" s="957"/>
      <c r="E1345" s="957"/>
      <c r="F1345" s="957"/>
      <c r="G1345" s="957"/>
      <c r="H1345" s="957"/>
      <c r="I1345" s="957"/>
      <c r="J1345" s="957"/>
      <c r="K1345" s="957"/>
      <c r="L1345" s="957"/>
      <c r="M1345" s="262"/>
    </row>
    <row r="1346" spans="1:13" ht="15.75">
      <c r="A1346" s="958" t="s">
        <v>139</v>
      </c>
      <c r="B1346" s="958"/>
      <c r="C1346" s="958"/>
      <c r="D1346" s="958"/>
      <c r="E1346" s="958"/>
      <c r="F1346" s="958"/>
      <c r="G1346" s="958"/>
      <c r="H1346" s="958"/>
      <c r="I1346" s="958"/>
      <c r="J1346" s="958"/>
      <c r="K1346" s="958"/>
      <c r="L1346" s="958"/>
      <c r="M1346" s="262"/>
    </row>
    <row r="1347" spans="1:13" ht="15.75">
      <c r="A1347" s="300"/>
      <c r="B1347" s="300"/>
      <c r="C1347" s="300"/>
      <c r="D1347" s="300"/>
      <c r="E1347" s="300"/>
      <c r="F1347" s="300" t="s">
        <v>187</v>
      </c>
      <c r="G1347" s="300"/>
      <c r="H1347" s="300"/>
      <c r="I1347" s="300"/>
      <c r="J1347" s="300"/>
      <c r="K1347" s="1110" t="s">
        <v>159</v>
      </c>
      <c r="L1347" s="1111"/>
      <c r="M1347" s="1111"/>
    </row>
    <row r="1348" spans="1:13">
      <c r="A1348" s="264"/>
      <c r="B1348" s="263"/>
      <c r="C1348" s="960" t="s">
        <v>100</v>
      </c>
      <c r="D1348" s="960"/>
      <c r="E1348" s="960"/>
      <c r="F1348" s="263"/>
      <c r="G1348" s="263"/>
      <c r="H1348" s="298"/>
      <c r="I1348" s="961" t="s">
        <v>99</v>
      </c>
      <c r="J1348" s="962"/>
      <c r="K1348" s="963" t="s">
        <v>98</v>
      </c>
      <c r="L1348" s="964"/>
      <c r="M1348" s="312"/>
    </row>
    <row r="1349" spans="1:13">
      <c r="A1349" s="311"/>
      <c r="B1349" s="283"/>
      <c r="C1349" s="283"/>
      <c r="D1349" s="283"/>
      <c r="E1349" s="283"/>
      <c r="F1349" s="283"/>
      <c r="G1349" s="283"/>
      <c r="H1349" s="284"/>
      <c r="I1349" s="234"/>
      <c r="J1349" s="233"/>
      <c r="K1349" s="965" t="s">
        <v>97</v>
      </c>
      <c r="L1349" s="966"/>
      <c r="M1349" s="310" t="s">
        <v>96</v>
      </c>
    </row>
    <row r="1350" spans="1:13">
      <c r="A1350" s="311"/>
      <c r="B1350" s="283"/>
      <c r="C1350" s="283"/>
      <c r="D1350" s="283"/>
      <c r="E1350" s="283"/>
      <c r="F1350" s="283"/>
      <c r="G1350" s="283"/>
      <c r="H1350" s="284"/>
      <c r="I1350" s="967" t="s">
        <v>95</v>
      </c>
      <c r="J1350" s="968"/>
      <c r="K1350" s="969" t="s">
        <v>94</v>
      </c>
      <c r="L1350" s="970"/>
      <c r="M1350" s="310" t="s">
        <v>93</v>
      </c>
    </row>
    <row r="1351" spans="1:13" ht="16.5" thickBot="1">
      <c r="A1351" s="309"/>
      <c r="B1351" s="280"/>
      <c r="C1351" s="280"/>
      <c r="D1351" s="280"/>
      <c r="E1351" s="280"/>
      <c r="F1351" s="280"/>
      <c r="G1351" s="280"/>
      <c r="H1351" s="279"/>
      <c r="I1351" s="971">
        <v>1084.3</v>
      </c>
      <c r="J1351" s="972"/>
      <c r="K1351" s="973"/>
      <c r="L1351" s="974"/>
      <c r="M1351" s="308"/>
    </row>
    <row r="1352" spans="1:13">
      <c r="A1352" s="296" t="s">
        <v>92</v>
      </c>
      <c r="B1352" s="276"/>
      <c r="C1352" s="276"/>
      <c r="D1352" s="276"/>
      <c r="E1352" s="276"/>
      <c r="F1352" s="276"/>
      <c r="G1352" s="276"/>
      <c r="H1352" s="307"/>
      <c r="I1352" s="273"/>
      <c r="J1352" s="272"/>
      <c r="K1352" s="955">
        <f>K1355+K1358</f>
        <v>7.59</v>
      </c>
      <c r="L1352" s="956"/>
      <c r="M1352" s="226">
        <f>K1352*12*I1351</f>
        <v>98758.043999999994</v>
      </c>
    </row>
    <row r="1353" spans="1:13">
      <c r="A1353" s="306" t="s">
        <v>91</v>
      </c>
      <c r="B1353" s="305"/>
      <c r="C1353" s="305"/>
      <c r="D1353" s="305"/>
      <c r="E1353" s="305"/>
      <c r="F1353" s="305"/>
      <c r="G1353" s="305"/>
      <c r="H1353" s="304"/>
      <c r="I1353" s="234"/>
      <c r="J1353" s="233"/>
      <c r="K1353" s="268"/>
      <c r="L1353" s="261"/>
      <c r="M1353" s="303"/>
    </row>
    <row r="1354" spans="1:13" ht="15.75" thickBot="1">
      <c r="A1354" s="292" t="s">
        <v>90</v>
      </c>
      <c r="B1354" s="302"/>
      <c r="C1354" s="302"/>
      <c r="D1354" s="302"/>
      <c r="E1354" s="302"/>
      <c r="F1354" s="302"/>
      <c r="G1354" s="302"/>
      <c r="H1354" s="301"/>
      <c r="I1354" s="289"/>
      <c r="J1354" s="222"/>
      <c r="K1354" s="221"/>
      <c r="L1354" s="220"/>
      <c r="M1354" s="219"/>
    </row>
    <row r="1355" spans="1:13">
      <c r="A1355" s="257" t="s">
        <v>89</v>
      </c>
      <c r="B1355" s="266"/>
      <c r="C1355" s="266"/>
      <c r="D1355" s="266"/>
      <c r="E1355" s="266"/>
      <c r="F1355" s="266"/>
      <c r="G1355" s="266"/>
      <c r="H1355" s="285"/>
      <c r="I1355" s="975" t="s">
        <v>27</v>
      </c>
      <c r="J1355" s="976"/>
      <c r="K1355" s="977">
        <v>4.54</v>
      </c>
      <c r="L1355" s="978"/>
      <c r="M1355" s="215">
        <f>K1355*12*I1351</f>
        <v>59072.664000000004</v>
      </c>
    </row>
    <row r="1356" spans="1:13">
      <c r="A1356" s="238" t="s">
        <v>80</v>
      </c>
      <c r="B1356" s="283"/>
      <c r="C1356" s="283"/>
      <c r="D1356" s="283"/>
      <c r="E1356" s="283"/>
      <c r="F1356" s="283"/>
      <c r="G1356" s="283"/>
      <c r="H1356" s="284"/>
      <c r="I1356" s="967" t="s">
        <v>70</v>
      </c>
      <c r="J1356" s="968"/>
      <c r="K1356" s="262"/>
      <c r="L1356" s="261"/>
      <c r="M1356" s="215"/>
    </row>
    <row r="1357" spans="1:13">
      <c r="A1357" s="257" t="s">
        <v>79</v>
      </c>
      <c r="B1357" s="266"/>
      <c r="C1357" s="266"/>
      <c r="D1357" s="266"/>
      <c r="E1357" s="266"/>
      <c r="F1357" s="266"/>
      <c r="G1357" s="266"/>
      <c r="H1357" s="285"/>
      <c r="I1357" s="975"/>
      <c r="J1357" s="976"/>
      <c r="K1357" s="262"/>
      <c r="L1357" s="261"/>
      <c r="M1357" s="215"/>
    </row>
    <row r="1358" spans="1:13">
      <c r="A1358" s="257" t="s">
        <v>88</v>
      </c>
      <c r="B1358" s="266"/>
      <c r="C1358" s="266"/>
      <c r="D1358" s="266"/>
      <c r="E1358" s="266"/>
      <c r="F1358" s="266"/>
      <c r="G1358" s="266"/>
      <c r="H1358" s="285"/>
      <c r="I1358" s="979" t="s">
        <v>59</v>
      </c>
      <c r="J1358" s="980"/>
      <c r="K1358" s="981">
        <v>3.05</v>
      </c>
      <c r="L1358" s="982"/>
      <c r="M1358" s="215">
        <f>K1358*12*I1351</f>
        <v>39685.37999999999</v>
      </c>
    </row>
    <row r="1359" spans="1:13" ht="15.75">
      <c r="A1359" s="254" t="s">
        <v>87</v>
      </c>
      <c r="B1359" s="282"/>
      <c r="C1359" s="282"/>
      <c r="D1359" s="282"/>
      <c r="E1359" s="282"/>
      <c r="F1359" s="282"/>
      <c r="G1359" s="282"/>
      <c r="H1359" s="281"/>
      <c r="I1359" s="967" t="s">
        <v>70</v>
      </c>
      <c r="J1359" s="968"/>
      <c r="K1359" s="300"/>
      <c r="L1359" s="299"/>
      <c r="M1359" s="215"/>
    </row>
    <row r="1360" spans="1:13">
      <c r="A1360" s="249" t="s">
        <v>86</v>
      </c>
      <c r="B1360" s="263"/>
      <c r="C1360" s="263"/>
      <c r="D1360" s="263"/>
      <c r="E1360" s="263"/>
      <c r="F1360" s="263"/>
      <c r="G1360" s="263"/>
      <c r="H1360" s="298"/>
      <c r="I1360" s="967"/>
      <c r="J1360" s="968"/>
      <c r="K1360" s="297"/>
      <c r="L1360" s="261"/>
      <c r="M1360" s="215"/>
    </row>
    <row r="1361" spans="1:13" ht="15.75" thickBot="1">
      <c r="A1361" s="257" t="s">
        <v>85</v>
      </c>
      <c r="B1361" s="256"/>
      <c r="C1361" s="256"/>
      <c r="D1361" s="256"/>
      <c r="E1361" s="256"/>
      <c r="F1361" s="256"/>
      <c r="G1361" s="256"/>
      <c r="H1361" s="255"/>
      <c r="I1361" s="270"/>
      <c r="J1361" s="269"/>
      <c r="K1361" s="983"/>
      <c r="L1361" s="984"/>
      <c r="M1361" s="215"/>
    </row>
    <row r="1362" spans="1:13">
      <c r="A1362" s="296" t="s">
        <v>84</v>
      </c>
      <c r="B1362" s="295"/>
      <c r="C1362" s="295"/>
      <c r="D1362" s="295"/>
      <c r="E1362" s="295"/>
      <c r="F1362" s="295"/>
      <c r="G1362" s="295"/>
      <c r="H1362" s="294"/>
      <c r="I1362" s="273"/>
      <c r="J1362" s="293"/>
      <c r="K1362" s="985">
        <f>K1364+K1369+K1371</f>
        <v>6.1999999999999993</v>
      </c>
      <c r="L1362" s="956"/>
      <c r="M1362" s="226">
        <f>K1362*12*I1351</f>
        <v>80671.919999999984</v>
      </c>
    </row>
    <row r="1363" spans="1:13" ht="15.75" thickBot="1">
      <c r="A1363" s="292" t="s">
        <v>83</v>
      </c>
      <c r="B1363" s="291"/>
      <c r="C1363" s="291"/>
      <c r="D1363" s="291"/>
      <c r="E1363" s="291"/>
      <c r="F1363" s="291"/>
      <c r="G1363" s="291"/>
      <c r="H1363" s="290"/>
      <c r="I1363" s="289"/>
      <c r="J1363" s="288"/>
      <c r="K1363" s="221"/>
      <c r="L1363" s="220"/>
      <c r="M1363" s="219"/>
    </row>
    <row r="1364" spans="1:13">
      <c r="A1364" s="238" t="s">
        <v>82</v>
      </c>
      <c r="B1364" s="237"/>
      <c r="C1364" s="237"/>
      <c r="D1364" s="237"/>
      <c r="E1364" s="237"/>
      <c r="F1364" s="237"/>
      <c r="G1364" s="237"/>
      <c r="H1364" s="235"/>
      <c r="I1364" s="967" t="s">
        <v>27</v>
      </c>
      <c r="J1364" s="968"/>
      <c r="K1364" s="977">
        <v>3.11</v>
      </c>
      <c r="L1364" s="978"/>
      <c r="M1364" s="215">
        <f>K1364*12*I1351</f>
        <v>40466.076000000001</v>
      </c>
    </row>
    <row r="1365" spans="1:13">
      <c r="A1365" s="257" t="s">
        <v>81</v>
      </c>
      <c r="B1365" s="256"/>
      <c r="C1365" s="256"/>
      <c r="D1365" s="256"/>
      <c r="E1365" s="256"/>
      <c r="F1365" s="256"/>
      <c r="G1365" s="256"/>
      <c r="H1365" s="255"/>
      <c r="I1365" s="429"/>
      <c r="J1365" s="430"/>
      <c r="K1365" s="262"/>
      <c r="L1365" s="261"/>
      <c r="M1365" s="215"/>
    </row>
    <row r="1366" spans="1:13">
      <c r="A1366" s="238" t="s">
        <v>80</v>
      </c>
      <c r="B1366" s="283"/>
      <c r="C1366" s="283"/>
      <c r="D1366" s="283"/>
      <c r="E1366" s="283"/>
      <c r="F1366" s="283"/>
      <c r="G1366" s="283"/>
      <c r="H1366" s="284"/>
      <c r="I1366" s="967" t="s">
        <v>70</v>
      </c>
      <c r="J1366" s="968"/>
      <c r="K1366" s="262"/>
      <c r="L1366" s="261"/>
      <c r="M1366" s="215"/>
    </row>
    <row r="1367" spans="1:13">
      <c r="A1367" s="257" t="s">
        <v>79</v>
      </c>
      <c r="B1367" s="266"/>
      <c r="C1367" s="266"/>
      <c r="D1367" s="266"/>
      <c r="E1367" s="266"/>
      <c r="F1367" s="266"/>
      <c r="G1367" s="266"/>
      <c r="H1367" s="285"/>
      <c r="I1367" s="975"/>
      <c r="J1367" s="976"/>
      <c r="K1367" s="262"/>
      <c r="L1367" s="261"/>
      <c r="M1367" s="215"/>
    </row>
    <row r="1368" spans="1:13">
      <c r="A1368" s="254" t="s">
        <v>78</v>
      </c>
      <c r="B1368" s="282"/>
      <c r="C1368" s="281"/>
      <c r="D1368" s="283"/>
      <c r="E1368" s="283"/>
      <c r="F1368" s="283"/>
      <c r="G1368" s="283"/>
      <c r="H1368" s="284"/>
      <c r="I1368" s="967" t="s">
        <v>70</v>
      </c>
      <c r="J1368" s="968"/>
      <c r="K1368" s="262"/>
      <c r="L1368" s="261"/>
      <c r="M1368" s="215"/>
    </row>
    <row r="1369" spans="1:13">
      <c r="A1369" s="238" t="s">
        <v>77</v>
      </c>
      <c r="B1369" s="283"/>
      <c r="C1369" s="283"/>
      <c r="D1369" s="282"/>
      <c r="E1369" s="282"/>
      <c r="F1369" s="282"/>
      <c r="G1369" s="282"/>
      <c r="H1369" s="281"/>
      <c r="I1369" s="979" t="s">
        <v>59</v>
      </c>
      <c r="J1369" s="980"/>
      <c r="K1369" s="981">
        <v>1.36</v>
      </c>
      <c r="L1369" s="982"/>
      <c r="M1369" s="215">
        <f>K1369*12*I1351</f>
        <v>17695.775999999998</v>
      </c>
    </row>
    <row r="1370" spans="1:13">
      <c r="A1370" s="249" t="s">
        <v>76</v>
      </c>
      <c r="B1370" s="248"/>
      <c r="C1370" s="248"/>
      <c r="D1370" s="248"/>
      <c r="E1370" s="248"/>
      <c r="F1370" s="248"/>
      <c r="G1370" s="248"/>
      <c r="H1370" s="247"/>
      <c r="I1370" s="961" t="s">
        <v>134</v>
      </c>
      <c r="J1370" s="962"/>
      <c r="K1370" s="262"/>
      <c r="L1370" s="261"/>
      <c r="M1370" s="215"/>
    </row>
    <row r="1371" spans="1:13">
      <c r="A1371" s="249" t="s">
        <v>73</v>
      </c>
      <c r="B1371" s="248"/>
      <c r="C1371" s="248"/>
      <c r="D1371" s="248"/>
      <c r="E1371" s="248"/>
      <c r="F1371" s="248"/>
      <c r="G1371" s="248"/>
      <c r="H1371" s="247"/>
      <c r="I1371" s="961" t="s">
        <v>59</v>
      </c>
      <c r="J1371" s="962"/>
      <c r="K1371" s="981">
        <v>1.73</v>
      </c>
      <c r="L1371" s="982"/>
      <c r="M1371" s="215">
        <f>K1371*12*I1351</f>
        <v>22510.067999999996</v>
      </c>
    </row>
    <row r="1372" spans="1:13">
      <c r="A1372" s="257" t="s">
        <v>72</v>
      </c>
      <c r="B1372" s="256"/>
      <c r="C1372" s="256"/>
      <c r="D1372" s="256"/>
      <c r="E1372" s="256"/>
      <c r="F1372" s="256"/>
      <c r="G1372" s="256"/>
      <c r="H1372" s="255"/>
      <c r="I1372" s="270"/>
      <c r="J1372" s="269"/>
      <c r="K1372" s="262"/>
      <c r="L1372" s="261"/>
      <c r="M1372" s="215"/>
    </row>
    <row r="1373" spans="1:13">
      <c r="A1373" s="249" t="s">
        <v>71</v>
      </c>
      <c r="B1373" s="248"/>
      <c r="C1373" s="248"/>
      <c r="D1373" s="248"/>
      <c r="E1373" s="248"/>
      <c r="F1373" s="248"/>
      <c r="G1373" s="248"/>
      <c r="H1373" s="247"/>
      <c r="I1373" s="967" t="s">
        <v>70</v>
      </c>
      <c r="J1373" s="968"/>
      <c r="K1373" s="262"/>
      <c r="L1373" s="261"/>
      <c r="M1373" s="215"/>
    </row>
    <row r="1374" spans="1:13" ht="15.75" thickBot="1">
      <c r="A1374" s="249" t="s">
        <v>69</v>
      </c>
      <c r="B1374" s="248"/>
      <c r="C1374" s="248"/>
      <c r="D1374" s="248"/>
      <c r="E1374" s="248"/>
      <c r="F1374" s="248"/>
      <c r="G1374" s="248"/>
      <c r="H1374" s="247"/>
      <c r="I1374" s="961" t="s">
        <v>133</v>
      </c>
      <c r="J1374" s="962"/>
      <c r="K1374" s="280"/>
      <c r="L1374" s="279"/>
      <c r="M1374" s="278"/>
    </row>
    <row r="1375" spans="1:13" ht="15.75" thickBot="1">
      <c r="A1375" s="277" t="s">
        <v>66</v>
      </c>
      <c r="B1375" s="276"/>
      <c r="C1375" s="276"/>
      <c r="D1375" s="276"/>
      <c r="E1375" s="276"/>
      <c r="F1375" s="276"/>
      <c r="G1375" s="275"/>
      <c r="H1375" s="274"/>
      <c r="I1375" s="273"/>
      <c r="J1375" s="272"/>
      <c r="K1375" s="991">
        <f>K1376+K1383+K1391+K1395+K1396+K1397</f>
        <v>41.61</v>
      </c>
      <c r="L1375" s="956"/>
      <c r="M1375" s="226">
        <f>M1376+M1383+M1391+M1395+M1396+M1397</f>
        <v>541412.67599999998</v>
      </c>
    </row>
    <row r="1376" spans="1:13" ht="15.75" thickBot="1">
      <c r="A1376" s="986" t="s">
        <v>65</v>
      </c>
      <c r="B1376" s="987"/>
      <c r="C1376" s="987"/>
      <c r="D1376" s="987"/>
      <c r="E1376" s="987"/>
      <c r="F1376" s="987"/>
      <c r="G1376" s="987"/>
      <c r="H1376" s="988"/>
      <c r="I1376" s="242"/>
      <c r="J1376" s="241"/>
      <c r="K1376" s="989">
        <f>K1377+K1378+K1379+K1381+K1382</f>
        <v>10.38</v>
      </c>
      <c r="L1376" s="990"/>
      <c r="M1376" s="240">
        <f>K1376*12*I1351</f>
        <v>135060.408</v>
      </c>
    </row>
    <row r="1377" spans="1:13">
      <c r="A1377" s="257" t="s">
        <v>64</v>
      </c>
      <c r="B1377" s="256"/>
      <c r="C1377" s="256"/>
      <c r="D1377" s="256"/>
      <c r="E1377" s="256"/>
      <c r="F1377" s="256"/>
      <c r="G1377" s="256"/>
      <c r="H1377" s="255"/>
      <c r="I1377" s="975" t="s">
        <v>63</v>
      </c>
      <c r="J1377" s="976"/>
      <c r="K1377" s="977">
        <v>2.2400000000000002</v>
      </c>
      <c r="L1377" s="978"/>
      <c r="M1377" s="215">
        <f>K1377*12*I1351</f>
        <v>29145.984</v>
      </c>
    </row>
    <row r="1378" spans="1:13">
      <c r="A1378" s="254" t="s">
        <v>62</v>
      </c>
      <c r="B1378" s="253"/>
      <c r="C1378" s="253"/>
      <c r="D1378" s="253"/>
      <c r="E1378" s="253"/>
      <c r="F1378" s="253"/>
      <c r="G1378" s="253"/>
      <c r="H1378" s="252"/>
      <c r="I1378" s="979" t="s">
        <v>61</v>
      </c>
      <c r="J1378" s="980"/>
      <c r="K1378" s="981">
        <v>5.28</v>
      </c>
      <c r="L1378" s="982"/>
      <c r="M1378" s="215">
        <f>K1378*12*I1351</f>
        <v>68701.247999999992</v>
      </c>
    </row>
    <row r="1379" spans="1:13">
      <c r="A1379" s="249" t="s">
        <v>60</v>
      </c>
      <c r="B1379" s="248"/>
      <c r="C1379" s="248"/>
      <c r="D1379" s="248"/>
      <c r="E1379" s="248"/>
      <c r="F1379" s="248"/>
      <c r="G1379" s="248"/>
      <c r="H1379" s="247"/>
      <c r="I1379" s="961" t="s">
        <v>59</v>
      </c>
      <c r="J1379" s="962"/>
      <c r="K1379" s="981">
        <v>0.6</v>
      </c>
      <c r="L1379" s="982"/>
      <c r="M1379" s="215">
        <f>K1379*12*I1351</f>
        <v>7806.9599999999991</v>
      </c>
    </row>
    <row r="1380" spans="1:13">
      <c r="A1380" s="271" t="s">
        <v>58</v>
      </c>
      <c r="B1380" s="266"/>
      <c r="C1380" s="266"/>
      <c r="D1380" s="266"/>
      <c r="E1380" s="256"/>
      <c r="F1380" s="256"/>
      <c r="G1380" s="256"/>
      <c r="H1380" s="255"/>
      <c r="I1380" s="270"/>
      <c r="J1380" s="269"/>
      <c r="K1380" s="268"/>
      <c r="L1380" s="261"/>
      <c r="M1380" s="215"/>
    </row>
    <row r="1381" spans="1:13">
      <c r="A1381" s="254" t="s">
        <v>57</v>
      </c>
      <c r="B1381" s="253"/>
      <c r="C1381" s="253"/>
      <c r="D1381" s="253"/>
      <c r="E1381" s="253"/>
      <c r="F1381" s="253"/>
      <c r="G1381" s="253"/>
      <c r="H1381" s="252"/>
      <c r="I1381" s="979" t="s">
        <v>27</v>
      </c>
      <c r="J1381" s="980"/>
      <c r="K1381" s="981">
        <v>0.18</v>
      </c>
      <c r="L1381" s="982"/>
      <c r="M1381" s="215">
        <f>K1381*12*I1351</f>
        <v>2342.0880000000002</v>
      </c>
    </row>
    <row r="1382" spans="1:13" ht="15.75" thickBot="1">
      <c r="A1382" s="249" t="s">
        <v>56</v>
      </c>
      <c r="B1382" s="248"/>
      <c r="C1382" s="248"/>
      <c r="D1382" s="248"/>
      <c r="E1382" s="248"/>
      <c r="F1382" s="248"/>
      <c r="G1382" s="248"/>
      <c r="H1382" s="247"/>
      <c r="I1382" s="992" t="s">
        <v>27</v>
      </c>
      <c r="J1382" s="993"/>
      <c r="K1382" s="994">
        <v>2.08</v>
      </c>
      <c r="L1382" s="995"/>
      <c r="M1382" s="215">
        <f>K1382*12*I1351</f>
        <v>27064.128000000001</v>
      </c>
    </row>
    <row r="1383" spans="1:13" ht="15.75" thickBot="1">
      <c r="A1383" s="996" t="s">
        <v>55</v>
      </c>
      <c r="B1383" s="997"/>
      <c r="C1383" s="997"/>
      <c r="D1383" s="997"/>
      <c r="E1383" s="997"/>
      <c r="F1383" s="997"/>
      <c r="G1383" s="997"/>
      <c r="H1383" s="998"/>
      <c r="I1383" s="242"/>
      <c r="J1383" s="241"/>
      <c r="K1383" s="999">
        <f>K1384+K1385+K1387+K1388+K1389+K1390</f>
        <v>2.5499999999999998</v>
      </c>
      <c r="L1383" s="990"/>
      <c r="M1383" s="240">
        <f>K1383*12*I1351</f>
        <v>33179.579999999994</v>
      </c>
    </row>
    <row r="1384" spans="1:13">
      <c r="A1384" s="267" t="s">
        <v>54</v>
      </c>
      <c r="B1384" s="266"/>
      <c r="C1384" s="266"/>
      <c r="D1384" s="266"/>
      <c r="E1384" s="266"/>
      <c r="F1384" s="256"/>
      <c r="G1384" s="256"/>
      <c r="H1384" s="255"/>
      <c r="I1384" s="265"/>
      <c r="J1384" s="233"/>
      <c r="K1384" s="977">
        <v>0.14000000000000001</v>
      </c>
      <c r="L1384" s="978"/>
      <c r="M1384" s="215">
        <f>K1384*12*I1351</f>
        <v>1821.624</v>
      </c>
    </row>
    <row r="1385" spans="1:13">
      <c r="A1385" s="264" t="s">
        <v>53</v>
      </c>
      <c r="B1385" s="263"/>
      <c r="C1385" s="263"/>
      <c r="D1385" s="263"/>
      <c r="E1385" s="263"/>
      <c r="F1385" s="248"/>
      <c r="G1385" s="248"/>
      <c r="H1385" s="247"/>
      <c r="I1385" s="967" t="s">
        <v>52</v>
      </c>
      <c r="J1385" s="968"/>
      <c r="K1385" s="981">
        <v>1.22</v>
      </c>
      <c r="L1385" s="982"/>
      <c r="M1385" s="215">
        <f>K1385*12*I1351</f>
        <v>15874.152</v>
      </c>
    </row>
    <row r="1386" spans="1:13">
      <c r="A1386" s="257" t="s">
        <v>51</v>
      </c>
      <c r="B1386" s="256"/>
      <c r="C1386" s="256"/>
      <c r="D1386" s="256"/>
      <c r="E1386" s="256"/>
      <c r="F1386" s="256"/>
      <c r="G1386" s="256"/>
      <c r="H1386" s="255"/>
      <c r="I1386" s="975" t="s">
        <v>50</v>
      </c>
      <c r="J1386" s="976"/>
      <c r="K1386" s="262"/>
      <c r="L1386" s="261"/>
      <c r="M1386" s="215"/>
    </row>
    <row r="1387" spans="1:13">
      <c r="A1387" s="254" t="s">
        <v>49</v>
      </c>
      <c r="B1387" s="253"/>
      <c r="C1387" s="253"/>
      <c r="D1387" s="253"/>
      <c r="E1387" s="253"/>
      <c r="F1387" s="253"/>
      <c r="G1387" s="253"/>
      <c r="H1387" s="252"/>
      <c r="I1387" s="979" t="s">
        <v>48</v>
      </c>
      <c r="J1387" s="980"/>
      <c r="K1387" s="981">
        <v>0.75</v>
      </c>
      <c r="L1387" s="982"/>
      <c r="M1387" s="215">
        <f>K1387*12*I1351</f>
        <v>9758.6999999999989</v>
      </c>
    </row>
    <row r="1388" spans="1:13">
      <c r="A1388" s="254" t="s">
        <v>47</v>
      </c>
      <c r="B1388" s="253"/>
      <c r="C1388" s="253"/>
      <c r="D1388" s="253"/>
      <c r="E1388" s="253"/>
      <c r="F1388" s="253"/>
      <c r="G1388" s="253"/>
      <c r="H1388" s="252"/>
      <c r="I1388" s="979" t="s">
        <v>46</v>
      </c>
      <c r="J1388" s="980"/>
      <c r="K1388" s="981">
        <v>0.19</v>
      </c>
      <c r="L1388" s="982"/>
      <c r="M1388" s="215">
        <f>K1388*12*I1351</f>
        <v>2472.2040000000002</v>
      </c>
    </row>
    <row r="1389" spans="1:13">
      <c r="A1389" s="249" t="s">
        <v>38</v>
      </c>
      <c r="B1389" s="248"/>
      <c r="C1389" s="248"/>
      <c r="D1389" s="248"/>
      <c r="E1389" s="248"/>
      <c r="F1389" s="248"/>
      <c r="G1389" s="248"/>
      <c r="H1389" s="247"/>
      <c r="I1389" s="979" t="s">
        <v>37</v>
      </c>
      <c r="J1389" s="980"/>
      <c r="K1389" s="983">
        <v>0.1</v>
      </c>
      <c r="L1389" s="984"/>
      <c r="M1389" s="215">
        <f>K1389*12*I1351</f>
        <v>1301.1600000000001</v>
      </c>
    </row>
    <row r="1390" spans="1:13" ht="15.75" thickBot="1">
      <c r="A1390" s="249" t="s">
        <v>45</v>
      </c>
      <c r="B1390" s="248"/>
      <c r="C1390" s="248"/>
      <c r="D1390" s="248"/>
      <c r="E1390" s="248"/>
      <c r="F1390" s="248"/>
      <c r="G1390" s="248"/>
      <c r="H1390" s="247"/>
      <c r="I1390" s="992" t="s">
        <v>44</v>
      </c>
      <c r="J1390" s="993"/>
      <c r="K1390" s="1002">
        <v>0.15</v>
      </c>
      <c r="L1390" s="1003"/>
      <c r="M1390" s="260">
        <f>K1390*12*I1351</f>
        <v>1951.7399999999998</v>
      </c>
    </row>
    <row r="1391" spans="1:13" ht="15.75" thickBot="1">
      <c r="A1391" s="996" t="s">
        <v>108</v>
      </c>
      <c r="B1391" s="997"/>
      <c r="C1391" s="997"/>
      <c r="D1391" s="997"/>
      <c r="E1391" s="997"/>
      <c r="F1391" s="997"/>
      <c r="G1391" s="997"/>
      <c r="H1391" s="998"/>
      <c r="I1391" s="259"/>
      <c r="J1391" s="258"/>
      <c r="K1391" s="1004">
        <f>K1392+K1393+K1394</f>
        <v>1.67</v>
      </c>
      <c r="L1391" s="1005"/>
      <c r="M1391" s="240">
        <f>K1391*12*I1351</f>
        <v>21729.371999999999</v>
      </c>
    </row>
    <row r="1392" spans="1:13">
      <c r="A1392" s="257" t="s">
        <v>42</v>
      </c>
      <c r="B1392" s="256"/>
      <c r="C1392" s="256"/>
      <c r="D1392" s="256"/>
      <c r="E1392" s="256"/>
      <c r="F1392" s="256"/>
      <c r="G1392" s="256"/>
      <c r="H1392" s="255"/>
      <c r="I1392" s="1006" t="s">
        <v>41</v>
      </c>
      <c r="J1392" s="1007"/>
      <c r="K1392" s="1008">
        <v>0.8</v>
      </c>
      <c r="L1392" s="1009"/>
      <c r="M1392" s="215">
        <f>K1392*12*I1351</f>
        <v>10409.280000000001</v>
      </c>
    </row>
    <row r="1393" spans="1:14">
      <c r="A1393" s="254" t="s">
        <v>40</v>
      </c>
      <c r="B1393" s="253"/>
      <c r="C1393" s="253"/>
      <c r="D1393" s="253"/>
      <c r="E1393" s="253"/>
      <c r="F1393" s="253"/>
      <c r="G1393" s="253"/>
      <c r="H1393" s="252"/>
      <c r="I1393" s="251" t="s">
        <v>39</v>
      </c>
      <c r="J1393" s="250"/>
      <c r="K1393" s="983">
        <v>0.7</v>
      </c>
      <c r="L1393" s="984"/>
      <c r="M1393" s="215">
        <f>K1393*12*I1351</f>
        <v>9108.119999999999</v>
      </c>
    </row>
    <row r="1394" spans="1:14" ht="15.75" thickBot="1">
      <c r="A1394" s="249" t="s">
        <v>38</v>
      </c>
      <c r="B1394" s="248"/>
      <c r="C1394" s="248"/>
      <c r="D1394" s="248"/>
      <c r="E1394" s="248"/>
      <c r="F1394" s="248"/>
      <c r="G1394" s="248"/>
      <c r="H1394" s="247"/>
      <c r="I1394" s="992" t="s">
        <v>37</v>
      </c>
      <c r="J1394" s="993"/>
      <c r="K1394" s="1002">
        <v>0.17</v>
      </c>
      <c r="L1394" s="1003"/>
      <c r="M1394" s="215">
        <f>K1394*12*I1351</f>
        <v>2211.9719999999998</v>
      </c>
    </row>
    <row r="1395" spans="1:14" ht="15.75" thickBot="1">
      <c r="A1395" s="246" t="s">
        <v>107</v>
      </c>
      <c r="B1395" s="245"/>
      <c r="C1395" s="245"/>
      <c r="D1395" s="245"/>
      <c r="E1395" s="245"/>
      <c r="F1395" s="245"/>
      <c r="G1395" s="245"/>
      <c r="H1395" s="244"/>
      <c r="I1395" s="1010" t="s">
        <v>35</v>
      </c>
      <c r="J1395" s="1011"/>
      <c r="K1395" s="1012">
        <v>24.94</v>
      </c>
      <c r="L1395" s="1013"/>
      <c r="M1395" s="240">
        <f>K1395*12*I1351</f>
        <v>324509.304</v>
      </c>
      <c r="N1395">
        <v>22.98</v>
      </c>
    </row>
    <row r="1396" spans="1:14" ht="15.75" thickBot="1">
      <c r="A1396" s="986" t="s">
        <v>106</v>
      </c>
      <c r="B1396" s="987"/>
      <c r="C1396" s="987"/>
      <c r="D1396" s="987"/>
      <c r="E1396" s="987"/>
      <c r="F1396" s="987"/>
      <c r="G1396" s="987"/>
      <c r="H1396" s="988"/>
      <c r="I1396" s="1014" t="s">
        <v>32</v>
      </c>
      <c r="J1396" s="1015"/>
      <c r="K1396" s="999">
        <v>1.98</v>
      </c>
      <c r="L1396" s="1005"/>
      <c r="M1396" s="240">
        <f>K1396*12*I1351</f>
        <v>25762.967999999997</v>
      </c>
    </row>
    <row r="1397" spans="1:14" ht="15.75" thickBot="1">
      <c r="A1397" s="246" t="s">
        <v>105</v>
      </c>
      <c r="B1397" s="245"/>
      <c r="C1397" s="245"/>
      <c r="D1397" s="245"/>
      <c r="E1397" s="245"/>
      <c r="F1397" s="245"/>
      <c r="G1397" s="245"/>
      <c r="H1397" s="244"/>
      <c r="I1397" s="242"/>
      <c r="J1397" s="241"/>
      <c r="K1397" s="999">
        <v>0.09</v>
      </c>
      <c r="L1397" s="1005"/>
      <c r="M1397" s="240">
        <f>K1397*12*I1351</f>
        <v>1171.0440000000001</v>
      </c>
    </row>
    <row r="1398" spans="1:14">
      <c r="A1398" s="238" t="s">
        <v>28</v>
      </c>
      <c r="B1398" s="237"/>
      <c r="C1398" s="237"/>
      <c r="D1398" s="237"/>
      <c r="E1398" s="237"/>
      <c r="F1398" s="237"/>
      <c r="G1398" s="237"/>
      <c r="H1398" s="235"/>
      <c r="I1398" s="1014" t="s">
        <v>27</v>
      </c>
      <c r="J1398" s="1015"/>
      <c r="K1398" s="431"/>
      <c r="L1398" s="432"/>
      <c r="M1398" s="215"/>
    </row>
    <row r="1399" spans="1:14" ht="15.75" thickBot="1">
      <c r="A1399" s="238" t="s">
        <v>26</v>
      </c>
      <c r="B1399" s="237"/>
      <c r="C1399" s="237"/>
      <c r="D1399" s="237"/>
      <c r="E1399" s="237"/>
      <c r="F1399" s="237"/>
      <c r="G1399" s="237"/>
      <c r="H1399" s="235"/>
      <c r="I1399" s="234"/>
      <c r="J1399" s="233"/>
      <c r="K1399" s="431"/>
      <c r="L1399" s="432"/>
      <c r="M1399" s="215"/>
    </row>
    <row r="1400" spans="1:14" ht="15.75" thickBot="1">
      <c r="A1400" s="986" t="s">
        <v>111</v>
      </c>
      <c r="B1400" s="987"/>
      <c r="C1400" s="987"/>
      <c r="D1400" s="987"/>
      <c r="E1400" s="987"/>
      <c r="F1400" s="987"/>
      <c r="G1400" s="987"/>
      <c r="H1400" s="988"/>
      <c r="I1400" s="242"/>
      <c r="J1400" s="241"/>
      <c r="K1400" s="999">
        <v>7.34</v>
      </c>
      <c r="L1400" s="1005"/>
      <c r="M1400" s="240">
        <f>K1400*12*I1351</f>
        <v>95505.144</v>
      </c>
    </row>
    <row r="1401" spans="1:14">
      <c r="A1401" s="238" t="s">
        <v>132</v>
      </c>
      <c r="B1401" s="236"/>
      <c r="C1401" s="236"/>
      <c r="D1401" s="236"/>
      <c r="E1401" s="236"/>
      <c r="F1401" s="237"/>
      <c r="G1401" s="236"/>
      <c r="H1401" s="235"/>
      <c r="I1401" s="967" t="s">
        <v>23</v>
      </c>
      <c r="J1401" s="968"/>
      <c r="K1401" s="232"/>
      <c r="L1401" s="432"/>
      <c r="M1401" s="215"/>
    </row>
    <row r="1402" spans="1:14">
      <c r="A1402" s="238" t="s">
        <v>131</v>
      </c>
      <c r="B1402" s="236"/>
      <c r="C1402" s="236"/>
      <c r="D1402" s="236"/>
      <c r="E1402" s="236"/>
      <c r="F1402" s="237"/>
      <c r="G1402" s="236"/>
      <c r="H1402" s="235"/>
      <c r="I1402" s="967" t="s">
        <v>21</v>
      </c>
      <c r="J1402" s="968"/>
      <c r="K1402" s="232"/>
      <c r="L1402" s="432"/>
      <c r="M1402" s="215"/>
    </row>
    <row r="1403" spans="1:14">
      <c r="A1403" s="238" t="s">
        <v>130</v>
      </c>
      <c r="B1403" s="236"/>
      <c r="C1403" s="236"/>
      <c r="D1403" s="236"/>
      <c r="E1403" s="236"/>
      <c r="F1403" s="237"/>
      <c r="G1403" s="236"/>
      <c r="H1403" s="235"/>
      <c r="I1403" s="967" t="s">
        <v>19</v>
      </c>
      <c r="J1403" s="968"/>
      <c r="K1403" s="232"/>
      <c r="L1403" s="432"/>
      <c r="M1403" s="215"/>
    </row>
    <row r="1404" spans="1:14">
      <c r="A1404" s="238" t="s">
        <v>129</v>
      </c>
      <c r="B1404" s="236"/>
      <c r="C1404" s="236"/>
      <c r="D1404" s="236"/>
      <c r="E1404" s="236"/>
      <c r="F1404" s="237"/>
      <c r="G1404" s="236"/>
      <c r="H1404" s="235"/>
      <c r="I1404" s="967" t="s">
        <v>17</v>
      </c>
      <c r="J1404" s="968"/>
      <c r="K1404" s="232"/>
      <c r="L1404" s="432"/>
      <c r="M1404" s="215"/>
    </row>
    <row r="1405" spans="1:14">
      <c r="A1405" s="238" t="s">
        <v>128</v>
      </c>
      <c r="B1405" s="236"/>
      <c r="C1405" s="236"/>
      <c r="D1405" s="236"/>
      <c r="E1405" s="236"/>
      <c r="F1405" s="237"/>
      <c r="G1405" s="236"/>
      <c r="H1405" s="235"/>
      <c r="I1405" s="967" t="s">
        <v>15</v>
      </c>
      <c r="J1405" s="968"/>
      <c r="K1405" s="232"/>
      <c r="L1405" s="432"/>
      <c r="M1405" s="215"/>
    </row>
    <row r="1406" spans="1:14">
      <c r="A1406" s="238" t="s">
        <v>127</v>
      </c>
      <c r="B1406" s="236"/>
      <c r="C1406" s="236"/>
      <c r="D1406" s="236"/>
      <c r="E1406" s="236"/>
      <c r="F1406" s="237"/>
      <c r="G1406" s="236"/>
      <c r="H1406" s="235"/>
      <c r="I1406" s="234"/>
      <c r="J1406" s="233"/>
      <c r="K1406" s="232"/>
      <c r="L1406" s="239"/>
      <c r="M1406" s="215"/>
    </row>
    <row r="1407" spans="1:14">
      <c r="A1407" s="238" t="s">
        <v>126</v>
      </c>
      <c r="B1407" s="236"/>
      <c r="C1407" s="236"/>
      <c r="D1407" s="236"/>
      <c r="E1407" s="236"/>
      <c r="F1407" s="237"/>
      <c r="G1407" s="236"/>
      <c r="H1407" s="235"/>
      <c r="I1407" s="234"/>
      <c r="J1407" s="233"/>
      <c r="K1407" s="232"/>
      <c r="L1407" s="432"/>
      <c r="M1407" s="215"/>
    </row>
    <row r="1408" spans="1:14">
      <c r="A1408" s="238" t="s">
        <v>11</v>
      </c>
      <c r="B1408" s="236"/>
      <c r="C1408" s="236"/>
      <c r="D1408" s="236"/>
      <c r="E1408" s="236"/>
      <c r="F1408" s="237"/>
      <c r="G1408" s="236"/>
      <c r="H1408" s="235"/>
      <c r="I1408" s="234"/>
      <c r="J1408" s="233"/>
      <c r="K1408" s="232"/>
      <c r="L1408" s="432"/>
      <c r="M1408" s="215"/>
    </row>
    <row r="1409" spans="1:13" ht="15.75" thickBot="1">
      <c r="A1409" s="238" t="s">
        <v>125</v>
      </c>
      <c r="B1409" s="236"/>
      <c r="C1409" s="236"/>
      <c r="D1409" s="236"/>
      <c r="E1409" s="236"/>
      <c r="F1409" s="237"/>
      <c r="G1409" s="236"/>
      <c r="H1409" s="235"/>
      <c r="I1409" s="234"/>
      <c r="J1409" s="233"/>
      <c r="K1409" s="232"/>
      <c r="L1409" s="432"/>
      <c r="M1409" s="215"/>
    </row>
    <row r="1410" spans="1:13">
      <c r="A1410" s="230" t="s">
        <v>8</v>
      </c>
      <c r="B1410" s="229"/>
      <c r="C1410" s="229"/>
      <c r="D1410" s="229"/>
      <c r="E1410" s="229"/>
      <c r="F1410" s="229"/>
      <c r="G1410" s="229"/>
      <c r="H1410" s="229"/>
      <c r="I1410" s="1014" t="s">
        <v>3</v>
      </c>
      <c r="J1410" s="1015"/>
      <c r="K1410" s="228"/>
      <c r="L1410" s="227"/>
      <c r="M1410" s="226"/>
    </row>
    <row r="1411" spans="1:13" ht="15.75" thickBot="1">
      <c r="A1411" s="225" t="s">
        <v>7</v>
      </c>
      <c r="B1411" s="224"/>
      <c r="C1411" s="224"/>
      <c r="D1411" s="224"/>
      <c r="E1411" s="224"/>
      <c r="F1411" s="224"/>
      <c r="G1411" s="224"/>
      <c r="H1411" s="224"/>
      <c r="I1411" s="223"/>
      <c r="J1411" s="222"/>
      <c r="K1411" s="221"/>
      <c r="L1411" s="220"/>
      <c r="M1411" s="219"/>
    </row>
    <row r="1412" spans="1:13" ht="15.75" thickBot="1">
      <c r="A1412" s="986" t="s">
        <v>6</v>
      </c>
      <c r="B1412" s="987"/>
      <c r="C1412" s="987"/>
      <c r="D1412" s="987"/>
      <c r="E1412" s="987"/>
      <c r="F1412" s="987"/>
      <c r="G1412" s="987"/>
      <c r="H1412" s="1026"/>
      <c r="I1412" s="1027" t="s">
        <v>5</v>
      </c>
      <c r="J1412" s="1028"/>
      <c r="K1412" s="1024">
        <v>1.69</v>
      </c>
      <c r="L1412" s="1025"/>
      <c r="M1412" s="208">
        <f>K1412*12*I1351</f>
        <v>21989.603999999999</v>
      </c>
    </row>
    <row r="1413" spans="1:13" ht="15.75" thickBot="1">
      <c r="A1413" s="1016" t="s">
        <v>4</v>
      </c>
      <c r="B1413" s="1016"/>
      <c r="C1413" s="1016"/>
      <c r="D1413" s="1016"/>
      <c r="E1413" s="1016"/>
      <c r="F1413" s="1016"/>
      <c r="G1413" s="1016"/>
      <c r="H1413" s="1016"/>
      <c r="I1413" s="1014" t="s">
        <v>3</v>
      </c>
      <c r="J1413" s="1015"/>
      <c r="K1413" s="1017">
        <v>0.48</v>
      </c>
      <c r="L1413" s="1017"/>
      <c r="M1413" s="215">
        <f>I1351*12*K1413</f>
        <v>6245.5679999999993</v>
      </c>
    </row>
    <row r="1414" spans="1:13" ht="15.75" thickBot="1">
      <c r="A1414" s="433" t="s">
        <v>2</v>
      </c>
      <c r="B1414" s="434"/>
      <c r="C1414" s="434"/>
      <c r="D1414" s="434"/>
      <c r="E1414" s="434"/>
      <c r="F1414" s="434"/>
      <c r="G1414" s="434"/>
      <c r="H1414" s="434"/>
      <c r="I1414" s="436"/>
      <c r="J1414" s="441"/>
      <c r="K1414" s="1024"/>
      <c r="L1414" s="1025"/>
      <c r="M1414" s="208"/>
    </row>
    <row r="1415" spans="1:13" ht="15.75" thickBot="1">
      <c r="A1415" s="1020" t="s">
        <v>0</v>
      </c>
      <c r="B1415" s="1021"/>
      <c r="C1415" s="1021"/>
      <c r="D1415" s="1021"/>
      <c r="E1415" s="1021"/>
      <c r="F1415" s="1021"/>
      <c r="G1415" s="1021"/>
      <c r="H1415" s="1021"/>
      <c r="I1415" s="210"/>
      <c r="J1415" s="209"/>
      <c r="K1415" s="1022">
        <f>K1352+K1362+K1375+K1400+K1412+K1414+K1413</f>
        <v>64.91</v>
      </c>
      <c r="L1415" s="1023"/>
      <c r="M1415" s="208">
        <f>M1352+M1362+M1375+M1400+M1412+M1414+M1413</f>
        <v>844582.95599999989</v>
      </c>
    </row>
    <row r="1417" spans="1:13" ht="15.75">
      <c r="A1417" s="957" t="s">
        <v>104</v>
      </c>
      <c r="B1417" s="957"/>
      <c r="C1417" s="957"/>
      <c r="D1417" s="957"/>
      <c r="E1417" s="957"/>
      <c r="F1417" s="957"/>
      <c r="G1417" s="957"/>
      <c r="H1417" s="957"/>
      <c r="I1417" s="957"/>
      <c r="J1417" s="957"/>
      <c r="K1417" s="957"/>
      <c r="L1417" s="957"/>
      <c r="M1417" s="262"/>
    </row>
    <row r="1418" spans="1:13" ht="15.75">
      <c r="A1418" s="958" t="s">
        <v>139</v>
      </c>
      <c r="B1418" s="958"/>
      <c r="C1418" s="958"/>
      <c r="D1418" s="958"/>
      <c r="E1418" s="958"/>
      <c r="F1418" s="958"/>
      <c r="G1418" s="958"/>
      <c r="H1418" s="958"/>
      <c r="I1418" s="958"/>
      <c r="J1418" s="958"/>
      <c r="K1418" s="958"/>
      <c r="L1418" s="958"/>
      <c r="M1418" s="262"/>
    </row>
    <row r="1419" spans="1:13" ht="15.75">
      <c r="A1419" s="300"/>
      <c r="B1419" s="300"/>
      <c r="C1419" s="300"/>
      <c r="D1419" s="300"/>
      <c r="E1419" s="300"/>
      <c r="F1419" s="300" t="s">
        <v>186</v>
      </c>
      <c r="G1419" s="300"/>
      <c r="H1419" s="300"/>
      <c r="I1419" s="300"/>
      <c r="J1419" s="300"/>
      <c r="K1419" s="1110" t="s">
        <v>159</v>
      </c>
      <c r="L1419" s="1111"/>
      <c r="M1419" s="1111"/>
    </row>
    <row r="1420" spans="1:13">
      <c r="A1420" s="264"/>
      <c r="B1420" s="263"/>
      <c r="C1420" s="960" t="s">
        <v>100</v>
      </c>
      <c r="D1420" s="960"/>
      <c r="E1420" s="960"/>
      <c r="F1420" s="263"/>
      <c r="G1420" s="263"/>
      <c r="H1420" s="298"/>
      <c r="I1420" s="961" t="s">
        <v>99</v>
      </c>
      <c r="J1420" s="962"/>
      <c r="K1420" s="963" t="s">
        <v>98</v>
      </c>
      <c r="L1420" s="964"/>
      <c r="M1420" s="312"/>
    </row>
    <row r="1421" spans="1:13">
      <c r="A1421" s="311"/>
      <c r="B1421" s="283"/>
      <c r="C1421" s="283"/>
      <c r="D1421" s="283"/>
      <c r="E1421" s="283"/>
      <c r="F1421" s="283"/>
      <c r="G1421" s="283"/>
      <c r="H1421" s="284"/>
      <c r="I1421" s="234"/>
      <c r="J1421" s="233"/>
      <c r="K1421" s="965" t="s">
        <v>97</v>
      </c>
      <c r="L1421" s="966"/>
      <c r="M1421" s="310" t="s">
        <v>96</v>
      </c>
    </row>
    <row r="1422" spans="1:13">
      <c r="A1422" s="311"/>
      <c r="B1422" s="283"/>
      <c r="C1422" s="283"/>
      <c r="D1422" s="283"/>
      <c r="E1422" s="283"/>
      <c r="F1422" s="283"/>
      <c r="G1422" s="283"/>
      <c r="H1422" s="284"/>
      <c r="I1422" s="967" t="s">
        <v>95</v>
      </c>
      <c r="J1422" s="968"/>
      <c r="K1422" s="969" t="s">
        <v>94</v>
      </c>
      <c r="L1422" s="970"/>
      <c r="M1422" s="310" t="s">
        <v>93</v>
      </c>
    </row>
    <row r="1423" spans="1:13" ht="16.5" thickBot="1">
      <c r="A1423" s="309"/>
      <c r="B1423" s="280"/>
      <c r="C1423" s="280"/>
      <c r="D1423" s="280"/>
      <c r="E1423" s="280"/>
      <c r="F1423" s="280"/>
      <c r="G1423" s="280"/>
      <c r="H1423" s="279"/>
      <c r="I1423" s="971">
        <v>159.1</v>
      </c>
      <c r="J1423" s="972"/>
      <c r="K1423" s="973"/>
      <c r="L1423" s="974"/>
      <c r="M1423" s="308"/>
    </row>
    <row r="1424" spans="1:13">
      <c r="A1424" s="296" t="s">
        <v>92</v>
      </c>
      <c r="B1424" s="276"/>
      <c r="C1424" s="276"/>
      <c r="D1424" s="276"/>
      <c r="E1424" s="276"/>
      <c r="F1424" s="276"/>
      <c r="G1424" s="276"/>
      <c r="H1424" s="307"/>
      <c r="I1424" s="273"/>
      <c r="J1424" s="272"/>
      <c r="K1424" s="955">
        <f>K1427+K1430</f>
        <v>7.59</v>
      </c>
      <c r="L1424" s="956"/>
      <c r="M1424" s="226">
        <f>K1424*12*I1423</f>
        <v>14490.828</v>
      </c>
    </row>
    <row r="1425" spans="1:13">
      <c r="A1425" s="306" t="s">
        <v>91</v>
      </c>
      <c r="B1425" s="305"/>
      <c r="C1425" s="305"/>
      <c r="D1425" s="305"/>
      <c r="E1425" s="305"/>
      <c r="F1425" s="305"/>
      <c r="G1425" s="305"/>
      <c r="H1425" s="304"/>
      <c r="I1425" s="234"/>
      <c r="J1425" s="233"/>
      <c r="K1425" s="268"/>
      <c r="L1425" s="261"/>
      <c r="M1425" s="303"/>
    </row>
    <row r="1426" spans="1:13" ht="15.75" thickBot="1">
      <c r="A1426" s="292" t="s">
        <v>90</v>
      </c>
      <c r="B1426" s="302"/>
      <c r="C1426" s="302"/>
      <c r="D1426" s="302"/>
      <c r="E1426" s="302"/>
      <c r="F1426" s="302"/>
      <c r="G1426" s="302"/>
      <c r="H1426" s="301"/>
      <c r="I1426" s="289"/>
      <c r="J1426" s="222"/>
      <c r="K1426" s="221"/>
      <c r="L1426" s="220"/>
      <c r="M1426" s="219"/>
    </row>
    <row r="1427" spans="1:13">
      <c r="A1427" s="257" t="s">
        <v>89</v>
      </c>
      <c r="B1427" s="266"/>
      <c r="C1427" s="266"/>
      <c r="D1427" s="266"/>
      <c r="E1427" s="266"/>
      <c r="F1427" s="266"/>
      <c r="G1427" s="266"/>
      <c r="H1427" s="285"/>
      <c r="I1427" s="975" t="s">
        <v>27</v>
      </c>
      <c r="J1427" s="976"/>
      <c r="K1427" s="977">
        <v>4.54</v>
      </c>
      <c r="L1427" s="978"/>
      <c r="M1427" s="215">
        <f>K1427*12*I1423</f>
        <v>8667.768</v>
      </c>
    </row>
    <row r="1428" spans="1:13">
      <c r="A1428" s="238" t="s">
        <v>80</v>
      </c>
      <c r="B1428" s="283"/>
      <c r="C1428" s="283"/>
      <c r="D1428" s="283"/>
      <c r="E1428" s="283"/>
      <c r="F1428" s="283"/>
      <c r="G1428" s="283"/>
      <c r="H1428" s="284"/>
      <c r="I1428" s="967" t="s">
        <v>70</v>
      </c>
      <c r="J1428" s="968"/>
      <c r="K1428" s="262"/>
      <c r="L1428" s="261"/>
      <c r="M1428" s="215"/>
    </row>
    <row r="1429" spans="1:13">
      <c r="A1429" s="257" t="s">
        <v>79</v>
      </c>
      <c r="B1429" s="266"/>
      <c r="C1429" s="266"/>
      <c r="D1429" s="266"/>
      <c r="E1429" s="266"/>
      <c r="F1429" s="266"/>
      <c r="G1429" s="266"/>
      <c r="H1429" s="285"/>
      <c r="I1429" s="975"/>
      <c r="J1429" s="976"/>
      <c r="K1429" s="262"/>
      <c r="L1429" s="261"/>
      <c r="M1429" s="215"/>
    </row>
    <row r="1430" spans="1:13">
      <c r="A1430" s="257" t="s">
        <v>88</v>
      </c>
      <c r="B1430" s="266"/>
      <c r="C1430" s="266"/>
      <c r="D1430" s="266"/>
      <c r="E1430" s="266"/>
      <c r="F1430" s="266"/>
      <c r="G1430" s="266"/>
      <c r="H1430" s="285"/>
      <c r="I1430" s="979" t="s">
        <v>59</v>
      </c>
      <c r="J1430" s="980"/>
      <c r="K1430" s="981">
        <v>3.05</v>
      </c>
      <c r="L1430" s="982"/>
      <c r="M1430" s="215">
        <f>K1430*12*I1423</f>
        <v>5823.0599999999986</v>
      </c>
    </row>
    <row r="1431" spans="1:13" ht="15.75">
      <c r="A1431" s="254" t="s">
        <v>87</v>
      </c>
      <c r="B1431" s="282"/>
      <c r="C1431" s="282"/>
      <c r="D1431" s="282"/>
      <c r="E1431" s="282"/>
      <c r="F1431" s="282"/>
      <c r="G1431" s="282"/>
      <c r="H1431" s="281"/>
      <c r="I1431" s="967" t="s">
        <v>70</v>
      </c>
      <c r="J1431" s="968"/>
      <c r="K1431" s="300"/>
      <c r="L1431" s="299"/>
      <c r="M1431" s="215"/>
    </row>
    <row r="1432" spans="1:13">
      <c r="A1432" s="249" t="s">
        <v>86</v>
      </c>
      <c r="B1432" s="263"/>
      <c r="C1432" s="263"/>
      <c r="D1432" s="263"/>
      <c r="E1432" s="263"/>
      <c r="F1432" s="263"/>
      <c r="G1432" s="263"/>
      <c r="H1432" s="298"/>
      <c r="I1432" s="967"/>
      <c r="J1432" s="968"/>
      <c r="K1432" s="297"/>
      <c r="L1432" s="261"/>
      <c r="M1432" s="215"/>
    </row>
    <row r="1433" spans="1:13" ht="15.75" thickBot="1">
      <c r="A1433" s="257" t="s">
        <v>85</v>
      </c>
      <c r="B1433" s="256"/>
      <c r="C1433" s="256"/>
      <c r="D1433" s="256"/>
      <c r="E1433" s="256"/>
      <c r="F1433" s="256"/>
      <c r="G1433" s="256"/>
      <c r="H1433" s="255"/>
      <c r="I1433" s="270"/>
      <c r="J1433" s="269"/>
      <c r="K1433" s="983"/>
      <c r="L1433" s="984"/>
      <c r="M1433" s="215"/>
    </row>
    <row r="1434" spans="1:13">
      <c r="A1434" s="296" t="s">
        <v>84</v>
      </c>
      <c r="B1434" s="295"/>
      <c r="C1434" s="295"/>
      <c r="D1434" s="295"/>
      <c r="E1434" s="295"/>
      <c r="F1434" s="295"/>
      <c r="G1434" s="295"/>
      <c r="H1434" s="294"/>
      <c r="I1434" s="273"/>
      <c r="J1434" s="293"/>
      <c r="K1434" s="985">
        <f>K1436+K1441+K1443</f>
        <v>6.1999999999999993</v>
      </c>
      <c r="L1434" s="956"/>
      <c r="M1434" s="226">
        <f>K1434*12*I1423</f>
        <v>11837.039999999999</v>
      </c>
    </row>
    <row r="1435" spans="1:13" ht="15.75" thickBot="1">
      <c r="A1435" s="292" t="s">
        <v>83</v>
      </c>
      <c r="B1435" s="291"/>
      <c r="C1435" s="291"/>
      <c r="D1435" s="291"/>
      <c r="E1435" s="291"/>
      <c r="F1435" s="291"/>
      <c r="G1435" s="291"/>
      <c r="H1435" s="290"/>
      <c r="I1435" s="289"/>
      <c r="J1435" s="288"/>
      <c r="K1435" s="221"/>
      <c r="L1435" s="220"/>
      <c r="M1435" s="219"/>
    </row>
    <row r="1436" spans="1:13">
      <c r="A1436" s="238" t="s">
        <v>82</v>
      </c>
      <c r="B1436" s="237"/>
      <c r="C1436" s="237"/>
      <c r="D1436" s="237"/>
      <c r="E1436" s="237"/>
      <c r="F1436" s="237"/>
      <c r="G1436" s="237"/>
      <c r="H1436" s="235"/>
      <c r="I1436" s="967" t="s">
        <v>27</v>
      </c>
      <c r="J1436" s="968"/>
      <c r="K1436" s="977">
        <v>3.11</v>
      </c>
      <c r="L1436" s="978"/>
      <c r="M1436" s="215">
        <f>K1436*12*I1423</f>
        <v>5937.6120000000001</v>
      </c>
    </row>
    <row r="1437" spans="1:13">
      <c r="A1437" s="257" t="s">
        <v>81</v>
      </c>
      <c r="B1437" s="256"/>
      <c r="C1437" s="256"/>
      <c r="D1437" s="256"/>
      <c r="E1437" s="256"/>
      <c r="F1437" s="256"/>
      <c r="G1437" s="256"/>
      <c r="H1437" s="255"/>
      <c r="I1437" s="429"/>
      <c r="J1437" s="430"/>
      <c r="K1437" s="262"/>
      <c r="L1437" s="261"/>
      <c r="M1437" s="215"/>
    </row>
    <row r="1438" spans="1:13">
      <c r="A1438" s="238" t="s">
        <v>80</v>
      </c>
      <c r="B1438" s="283"/>
      <c r="C1438" s="283"/>
      <c r="D1438" s="283"/>
      <c r="E1438" s="283"/>
      <c r="F1438" s="283"/>
      <c r="G1438" s="283"/>
      <c r="H1438" s="284"/>
      <c r="I1438" s="967" t="s">
        <v>70</v>
      </c>
      <c r="J1438" s="968"/>
      <c r="K1438" s="262"/>
      <c r="L1438" s="261"/>
      <c r="M1438" s="215"/>
    </row>
    <row r="1439" spans="1:13">
      <c r="A1439" s="257" t="s">
        <v>79</v>
      </c>
      <c r="B1439" s="266"/>
      <c r="C1439" s="266"/>
      <c r="D1439" s="266"/>
      <c r="E1439" s="266"/>
      <c r="F1439" s="266"/>
      <c r="G1439" s="266"/>
      <c r="H1439" s="285"/>
      <c r="I1439" s="975"/>
      <c r="J1439" s="976"/>
      <c r="K1439" s="262"/>
      <c r="L1439" s="261"/>
      <c r="M1439" s="215"/>
    </row>
    <row r="1440" spans="1:13">
      <c r="A1440" s="254" t="s">
        <v>78</v>
      </c>
      <c r="B1440" s="282"/>
      <c r="C1440" s="281"/>
      <c r="D1440" s="283"/>
      <c r="E1440" s="283"/>
      <c r="F1440" s="283"/>
      <c r="G1440" s="283"/>
      <c r="H1440" s="284"/>
      <c r="I1440" s="967" t="s">
        <v>70</v>
      </c>
      <c r="J1440" s="968"/>
      <c r="K1440" s="262"/>
      <c r="L1440" s="261"/>
      <c r="M1440" s="215"/>
    </row>
    <row r="1441" spans="1:13">
      <c r="A1441" s="238" t="s">
        <v>77</v>
      </c>
      <c r="B1441" s="283"/>
      <c r="C1441" s="283"/>
      <c r="D1441" s="282"/>
      <c r="E1441" s="282"/>
      <c r="F1441" s="282"/>
      <c r="G1441" s="282"/>
      <c r="H1441" s="281"/>
      <c r="I1441" s="979" t="s">
        <v>59</v>
      </c>
      <c r="J1441" s="980"/>
      <c r="K1441" s="981">
        <v>1.36</v>
      </c>
      <c r="L1441" s="982"/>
      <c r="M1441" s="215">
        <f>K1441*12*I1423</f>
        <v>2596.5120000000002</v>
      </c>
    </row>
    <row r="1442" spans="1:13">
      <c r="A1442" s="249" t="s">
        <v>76</v>
      </c>
      <c r="B1442" s="248"/>
      <c r="C1442" s="248"/>
      <c r="D1442" s="248"/>
      <c r="E1442" s="248"/>
      <c r="F1442" s="248"/>
      <c r="G1442" s="248"/>
      <c r="H1442" s="247"/>
      <c r="I1442" s="961" t="s">
        <v>134</v>
      </c>
      <c r="J1442" s="962"/>
      <c r="K1442" s="262"/>
      <c r="L1442" s="261"/>
      <c r="M1442" s="215"/>
    </row>
    <row r="1443" spans="1:13">
      <c r="A1443" s="249" t="s">
        <v>73</v>
      </c>
      <c r="B1443" s="248"/>
      <c r="C1443" s="248"/>
      <c r="D1443" s="248"/>
      <c r="E1443" s="248"/>
      <c r="F1443" s="248"/>
      <c r="G1443" s="248"/>
      <c r="H1443" s="247"/>
      <c r="I1443" s="961" t="s">
        <v>59</v>
      </c>
      <c r="J1443" s="962"/>
      <c r="K1443" s="981">
        <v>1.73</v>
      </c>
      <c r="L1443" s="982"/>
      <c r="M1443" s="215">
        <f>K1443*12*I1423</f>
        <v>3302.9159999999997</v>
      </c>
    </row>
    <row r="1444" spans="1:13">
      <c r="A1444" s="257" t="s">
        <v>72</v>
      </c>
      <c r="B1444" s="256"/>
      <c r="C1444" s="256"/>
      <c r="D1444" s="256"/>
      <c r="E1444" s="256"/>
      <c r="F1444" s="256"/>
      <c r="G1444" s="256"/>
      <c r="H1444" s="255"/>
      <c r="I1444" s="270"/>
      <c r="J1444" s="269"/>
      <c r="K1444" s="262"/>
      <c r="L1444" s="261"/>
      <c r="M1444" s="215"/>
    </row>
    <row r="1445" spans="1:13">
      <c r="A1445" s="249" t="s">
        <v>71</v>
      </c>
      <c r="B1445" s="248"/>
      <c r="C1445" s="248"/>
      <c r="D1445" s="248"/>
      <c r="E1445" s="248"/>
      <c r="F1445" s="248"/>
      <c r="G1445" s="248"/>
      <c r="H1445" s="247"/>
      <c r="I1445" s="967" t="s">
        <v>70</v>
      </c>
      <c r="J1445" s="968"/>
      <c r="K1445" s="262"/>
      <c r="L1445" s="261"/>
      <c r="M1445" s="215"/>
    </row>
    <row r="1446" spans="1:13" ht="15.75" thickBot="1">
      <c r="A1446" s="249" t="s">
        <v>69</v>
      </c>
      <c r="B1446" s="248"/>
      <c r="C1446" s="248"/>
      <c r="D1446" s="248"/>
      <c r="E1446" s="248"/>
      <c r="F1446" s="248"/>
      <c r="G1446" s="248"/>
      <c r="H1446" s="247"/>
      <c r="I1446" s="961" t="s">
        <v>133</v>
      </c>
      <c r="J1446" s="962"/>
      <c r="K1446" s="280"/>
      <c r="L1446" s="279"/>
      <c r="M1446" s="278"/>
    </row>
    <row r="1447" spans="1:13" ht="15.75" thickBot="1">
      <c r="A1447" s="277" t="s">
        <v>66</v>
      </c>
      <c r="B1447" s="276"/>
      <c r="C1447" s="276"/>
      <c r="D1447" s="276"/>
      <c r="E1447" s="276"/>
      <c r="F1447" s="276"/>
      <c r="G1447" s="275"/>
      <c r="H1447" s="274"/>
      <c r="I1447" s="273"/>
      <c r="J1447" s="272"/>
      <c r="K1447" s="991">
        <f>K1448+K1455+K1463+K1467+K1468+K1469</f>
        <v>78.64</v>
      </c>
      <c r="L1447" s="956"/>
      <c r="M1447" s="226">
        <f>M1448+M1455+M1463+M1467+M1468+M1469</f>
        <v>150139.48799999998</v>
      </c>
    </row>
    <row r="1448" spans="1:13" ht="15.75" thickBot="1">
      <c r="A1448" s="986" t="s">
        <v>65</v>
      </c>
      <c r="B1448" s="987"/>
      <c r="C1448" s="987"/>
      <c r="D1448" s="987"/>
      <c r="E1448" s="987"/>
      <c r="F1448" s="987"/>
      <c r="G1448" s="987"/>
      <c r="H1448" s="988"/>
      <c r="I1448" s="242"/>
      <c r="J1448" s="241"/>
      <c r="K1448" s="989">
        <f>K1449+K1450+K1451+K1453+K1454</f>
        <v>8.3000000000000007</v>
      </c>
      <c r="L1448" s="990"/>
      <c r="M1448" s="240">
        <f>K1448*12*I1423</f>
        <v>15846.36</v>
      </c>
    </row>
    <row r="1449" spans="1:13">
      <c r="A1449" s="257" t="s">
        <v>64</v>
      </c>
      <c r="B1449" s="256"/>
      <c r="C1449" s="256"/>
      <c r="D1449" s="256"/>
      <c r="E1449" s="256"/>
      <c r="F1449" s="256"/>
      <c r="G1449" s="256"/>
      <c r="H1449" s="255"/>
      <c r="I1449" s="975" t="s">
        <v>63</v>
      </c>
      <c r="J1449" s="976"/>
      <c r="K1449" s="977">
        <v>2.2400000000000002</v>
      </c>
      <c r="L1449" s="978"/>
      <c r="M1449" s="215">
        <f>K1449*12*I1423</f>
        <v>4276.6080000000002</v>
      </c>
    </row>
    <row r="1450" spans="1:13">
      <c r="A1450" s="254" t="s">
        <v>62</v>
      </c>
      <c r="B1450" s="253"/>
      <c r="C1450" s="253"/>
      <c r="D1450" s="253"/>
      <c r="E1450" s="253"/>
      <c r="F1450" s="253"/>
      <c r="G1450" s="253"/>
      <c r="H1450" s="252"/>
      <c r="I1450" s="979" t="s">
        <v>61</v>
      </c>
      <c r="J1450" s="980"/>
      <c r="K1450" s="981">
        <v>5.28</v>
      </c>
      <c r="L1450" s="982"/>
      <c r="M1450" s="215">
        <f>K1450*12*I1423</f>
        <v>10080.575999999999</v>
      </c>
    </row>
    <row r="1451" spans="1:13">
      <c r="A1451" s="249" t="s">
        <v>60</v>
      </c>
      <c r="B1451" s="248"/>
      <c r="C1451" s="248"/>
      <c r="D1451" s="248"/>
      <c r="E1451" s="248"/>
      <c r="F1451" s="248"/>
      <c r="G1451" s="248"/>
      <c r="H1451" s="247"/>
      <c r="I1451" s="961" t="s">
        <v>59</v>
      </c>
      <c r="J1451" s="962"/>
      <c r="K1451" s="981">
        <v>0.6</v>
      </c>
      <c r="L1451" s="982"/>
      <c r="M1451" s="215">
        <f>K1451*12*I1423</f>
        <v>1145.5199999999998</v>
      </c>
    </row>
    <row r="1452" spans="1:13">
      <c r="A1452" s="271" t="s">
        <v>58</v>
      </c>
      <c r="B1452" s="266"/>
      <c r="C1452" s="266"/>
      <c r="D1452" s="266"/>
      <c r="E1452" s="256"/>
      <c r="F1452" s="256"/>
      <c r="G1452" s="256"/>
      <c r="H1452" s="255"/>
      <c r="I1452" s="270"/>
      <c r="J1452" s="269"/>
      <c r="K1452" s="268"/>
      <c r="L1452" s="261"/>
      <c r="M1452" s="215"/>
    </row>
    <row r="1453" spans="1:13">
      <c r="A1453" s="254" t="s">
        <v>57</v>
      </c>
      <c r="B1453" s="253"/>
      <c r="C1453" s="253"/>
      <c r="D1453" s="253"/>
      <c r="E1453" s="253"/>
      <c r="F1453" s="253"/>
      <c r="G1453" s="253"/>
      <c r="H1453" s="252"/>
      <c r="I1453" s="979" t="s">
        <v>27</v>
      </c>
      <c r="J1453" s="980"/>
      <c r="K1453" s="981">
        <v>0.18</v>
      </c>
      <c r="L1453" s="982"/>
      <c r="M1453" s="215">
        <f>K1453*12*I1423</f>
        <v>343.65600000000001</v>
      </c>
    </row>
    <row r="1454" spans="1:13" ht="15.75" thickBot="1">
      <c r="A1454" s="249" t="s">
        <v>56</v>
      </c>
      <c r="B1454" s="248"/>
      <c r="C1454" s="248"/>
      <c r="D1454" s="248"/>
      <c r="E1454" s="248"/>
      <c r="F1454" s="248"/>
      <c r="G1454" s="248"/>
      <c r="H1454" s="247"/>
      <c r="I1454" s="992" t="s">
        <v>27</v>
      </c>
      <c r="J1454" s="993"/>
      <c r="K1454" s="994"/>
      <c r="L1454" s="995"/>
      <c r="M1454" s="215"/>
    </row>
    <row r="1455" spans="1:13" ht="15.75" thickBot="1">
      <c r="A1455" s="996" t="s">
        <v>55</v>
      </c>
      <c r="B1455" s="997"/>
      <c r="C1455" s="997"/>
      <c r="D1455" s="997"/>
      <c r="E1455" s="997"/>
      <c r="F1455" s="997"/>
      <c r="G1455" s="997"/>
      <c r="H1455" s="998"/>
      <c r="I1455" s="242"/>
      <c r="J1455" s="241"/>
      <c r="K1455" s="999">
        <f>K1456+K1457+K1459+K1460+K1461+K1462</f>
        <v>2.5499999999999998</v>
      </c>
      <c r="L1455" s="990"/>
      <c r="M1455" s="240">
        <f>K1455*12*I1423</f>
        <v>4868.4599999999991</v>
      </c>
    </row>
    <row r="1456" spans="1:13">
      <c r="A1456" s="267" t="s">
        <v>54</v>
      </c>
      <c r="B1456" s="266"/>
      <c r="C1456" s="266"/>
      <c r="D1456" s="266"/>
      <c r="E1456" s="266"/>
      <c r="F1456" s="256"/>
      <c r="G1456" s="256"/>
      <c r="H1456" s="255"/>
      <c r="I1456" s="265"/>
      <c r="J1456" s="233"/>
      <c r="K1456" s="977">
        <v>0.14000000000000001</v>
      </c>
      <c r="L1456" s="978"/>
      <c r="M1456" s="215">
        <f>K1456*12*I1423</f>
        <v>267.28800000000001</v>
      </c>
    </row>
    <row r="1457" spans="1:14">
      <c r="A1457" s="264" t="s">
        <v>53</v>
      </c>
      <c r="B1457" s="263"/>
      <c r="C1457" s="263"/>
      <c r="D1457" s="263"/>
      <c r="E1457" s="263"/>
      <c r="F1457" s="248"/>
      <c r="G1457" s="248"/>
      <c r="H1457" s="247"/>
      <c r="I1457" s="967" t="s">
        <v>52</v>
      </c>
      <c r="J1457" s="968"/>
      <c r="K1457" s="981">
        <v>1.22</v>
      </c>
      <c r="L1457" s="982"/>
      <c r="M1457" s="215">
        <f>K1457*12*I1423</f>
        <v>2329.2240000000002</v>
      </c>
    </row>
    <row r="1458" spans="1:14">
      <c r="A1458" s="257" t="s">
        <v>51</v>
      </c>
      <c r="B1458" s="256"/>
      <c r="C1458" s="256"/>
      <c r="D1458" s="256"/>
      <c r="E1458" s="256"/>
      <c r="F1458" s="256"/>
      <c r="G1458" s="256"/>
      <c r="H1458" s="255"/>
      <c r="I1458" s="975" t="s">
        <v>50</v>
      </c>
      <c r="J1458" s="976"/>
      <c r="K1458" s="262"/>
      <c r="L1458" s="261"/>
      <c r="M1458" s="215"/>
    </row>
    <row r="1459" spans="1:14">
      <c r="A1459" s="254" t="s">
        <v>49</v>
      </c>
      <c r="B1459" s="253"/>
      <c r="C1459" s="253"/>
      <c r="D1459" s="253"/>
      <c r="E1459" s="253"/>
      <c r="F1459" s="253"/>
      <c r="G1459" s="253"/>
      <c r="H1459" s="252"/>
      <c r="I1459" s="979" t="s">
        <v>48</v>
      </c>
      <c r="J1459" s="980"/>
      <c r="K1459" s="981">
        <v>0.75</v>
      </c>
      <c r="L1459" s="982"/>
      <c r="M1459" s="215">
        <f>K1459*12*I1423</f>
        <v>1431.8999999999999</v>
      </c>
    </row>
    <row r="1460" spans="1:14">
      <c r="A1460" s="254" t="s">
        <v>47</v>
      </c>
      <c r="B1460" s="253"/>
      <c r="C1460" s="253"/>
      <c r="D1460" s="253"/>
      <c r="E1460" s="253"/>
      <c r="F1460" s="253"/>
      <c r="G1460" s="253"/>
      <c r="H1460" s="252"/>
      <c r="I1460" s="979" t="s">
        <v>46</v>
      </c>
      <c r="J1460" s="980"/>
      <c r="K1460" s="981">
        <v>0.19</v>
      </c>
      <c r="L1460" s="982"/>
      <c r="M1460" s="215">
        <f>K1460*12*I1423</f>
        <v>362.74800000000005</v>
      </c>
    </row>
    <row r="1461" spans="1:14">
      <c r="A1461" s="249" t="s">
        <v>38</v>
      </c>
      <c r="B1461" s="248"/>
      <c r="C1461" s="248"/>
      <c r="D1461" s="248"/>
      <c r="E1461" s="248"/>
      <c r="F1461" s="248"/>
      <c r="G1461" s="248"/>
      <c r="H1461" s="247"/>
      <c r="I1461" s="979" t="s">
        <v>37</v>
      </c>
      <c r="J1461" s="980"/>
      <c r="K1461" s="983">
        <v>0.1</v>
      </c>
      <c r="L1461" s="984"/>
      <c r="M1461" s="215">
        <f>K1461*12*I1423</f>
        <v>190.92000000000002</v>
      </c>
    </row>
    <row r="1462" spans="1:14" ht="15.75" thickBot="1">
      <c r="A1462" s="249" t="s">
        <v>45</v>
      </c>
      <c r="B1462" s="248"/>
      <c r="C1462" s="248"/>
      <c r="D1462" s="248"/>
      <c r="E1462" s="248"/>
      <c r="F1462" s="248"/>
      <c r="G1462" s="248"/>
      <c r="H1462" s="247"/>
      <c r="I1462" s="992" t="s">
        <v>44</v>
      </c>
      <c r="J1462" s="993"/>
      <c r="K1462" s="1002">
        <v>0.15</v>
      </c>
      <c r="L1462" s="1003"/>
      <c r="M1462" s="260">
        <f>K1462*12*I1423</f>
        <v>286.37999999999994</v>
      </c>
    </row>
    <row r="1463" spans="1:14" ht="15.75" thickBot="1">
      <c r="A1463" s="996" t="s">
        <v>108</v>
      </c>
      <c r="B1463" s="997"/>
      <c r="C1463" s="997"/>
      <c r="D1463" s="997"/>
      <c r="E1463" s="997"/>
      <c r="F1463" s="997"/>
      <c r="G1463" s="997"/>
      <c r="H1463" s="998"/>
      <c r="I1463" s="259"/>
      <c r="J1463" s="258"/>
      <c r="K1463" s="1004">
        <f>K1464+K1465+K1466</f>
        <v>1.67</v>
      </c>
      <c r="L1463" s="1005"/>
      <c r="M1463" s="240">
        <f>K1463*12*I1423</f>
        <v>3188.3639999999996</v>
      </c>
    </row>
    <row r="1464" spans="1:14">
      <c r="A1464" s="257" t="s">
        <v>42</v>
      </c>
      <c r="B1464" s="256"/>
      <c r="C1464" s="256"/>
      <c r="D1464" s="256"/>
      <c r="E1464" s="256"/>
      <c r="F1464" s="256"/>
      <c r="G1464" s="256"/>
      <c r="H1464" s="255"/>
      <c r="I1464" s="1006" t="s">
        <v>41</v>
      </c>
      <c r="J1464" s="1007"/>
      <c r="K1464" s="1008">
        <v>0.8</v>
      </c>
      <c r="L1464" s="1009"/>
      <c r="M1464" s="215">
        <f>K1464*12*I1423</f>
        <v>1527.3600000000001</v>
      </c>
    </row>
    <row r="1465" spans="1:14">
      <c r="A1465" s="254" t="s">
        <v>40</v>
      </c>
      <c r="B1465" s="253"/>
      <c r="C1465" s="253"/>
      <c r="D1465" s="253"/>
      <c r="E1465" s="253"/>
      <c r="F1465" s="253"/>
      <c r="G1465" s="253"/>
      <c r="H1465" s="252"/>
      <c r="I1465" s="251" t="s">
        <v>39</v>
      </c>
      <c r="J1465" s="250"/>
      <c r="K1465" s="983">
        <v>0.7</v>
      </c>
      <c r="L1465" s="984"/>
      <c r="M1465" s="215">
        <f>K1465*12*I1423</f>
        <v>1336.4399999999998</v>
      </c>
    </row>
    <row r="1466" spans="1:14" ht="15.75" thickBot="1">
      <c r="A1466" s="249" t="s">
        <v>38</v>
      </c>
      <c r="B1466" s="248"/>
      <c r="C1466" s="248"/>
      <c r="D1466" s="248"/>
      <c r="E1466" s="248"/>
      <c r="F1466" s="248"/>
      <c r="G1466" s="248"/>
      <c r="H1466" s="247"/>
      <c r="I1466" s="992" t="s">
        <v>37</v>
      </c>
      <c r="J1466" s="993"/>
      <c r="K1466" s="1002">
        <v>0.17</v>
      </c>
      <c r="L1466" s="1003"/>
      <c r="M1466" s="215">
        <f>K1466*12*I1423</f>
        <v>324.56400000000002</v>
      </c>
    </row>
    <row r="1467" spans="1:14" ht="15.75" thickBot="1">
      <c r="A1467" s="246" t="s">
        <v>107</v>
      </c>
      <c r="B1467" s="245"/>
      <c r="C1467" s="245"/>
      <c r="D1467" s="245"/>
      <c r="E1467" s="245"/>
      <c r="F1467" s="245"/>
      <c r="G1467" s="245"/>
      <c r="H1467" s="244"/>
      <c r="I1467" s="1010" t="s">
        <v>35</v>
      </c>
      <c r="J1467" s="1011"/>
      <c r="K1467" s="1112">
        <v>64.05</v>
      </c>
      <c r="L1467" s="1107"/>
      <c r="M1467" s="240">
        <f>K1467*12*I1423</f>
        <v>122284.25999999998</v>
      </c>
      <c r="N1467">
        <v>59.04</v>
      </c>
    </row>
    <row r="1468" spans="1:14" ht="15.75" thickBot="1">
      <c r="A1468" s="986" t="s">
        <v>106</v>
      </c>
      <c r="B1468" s="987"/>
      <c r="C1468" s="987"/>
      <c r="D1468" s="987"/>
      <c r="E1468" s="987"/>
      <c r="F1468" s="987"/>
      <c r="G1468" s="987"/>
      <c r="H1468" s="988"/>
      <c r="I1468" s="1014" t="s">
        <v>32</v>
      </c>
      <c r="J1468" s="1015"/>
      <c r="K1468" s="999">
        <v>1.98</v>
      </c>
      <c r="L1468" s="1005"/>
      <c r="M1468" s="240">
        <f>K1468*12*I1423</f>
        <v>3780.2159999999994</v>
      </c>
    </row>
    <row r="1469" spans="1:14" ht="15.75" thickBot="1">
      <c r="A1469" s="246" t="s">
        <v>105</v>
      </c>
      <c r="B1469" s="245"/>
      <c r="C1469" s="245"/>
      <c r="D1469" s="245"/>
      <c r="E1469" s="245"/>
      <c r="F1469" s="245"/>
      <c r="G1469" s="245"/>
      <c r="H1469" s="244"/>
      <c r="I1469" s="242"/>
      <c r="J1469" s="241"/>
      <c r="K1469" s="999">
        <v>0.09</v>
      </c>
      <c r="L1469" s="1005"/>
      <c r="M1469" s="240">
        <f>K1469*12*I1423</f>
        <v>171.828</v>
      </c>
    </row>
    <row r="1470" spans="1:14">
      <c r="A1470" s="238" t="s">
        <v>28</v>
      </c>
      <c r="B1470" s="237"/>
      <c r="C1470" s="237"/>
      <c r="D1470" s="237"/>
      <c r="E1470" s="237"/>
      <c r="F1470" s="237"/>
      <c r="G1470" s="237"/>
      <c r="H1470" s="235"/>
      <c r="I1470" s="1014" t="s">
        <v>27</v>
      </c>
      <c r="J1470" s="1015"/>
      <c r="K1470" s="431"/>
      <c r="L1470" s="432"/>
      <c r="M1470" s="215"/>
    </row>
    <row r="1471" spans="1:14" ht="15.75" thickBot="1">
      <c r="A1471" s="238" t="s">
        <v>26</v>
      </c>
      <c r="B1471" s="237"/>
      <c r="C1471" s="237"/>
      <c r="D1471" s="237"/>
      <c r="E1471" s="237"/>
      <c r="F1471" s="237"/>
      <c r="G1471" s="237"/>
      <c r="H1471" s="235"/>
      <c r="I1471" s="234"/>
      <c r="J1471" s="233"/>
      <c r="K1471" s="431"/>
      <c r="L1471" s="432"/>
      <c r="M1471" s="215"/>
    </row>
    <row r="1472" spans="1:14" ht="15.75" thickBot="1">
      <c r="A1472" s="986" t="s">
        <v>111</v>
      </c>
      <c r="B1472" s="987"/>
      <c r="C1472" s="987"/>
      <c r="D1472" s="987"/>
      <c r="E1472" s="987"/>
      <c r="F1472" s="987"/>
      <c r="G1472" s="987"/>
      <c r="H1472" s="988"/>
      <c r="I1472" s="242"/>
      <c r="J1472" s="241"/>
      <c r="K1472" s="999">
        <v>7.34</v>
      </c>
      <c r="L1472" s="1005"/>
      <c r="M1472" s="240">
        <f>K1472*12*I1423</f>
        <v>14013.527999999998</v>
      </c>
    </row>
    <row r="1473" spans="1:13">
      <c r="A1473" s="238" t="s">
        <v>132</v>
      </c>
      <c r="B1473" s="236"/>
      <c r="C1473" s="236"/>
      <c r="D1473" s="236"/>
      <c r="E1473" s="236"/>
      <c r="F1473" s="237"/>
      <c r="G1473" s="236"/>
      <c r="H1473" s="235"/>
      <c r="I1473" s="967" t="s">
        <v>23</v>
      </c>
      <c r="J1473" s="968"/>
      <c r="K1473" s="232"/>
      <c r="L1473" s="432"/>
      <c r="M1473" s="215"/>
    </row>
    <row r="1474" spans="1:13">
      <c r="A1474" s="238" t="s">
        <v>131</v>
      </c>
      <c r="B1474" s="236"/>
      <c r="C1474" s="236"/>
      <c r="D1474" s="236"/>
      <c r="E1474" s="236"/>
      <c r="F1474" s="237"/>
      <c r="G1474" s="236"/>
      <c r="H1474" s="235"/>
      <c r="I1474" s="967" t="s">
        <v>21</v>
      </c>
      <c r="J1474" s="968"/>
      <c r="K1474" s="232"/>
      <c r="L1474" s="432"/>
      <c r="M1474" s="215"/>
    </row>
    <row r="1475" spans="1:13">
      <c r="A1475" s="238" t="s">
        <v>130</v>
      </c>
      <c r="B1475" s="236"/>
      <c r="C1475" s="236"/>
      <c r="D1475" s="236"/>
      <c r="E1475" s="236"/>
      <c r="F1475" s="237"/>
      <c r="G1475" s="236"/>
      <c r="H1475" s="235"/>
      <c r="I1475" s="967" t="s">
        <v>19</v>
      </c>
      <c r="J1475" s="968"/>
      <c r="K1475" s="232"/>
      <c r="L1475" s="432"/>
      <c r="M1475" s="215"/>
    </row>
    <row r="1476" spans="1:13">
      <c r="A1476" s="238" t="s">
        <v>129</v>
      </c>
      <c r="B1476" s="236"/>
      <c r="C1476" s="236"/>
      <c r="D1476" s="236"/>
      <c r="E1476" s="236"/>
      <c r="F1476" s="237"/>
      <c r="G1476" s="236"/>
      <c r="H1476" s="235"/>
      <c r="I1476" s="967" t="s">
        <v>17</v>
      </c>
      <c r="J1476" s="968"/>
      <c r="K1476" s="232"/>
      <c r="L1476" s="432"/>
      <c r="M1476" s="215"/>
    </row>
    <row r="1477" spans="1:13">
      <c r="A1477" s="238" t="s">
        <v>128</v>
      </c>
      <c r="B1477" s="236"/>
      <c r="C1477" s="236"/>
      <c r="D1477" s="236"/>
      <c r="E1477" s="236"/>
      <c r="F1477" s="237"/>
      <c r="G1477" s="236"/>
      <c r="H1477" s="235"/>
      <c r="I1477" s="967" t="s">
        <v>15</v>
      </c>
      <c r="J1477" s="968"/>
      <c r="K1477" s="232"/>
      <c r="L1477" s="432"/>
      <c r="M1477" s="215"/>
    </row>
    <row r="1478" spans="1:13">
      <c r="A1478" s="238" t="s">
        <v>127</v>
      </c>
      <c r="B1478" s="236"/>
      <c r="C1478" s="236"/>
      <c r="D1478" s="236"/>
      <c r="E1478" s="236"/>
      <c r="F1478" s="237"/>
      <c r="G1478" s="236"/>
      <c r="H1478" s="235"/>
      <c r="I1478" s="234"/>
      <c r="J1478" s="233"/>
      <c r="K1478" s="232"/>
      <c r="L1478" s="239"/>
      <c r="M1478" s="215"/>
    </row>
    <row r="1479" spans="1:13">
      <c r="A1479" s="238" t="s">
        <v>126</v>
      </c>
      <c r="B1479" s="236"/>
      <c r="C1479" s="236"/>
      <c r="D1479" s="236"/>
      <c r="E1479" s="236"/>
      <c r="F1479" s="237"/>
      <c r="G1479" s="236"/>
      <c r="H1479" s="235"/>
      <c r="I1479" s="234"/>
      <c r="J1479" s="233"/>
      <c r="K1479" s="232"/>
      <c r="L1479" s="432"/>
      <c r="M1479" s="215"/>
    </row>
    <row r="1480" spans="1:13">
      <c r="A1480" s="238" t="s">
        <v>11</v>
      </c>
      <c r="B1480" s="236"/>
      <c r="C1480" s="236"/>
      <c r="D1480" s="236"/>
      <c r="E1480" s="236"/>
      <c r="F1480" s="237"/>
      <c r="G1480" s="236"/>
      <c r="H1480" s="235"/>
      <c r="I1480" s="234"/>
      <c r="J1480" s="233"/>
      <c r="K1480" s="232"/>
      <c r="L1480" s="432"/>
      <c r="M1480" s="215"/>
    </row>
    <row r="1481" spans="1:13" ht="15.75" thickBot="1">
      <c r="A1481" s="238" t="s">
        <v>125</v>
      </c>
      <c r="B1481" s="236"/>
      <c r="C1481" s="236"/>
      <c r="D1481" s="236"/>
      <c r="E1481" s="236"/>
      <c r="F1481" s="237"/>
      <c r="G1481" s="236"/>
      <c r="H1481" s="235"/>
      <c r="I1481" s="234"/>
      <c r="J1481" s="233"/>
      <c r="K1481" s="232"/>
      <c r="L1481" s="432"/>
      <c r="M1481" s="215"/>
    </row>
    <row r="1482" spans="1:13">
      <c r="A1482" s="230" t="s">
        <v>8</v>
      </c>
      <c r="B1482" s="229"/>
      <c r="C1482" s="229"/>
      <c r="D1482" s="229"/>
      <c r="E1482" s="229"/>
      <c r="F1482" s="229"/>
      <c r="G1482" s="229"/>
      <c r="H1482" s="229"/>
      <c r="I1482" s="1014" t="s">
        <v>3</v>
      </c>
      <c r="J1482" s="1015"/>
      <c r="K1482" s="228"/>
      <c r="L1482" s="227"/>
      <c r="M1482" s="226"/>
    </row>
    <row r="1483" spans="1:13" ht="15.75" thickBot="1">
      <c r="A1483" s="225" t="s">
        <v>7</v>
      </c>
      <c r="B1483" s="224"/>
      <c r="C1483" s="224"/>
      <c r="D1483" s="224"/>
      <c r="E1483" s="224"/>
      <c r="F1483" s="224"/>
      <c r="G1483" s="224"/>
      <c r="H1483" s="224"/>
      <c r="I1483" s="223"/>
      <c r="J1483" s="222"/>
      <c r="K1483" s="221"/>
      <c r="L1483" s="220"/>
      <c r="M1483" s="219"/>
    </row>
    <row r="1484" spans="1:13" ht="15.75" thickBot="1">
      <c r="A1484" s="1016" t="s">
        <v>157</v>
      </c>
      <c r="B1484" s="1016"/>
      <c r="C1484" s="1016"/>
      <c r="D1484" s="1016"/>
      <c r="E1484" s="1016"/>
      <c r="F1484" s="1016"/>
      <c r="G1484" s="1016"/>
      <c r="H1484" s="1016"/>
      <c r="I1484" s="1014" t="s">
        <v>3</v>
      </c>
      <c r="J1484" s="1015"/>
      <c r="K1484" s="1017">
        <v>1.31</v>
      </c>
      <c r="L1484" s="1017"/>
      <c r="M1484" s="215">
        <f>I1423*12*K1484</f>
        <v>2501.0519999999997</v>
      </c>
    </row>
    <row r="1485" spans="1:13" ht="15.75" thickBot="1">
      <c r="A1485" s="1020" t="s">
        <v>0</v>
      </c>
      <c r="B1485" s="1021"/>
      <c r="C1485" s="1021"/>
      <c r="D1485" s="1021"/>
      <c r="E1485" s="1021"/>
      <c r="F1485" s="1021"/>
      <c r="G1485" s="1021"/>
      <c r="H1485" s="1021"/>
      <c r="I1485" s="210"/>
      <c r="J1485" s="209"/>
      <c r="K1485" s="1022">
        <f>K1424+K1434+K1447+K1472+K1484</f>
        <v>101.08000000000001</v>
      </c>
      <c r="L1485" s="1023"/>
      <c r="M1485" s="208">
        <f>M1424+M1434+M1447+M1472+M1484</f>
        <v>192981.93599999996</v>
      </c>
    </row>
    <row r="1490" spans="1:13" ht="15.75">
      <c r="A1490" s="957" t="s">
        <v>104</v>
      </c>
      <c r="B1490" s="957"/>
      <c r="C1490" s="957"/>
      <c r="D1490" s="957"/>
      <c r="E1490" s="957"/>
      <c r="F1490" s="957"/>
      <c r="G1490" s="957"/>
      <c r="H1490" s="957"/>
      <c r="I1490" s="957"/>
      <c r="J1490" s="957"/>
      <c r="K1490" s="957"/>
      <c r="L1490" s="957"/>
      <c r="M1490" s="262"/>
    </row>
    <row r="1491" spans="1:13" ht="15.75">
      <c r="A1491" s="958" t="s">
        <v>139</v>
      </c>
      <c r="B1491" s="958"/>
      <c r="C1491" s="958"/>
      <c r="D1491" s="958"/>
      <c r="E1491" s="958"/>
      <c r="F1491" s="958"/>
      <c r="G1491" s="958"/>
      <c r="H1491" s="958"/>
      <c r="I1491" s="958"/>
      <c r="J1491" s="958"/>
      <c r="K1491" s="958"/>
      <c r="L1491" s="958"/>
      <c r="M1491" s="262"/>
    </row>
    <row r="1492" spans="1:13" ht="15.75" customHeight="1">
      <c r="A1492" s="300"/>
      <c r="B1492" s="300"/>
      <c r="C1492" s="300"/>
      <c r="D1492" s="300"/>
      <c r="E1492" s="300"/>
      <c r="F1492" s="300" t="s">
        <v>185</v>
      </c>
      <c r="G1492" s="300"/>
      <c r="H1492" s="300"/>
      <c r="I1492" s="300"/>
      <c r="J1492" s="300"/>
      <c r="K1492" s="1110" t="s">
        <v>159</v>
      </c>
      <c r="L1492" s="1110"/>
      <c r="M1492" s="1110"/>
    </row>
    <row r="1493" spans="1:13">
      <c r="A1493" s="264"/>
      <c r="B1493" s="263"/>
      <c r="C1493" s="960" t="s">
        <v>100</v>
      </c>
      <c r="D1493" s="960"/>
      <c r="E1493" s="960"/>
      <c r="F1493" s="263"/>
      <c r="G1493" s="263"/>
      <c r="H1493" s="298"/>
      <c r="I1493" s="961" t="s">
        <v>99</v>
      </c>
      <c r="J1493" s="962"/>
      <c r="K1493" s="963" t="s">
        <v>98</v>
      </c>
      <c r="L1493" s="964"/>
      <c r="M1493" s="312"/>
    </row>
    <row r="1494" spans="1:13">
      <c r="A1494" s="311"/>
      <c r="B1494" s="283"/>
      <c r="C1494" s="283"/>
      <c r="D1494" s="283"/>
      <c r="E1494" s="283"/>
      <c r="F1494" s="283"/>
      <c r="G1494" s="283"/>
      <c r="H1494" s="284"/>
      <c r="I1494" s="234"/>
      <c r="J1494" s="233"/>
      <c r="K1494" s="965" t="s">
        <v>97</v>
      </c>
      <c r="L1494" s="966"/>
      <c r="M1494" s="310" t="s">
        <v>96</v>
      </c>
    </row>
    <row r="1495" spans="1:13">
      <c r="A1495" s="311"/>
      <c r="B1495" s="283"/>
      <c r="C1495" s="283"/>
      <c r="D1495" s="283"/>
      <c r="E1495" s="283"/>
      <c r="F1495" s="283"/>
      <c r="G1495" s="283"/>
      <c r="H1495" s="284"/>
      <c r="I1495" s="975" t="s">
        <v>95</v>
      </c>
      <c r="J1495" s="976"/>
      <c r="K1495" s="969" t="s">
        <v>94</v>
      </c>
      <c r="L1495" s="970"/>
      <c r="M1495" s="310" t="s">
        <v>93</v>
      </c>
    </row>
    <row r="1496" spans="1:13" ht="16.5" thickBot="1">
      <c r="A1496" s="309"/>
      <c r="B1496" s="280"/>
      <c r="C1496" s="280"/>
      <c r="D1496" s="280"/>
      <c r="E1496" s="280"/>
      <c r="F1496" s="280"/>
      <c r="G1496" s="280"/>
      <c r="H1496" s="279"/>
      <c r="I1496" s="971">
        <v>1344.5</v>
      </c>
      <c r="J1496" s="972"/>
      <c r="K1496" s="973"/>
      <c r="L1496" s="974"/>
      <c r="M1496" s="308"/>
    </row>
    <row r="1497" spans="1:13">
      <c r="A1497" s="296" t="s">
        <v>92</v>
      </c>
      <c r="B1497" s="276"/>
      <c r="C1497" s="276"/>
      <c r="D1497" s="276"/>
      <c r="E1497" s="276"/>
      <c r="F1497" s="276"/>
      <c r="G1497" s="276"/>
      <c r="H1497" s="307"/>
      <c r="I1497" s="273"/>
      <c r="J1497" s="272"/>
      <c r="K1497" s="955">
        <f>K1500+K1503</f>
        <v>7.59</v>
      </c>
      <c r="L1497" s="956"/>
      <c r="M1497" s="226">
        <f>K1497*12*I1496</f>
        <v>122457.06</v>
      </c>
    </row>
    <row r="1498" spans="1:13">
      <c r="A1498" s="306" t="s">
        <v>91</v>
      </c>
      <c r="B1498" s="305"/>
      <c r="C1498" s="305"/>
      <c r="D1498" s="305"/>
      <c r="E1498" s="305"/>
      <c r="F1498" s="305"/>
      <c r="G1498" s="305"/>
      <c r="H1498" s="304"/>
      <c r="I1498" s="234"/>
      <c r="J1498" s="233"/>
      <c r="K1498" s="268"/>
      <c r="L1498" s="261"/>
      <c r="M1498" s="303"/>
    </row>
    <row r="1499" spans="1:13" ht="15.75" thickBot="1">
      <c r="A1499" s="292" t="s">
        <v>90</v>
      </c>
      <c r="B1499" s="302"/>
      <c r="C1499" s="302"/>
      <c r="D1499" s="302"/>
      <c r="E1499" s="302"/>
      <c r="F1499" s="302"/>
      <c r="G1499" s="302"/>
      <c r="H1499" s="301"/>
      <c r="I1499" s="289"/>
      <c r="J1499" s="222"/>
      <c r="K1499" s="221"/>
      <c r="L1499" s="220"/>
      <c r="M1499" s="219"/>
    </row>
    <row r="1500" spans="1:13">
      <c r="A1500" s="257" t="s">
        <v>89</v>
      </c>
      <c r="B1500" s="266"/>
      <c r="C1500" s="266"/>
      <c r="D1500" s="266"/>
      <c r="E1500" s="266"/>
      <c r="F1500" s="266"/>
      <c r="G1500" s="266"/>
      <c r="H1500" s="285"/>
      <c r="I1500" s="1006" t="s">
        <v>27</v>
      </c>
      <c r="J1500" s="1007"/>
      <c r="K1500" s="977">
        <v>4.54</v>
      </c>
      <c r="L1500" s="978"/>
      <c r="M1500" s="215">
        <f>K1500*12*I1496</f>
        <v>73248.36</v>
      </c>
    </row>
    <row r="1501" spans="1:13">
      <c r="A1501" s="238" t="s">
        <v>80</v>
      </c>
      <c r="B1501" s="283"/>
      <c r="C1501" s="283"/>
      <c r="D1501" s="283"/>
      <c r="E1501" s="283"/>
      <c r="F1501" s="283"/>
      <c r="G1501" s="283"/>
      <c r="H1501" s="284"/>
      <c r="I1501" s="961" t="s">
        <v>70</v>
      </c>
      <c r="J1501" s="962"/>
      <c r="K1501" s="262"/>
      <c r="L1501" s="261"/>
      <c r="M1501" s="215"/>
    </row>
    <row r="1502" spans="1:13">
      <c r="A1502" s="257" t="s">
        <v>79</v>
      </c>
      <c r="B1502" s="266"/>
      <c r="C1502" s="266"/>
      <c r="D1502" s="266"/>
      <c r="E1502" s="266"/>
      <c r="F1502" s="266"/>
      <c r="G1502" s="266"/>
      <c r="H1502" s="285"/>
      <c r="I1502" s="975"/>
      <c r="J1502" s="976"/>
      <c r="K1502" s="262"/>
      <c r="L1502" s="261"/>
      <c r="M1502" s="215"/>
    </row>
    <row r="1503" spans="1:13">
      <c r="A1503" s="257" t="s">
        <v>88</v>
      </c>
      <c r="B1503" s="266"/>
      <c r="C1503" s="266"/>
      <c r="D1503" s="266"/>
      <c r="E1503" s="266"/>
      <c r="F1503" s="266"/>
      <c r="G1503" s="266"/>
      <c r="H1503" s="285"/>
      <c r="I1503" s="979" t="s">
        <v>59</v>
      </c>
      <c r="J1503" s="980"/>
      <c r="K1503" s="981">
        <v>3.05</v>
      </c>
      <c r="L1503" s="982"/>
      <c r="M1503" s="215">
        <f>K1503*12*I1496</f>
        <v>49208.69999999999</v>
      </c>
    </row>
    <row r="1504" spans="1:13" ht="15.75">
      <c r="A1504" s="254" t="s">
        <v>87</v>
      </c>
      <c r="B1504" s="282"/>
      <c r="C1504" s="282"/>
      <c r="D1504" s="282"/>
      <c r="E1504" s="282"/>
      <c r="F1504" s="282"/>
      <c r="G1504" s="282"/>
      <c r="H1504" s="281"/>
      <c r="I1504" s="961" t="s">
        <v>70</v>
      </c>
      <c r="J1504" s="962"/>
      <c r="K1504" s="300"/>
      <c r="L1504" s="299"/>
      <c r="M1504" s="215"/>
    </row>
    <row r="1505" spans="1:13">
      <c r="A1505" s="249" t="s">
        <v>86</v>
      </c>
      <c r="B1505" s="263"/>
      <c r="C1505" s="263"/>
      <c r="D1505" s="263"/>
      <c r="E1505" s="263"/>
      <c r="F1505" s="263"/>
      <c r="G1505" s="263"/>
      <c r="H1505" s="298"/>
      <c r="I1505" s="967"/>
      <c r="J1505" s="968"/>
      <c r="K1505" s="297"/>
      <c r="L1505" s="261"/>
      <c r="M1505" s="215"/>
    </row>
    <row r="1506" spans="1:13" ht="15.75" thickBot="1">
      <c r="A1506" s="257" t="s">
        <v>85</v>
      </c>
      <c r="B1506" s="256"/>
      <c r="C1506" s="256"/>
      <c r="D1506" s="256"/>
      <c r="E1506" s="256"/>
      <c r="F1506" s="256"/>
      <c r="G1506" s="256"/>
      <c r="H1506" s="255"/>
      <c r="I1506" s="270"/>
      <c r="J1506" s="269"/>
      <c r="K1506" s="1002"/>
      <c r="L1506" s="1003"/>
      <c r="M1506" s="215"/>
    </row>
    <row r="1507" spans="1:13">
      <c r="A1507" s="296" t="s">
        <v>84</v>
      </c>
      <c r="B1507" s="295"/>
      <c r="C1507" s="295"/>
      <c r="D1507" s="295"/>
      <c r="E1507" s="295"/>
      <c r="F1507" s="295"/>
      <c r="G1507" s="295"/>
      <c r="H1507" s="294"/>
      <c r="I1507" s="273"/>
      <c r="J1507" s="293"/>
      <c r="K1507" s="985">
        <f>K1509+K1514+K1516</f>
        <v>6.1999999999999993</v>
      </c>
      <c r="L1507" s="956"/>
      <c r="M1507" s="226">
        <f>K1507*12*I1496</f>
        <v>100030.79999999999</v>
      </c>
    </row>
    <row r="1508" spans="1:13" ht="15.75" thickBot="1">
      <c r="A1508" s="292" t="s">
        <v>83</v>
      </c>
      <c r="B1508" s="291"/>
      <c r="C1508" s="291"/>
      <c r="D1508" s="291"/>
      <c r="E1508" s="291"/>
      <c r="F1508" s="291"/>
      <c r="G1508" s="291"/>
      <c r="H1508" s="290"/>
      <c r="I1508" s="289"/>
      <c r="J1508" s="288"/>
      <c r="K1508" s="221"/>
      <c r="L1508" s="220"/>
      <c r="M1508" s="219"/>
    </row>
    <row r="1509" spans="1:13">
      <c r="A1509" s="238" t="s">
        <v>82</v>
      </c>
      <c r="B1509" s="237"/>
      <c r="C1509" s="237"/>
      <c r="D1509" s="237"/>
      <c r="E1509" s="237"/>
      <c r="F1509" s="237"/>
      <c r="G1509" s="237"/>
      <c r="H1509" s="235"/>
      <c r="I1509" s="1014" t="s">
        <v>27</v>
      </c>
      <c r="J1509" s="1015"/>
      <c r="K1509" s="977">
        <v>3.11</v>
      </c>
      <c r="L1509" s="978"/>
      <c r="M1509" s="215">
        <f>K1509*12*I1496</f>
        <v>50176.74</v>
      </c>
    </row>
    <row r="1510" spans="1:13">
      <c r="A1510" s="257" t="s">
        <v>81</v>
      </c>
      <c r="B1510" s="256"/>
      <c r="C1510" s="256"/>
      <c r="D1510" s="256"/>
      <c r="E1510" s="256"/>
      <c r="F1510" s="256"/>
      <c r="G1510" s="256"/>
      <c r="H1510" s="255"/>
      <c r="I1510" s="429"/>
      <c r="J1510" s="430"/>
      <c r="K1510" s="262"/>
      <c r="L1510" s="261"/>
      <c r="M1510" s="215"/>
    </row>
    <row r="1511" spans="1:13">
      <c r="A1511" s="238" t="s">
        <v>80</v>
      </c>
      <c r="B1511" s="283"/>
      <c r="C1511" s="283"/>
      <c r="D1511" s="283"/>
      <c r="E1511" s="283"/>
      <c r="F1511" s="283"/>
      <c r="G1511" s="283"/>
      <c r="H1511" s="284"/>
      <c r="I1511" s="961" t="s">
        <v>70</v>
      </c>
      <c r="J1511" s="962"/>
      <c r="K1511" s="262"/>
      <c r="L1511" s="261"/>
      <c r="M1511" s="215"/>
    </row>
    <row r="1512" spans="1:13">
      <c r="A1512" s="257" t="s">
        <v>79</v>
      </c>
      <c r="B1512" s="266"/>
      <c r="C1512" s="266"/>
      <c r="D1512" s="266"/>
      <c r="E1512" s="266"/>
      <c r="F1512" s="266"/>
      <c r="G1512" s="266"/>
      <c r="H1512" s="285"/>
      <c r="I1512" s="975"/>
      <c r="J1512" s="976"/>
      <c r="K1512" s="262"/>
      <c r="L1512" s="261"/>
      <c r="M1512" s="215"/>
    </row>
    <row r="1513" spans="1:13">
      <c r="A1513" s="254" t="s">
        <v>78</v>
      </c>
      <c r="B1513" s="282"/>
      <c r="C1513" s="281"/>
      <c r="D1513" s="283"/>
      <c r="E1513" s="283"/>
      <c r="F1513" s="283"/>
      <c r="G1513" s="283"/>
      <c r="H1513" s="284"/>
      <c r="I1513" s="979" t="s">
        <v>70</v>
      </c>
      <c r="J1513" s="980"/>
      <c r="K1513" s="262"/>
      <c r="L1513" s="261"/>
      <c r="M1513" s="215"/>
    </row>
    <row r="1514" spans="1:13">
      <c r="A1514" s="238" t="s">
        <v>77</v>
      </c>
      <c r="B1514" s="283"/>
      <c r="C1514" s="283"/>
      <c r="D1514" s="282"/>
      <c r="E1514" s="282"/>
      <c r="F1514" s="282"/>
      <c r="G1514" s="282"/>
      <c r="H1514" s="281"/>
      <c r="I1514" s="979" t="s">
        <v>59</v>
      </c>
      <c r="J1514" s="980"/>
      <c r="K1514" s="981">
        <v>1.36</v>
      </c>
      <c r="L1514" s="982"/>
      <c r="M1514" s="215">
        <f>K1514*12*I1496</f>
        <v>21942.240000000002</v>
      </c>
    </row>
    <row r="1515" spans="1:13">
      <c r="A1515" s="249" t="s">
        <v>76</v>
      </c>
      <c r="B1515" s="248"/>
      <c r="C1515" s="248"/>
      <c r="D1515" s="248"/>
      <c r="E1515" s="248"/>
      <c r="F1515" s="248"/>
      <c r="G1515" s="248"/>
      <c r="H1515" s="247"/>
      <c r="I1515" s="979" t="s">
        <v>134</v>
      </c>
      <c r="J1515" s="980"/>
      <c r="K1515" s="262"/>
      <c r="L1515" s="261"/>
      <c r="M1515" s="215"/>
    </row>
    <row r="1516" spans="1:13">
      <c r="A1516" s="249" t="s">
        <v>73</v>
      </c>
      <c r="B1516" s="248"/>
      <c r="C1516" s="248"/>
      <c r="D1516" s="248"/>
      <c r="E1516" s="248"/>
      <c r="F1516" s="248"/>
      <c r="G1516" s="248"/>
      <c r="H1516" s="247"/>
      <c r="I1516" s="961" t="s">
        <v>59</v>
      </c>
      <c r="J1516" s="962"/>
      <c r="K1516" s="981">
        <v>1.73</v>
      </c>
      <c r="L1516" s="982"/>
      <c r="M1516" s="215">
        <f>K1516*12*I1496</f>
        <v>27911.819999999996</v>
      </c>
    </row>
    <row r="1517" spans="1:13">
      <c r="A1517" s="257" t="s">
        <v>72</v>
      </c>
      <c r="B1517" s="256"/>
      <c r="C1517" s="256"/>
      <c r="D1517" s="256"/>
      <c r="E1517" s="256"/>
      <c r="F1517" s="256"/>
      <c r="G1517" s="256"/>
      <c r="H1517" s="255"/>
      <c r="I1517" s="270"/>
      <c r="J1517" s="269"/>
      <c r="K1517" s="262"/>
      <c r="L1517" s="261"/>
      <c r="M1517" s="215"/>
    </row>
    <row r="1518" spans="1:13">
      <c r="A1518" s="249" t="s">
        <v>71</v>
      </c>
      <c r="B1518" s="248"/>
      <c r="C1518" s="248"/>
      <c r="D1518" s="248"/>
      <c r="E1518" s="248"/>
      <c r="F1518" s="248"/>
      <c r="G1518" s="248"/>
      <c r="H1518" s="247"/>
      <c r="I1518" s="979" t="s">
        <v>70</v>
      </c>
      <c r="J1518" s="980"/>
      <c r="K1518" s="262"/>
      <c r="L1518" s="261"/>
      <c r="M1518" s="215"/>
    </row>
    <row r="1519" spans="1:13" ht="15.75" thickBot="1">
      <c r="A1519" s="249" t="s">
        <v>69</v>
      </c>
      <c r="B1519" s="248"/>
      <c r="C1519" s="248"/>
      <c r="D1519" s="248"/>
      <c r="E1519" s="248"/>
      <c r="F1519" s="248"/>
      <c r="G1519" s="248"/>
      <c r="H1519" s="247"/>
      <c r="I1519" s="992" t="s">
        <v>133</v>
      </c>
      <c r="J1519" s="993"/>
      <c r="K1519" s="280"/>
      <c r="L1519" s="279"/>
      <c r="M1519" s="278"/>
    </row>
    <row r="1520" spans="1:13" ht="15.75" thickBot="1">
      <c r="A1520" s="277" t="s">
        <v>66</v>
      </c>
      <c r="B1520" s="276"/>
      <c r="C1520" s="276"/>
      <c r="D1520" s="276"/>
      <c r="E1520" s="276"/>
      <c r="F1520" s="276"/>
      <c r="G1520" s="275"/>
      <c r="H1520" s="274"/>
      <c r="I1520" s="273"/>
      <c r="J1520" s="272"/>
      <c r="K1520" s="999">
        <f>K1521+K1528+K1536+K1540+K1541+K1542</f>
        <v>42.04</v>
      </c>
      <c r="L1520" s="1005"/>
      <c r="M1520" s="226">
        <f>M1521+M1528+M1536+M1540+M1541+M1542</f>
        <v>678273.36</v>
      </c>
    </row>
    <row r="1521" spans="1:13" ht="15.75" thickBot="1">
      <c r="A1521" s="986" t="s">
        <v>65</v>
      </c>
      <c r="B1521" s="987"/>
      <c r="C1521" s="987"/>
      <c r="D1521" s="987"/>
      <c r="E1521" s="987"/>
      <c r="F1521" s="987"/>
      <c r="G1521" s="987"/>
      <c r="H1521" s="988"/>
      <c r="I1521" s="242"/>
      <c r="J1521" s="241"/>
      <c r="K1521" s="989">
        <f>K1522+K1523+K1524+K1526+K1527</f>
        <v>9.91</v>
      </c>
      <c r="L1521" s="990"/>
      <c r="M1521" s="240">
        <f>K1521*12*I1496</f>
        <v>159887.94</v>
      </c>
    </row>
    <row r="1522" spans="1:13">
      <c r="A1522" s="257" t="s">
        <v>64</v>
      </c>
      <c r="B1522" s="256"/>
      <c r="C1522" s="256"/>
      <c r="D1522" s="256"/>
      <c r="E1522" s="256"/>
      <c r="F1522" s="256"/>
      <c r="G1522" s="256"/>
      <c r="H1522" s="255"/>
      <c r="I1522" s="1006" t="s">
        <v>63</v>
      </c>
      <c r="J1522" s="1007"/>
      <c r="K1522" s="977">
        <v>2.2400000000000002</v>
      </c>
      <c r="L1522" s="978"/>
      <c r="M1522" s="215">
        <f>K1522*12*I1496</f>
        <v>36140.160000000003</v>
      </c>
    </row>
    <row r="1523" spans="1:13">
      <c r="A1523" s="254" t="s">
        <v>62</v>
      </c>
      <c r="B1523" s="253"/>
      <c r="C1523" s="253"/>
      <c r="D1523" s="253"/>
      <c r="E1523" s="253"/>
      <c r="F1523" s="253"/>
      <c r="G1523" s="253"/>
      <c r="H1523" s="252"/>
      <c r="I1523" s="979" t="s">
        <v>61</v>
      </c>
      <c r="J1523" s="980"/>
      <c r="K1523" s="981">
        <v>5.28</v>
      </c>
      <c r="L1523" s="982"/>
      <c r="M1523" s="215">
        <f>K1523*12*I1496</f>
        <v>85187.520000000004</v>
      </c>
    </row>
    <row r="1524" spans="1:13">
      <c r="A1524" s="249" t="s">
        <v>60</v>
      </c>
      <c r="B1524" s="248"/>
      <c r="C1524" s="248"/>
      <c r="D1524" s="248"/>
      <c r="E1524" s="248"/>
      <c r="F1524" s="248"/>
      <c r="G1524" s="248"/>
      <c r="H1524" s="247"/>
      <c r="I1524" s="961" t="s">
        <v>59</v>
      </c>
      <c r="J1524" s="962"/>
      <c r="K1524" s="981">
        <v>0.6</v>
      </c>
      <c r="L1524" s="982"/>
      <c r="M1524" s="215">
        <f>K1524*12*I1496</f>
        <v>9680.4</v>
      </c>
    </row>
    <row r="1525" spans="1:13">
      <c r="A1525" s="271" t="s">
        <v>58</v>
      </c>
      <c r="B1525" s="266"/>
      <c r="C1525" s="266"/>
      <c r="D1525" s="266"/>
      <c r="E1525" s="256"/>
      <c r="F1525" s="256"/>
      <c r="G1525" s="256"/>
      <c r="H1525" s="255"/>
      <c r="I1525" s="270"/>
      <c r="J1525" s="269"/>
      <c r="K1525" s="268"/>
      <c r="L1525" s="261"/>
      <c r="M1525" s="215"/>
    </row>
    <row r="1526" spans="1:13">
      <c r="A1526" s="254" t="s">
        <v>57</v>
      </c>
      <c r="B1526" s="253"/>
      <c r="C1526" s="253"/>
      <c r="D1526" s="253"/>
      <c r="E1526" s="253"/>
      <c r="F1526" s="253"/>
      <c r="G1526" s="253"/>
      <c r="H1526" s="252"/>
      <c r="I1526" s="979" t="s">
        <v>27</v>
      </c>
      <c r="J1526" s="980"/>
      <c r="K1526" s="981">
        <v>0.18</v>
      </c>
      <c r="L1526" s="982"/>
      <c r="M1526" s="215">
        <f>K1526*12*I1496</f>
        <v>2904.1200000000003</v>
      </c>
    </row>
    <row r="1527" spans="1:13" ht="15.75" thickBot="1">
      <c r="A1527" s="249" t="s">
        <v>56</v>
      </c>
      <c r="B1527" s="248"/>
      <c r="C1527" s="248"/>
      <c r="D1527" s="248"/>
      <c r="E1527" s="248"/>
      <c r="F1527" s="248"/>
      <c r="G1527" s="248"/>
      <c r="H1527" s="247"/>
      <c r="I1527" s="992" t="s">
        <v>27</v>
      </c>
      <c r="J1527" s="993"/>
      <c r="K1527" s="994">
        <v>1.61</v>
      </c>
      <c r="L1527" s="995"/>
      <c r="M1527" s="215">
        <f>K1527*12*I1496</f>
        <v>25975.74</v>
      </c>
    </row>
    <row r="1528" spans="1:13" ht="15.75" thickBot="1">
      <c r="A1528" s="996" t="s">
        <v>55</v>
      </c>
      <c r="B1528" s="997"/>
      <c r="C1528" s="997"/>
      <c r="D1528" s="997"/>
      <c r="E1528" s="997"/>
      <c r="F1528" s="997"/>
      <c r="G1528" s="997"/>
      <c r="H1528" s="998"/>
      <c r="I1528" s="242"/>
      <c r="J1528" s="241"/>
      <c r="K1528" s="999">
        <f>K1529+K1530+K1532+K1533+K1534+K1535</f>
        <v>2.5499999999999998</v>
      </c>
      <c r="L1528" s="1005"/>
      <c r="M1528" s="240">
        <f>K1528*12*I1496</f>
        <v>41141.699999999997</v>
      </c>
    </row>
    <row r="1529" spans="1:13">
      <c r="A1529" s="267" t="s">
        <v>54</v>
      </c>
      <c r="B1529" s="266"/>
      <c r="C1529" s="266"/>
      <c r="D1529" s="266"/>
      <c r="E1529" s="266"/>
      <c r="F1529" s="256"/>
      <c r="G1529" s="256"/>
      <c r="H1529" s="255"/>
      <c r="I1529" s="265"/>
      <c r="J1529" s="233"/>
      <c r="K1529" s="977">
        <v>0.14000000000000001</v>
      </c>
      <c r="L1529" s="978"/>
      <c r="M1529" s="215">
        <f>K1529*12*I1496</f>
        <v>2258.7600000000002</v>
      </c>
    </row>
    <row r="1530" spans="1:13">
      <c r="A1530" s="264" t="s">
        <v>53</v>
      </c>
      <c r="B1530" s="263"/>
      <c r="C1530" s="263"/>
      <c r="D1530" s="263"/>
      <c r="E1530" s="263"/>
      <c r="F1530" s="248"/>
      <c r="G1530" s="248"/>
      <c r="H1530" s="247"/>
      <c r="I1530" s="967" t="s">
        <v>52</v>
      </c>
      <c r="J1530" s="968"/>
      <c r="K1530" s="981">
        <v>1.22</v>
      </c>
      <c r="L1530" s="982"/>
      <c r="M1530" s="215">
        <f>K1530*12*I1496</f>
        <v>19683.48</v>
      </c>
    </row>
    <row r="1531" spans="1:13">
      <c r="A1531" s="257" t="s">
        <v>51</v>
      </c>
      <c r="B1531" s="256"/>
      <c r="C1531" s="256"/>
      <c r="D1531" s="256"/>
      <c r="E1531" s="256"/>
      <c r="F1531" s="256"/>
      <c r="G1531" s="256"/>
      <c r="H1531" s="255"/>
      <c r="I1531" s="975" t="s">
        <v>50</v>
      </c>
      <c r="J1531" s="976"/>
      <c r="K1531" s="262"/>
      <c r="L1531" s="261"/>
      <c r="M1531" s="215"/>
    </row>
    <row r="1532" spans="1:13">
      <c r="A1532" s="254" t="s">
        <v>49</v>
      </c>
      <c r="B1532" s="253"/>
      <c r="C1532" s="253"/>
      <c r="D1532" s="253"/>
      <c r="E1532" s="253"/>
      <c r="F1532" s="253"/>
      <c r="G1532" s="253"/>
      <c r="H1532" s="252"/>
      <c r="I1532" s="979" t="s">
        <v>48</v>
      </c>
      <c r="J1532" s="980"/>
      <c r="K1532" s="981">
        <v>0.75</v>
      </c>
      <c r="L1532" s="982"/>
      <c r="M1532" s="215">
        <f>K1532*12*I1496</f>
        <v>12100.5</v>
      </c>
    </row>
    <row r="1533" spans="1:13">
      <c r="A1533" s="254" t="s">
        <v>47</v>
      </c>
      <c r="B1533" s="253"/>
      <c r="C1533" s="253"/>
      <c r="D1533" s="253"/>
      <c r="E1533" s="253"/>
      <c r="F1533" s="253"/>
      <c r="G1533" s="253"/>
      <c r="H1533" s="252"/>
      <c r="I1533" s="979" t="s">
        <v>46</v>
      </c>
      <c r="J1533" s="980"/>
      <c r="K1533" s="981">
        <v>0.19</v>
      </c>
      <c r="L1533" s="982"/>
      <c r="M1533" s="215">
        <f>K1533*12*I1496</f>
        <v>3065.4600000000005</v>
      </c>
    </row>
    <row r="1534" spans="1:13">
      <c r="A1534" s="249" t="s">
        <v>38</v>
      </c>
      <c r="B1534" s="248"/>
      <c r="C1534" s="248"/>
      <c r="D1534" s="248"/>
      <c r="E1534" s="248"/>
      <c r="F1534" s="248"/>
      <c r="G1534" s="248"/>
      <c r="H1534" s="247"/>
      <c r="I1534" s="979" t="s">
        <v>37</v>
      </c>
      <c r="J1534" s="980"/>
      <c r="K1534" s="983">
        <v>0.1</v>
      </c>
      <c r="L1534" s="984"/>
      <c r="M1534" s="215">
        <f>K1534*12*I1496</f>
        <v>1613.4000000000003</v>
      </c>
    </row>
    <row r="1535" spans="1:13" ht="15.75" thickBot="1">
      <c r="A1535" s="249" t="s">
        <v>45</v>
      </c>
      <c r="B1535" s="248"/>
      <c r="C1535" s="248"/>
      <c r="D1535" s="248"/>
      <c r="E1535" s="248"/>
      <c r="F1535" s="248"/>
      <c r="G1535" s="248"/>
      <c r="H1535" s="247"/>
      <c r="I1535" s="992" t="s">
        <v>44</v>
      </c>
      <c r="J1535" s="993"/>
      <c r="K1535" s="1002">
        <v>0.15</v>
      </c>
      <c r="L1535" s="1003"/>
      <c r="M1535" s="260">
        <f>K1535*12*I1496</f>
        <v>2420.1</v>
      </c>
    </row>
    <row r="1536" spans="1:13" ht="15.75" thickBot="1">
      <c r="A1536" s="996" t="s">
        <v>108</v>
      </c>
      <c r="B1536" s="997"/>
      <c r="C1536" s="997"/>
      <c r="D1536" s="997"/>
      <c r="E1536" s="997"/>
      <c r="F1536" s="997"/>
      <c r="G1536" s="997"/>
      <c r="H1536" s="998"/>
      <c r="I1536" s="259"/>
      <c r="J1536" s="258"/>
      <c r="K1536" s="1004">
        <f>K1537+K1538+K1539</f>
        <v>1.67</v>
      </c>
      <c r="L1536" s="1005"/>
      <c r="M1536" s="240">
        <f>K1536*12*I1496</f>
        <v>26943.78</v>
      </c>
    </row>
    <row r="1537" spans="1:14">
      <c r="A1537" s="257" t="s">
        <v>42</v>
      </c>
      <c r="B1537" s="256"/>
      <c r="C1537" s="256"/>
      <c r="D1537" s="256"/>
      <c r="E1537" s="256"/>
      <c r="F1537" s="256"/>
      <c r="G1537" s="256"/>
      <c r="H1537" s="255"/>
      <c r="I1537" s="1006" t="s">
        <v>41</v>
      </c>
      <c r="J1537" s="1007"/>
      <c r="K1537" s="1008">
        <v>0.8</v>
      </c>
      <c r="L1537" s="1009"/>
      <c r="M1537" s="215">
        <f>K1537*12*I1496</f>
        <v>12907.200000000003</v>
      </c>
    </row>
    <row r="1538" spans="1:14">
      <c r="A1538" s="254" t="s">
        <v>40</v>
      </c>
      <c r="B1538" s="253"/>
      <c r="C1538" s="253"/>
      <c r="D1538" s="253"/>
      <c r="E1538" s="253"/>
      <c r="F1538" s="253"/>
      <c r="G1538" s="253"/>
      <c r="H1538" s="252"/>
      <c r="I1538" s="251" t="s">
        <v>39</v>
      </c>
      <c r="J1538" s="250"/>
      <c r="K1538" s="983">
        <v>0.7</v>
      </c>
      <c r="L1538" s="984"/>
      <c r="M1538" s="215">
        <f>K1538*12*I1496</f>
        <v>11293.799999999997</v>
      </c>
    </row>
    <row r="1539" spans="1:14" ht="15.75" thickBot="1">
      <c r="A1539" s="249" t="s">
        <v>38</v>
      </c>
      <c r="B1539" s="248"/>
      <c r="C1539" s="248"/>
      <c r="D1539" s="248"/>
      <c r="E1539" s="248"/>
      <c r="F1539" s="248"/>
      <c r="G1539" s="248"/>
      <c r="H1539" s="247"/>
      <c r="I1539" s="992" t="s">
        <v>37</v>
      </c>
      <c r="J1539" s="993"/>
      <c r="K1539" s="1002">
        <v>0.17</v>
      </c>
      <c r="L1539" s="1003"/>
      <c r="M1539" s="215">
        <f>K1539*12*I1496</f>
        <v>2742.78</v>
      </c>
    </row>
    <row r="1540" spans="1:14" ht="15.75" thickBot="1">
      <c r="A1540" s="246" t="s">
        <v>107</v>
      </c>
      <c r="B1540" s="245"/>
      <c r="C1540" s="245"/>
      <c r="D1540" s="245"/>
      <c r="E1540" s="245"/>
      <c r="F1540" s="245"/>
      <c r="G1540" s="245"/>
      <c r="H1540" s="244"/>
      <c r="I1540" s="1010" t="s">
        <v>35</v>
      </c>
      <c r="J1540" s="1011"/>
      <c r="K1540" s="1012">
        <v>25.84</v>
      </c>
      <c r="L1540" s="1013"/>
      <c r="M1540" s="240">
        <f>K1540*12*I1496</f>
        <v>416902.56</v>
      </c>
      <c r="N1540">
        <v>27.3</v>
      </c>
    </row>
    <row r="1541" spans="1:14" ht="15.75" thickBot="1">
      <c r="A1541" s="986" t="s">
        <v>106</v>
      </c>
      <c r="B1541" s="987"/>
      <c r="C1541" s="987"/>
      <c r="D1541" s="987"/>
      <c r="E1541" s="987"/>
      <c r="F1541" s="987"/>
      <c r="G1541" s="987"/>
      <c r="H1541" s="988"/>
      <c r="I1541" s="1010" t="s">
        <v>32</v>
      </c>
      <c r="J1541" s="1011"/>
      <c r="K1541" s="999">
        <v>1.98</v>
      </c>
      <c r="L1541" s="1005"/>
      <c r="M1541" s="240">
        <f>K1541*12*I1496</f>
        <v>31945.319999999996</v>
      </c>
    </row>
    <row r="1542" spans="1:14" ht="15.75" thickBot="1">
      <c r="A1542" s="246" t="s">
        <v>105</v>
      </c>
      <c r="B1542" s="245"/>
      <c r="C1542" s="245"/>
      <c r="D1542" s="245"/>
      <c r="E1542" s="245"/>
      <c r="F1542" s="245"/>
      <c r="G1542" s="245"/>
      <c r="H1542" s="244"/>
      <c r="I1542" s="242"/>
      <c r="J1542" s="241"/>
      <c r="K1542" s="999">
        <v>0.09</v>
      </c>
      <c r="L1542" s="1005"/>
      <c r="M1542" s="240">
        <f>K1542*12*I1496</f>
        <v>1452.0600000000002</v>
      </c>
    </row>
    <row r="1543" spans="1:14">
      <c r="A1543" s="238" t="s">
        <v>28</v>
      </c>
      <c r="B1543" s="237"/>
      <c r="C1543" s="237"/>
      <c r="D1543" s="237"/>
      <c r="E1543" s="237"/>
      <c r="F1543" s="237"/>
      <c r="G1543" s="237"/>
      <c r="H1543" s="235"/>
      <c r="I1543" s="1014" t="s">
        <v>27</v>
      </c>
      <c r="J1543" s="1015"/>
      <c r="K1543" s="431"/>
      <c r="L1543" s="432"/>
      <c r="M1543" s="215"/>
    </row>
    <row r="1544" spans="1:14" ht="15.75" thickBot="1">
      <c r="A1544" s="238" t="s">
        <v>26</v>
      </c>
      <c r="B1544" s="237"/>
      <c r="C1544" s="237"/>
      <c r="D1544" s="237"/>
      <c r="E1544" s="237"/>
      <c r="F1544" s="237"/>
      <c r="G1544" s="237"/>
      <c r="H1544" s="235"/>
      <c r="I1544" s="234"/>
      <c r="J1544" s="233"/>
      <c r="K1544" s="431"/>
      <c r="L1544" s="432"/>
      <c r="M1544" s="215"/>
    </row>
    <row r="1545" spans="1:14" ht="15.75" thickBot="1">
      <c r="A1545" s="986" t="s">
        <v>111</v>
      </c>
      <c r="B1545" s="987"/>
      <c r="C1545" s="987"/>
      <c r="D1545" s="987"/>
      <c r="E1545" s="987"/>
      <c r="F1545" s="987"/>
      <c r="G1545" s="987"/>
      <c r="H1545" s="988"/>
      <c r="I1545" s="242"/>
      <c r="J1545" s="241"/>
      <c r="K1545" s="999">
        <v>7.34</v>
      </c>
      <c r="L1545" s="1005"/>
      <c r="M1545" s="240">
        <f>K1545*12*I1496</f>
        <v>118423.56</v>
      </c>
    </row>
    <row r="1546" spans="1:14">
      <c r="A1546" s="238" t="s">
        <v>132</v>
      </c>
      <c r="B1546" s="236"/>
      <c r="C1546" s="236"/>
      <c r="D1546" s="236"/>
      <c r="E1546" s="236"/>
      <c r="F1546" s="237"/>
      <c r="G1546" s="236"/>
      <c r="H1546" s="235"/>
      <c r="I1546" s="1014" t="s">
        <v>23</v>
      </c>
      <c r="J1546" s="1015"/>
      <c r="K1546" s="232"/>
      <c r="L1546" s="432"/>
      <c r="M1546" s="215"/>
    </row>
    <row r="1547" spans="1:14">
      <c r="A1547" s="238" t="s">
        <v>131</v>
      </c>
      <c r="B1547" s="236"/>
      <c r="C1547" s="236"/>
      <c r="D1547" s="236"/>
      <c r="E1547" s="236"/>
      <c r="F1547" s="237"/>
      <c r="G1547" s="236"/>
      <c r="H1547" s="235"/>
      <c r="I1547" s="967" t="s">
        <v>21</v>
      </c>
      <c r="J1547" s="968"/>
      <c r="K1547" s="232"/>
      <c r="L1547" s="432"/>
      <c r="M1547" s="215"/>
    </row>
    <row r="1548" spans="1:14">
      <c r="A1548" s="238" t="s">
        <v>130</v>
      </c>
      <c r="B1548" s="236"/>
      <c r="C1548" s="236"/>
      <c r="D1548" s="236"/>
      <c r="E1548" s="236"/>
      <c r="F1548" s="237"/>
      <c r="G1548" s="236"/>
      <c r="H1548" s="235"/>
      <c r="I1548" s="967" t="s">
        <v>19</v>
      </c>
      <c r="J1548" s="968"/>
      <c r="K1548" s="232"/>
      <c r="L1548" s="432"/>
      <c r="M1548" s="215"/>
    </row>
    <row r="1549" spans="1:14">
      <c r="A1549" s="238" t="s">
        <v>129</v>
      </c>
      <c r="B1549" s="236"/>
      <c r="C1549" s="236"/>
      <c r="D1549" s="236"/>
      <c r="E1549" s="236"/>
      <c r="F1549" s="237"/>
      <c r="G1549" s="236"/>
      <c r="H1549" s="235"/>
      <c r="I1549" s="967" t="s">
        <v>17</v>
      </c>
      <c r="J1549" s="968"/>
      <c r="K1549" s="232"/>
      <c r="L1549" s="432"/>
      <c r="M1549" s="215"/>
    </row>
    <row r="1550" spans="1:14">
      <c r="A1550" s="238" t="s">
        <v>128</v>
      </c>
      <c r="B1550" s="236"/>
      <c r="C1550" s="236"/>
      <c r="D1550" s="236"/>
      <c r="E1550" s="236"/>
      <c r="F1550" s="237"/>
      <c r="G1550" s="236"/>
      <c r="H1550" s="235"/>
      <c r="I1550" s="967" t="s">
        <v>15</v>
      </c>
      <c r="J1550" s="968"/>
      <c r="K1550" s="232"/>
      <c r="L1550" s="432"/>
      <c r="M1550" s="215"/>
    </row>
    <row r="1551" spans="1:14">
      <c r="A1551" s="238" t="s">
        <v>127</v>
      </c>
      <c r="B1551" s="236"/>
      <c r="C1551" s="236"/>
      <c r="D1551" s="236"/>
      <c r="E1551" s="236"/>
      <c r="F1551" s="237"/>
      <c r="G1551" s="236"/>
      <c r="H1551" s="235"/>
      <c r="I1551" s="234"/>
      <c r="J1551" s="233"/>
      <c r="K1551" s="232"/>
      <c r="L1551" s="239"/>
      <c r="M1551" s="215"/>
    </row>
    <row r="1552" spans="1:14">
      <c r="A1552" s="238" t="s">
        <v>126</v>
      </c>
      <c r="B1552" s="236"/>
      <c r="C1552" s="236"/>
      <c r="D1552" s="236"/>
      <c r="E1552" s="236"/>
      <c r="F1552" s="237"/>
      <c r="G1552" s="236"/>
      <c r="H1552" s="235"/>
      <c r="I1552" s="234"/>
      <c r="J1552" s="233"/>
      <c r="K1552" s="232"/>
      <c r="L1552" s="432"/>
      <c r="M1552" s="215"/>
    </row>
    <row r="1553" spans="1:13">
      <c r="A1553" s="238" t="s">
        <v>11</v>
      </c>
      <c r="B1553" s="236"/>
      <c r="C1553" s="236"/>
      <c r="D1553" s="236"/>
      <c r="E1553" s="236"/>
      <c r="F1553" s="237"/>
      <c r="G1553" s="236"/>
      <c r="H1553" s="235"/>
      <c r="I1553" s="234"/>
      <c r="J1553" s="233"/>
      <c r="K1553" s="232"/>
      <c r="L1553" s="432"/>
      <c r="M1553" s="215"/>
    </row>
    <row r="1554" spans="1:13" ht="15.75" thickBot="1">
      <c r="A1554" s="238" t="s">
        <v>125</v>
      </c>
      <c r="B1554" s="236"/>
      <c r="C1554" s="236"/>
      <c r="D1554" s="236"/>
      <c r="E1554" s="236"/>
      <c r="F1554" s="237"/>
      <c r="G1554" s="236"/>
      <c r="H1554" s="235"/>
      <c r="I1554" s="234"/>
      <c r="J1554" s="233"/>
      <c r="K1554" s="232"/>
      <c r="L1554" s="432"/>
      <c r="M1554" s="215"/>
    </row>
    <row r="1555" spans="1:13">
      <c r="A1555" s="230" t="s">
        <v>8</v>
      </c>
      <c r="B1555" s="229"/>
      <c r="C1555" s="229"/>
      <c r="D1555" s="229"/>
      <c r="E1555" s="229"/>
      <c r="F1555" s="229"/>
      <c r="G1555" s="229"/>
      <c r="H1555" s="229"/>
      <c r="I1555" s="1014" t="s">
        <v>3</v>
      </c>
      <c r="J1555" s="1015"/>
      <c r="K1555" s="228"/>
      <c r="L1555" s="227"/>
      <c r="M1555" s="226"/>
    </row>
    <row r="1556" spans="1:13" ht="15.75" thickBot="1">
      <c r="A1556" s="225" t="s">
        <v>7</v>
      </c>
      <c r="B1556" s="224"/>
      <c r="C1556" s="224"/>
      <c r="D1556" s="224"/>
      <c r="E1556" s="224"/>
      <c r="F1556" s="224"/>
      <c r="G1556" s="224"/>
      <c r="H1556" s="224"/>
      <c r="I1556" s="223"/>
      <c r="J1556" s="222"/>
      <c r="K1556" s="221"/>
      <c r="L1556" s="220"/>
      <c r="M1556" s="219"/>
    </row>
    <row r="1557" spans="1:13" ht="15.75" thickBot="1">
      <c r="A1557" s="986" t="s">
        <v>6</v>
      </c>
      <c r="B1557" s="987"/>
      <c r="C1557" s="987"/>
      <c r="D1557" s="987"/>
      <c r="E1557" s="987"/>
      <c r="F1557" s="987"/>
      <c r="G1557" s="987"/>
      <c r="H1557" s="1026"/>
      <c r="I1557" s="1027" t="s">
        <v>5</v>
      </c>
      <c r="J1557" s="1028"/>
      <c r="K1557" s="1024">
        <v>1.69</v>
      </c>
      <c r="L1557" s="1025"/>
      <c r="M1557" s="208">
        <f>K1557*12*I1496</f>
        <v>27266.460000000003</v>
      </c>
    </row>
    <row r="1558" spans="1:13" ht="15.75" thickBot="1">
      <c r="A1558" s="1016" t="s">
        <v>4</v>
      </c>
      <c r="B1558" s="1016"/>
      <c r="C1558" s="1016"/>
      <c r="D1558" s="1016"/>
      <c r="E1558" s="1016"/>
      <c r="F1558" s="1016"/>
      <c r="G1558" s="1016"/>
      <c r="H1558" s="1016"/>
      <c r="I1558" s="1014" t="s">
        <v>3</v>
      </c>
      <c r="J1558" s="1015"/>
      <c r="K1558" s="1017">
        <v>0.47</v>
      </c>
      <c r="L1558" s="1017"/>
      <c r="M1558" s="215">
        <f>I1496*12*K1558</f>
        <v>7582.98</v>
      </c>
    </row>
    <row r="1559" spans="1:13" ht="15.75" thickBot="1">
      <c r="A1559" s="433" t="s">
        <v>2</v>
      </c>
      <c r="B1559" s="434"/>
      <c r="C1559" s="434"/>
      <c r="D1559" s="434"/>
      <c r="E1559" s="434"/>
      <c r="F1559" s="434"/>
      <c r="G1559" s="434"/>
      <c r="H1559" s="434"/>
      <c r="I1559" s="436"/>
      <c r="J1559" s="441"/>
      <c r="K1559" s="435"/>
      <c r="L1559" s="482"/>
      <c r="M1559" s="208">
        <f>K1559*12*I1496</f>
        <v>0</v>
      </c>
    </row>
    <row r="1560" spans="1:13" ht="15.75" thickBot="1">
      <c r="A1560" s="1020" t="s">
        <v>0</v>
      </c>
      <c r="B1560" s="1021"/>
      <c r="C1560" s="1021"/>
      <c r="D1560" s="1021"/>
      <c r="E1560" s="1021"/>
      <c r="F1560" s="1021"/>
      <c r="G1560" s="1021"/>
      <c r="H1560" s="1021"/>
      <c r="I1560" s="210"/>
      <c r="J1560" s="209"/>
      <c r="K1560" s="1022">
        <f>K1497+K1507+K1520+K1545+K1557+K1559+K1558</f>
        <v>65.33</v>
      </c>
      <c r="L1560" s="1023"/>
      <c r="M1560" s="208">
        <f>M1497+M1507+M1520+M1545+M1557+M1559+M1558</f>
        <v>1054034.22</v>
      </c>
    </row>
    <row r="1562" spans="1:13" s="321" customFormat="1" ht="15.75">
      <c r="A1562" s="1164" t="s">
        <v>104</v>
      </c>
      <c r="B1562" s="1164"/>
      <c r="C1562" s="1164"/>
      <c r="D1562" s="1164"/>
      <c r="E1562" s="1164"/>
      <c r="F1562" s="1164"/>
      <c r="G1562" s="1164"/>
      <c r="H1562" s="1164"/>
      <c r="I1562" s="1164"/>
      <c r="J1562" s="1164"/>
      <c r="K1562" s="1164"/>
      <c r="L1562" s="1164"/>
      <c r="M1562" s="414"/>
    </row>
    <row r="1563" spans="1:13" s="321" customFormat="1" ht="15.75">
      <c r="A1563" s="958" t="s">
        <v>139</v>
      </c>
      <c r="B1563" s="958"/>
      <c r="C1563" s="958"/>
      <c r="D1563" s="958"/>
      <c r="E1563" s="958"/>
      <c r="F1563" s="958"/>
      <c r="G1563" s="958"/>
      <c r="H1563" s="958"/>
      <c r="I1563" s="958"/>
      <c r="J1563" s="958"/>
      <c r="K1563" s="958"/>
      <c r="L1563" s="958"/>
      <c r="M1563" s="414"/>
    </row>
    <row r="1564" spans="1:13" s="321" customFormat="1" ht="15.75">
      <c r="A1564" s="422"/>
      <c r="B1564" s="422"/>
      <c r="C1564" s="422"/>
      <c r="D1564" s="422"/>
      <c r="E1564" s="422"/>
      <c r="F1564" s="422" t="s">
        <v>184</v>
      </c>
      <c r="G1564" s="422"/>
      <c r="H1564" s="422"/>
      <c r="I1564" s="422"/>
      <c r="J1564" s="422"/>
      <c r="K1564" s="1161" t="s">
        <v>159</v>
      </c>
      <c r="L1564" s="1111"/>
      <c r="M1564" s="1111"/>
    </row>
    <row r="1565" spans="1:13" s="321" customFormat="1">
      <c r="A1565" s="367"/>
      <c r="B1565" s="366"/>
      <c r="C1565" s="1087" t="s">
        <v>100</v>
      </c>
      <c r="D1565" s="1087"/>
      <c r="E1565" s="1087"/>
      <c r="F1565" s="366"/>
      <c r="G1565" s="366"/>
      <c r="H1565" s="383"/>
      <c r="I1565" s="1155" t="s">
        <v>99</v>
      </c>
      <c r="J1565" s="1156"/>
      <c r="K1565" s="1073" t="s">
        <v>98</v>
      </c>
      <c r="L1565" s="1074"/>
      <c r="M1565" s="382"/>
    </row>
    <row r="1566" spans="1:13" s="321" customFormat="1">
      <c r="A1566" s="350"/>
      <c r="B1566" s="346"/>
      <c r="C1566" s="346"/>
      <c r="D1566" s="346"/>
      <c r="E1566" s="346"/>
      <c r="F1566" s="346"/>
      <c r="G1566" s="346"/>
      <c r="H1566" s="345"/>
      <c r="I1566" s="459"/>
      <c r="J1566" s="458"/>
      <c r="K1566" s="1035" t="s">
        <v>97</v>
      </c>
      <c r="L1566" s="1036"/>
      <c r="M1566" s="403" t="s">
        <v>96</v>
      </c>
    </row>
    <row r="1567" spans="1:13" s="321" customFormat="1">
      <c r="A1567" s="350"/>
      <c r="B1567" s="346"/>
      <c r="C1567" s="346"/>
      <c r="D1567" s="346"/>
      <c r="E1567" s="346"/>
      <c r="F1567" s="346"/>
      <c r="G1567" s="346"/>
      <c r="H1567" s="345"/>
      <c r="I1567" s="1146" t="s">
        <v>95</v>
      </c>
      <c r="J1567" s="1147"/>
      <c r="K1567" s="1066" t="s">
        <v>94</v>
      </c>
      <c r="L1567" s="1067"/>
      <c r="M1567" s="403" t="s">
        <v>93</v>
      </c>
    </row>
    <row r="1568" spans="1:13" s="321" customFormat="1" ht="16.5" thickBot="1">
      <c r="A1568" s="481"/>
      <c r="B1568" s="420"/>
      <c r="C1568" s="420"/>
      <c r="D1568" s="420"/>
      <c r="E1568" s="420"/>
      <c r="F1568" s="420"/>
      <c r="G1568" s="420"/>
      <c r="H1568" s="419"/>
      <c r="I1568" s="1162">
        <v>444</v>
      </c>
      <c r="J1568" s="1163"/>
      <c r="K1568" s="1103"/>
      <c r="L1568" s="1104"/>
      <c r="M1568" s="480"/>
    </row>
    <row r="1569" spans="1:13" s="321" customFormat="1">
      <c r="A1569" s="393" t="s">
        <v>92</v>
      </c>
      <c r="B1569" s="379"/>
      <c r="C1569" s="379"/>
      <c r="D1569" s="379"/>
      <c r="E1569" s="379"/>
      <c r="F1569" s="379"/>
      <c r="G1569" s="379"/>
      <c r="H1569" s="401"/>
      <c r="I1569" s="472"/>
      <c r="J1569" s="471"/>
      <c r="K1569" s="1105">
        <f>K1572+K1575</f>
        <v>7.59</v>
      </c>
      <c r="L1569" s="1098"/>
      <c r="M1569" s="455">
        <f>K1569*12*I1568</f>
        <v>40439.519999999997</v>
      </c>
    </row>
    <row r="1570" spans="1:13" s="321" customFormat="1">
      <c r="A1570" s="400" t="s">
        <v>91</v>
      </c>
      <c r="B1570" s="399"/>
      <c r="C1570" s="399"/>
      <c r="D1570" s="399"/>
      <c r="E1570" s="399"/>
      <c r="F1570" s="399"/>
      <c r="G1570" s="399"/>
      <c r="H1570" s="394"/>
      <c r="I1570" s="459"/>
      <c r="J1570" s="458"/>
      <c r="K1570" s="408"/>
      <c r="L1570" s="407"/>
      <c r="M1570" s="479"/>
    </row>
    <row r="1571" spans="1:13" s="321" customFormat="1" ht="15.75" thickBot="1">
      <c r="A1571" s="389" t="s">
        <v>90</v>
      </c>
      <c r="B1571" s="397"/>
      <c r="C1571" s="397"/>
      <c r="D1571" s="397"/>
      <c r="E1571" s="397"/>
      <c r="F1571" s="397"/>
      <c r="G1571" s="397"/>
      <c r="H1571" s="396"/>
      <c r="I1571" s="477"/>
      <c r="J1571" s="451"/>
      <c r="K1571" s="406"/>
      <c r="L1571" s="405"/>
      <c r="M1571" s="450"/>
    </row>
    <row r="1572" spans="1:13" s="321" customFormat="1">
      <c r="A1572" s="361" t="s">
        <v>89</v>
      </c>
      <c r="B1572" s="369"/>
      <c r="C1572" s="369"/>
      <c r="D1572" s="369"/>
      <c r="E1572" s="369"/>
      <c r="F1572" s="369"/>
      <c r="G1572" s="369"/>
      <c r="H1572" s="371"/>
      <c r="I1572" s="1157" t="s">
        <v>27</v>
      </c>
      <c r="J1572" s="1158"/>
      <c r="K1572" s="1084">
        <v>4.54</v>
      </c>
      <c r="L1572" s="1085"/>
      <c r="M1572" s="449">
        <f>K1572*12*I1568</f>
        <v>24189.120000000003</v>
      </c>
    </row>
    <row r="1573" spans="1:13" s="321" customFormat="1">
      <c r="A1573" s="340" t="s">
        <v>80</v>
      </c>
      <c r="B1573" s="346"/>
      <c r="C1573" s="346"/>
      <c r="D1573" s="346"/>
      <c r="E1573" s="346"/>
      <c r="F1573" s="346"/>
      <c r="G1573" s="346"/>
      <c r="H1573" s="345"/>
      <c r="I1573" s="1146" t="s">
        <v>70</v>
      </c>
      <c r="J1573" s="1147"/>
      <c r="K1573" s="414"/>
      <c r="L1573" s="407"/>
      <c r="M1573" s="449"/>
    </row>
    <row r="1574" spans="1:13" s="321" customFormat="1">
      <c r="A1574" s="361" t="s">
        <v>79</v>
      </c>
      <c r="B1574" s="369"/>
      <c r="C1574" s="369"/>
      <c r="D1574" s="369"/>
      <c r="E1574" s="369"/>
      <c r="F1574" s="369"/>
      <c r="G1574" s="369"/>
      <c r="H1574" s="371"/>
      <c r="I1574" s="1157"/>
      <c r="J1574" s="1158"/>
      <c r="K1574" s="414"/>
      <c r="L1574" s="407"/>
      <c r="M1574" s="449"/>
    </row>
    <row r="1575" spans="1:13" s="321" customFormat="1">
      <c r="A1575" s="361" t="s">
        <v>88</v>
      </c>
      <c r="B1575" s="369"/>
      <c r="C1575" s="369"/>
      <c r="D1575" s="369"/>
      <c r="E1575" s="369"/>
      <c r="F1575" s="369"/>
      <c r="G1575" s="369"/>
      <c r="H1575" s="371"/>
      <c r="I1575" s="1153" t="s">
        <v>59</v>
      </c>
      <c r="J1575" s="1154"/>
      <c r="K1575" s="1089">
        <v>3.05</v>
      </c>
      <c r="L1575" s="1090"/>
      <c r="M1575" s="449">
        <f>K1575*12*I1568</f>
        <v>16250.399999999998</v>
      </c>
    </row>
    <row r="1576" spans="1:13" s="321" customFormat="1" ht="15.75">
      <c r="A1576" s="358" t="s">
        <v>87</v>
      </c>
      <c r="B1576" s="355"/>
      <c r="C1576" s="355"/>
      <c r="D1576" s="355"/>
      <c r="E1576" s="355"/>
      <c r="F1576" s="355"/>
      <c r="G1576" s="355"/>
      <c r="H1576" s="354"/>
      <c r="I1576" s="1146" t="s">
        <v>70</v>
      </c>
      <c r="J1576" s="1147"/>
      <c r="K1576" s="422"/>
      <c r="L1576" s="421"/>
      <c r="M1576" s="449"/>
    </row>
    <row r="1577" spans="1:13" s="321" customFormat="1">
      <c r="A1577" s="353" t="s">
        <v>86</v>
      </c>
      <c r="B1577" s="366"/>
      <c r="C1577" s="366"/>
      <c r="D1577" s="366"/>
      <c r="E1577" s="366"/>
      <c r="F1577" s="366"/>
      <c r="G1577" s="366"/>
      <c r="H1577" s="383"/>
      <c r="I1577" s="1146"/>
      <c r="J1577" s="1147"/>
      <c r="K1577" s="365"/>
      <c r="L1577" s="407"/>
      <c r="M1577" s="449"/>
    </row>
    <row r="1578" spans="1:13" s="321" customFormat="1" ht="15.75" thickBot="1">
      <c r="A1578" s="361" t="s">
        <v>85</v>
      </c>
      <c r="B1578" s="360"/>
      <c r="C1578" s="360"/>
      <c r="D1578" s="360"/>
      <c r="E1578" s="360"/>
      <c r="F1578" s="360"/>
      <c r="G1578" s="360"/>
      <c r="H1578" s="359"/>
      <c r="I1578" s="470"/>
      <c r="J1578" s="469"/>
      <c r="K1578" s="1091"/>
      <c r="L1578" s="1092"/>
      <c r="M1578" s="449"/>
    </row>
    <row r="1579" spans="1:13" s="321" customFormat="1">
      <c r="A1579" s="393" t="s">
        <v>84</v>
      </c>
      <c r="B1579" s="392"/>
      <c r="C1579" s="392"/>
      <c r="D1579" s="392"/>
      <c r="E1579" s="392"/>
      <c r="F1579" s="392"/>
      <c r="G1579" s="392"/>
      <c r="H1579" s="391"/>
      <c r="I1579" s="472"/>
      <c r="J1579" s="478"/>
      <c r="K1579" s="1099">
        <f>K1581+K1586+K1588</f>
        <v>6.1999999999999993</v>
      </c>
      <c r="L1579" s="1098"/>
      <c r="M1579" s="455">
        <f>K1579*12*I1568</f>
        <v>33033.599999999999</v>
      </c>
    </row>
    <row r="1580" spans="1:13" s="321" customFormat="1" ht="15.75" thickBot="1">
      <c r="A1580" s="389" t="s">
        <v>83</v>
      </c>
      <c r="B1580" s="388"/>
      <c r="C1580" s="388"/>
      <c r="D1580" s="388"/>
      <c r="E1580" s="388"/>
      <c r="F1580" s="388"/>
      <c r="G1580" s="388"/>
      <c r="H1580" s="387"/>
      <c r="I1580" s="477"/>
      <c r="J1580" s="476"/>
      <c r="K1580" s="406"/>
      <c r="L1580" s="405"/>
      <c r="M1580" s="450"/>
    </row>
    <row r="1581" spans="1:13" s="321" customFormat="1">
      <c r="A1581" s="340" t="s">
        <v>82</v>
      </c>
      <c r="B1581" s="339"/>
      <c r="C1581" s="339"/>
      <c r="D1581" s="339"/>
      <c r="E1581" s="339"/>
      <c r="F1581" s="339"/>
      <c r="G1581" s="339"/>
      <c r="H1581" s="337"/>
      <c r="I1581" s="1146" t="s">
        <v>27</v>
      </c>
      <c r="J1581" s="1147"/>
      <c r="K1581" s="1084">
        <v>3.11</v>
      </c>
      <c r="L1581" s="1085"/>
      <c r="M1581" s="449">
        <f>K1581*12*I1568</f>
        <v>16570.080000000002</v>
      </c>
    </row>
    <row r="1582" spans="1:13" s="321" customFormat="1">
      <c r="A1582" s="361" t="s">
        <v>81</v>
      </c>
      <c r="B1582" s="360"/>
      <c r="C1582" s="360"/>
      <c r="D1582" s="360"/>
      <c r="E1582" s="360"/>
      <c r="F1582" s="360"/>
      <c r="G1582" s="360"/>
      <c r="H1582" s="359"/>
      <c r="I1582" s="475"/>
      <c r="J1582" s="474"/>
      <c r="K1582" s="414"/>
      <c r="L1582" s="407"/>
      <c r="M1582" s="449"/>
    </row>
    <row r="1583" spans="1:13" s="321" customFormat="1">
      <c r="A1583" s="340" t="s">
        <v>80</v>
      </c>
      <c r="B1583" s="346"/>
      <c r="C1583" s="346"/>
      <c r="D1583" s="346"/>
      <c r="E1583" s="346"/>
      <c r="F1583" s="346"/>
      <c r="G1583" s="346"/>
      <c r="H1583" s="345"/>
      <c r="I1583" s="1146" t="s">
        <v>70</v>
      </c>
      <c r="J1583" s="1147"/>
      <c r="K1583" s="414"/>
      <c r="L1583" s="407"/>
      <c r="M1583" s="449"/>
    </row>
    <row r="1584" spans="1:13" s="321" customFormat="1">
      <c r="A1584" s="361" t="s">
        <v>79</v>
      </c>
      <c r="B1584" s="369"/>
      <c r="C1584" s="369"/>
      <c r="D1584" s="369"/>
      <c r="E1584" s="369"/>
      <c r="F1584" s="369"/>
      <c r="G1584" s="369"/>
      <c r="H1584" s="371"/>
      <c r="I1584" s="1157"/>
      <c r="J1584" s="1158"/>
      <c r="K1584" s="414"/>
      <c r="L1584" s="407"/>
      <c r="M1584" s="449"/>
    </row>
    <row r="1585" spans="1:13" s="321" customFormat="1">
      <c r="A1585" s="358" t="s">
        <v>78</v>
      </c>
      <c r="B1585" s="355"/>
      <c r="C1585" s="354"/>
      <c r="D1585" s="346"/>
      <c r="E1585" s="346"/>
      <c r="F1585" s="346"/>
      <c r="G1585" s="346"/>
      <c r="H1585" s="345"/>
      <c r="I1585" s="1146" t="s">
        <v>70</v>
      </c>
      <c r="J1585" s="1147"/>
      <c r="K1585" s="414"/>
      <c r="L1585" s="407"/>
      <c r="M1585" s="449"/>
    </row>
    <row r="1586" spans="1:13" s="321" customFormat="1">
      <c r="A1586" s="340" t="s">
        <v>77</v>
      </c>
      <c r="B1586" s="346"/>
      <c r="C1586" s="346"/>
      <c r="D1586" s="355"/>
      <c r="E1586" s="355"/>
      <c r="F1586" s="355"/>
      <c r="G1586" s="355"/>
      <c r="H1586" s="354"/>
      <c r="I1586" s="1153" t="s">
        <v>59</v>
      </c>
      <c r="J1586" s="1154"/>
      <c r="K1586" s="1089">
        <v>1.36</v>
      </c>
      <c r="L1586" s="1090"/>
      <c r="M1586" s="449">
        <f>K1586*12*I1568</f>
        <v>7246.08</v>
      </c>
    </row>
    <row r="1587" spans="1:13" s="321" customFormat="1">
      <c r="A1587" s="353" t="s">
        <v>76</v>
      </c>
      <c r="B1587" s="352"/>
      <c r="C1587" s="352"/>
      <c r="D1587" s="352"/>
      <c r="E1587" s="352"/>
      <c r="F1587" s="352"/>
      <c r="G1587" s="352"/>
      <c r="H1587" s="351"/>
      <c r="I1587" s="1155" t="s">
        <v>134</v>
      </c>
      <c r="J1587" s="1156"/>
      <c r="K1587" s="414"/>
      <c r="L1587" s="407"/>
      <c r="M1587" s="449"/>
    </row>
    <row r="1588" spans="1:13" s="321" customFormat="1">
      <c r="A1588" s="353" t="s">
        <v>73</v>
      </c>
      <c r="B1588" s="352"/>
      <c r="C1588" s="352"/>
      <c r="D1588" s="352"/>
      <c r="E1588" s="352"/>
      <c r="F1588" s="352"/>
      <c r="G1588" s="352"/>
      <c r="H1588" s="351"/>
      <c r="I1588" s="1155" t="s">
        <v>59</v>
      </c>
      <c r="J1588" s="1156"/>
      <c r="K1588" s="1089">
        <v>1.73</v>
      </c>
      <c r="L1588" s="1090"/>
      <c r="M1588" s="449">
        <f>K1588*12*I1568</f>
        <v>9217.4399999999987</v>
      </c>
    </row>
    <row r="1589" spans="1:13" s="321" customFormat="1">
      <c r="A1589" s="361" t="s">
        <v>72</v>
      </c>
      <c r="B1589" s="360"/>
      <c r="C1589" s="360"/>
      <c r="D1589" s="360"/>
      <c r="E1589" s="360"/>
      <c r="F1589" s="360"/>
      <c r="G1589" s="360"/>
      <c r="H1589" s="359"/>
      <c r="I1589" s="470"/>
      <c r="J1589" s="469"/>
      <c r="K1589" s="414"/>
      <c r="L1589" s="407"/>
      <c r="M1589" s="449"/>
    </row>
    <row r="1590" spans="1:13" s="321" customFormat="1">
      <c r="A1590" s="353" t="s">
        <v>71</v>
      </c>
      <c r="B1590" s="352"/>
      <c r="C1590" s="352"/>
      <c r="D1590" s="352"/>
      <c r="E1590" s="352"/>
      <c r="F1590" s="352"/>
      <c r="G1590" s="352"/>
      <c r="H1590" s="351"/>
      <c r="I1590" s="1146" t="s">
        <v>70</v>
      </c>
      <c r="J1590" s="1147"/>
      <c r="K1590" s="414"/>
      <c r="L1590" s="407"/>
      <c r="M1590" s="449"/>
    </row>
    <row r="1591" spans="1:13" s="321" customFormat="1" ht="15.75" thickBot="1">
      <c r="A1591" s="353" t="s">
        <v>69</v>
      </c>
      <c r="B1591" s="352"/>
      <c r="C1591" s="352"/>
      <c r="D1591" s="352"/>
      <c r="E1591" s="352"/>
      <c r="F1591" s="352"/>
      <c r="G1591" s="352"/>
      <c r="H1591" s="351"/>
      <c r="I1591" s="1155" t="s">
        <v>133</v>
      </c>
      <c r="J1591" s="1156"/>
      <c r="K1591" s="420"/>
      <c r="L1591" s="419"/>
      <c r="M1591" s="473"/>
    </row>
    <row r="1592" spans="1:13" s="321" customFormat="1" ht="15.75" thickBot="1">
      <c r="A1592" s="380" t="s">
        <v>66</v>
      </c>
      <c r="B1592" s="379"/>
      <c r="C1592" s="379"/>
      <c r="D1592" s="379"/>
      <c r="E1592" s="379"/>
      <c r="F1592" s="379"/>
      <c r="G1592" s="378"/>
      <c r="H1592" s="377"/>
      <c r="I1592" s="472"/>
      <c r="J1592" s="471"/>
      <c r="K1592" s="1097">
        <f>K1593+K1600+K1608+K1612+K1613+K1614</f>
        <v>41.94</v>
      </c>
      <c r="L1592" s="1098"/>
      <c r="M1592" s="455">
        <f>M1593+M1600+M1608+M1612+M1613+M1614</f>
        <v>223456.31999999998</v>
      </c>
    </row>
    <row r="1593" spans="1:13" s="321" customFormat="1" ht="15.75" thickBot="1">
      <c r="A1593" s="1041" t="s">
        <v>65</v>
      </c>
      <c r="B1593" s="1042"/>
      <c r="C1593" s="1042"/>
      <c r="D1593" s="1042"/>
      <c r="E1593" s="1042"/>
      <c r="F1593" s="1042"/>
      <c r="G1593" s="1042"/>
      <c r="H1593" s="1043"/>
      <c r="I1593" s="462"/>
      <c r="J1593" s="461"/>
      <c r="K1593" s="1082">
        <f>K1594+K1595+K1596+K1598+K1599</f>
        <v>10.74</v>
      </c>
      <c r="L1593" s="1083"/>
      <c r="M1593" s="460">
        <f>K1593*12*I1568</f>
        <v>57222.720000000001</v>
      </c>
    </row>
    <row r="1594" spans="1:13" s="321" customFormat="1">
      <c r="A1594" s="361" t="s">
        <v>64</v>
      </c>
      <c r="B1594" s="360"/>
      <c r="C1594" s="360"/>
      <c r="D1594" s="360"/>
      <c r="E1594" s="360"/>
      <c r="F1594" s="360"/>
      <c r="G1594" s="360"/>
      <c r="H1594" s="359"/>
      <c r="I1594" s="1157" t="s">
        <v>63</v>
      </c>
      <c r="J1594" s="1158"/>
      <c r="K1594" s="1084">
        <v>2.2400000000000002</v>
      </c>
      <c r="L1594" s="1085"/>
      <c r="M1594" s="449">
        <f>K1594*12*I1568</f>
        <v>11934.720000000001</v>
      </c>
    </row>
    <row r="1595" spans="1:13" s="321" customFormat="1">
      <c r="A1595" s="358" t="s">
        <v>62</v>
      </c>
      <c r="B1595" s="357"/>
      <c r="C1595" s="357"/>
      <c r="D1595" s="357"/>
      <c r="E1595" s="357"/>
      <c r="F1595" s="357"/>
      <c r="G1595" s="357"/>
      <c r="H1595" s="356"/>
      <c r="I1595" s="1153" t="s">
        <v>61</v>
      </c>
      <c r="J1595" s="1154"/>
      <c r="K1595" s="1089">
        <v>5.28</v>
      </c>
      <c r="L1595" s="1090"/>
      <c r="M1595" s="449">
        <f>K1595*12*I1568</f>
        <v>28131.84</v>
      </c>
    </row>
    <row r="1596" spans="1:13" s="321" customFormat="1">
      <c r="A1596" s="353" t="s">
        <v>60</v>
      </c>
      <c r="B1596" s="352"/>
      <c r="C1596" s="352"/>
      <c r="D1596" s="352"/>
      <c r="E1596" s="352"/>
      <c r="F1596" s="352"/>
      <c r="G1596" s="352"/>
      <c r="H1596" s="351"/>
      <c r="I1596" s="1155" t="s">
        <v>59</v>
      </c>
      <c r="J1596" s="1156"/>
      <c r="K1596" s="1089">
        <v>0.6</v>
      </c>
      <c r="L1596" s="1090"/>
      <c r="M1596" s="449">
        <f>K1596*12*I1568</f>
        <v>3196.7999999999997</v>
      </c>
    </row>
    <row r="1597" spans="1:13" s="321" customFormat="1">
      <c r="A1597" s="361" t="s">
        <v>58</v>
      </c>
      <c r="B1597" s="369"/>
      <c r="C1597" s="369"/>
      <c r="D1597" s="369"/>
      <c r="E1597" s="360"/>
      <c r="F1597" s="360"/>
      <c r="G1597" s="360"/>
      <c r="H1597" s="359"/>
      <c r="I1597" s="470"/>
      <c r="J1597" s="469"/>
      <c r="K1597" s="408"/>
      <c r="L1597" s="407"/>
      <c r="M1597" s="449"/>
    </row>
    <row r="1598" spans="1:13" s="321" customFormat="1">
      <c r="A1598" s="358" t="s">
        <v>57</v>
      </c>
      <c r="B1598" s="357"/>
      <c r="C1598" s="357"/>
      <c r="D1598" s="357"/>
      <c r="E1598" s="357"/>
      <c r="F1598" s="357"/>
      <c r="G1598" s="357"/>
      <c r="H1598" s="356"/>
      <c r="I1598" s="1153" t="s">
        <v>27</v>
      </c>
      <c r="J1598" s="1154"/>
      <c r="K1598" s="1089">
        <v>0.18</v>
      </c>
      <c r="L1598" s="1090"/>
      <c r="M1598" s="449">
        <f>K1598*12*I1568</f>
        <v>959.04000000000008</v>
      </c>
    </row>
    <row r="1599" spans="1:13" s="321" customFormat="1" ht="15.75" thickBot="1">
      <c r="A1599" s="353" t="s">
        <v>56</v>
      </c>
      <c r="B1599" s="352"/>
      <c r="C1599" s="352"/>
      <c r="D1599" s="352"/>
      <c r="E1599" s="352"/>
      <c r="F1599" s="352"/>
      <c r="G1599" s="352"/>
      <c r="H1599" s="351"/>
      <c r="I1599" s="1149" t="s">
        <v>27</v>
      </c>
      <c r="J1599" s="1150"/>
      <c r="K1599" s="1113">
        <v>2.44</v>
      </c>
      <c r="L1599" s="1114"/>
      <c r="M1599" s="449">
        <f>K1599*12*I1568</f>
        <v>13000.32</v>
      </c>
    </row>
    <row r="1600" spans="1:13" s="321" customFormat="1" ht="15.75" thickBot="1">
      <c r="A1600" s="1058" t="s">
        <v>55</v>
      </c>
      <c r="B1600" s="1059"/>
      <c r="C1600" s="1059"/>
      <c r="D1600" s="1059"/>
      <c r="E1600" s="1059"/>
      <c r="F1600" s="1059"/>
      <c r="G1600" s="1059"/>
      <c r="H1600" s="1060"/>
      <c r="I1600" s="462"/>
      <c r="J1600" s="461"/>
      <c r="K1600" s="1112">
        <f>K1601+K1602+K1604+K1605+K1606+K1607</f>
        <v>2.5499999999999998</v>
      </c>
      <c r="L1600" s="1083"/>
      <c r="M1600" s="460">
        <f>K1600*12*I1568</f>
        <v>13586.4</v>
      </c>
    </row>
    <row r="1601" spans="1:13" s="321" customFormat="1">
      <c r="A1601" s="370" t="s">
        <v>54</v>
      </c>
      <c r="B1601" s="369"/>
      <c r="C1601" s="369"/>
      <c r="D1601" s="369"/>
      <c r="E1601" s="369"/>
      <c r="F1601" s="360"/>
      <c r="G1601" s="360"/>
      <c r="H1601" s="359"/>
      <c r="I1601" s="468"/>
      <c r="J1601" s="458"/>
      <c r="K1601" s="1084">
        <v>0.14000000000000001</v>
      </c>
      <c r="L1601" s="1085"/>
      <c r="M1601" s="449">
        <f>K1601*12*I1568</f>
        <v>745.92000000000007</v>
      </c>
    </row>
    <row r="1602" spans="1:13" s="321" customFormat="1">
      <c r="A1602" s="367" t="s">
        <v>53</v>
      </c>
      <c r="B1602" s="366"/>
      <c r="C1602" s="366"/>
      <c r="D1602" s="366"/>
      <c r="E1602" s="366"/>
      <c r="F1602" s="352"/>
      <c r="G1602" s="352"/>
      <c r="H1602" s="351"/>
      <c r="I1602" s="1146" t="s">
        <v>52</v>
      </c>
      <c r="J1602" s="1147"/>
      <c r="K1602" s="1089">
        <v>1.22</v>
      </c>
      <c r="L1602" s="1090"/>
      <c r="M1602" s="449">
        <f>K1602*12*I1568</f>
        <v>6500.16</v>
      </c>
    </row>
    <row r="1603" spans="1:13" s="321" customFormat="1">
      <c r="A1603" s="361" t="s">
        <v>51</v>
      </c>
      <c r="B1603" s="360"/>
      <c r="C1603" s="360"/>
      <c r="D1603" s="360"/>
      <c r="E1603" s="360"/>
      <c r="F1603" s="360"/>
      <c r="G1603" s="360"/>
      <c r="H1603" s="359"/>
      <c r="I1603" s="1157" t="s">
        <v>50</v>
      </c>
      <c r="J1603" s="1158"/>
      <c r="K1603" s="414"/>
      <c r="L1603" s="407"/>
      <c r="M1603" s="449"/>
    </row>
    <row r="1604" spans="1:13" s="321" customFormat="1">
      <c r="A1604" s="358" t="s">
        <v>49</v>
      </c>
      <c r="B1604" s="357"/>
      <c r="C1604" s="357"/>
      <c r="D1604" s="357"/>
      <c r="E1604" s="357"/>
      <c r="F1604" s="357"/>
      <c r="G1604" s="357"/>
      <c r="H1604" s="356"/>
      <c r="I1604" s="1153" t="s">
        <v>48</v>
      </c>
      <c r="J1604" s="1154"/>
      <c r="K1604" s="1089">
        <v>0.75</v>
      </c>
      <c r="L1604" s="1090"/>
      <c r="M1604" s="449">
        <f>K1604*12*I1568</f>
        <v>3996</v>
      </c>
    </row>
    <row r="1605" spans="1:13" s="321" customFormat="1">
      <c r="A1605" s="358" t="s">
        <v>47</v>
      </c>
      <c r="B1605" s="357"/>
      <c r="C1605" s="357"/>
      <c r="D1605" s="357"/>
      <c r="E1605" s="357"/>
      <c r="F1605" s="357"/>
      <c r="G1605" s="357"/>
      <c r="H1605" s="356"/>
      <c r="I1605" s="1153" t="s">
        <v>46</v>
      </c>
      <c r="J1605" s="1154"/>
      <c r="K1605" s="1089">
        <v>0.19</v>
      </c>
      <c r="L1605" s="1090"/>
      <c r="M1605" s="449">
        <f>K1605*12*I1568</f>
        <v>1012.3200000000002</v>
      </c>
    </row>
    <row r="1606" spans="1:13" s="321" customFormat="1">
      <c r="A1606" s="353" t="s">
        <v>38</v>
      </c>
      <c r="B1606" s="352"/>
      <c r="C1606" s="352"/>
      <c r="D1606" s="352"/>
      <c r="E1606" s="352"/>
      <c r="F1606" s="352"/>
      <c r="G1606" s="352"/>
      <c r="H1606" s="351"/>
      <c r="I1606" s="1153" t="s">
        <v>37</v>
      </c>
      <c r="J1606" s="1154"/>
      <c r="K1606" s="1091">
        <v>0.1</v>
      </c>
      <c r="L1606" s="1092"/>
      <c r="M1606" s="449">
        <f>K1606*12*I1568</f>
        <v>532.80000000000007</v>
      </c>
    </row>
    <row r="1607" spans="1:13" s="321" customFormat="1" ht="15.75" thickBot="1">
      <c r="A1607" s="353" t="s">
        <v>45</v>
      </c>
      <c r="B1607" s="352"/>
      <c r="C1607" s="352"/>
      <c r="D1607" s="352"/>
      <c r="E1607" s="352"/>
      <c r="F1607" s="352"/>
      <c r="G1607" s="352"/>
      <c r="H1607" s="351"/>
      <c r="I1607" s="1149" t="s">
        <v>44</v>
      </c>
      <c r="J1607" s="1150"/>
      <c r="K1607" s="1093">
        <v>0.15</v>
      </c>
      <c r="L1607" s="1094"/>
      <c r="M1607" s="467">
        <f>K1607*12*I1568</f>
        <v>799.19999999999993</v>
      </c>
    </row>
    <row r="1608" spans="1:13" s="321" customFormat="1" ht="15.75" thickBot="1">
      <c r="A1608" s="1058" t="s">
        <v>108</v>
      </c>
      <c r="B1608" s="1059"/>
      <c r="C1608" s="1059"/>
      <c r="D1608" s="1059"/>
      <c r="E1608" s="1059"/>
      <c r="F1608" s="1059"/>
      <c r="G1608" s="1059"/>
      <c r="H1608" s="1060"/>
      <c r="I1608" s="466"/>
      <c r="J1608" s="465"/>
      <c r="K1608" s="1106">
        <f>K1609+K1610+K1611</f>
        <v>1.67</v>
      </c>
      <c r="L1608" s="1107"/>
      <c r="M1608" s="460">
        <f>K1608*12*I1568</f>
        <v>8897.76</v>
      </c>
    </row>
    <row r="1609" spans="1:13" s="321" customFormat="1">
      <c r="A1609" s="361" t="s">
        <v>42</v>
      </c>
      <c r="B1609" s="360"/>
      <c r="C1609" s="360"/>
      <c r="D1609" s="360"/>
      <c r="E1609" s="360"/>
      <c r="F1609" s="360"/>
      <c r="G1609" s="360"/>
      <c r="H1609" s="359"/>
      <c r="I1609" s="1159" t="s">
        <v>41</v>
      </c>
      <c r="J1609" s="1160"/>
      <c r="K1609" s="1115">
        <v>0.8</v>
      </c>
      <c r="L1609" s="1116"/>
      <c r="M1609" s="449">
        <f>K1609*12*I1568</f>
        <v>4262.4000000000005</v>
      </c>
    </row>
    <row r="1610" spans="1:13" s="321" customFormat="1">
      <c r="A1610" s="358" t="s">
        <v>40</v>
      </c>
      <c r="B1610" s="357"/>
      <c r="C1610" s="357"/>
      <c r="D1610" s="357"/>
      <c r="E1610" s="357"/>
      <c r="F1610" s="357"/>
      <c r="G1610" s="357"/>
      <c r="H1610" s="356"/>
      <c r="I1610" s="464" t="s">
        <v>39</v>
      </c>
      <c r="J1610" s="463"/>
      <c r="K1610" s="1091">
        <v>0.7</v>
      </c>
      <c r="L1610" s="1092"/>
      <c r="M1610" s="449">
        <f>K1610*12*I1568</f>
        <v>3729.5999999999995</v>
      </c>
    </row>
    <row r="1611" spans="1:13" s="321" customFormat="1" ht="15.75" thickBot="1">
      <c r="A1611" s="353" t="s">
        <v>38</v>
      </c>
      <c r="B1611" s="352"/>
      <c r="C1611" s="352"/>
      <c r="D1611" s="352"/>
      <c r="E1611" s="352"/>
      <c r="F1611" s="352"/>
      <c r="G1611" s="352"/>
      <c r="H1611" s="351"/>
      <c r="I1611" s="1149" t="s">
        <v>37</v>
      </c>
      <c r="J1611" s="1150"/>
      <c r="K1611" s="1093">
        <v>0.17</v>
      </c>
      <c r="L1611" s="1094"/>
      <c r="M1611" s="449">
        <f>K1611*12*I1568</f>
        <v>905.76</v>
      </c>
    </row>
    <row r="1612" spans="1:13" s="321" customFormat="1" ht="15.75" thickBot="1">
      <c r="A1612" s="349" t="s">
        <v>107</v>
      </c>
      <c r="B1612" s="348"/>
      <c r="C1612" s="348"/>
      <c r="D1612" s="348"/>
      <c r="E1612" s="348"/>
      <c r="F1612" s="348"/>
      <c r="G1612" s="348"/>
      <c r="H1612" s="347"/>
      <c r="I1612" s="1151" t="s">
        <v>35</v>
      </c>
      <c r="J1612" s="1152"/>
      <c r="K1612" s="1112">
        <v>24.91</v>
      </c>
      <c r="L1612" s="1107"/>
      <c r="M1612" s="460">
        <f>K1612*12*I1568</f>
        <v>132720.48000000001</v>
      </c>
    </row>
    <row r="1613" spans="1:13" s="321" customFormat="1" ht="15.75" thickBot="1">
      <c r="A1613" s="1041" t="s">
        <v>106</v>
      </c>
      <c r="B1613" s="1042"/>
      <c r="C1613" s="1042"/>
      <c r="D1613" s="1042"/>
      <c r="E1613" s="1042"/>
      <c r="F1613" s="1042"/>
      <c r="G1613" s="1042"/>
      <c r="H1613" s="1043"/>
      <c r="I1613" s="1140" t="s">
        <v>32</v>
      </c>
      <c r="J1613" s="1141"/>
      <c r="K1613" s="1112">
        <v>1.98</v>
      </c>
      <c r="L1613" s="1107"/>
      <c r="M1613" s="460">
        <f>K1613*12*I1568</f>
        <v>10549.439999999999</v>
      </c>
    </row>
    <row r="1614" spans="1:13" s="321" customFormat="1" ht="15.75" thickBot="1">
      <c r="A1614" s="349" t="s">
        <v>105</v>
      </c>
      <c r="B1614" s="348"/>
      <c r="C1614" s="348"/>
      <c r="D1614" s="348"/>
      <c r="E1614" s="348"/>
      <c r="F1614" s="348"/>
      <c r="G1614" s="348"/>
      <c r="H1614" s="347"/>
      <c r="I1614" s="462"/>
      <c r="J1614" s="461"/>
      <c r="K1614" s="1112">
        <v>0.09</v>
      </c>
      <c r="L1614" s="1107"/>
      <c r="M1614" s="460">
        <f>K1614*12*I1568</f>
        <v>479.52000000000004</v>
      </c>
    </row>
    <row r="1615" spans="1:13" s="321" customFormat="1">
      <c r="A1615" s="340" t="s">
        <v>28</v>
      </c>
      <c r="B1615" s="339"/>
      <c r="C1615" s="339"/>
      <c r="D1615" s="339"/>
      <c r="E1615" s="339"/>
      <c r="F1615" s="339"/>
      <c r="G1615" s="339"/>
      <c r="H1615" s="337"/>
      <c r="I1615" s="1140" t="s">
        <v>27</v>
      </c>
      <c r="J1615" s="1141"/>
      <c r="K1615" s="439"/>
      <c r="L1615" s="440"/>
      <c r="M1615" s="449"/>
    </row>
    <row r="1616" spans="1:13" s="321" customFormat="1" ht="15.75" thickBot="1">
      <c r="A1616" s="340" t="s">
        <v>26</v>
      </c>
      <c r="B1616" s="339"/>
      <c r="C1616" s="339"/>
      <c r="D1616" s="339"/>
      <c r="E1616" s="339"/>
      <c r="F1616" s="339"/>
      <c r="G1616" s="339"/>
      <c r="H1616" s="337"/>
      <c r="I1616" s="459"/>
      <c r="J1616" s="458"/>
      <c r="K1616" s="439"/>
      <c r="L1616" s="440"/>
      <c r="M1616" s="449"/>
    </row>
    <row r="1617" spans="1:13" s="321" customFormat="1" ht="15.75" thickBot="1">
      <c r="A1617" s="1041" t="s">
        <v>111</v>
      </c>
      <c r="B1617" s="1042"/>
      <c r="C1617" s="1042"/>
      <c r="D1617" s="1042"/>
      <c r="E1617" s="1042"/>
      <c r="F1617" s="1042"/>
      <c r="G1617" s="1042"/>
      <c r="H1617" s="1043"/>
      <c r="I1617" s="462"/>
      <c r="J1617" s="461"/>
      <c r="K1617" s="1112">
        <v>7.34</v>
      </c>
      <c r="L1617" s="1107"/>
      <c r="M1617" s="460">
        <f>K1617*12*I1568</f>
        <v>39107.519999999997</v>
      </c>
    </row>
    <row r="1618" spans="1:13" s="321" customFormat="1">
      <c r="A1618" s="340" t="s">
        <v>132</v>
      </c>
      <c r="B1618" s="338"/>
      <c r="C1618" s="338"/>
      <c r="D1618" s="338"/>
      <c r="E1618" s="338"/>
      <c r="F1618" s="339"/>
      <c r="G1618" s="338"/>
      <c r="H1618" s="337"/>
      <c r="I1618" s="1146" t="s">
        <v>23</v>
      </c>
      <c r="J1618" s="1147"/>
      <c r="K1618" s="410"/>
      <c r="L1618" s="440"/>
      <c r="M1618" s="449"/>
    </row>
    <row r="1619" spans="1:13" s="321" customFormat="1">
      <c r="A1619" s="340" t="s">
        <v>131</v>
      </c>
      <c r="B1619" s="338"/>
      <c r="C1619" s="338"/>
      <c r="D1619" s="338"/>
      <c r="E1619" s="338"/>
      <c r="F1619" s="339"/>
      <c r="G1619" s="338"/>
      <c r="H1619" s="337"/>
      <c r="I1619" s="1146" t="s">
        <v>21</v>
      </c>
      <c r="J1619" s="1147"/>
      <c r="K1619" s="410"/>
      <c r="L1619" s="440"/>
      <c r="M1619" s="449"/>
    </row>
    <row r="1620" spans="1:13" s="321" customFormat="1">
      <c r="A1620" s="340" t="s">
        <v>130</v>
      </c>
      <c r="B1620" s="338"/>
      <c r="C1620" s="338"/>
      <c r="D1620" s="338"/>
      <c r="E1620" s="338"/>
      <c r="F1620" s="339"/>
      <c r="G1620" s="338"/>
      <c r="H1620" s="337"/>
      <c r="I1620" s="1146" t="s">
        <v>19</v>
      </c>
      <c r="J1620" s="1147"/>
      <c r="K1620" s="410"/>
      <c r="L1620" s="440"/>
      <c r="M1620" s="449"/>
    </row>
    <row r="1621" spans="1:13" s="321" customFormat="1">
      <c r="A1621" s="340" t="s">
        <v>129</v>
      </c>
      <c r="B1621" s="338"/>
      <c r="C1621" s="338"/>
      <c r="D1621" s="338"/>
      <c r="E1621" s="338"/>
      <c r="F1621" s="339"/>
      <c r="G1621" s="338"/>
      <c r="H1621" s="337"/>
      <c r="I1621" s="1146" t="s">
        <v>17</v>
      </c>
      <c r="J1621" s="1147"/>
      <c r="K1621" s="410"/>
      <c r="L1621" s="440"/>
      <c r="M1621" s="449"/>
    </row>
    <row r="1622" spans="1:13" s="321" customFormat="1">
      <c r="A1622" s="340" t="s">
        <v>128</v>
      </c>
      <c r="B1622" s="338"/>
      <c r="C1622" s="338"/>
      <c r="D1622" s="338"/>
      <c r="E1622" s="338"/>
      <c r="F1622" s="339"/>
      <c r="G1622" s="338"/>
      <c r="H1622" s="337"/>
      <c r="I1622" s="1146" t="s">
        <v>15</v>
      </c>
      <c r="J1622" s="1147"/>
      <c r="K1622" s="410"/>
      <c r="L1622" s="440"/>
      <c r="M1622" s="449"/>
    </row>
    <row r="1623" spans="1:13" s="321" customFormat="1">
      <c r="A1623" s="340" t="s">
        <v>127</v>
      </c>
      <c r="B1623" s="338"/>
      <c r="C1623" s="338"/>
      <c r="D1623" s="338"/>
      <c r="E1623" s="338"/>
      <c r="F1623" s="339"/>
      <c r="G1623" s="338"/>
      <c r="H1623" s="337"/>
      <c r="I1623" s="459"/>
      <c r="J1623" s="458"/>
      <c r="K1623" s="410"/>
      <c r="L1623" s="411"/>
      <c r="M1623" s="449"/>
    </row>
    <row r="1624" spans="1:13" s="321" customFormat="1">
      <c r="A1624" s="340" t="s">
        <v>126</v>
      </c>
      <c r="B1624" s="338"/>
      <c r="C1624" s="338"/>
      <c r="D1624" s="338"/>
      <c r="E1624" s="338"/>
      <c r="F1624" s="339"/>
      <c r="G1624" s="338"/>
      <c r="H1624" s="337"/>
      <c r="I1624" s="459"/>
      <c r="J1624" s="458"/>
      <c r="K1624" s="410"/>
      <c r="L1624" s="440"/>
      <c r="M1624" s="449"/>
    </row>
    <row r="1625" spans="1:13" s="321" customFormat="1">
      <c r="A1625" s="340" t="s">
        <v>11</v>
      </c>
      <c r="B1625" s="338"/>
      <c r="C1625" s="338"/>
      <c r="D1625" s="338"/>
      <c r="E1625" s="338"/>
      <c r="F1625" s="339"/>
      <c r="G1625" s="338"/>
      <c r="H1625" s="337"/>
      <c r="I1625" s="459"/>
      <c r="J1625" s="458"/>
      <c r="K1625" s="410"/>
      <c r="L1625" s="440"/>
      <c r="M1625" s="449"/>
    </row>
    <row r="1626" spans="1:13" s="321" customFormat="1" ht="15.75" thickBot="1">
      <c r="A1626" s="340" t="s">
        <v>125</v>
      </c>
      <c r="B1626" s="338"/>
      <c r="C1626" s="338"/>
      <c r="D1626" s="338"/>
      <c r="E1626" s="338"/>
      <c r="F1626" s="339"/>
      <c r="G1626" s="338"/>
      <c r="H1626" s="337"/>
      <c r="I1626" s="459"/>
      <c r="J1626" s="458"/>
      <c r="K1626" s="410"/>
      <c r="L1626" s="440"/>
      <c r="M1626" s="449"/>
    </row>
    <row r="1627" spans="1:13" s="321" customFormat="1">
      <c r="A1627" s="457" t="s">
        <v>8</v>
      </c>
      <c r="B1627" s="456"/>
      <c r="C1627" s="456"/>
      <c r="D1627" s="456"/>
      <c r="E1627" s="456"/>
      <c r="F1627" s="456"/>
      <c r="G1627" s="456"/>
      <c r="H1627" s="456"/>
      <c r="I1627" s="1140" t="s">
        <v>3</v>
      </c>
      <c r="J1627" s="1141"/>
      <c r="K1627" s="428"/>
      <c r="L1627" s="427"/>
      <c r="M1627" s="455"/>
    </row>
    <row r="1628" spans="1:13" s="321" customFormat="1" ht="15.75" thickBot="1">
      <c r="A1628" s="454" t="s">
        <v>7</v>
      </c>
      <c r="B1628" s="453"/>
      <c r="C1628" s="453"/>
      <c r="D1628" s="453"/>
      <c r="E1628" s="453"/>
      <c r="F1628" s="453"/>
      <c r="G1628" s="453"/>
      <c r="H1628" s="453"/>
      <c r="I1628" s="452"/>
      <c r="J1628" s="451"/>
      <c r="K1628" s="406"/>
      <c r="L1628" s="405"/>
      <c r="M1628" s="450"/>
    </row>
    <row r="1629" spans="1:13" s="321" customFormat="1" ht="15.75" thickBot="1">
      <c r="A1629" s="1041" t="s">
        <v>6</v>
      </c>
      <c r="B1629" s="1042"/>
      <c r="C1629" s="1042"/>
      <c r="D1629" s="1042"/>
      <c r="E1629" s="1042"/>
      <c r="F1629" s="1042"/>
      <c r="G1629" s="1042"/>
      <c r="H1629" s="1142"/>
      <c r="I1629" s="1143" t="s">
        <v>5</v>
      </c>
      <c r="J1629" s="1144"/>
      <c r="K1629" s="1101">
        <v>1.69</v>
      </c>
      <c r="L1629" s="1102"/>
      <c r="M1629" s="444">
        <f>K1629*12*I1568</f>
        <v>9004.32</v>
      </c>
    </row>
    <row r="1630" spans="1:13" s="321" customFormat="1" ht="15.75" thickBot="1">
      <c r="A1630" s="1145" t="s">
        <v>4</v>
      </c>
      <c r="B1630" s="1145"/>
      <c r="C1630" s="1145"/>
      <c r="D1630" s="1145"/>
      <c r="E1630" s="1145"/>
      <c r="F1630" s="1145"/>
      <c r="G1630" s="1145"/>
      <c r="H1630" s="1145"/>
      <c r="I1630" s="1140" t="s">
        <v>3</v>
      </c>
      <c r="J1630" s="1141"/>
      <c r="K1630" s="1148">
        <v>0.47</v>
      </c>
      <c r="L1630" s="1148"/>
      <c r="M1630" s="449">
        <f>I1568*12*K1630</f>
        <v>2504.16</v>
      </c>
    </row>
    <row r="1631" spans="1:13" s="321" customFormat="1" ht="15.75" thickBot="1">
      <c r="A1631" s="437" t="s">
        <v>2</v>
      </c>
      <c r="B1631" s="438"/>
      <c r="C1631" s="438"/>
      <c r="D1631" s="438"/>
      <c r="E1631" s="438"/>
      <c r="F1631" s="438"/>
      <c r="G1631" s="438"/>
      <c r="H1631" s="438"/>
      <c r="I1631" s="448"/>
      <c r="J1631" s="447"/>
      <c r="K1631" s="1101"/>
      <c r="L1631" s="1102"/>
      <c r="M1631" s="444">
        <f>K1631*12*I1568</f>
        <v>0</v>
      </c>
    </row>
    <row r="1632" spans="1:13" s="321" customFormat="1" ht="15.75" thickBot="1">
      <c r="A1632" s="1138" t="s">
        <v>0</v>
      </c>
      <c r="B1632" s="1139"/>
      <c r="C1632" s="1139"/>
      <c r="D1632" s="1139"/>
      <c r="E1632" s="1139"/>
      <c r="F1632" s="1139"/>
      <c r="G1632" s="1139"/>
      <c r="H1632" s="1139"/>
      <c r="I1632" s="446"/>
      <c r="J1632" s="445"/>
      <c r="K1632" s="1108">
        <f>K1569+K1579+K1592+K1617+K1629+K1631+K1630</f>
        <v>65.22999999999999</v>
      </c>
      <c r="L1632" s="1109"/>
      <c r="M1632" s="444">
        <f>M1569+M1579+M1592+M1617+M1629+M1631+M1630</f>
        <v>347545.43999999994</v>
      </c>
    </row>
    <row r="1634" spans="1:13" ht="15.75">
      <c r="A1634" s="957" t="s">
        <v>104</v>
      </c>
      <c r="B1634" s="957"/>
      <c r="C1634" s="957"/>
      <c r="D1634" s="957"/>
      <c r="E1634" s="957"/>
      <c r="F1634" s="957"/>
      <c r="G1634" s="957"/>
      <c r="H1634" s="957"/>
      <c r="I1634" s="957"/>
      <c r="J1634" s="957"/>
      <c r="K1634" s="957"/>
      <c r="L1634" s="957"/>
      <c r="M1634" s="262"/>
    </row>
    <row r="1635" spans="1:13" ht="15.75">
      <c r="A1635" s="958" t="s">
        <v>139</v>
      </c>
      <c r="B1635" s="958"/>
      <c r="C1635" s="958"/>
      <c r="D1635" s="958"/>
      <c r="E1635" s="958"/>
      <c r="F1635" s="958"/>
      <c r="G1635" s="958"/>
      <c r="H1635" s="958"/>
      <c r="I1635" s="958"/>
      <c r="J1635" s="958"/>
      <c r="K1635" s="958"/>
      <c r="L1635" s="958"/>
      <c r="M1635" s="262"/>
    </row>
    <row r="1636" spans="1:13" ht="15.75">
      <c r="A1636" s="300"/>
      <c r="B1636" s="300"/>
      <c r="C1636" s="300"/>
      <c r="D1636" s="300"/>
      <c r="E1636" s="300"/>
      <c r="F1636" s="300" t="s">
        <v>183</v>
      </c>
      <c r="G1636" s="300"/>
      <c r="H1636" s="300"/>
      <c r="I1636" s="300"/>
      <c r="J1636" s="300"/>
      <c r="K1636" s="1110" t="s">
        <v>159</v>
      </c>
      <c r="L1636" s="1111"/>
      <c r="M1636" s="1111"/>
    </row>
    <row r="1637" spans="1:13">
      <c r="A1637" s="264"/>
      <c r="B1637" s="263"/>
      <c r="C1637" s="960" t="s">
        <v>100</v>
      </c>
      <c r="D1637" s="960"/>
      <c r="E1637" s="960"/>
      <c r="F1637" s="263"/>
      <c r="G1637" s="263"/>
      <c r="H1637" s="298"/>
      <c r="I1637" s="961" t="s">
        <v>99</v>
      </c>
      <c r="J1637" s="962"/>
      <c r="K1637" s="963" t="s">
        <v>98</v>
      </c>
      <c r="L1637" s="964"/>
      <c r="M1637" s="312"/>
    </row>
    <row r="1638" spans="1:13">
      <c r="A1638" s="311"/>
      <c r="B1638" s="283"/>
      <c r="C1638" s="283"/>
      <c r="D1638" s="283"/>
      <c r="E1638" s="283"/>
      <c r="F1638" s="283"/>
      <c r="G1638" s="283"/>
      <c r="H1638" s="284"/>
      <c r="I1638" s="234"/>
      <c r="J1638" s="233"/>
      <c r="K1638" s="965" t="s">
        <v>97</v>
      </c>
      <c r="L1638" s="966"/>
      <c r="M1638" s="310" t="s">
        <v>96</v>
      </c>
    </row>
    <row r="1639" spans="1:13">
      <c r="A1639" s="311"/>
      <c r="B1639" s="283"/>
      <c r="C1639" s="283"/>
      <c r="D1639" s="283"/>
      <c r="E1639" s="283"/>
      <c r="F1639" s="283"/>
      <c r="G1639" s="283"/>
      <c r="H1639" s="284"/>
      <c r="I1639" s="967" t="s">
        <v>95</v>
      </c>
      <c r="J1639" s="968"/>
      <c r="K1639" s="969" t="s">
        <v>94</v>
      </c>
      <c r="L1639" s="970"/>
      <c r="M1639" s="310" t="s">
        <v>93</v>
      </c>
    </row>
    <row r="1640" spans="1:13" ht="16.5" thickBot="1">
      <c r="A1640" s="309"/>
      <c r="B1640" s="280"/>
      <c r="C1640" s="280"/>
      <c r="D1640" s="280"/>
      <c r="E1640" s="280"/>
      <c r="F1640" s="280"/>
      <c r="G1640" s="280"/>
      <c r="H1640" s="279"/>
      <c r="I1640" s="971">
        <v>475.3</v>
      </c>
      <c r="J1640" s="972"/>
      <c r="K1640" s="973"/>
      <c r="L1640" s="974"/>
      <c r="M1640" s="308"/>
    </row>
    <row r="1641" spans="1:13">
      <c r="A1641" s="296" t="s">
        <v>92</v>
      </c>
      <c r="B1641" s="276"/>
      <c r="C1641" s="276"/>
      <c r="D1641" s="276"/>
      <c r="E1641" s="276"/>
      <c r="F1641" s="276"/>
      <c r="G1641" s="276"/>
      <c r="H1641" s="307"/>
      <c r="I1641" s="273"/>
      <c r="J1641" s="272"/>
      <c r="K1641" s="955">
        <f>K1644+K1647</f>
        <v>7.59</v>
      </c>
      <c r="L1641" s="956"/>
      <c r="M1641" s="226">
        <f>K1641*12*I1640</f>
        <v>43290.324000000001</v>
      </c>
    </row>
    <row r="1642" spans="1:13">
      <c r="A1642" s="306" t="s">
        <v>91</v>
      </c>
      <c r="B1642" s="305"/>
      <c r="C1642" s="305"/>
      <c r="D1642" s="305"/>
      <c r="E1642" s="305"/>
      <c r="F1642" s="305"/>
      <c r="G1642" s="305"/>
      <c r="H1642" s="304"/>
      <c r="I1642" s="234"/>
      <c r="J1642" s="233"/>
      <c r="K1642" s="268"/>
      <c r="L1642" s="261"/>
      <c r="M1642" s="303"/>
    </row>
    <row r="1643" spans="1:13" ht="15.75" thickBot="1">
      <c r="A1643" s="292" t="s">
        <v>90</v>
      </c>
      <c r="B1643" s="302"/>
      <c r="C1643" s="302"/>
      <c r="D1643" s="302"/>
      <c r="E1643" s="302"/>
      <c r="F1643" s="302"/>
      <c r="G1643" s="302"/>
      <c r="H1643" s="301"/>
      <c r="I1643" s="289"/>
      <c r="J1643" s="222"/>
      <c r="K1643" s="221"/>
      <c r="L1643" s="220"/>
      <c r="M1643" s="219"/>
    </row>
    <row r="1644" spans="1:13">
      <c r="A1644" s="257" t="s">
        <v>89</v>
      </c>
      <c r="B1644" s="266"/>
      <c r="C1644" s="266"/>
      <c r="D1644" s="266"/>
      <c r="E1644" s="266"/>
      <c r="F1644" s="266"/>
      <c r="G1644" s="266"/>
      <c r="H1644" s="285"/>
      <c r="I1644" s="975" t="s">
        <v>27</v>
      </c>
      <c r="J1644" s="976"/>
      <c r="K1644" s="977">
        <v>4.54</v>
      </c>
      <c r="L1644" s="978"/>
      <c r="M1644" s="215">
        <f>K1644*12*I1640</f>
        <v>25894.344000000001</v>
      </c>
    </row>
    <row r="1645" spans="1:13">
      <c r="A1645" s="238" t="s">
        <v>80</v>
      </c>
      <c r="B1645" s="283"/>
      <c r="C1645" s="283"/>
      <c r="D1645" s="283"/>
      <c r="E1645" s="283"/>
      <c r="F1645" s="283"/>
      <c r="G1645" s="283"/>
      <c r="H1645" s="284"/>
      <c r="I1645" s="967" t="s">
        <v>70</v>
      </c>
      <c r="J1645" s="968"/>
      <c r="K1645" s="262"/>
      <c r="L1645" s="261"/>
      <c r="M1645" s="215"/>
    </row>
    <row r="1646" spans="1:13">
      <c r="A1646" s="257" t="s">
        <v>79</v>
      </c>
      <c r="B1646" s="266"/>
      <c r="C1646" s="266"/>
      <c r="D1646" s="266"/>
      <c r="E1646" s="266"/>
      <c r="F1646" s="266"/>
      <c r="G1646" s="266"/>
      <c r="H1646" s="285"/>
      <c r="I1646" s="975"/>
      <c r="J1646" s="976"/>
      <c r="K1646" s="262"/>
      <c r="L1646" s="261"/>
      <c r="M1646" s="215"/>
    </row>
    <row r="1647" spans="1:13">
      <c r="A1647" s="257" t="s">
        <v>88</v>
      </c>
      <c r="B1647" s="266"/>
      <c r="C1647" s="266"/>
      <c r="D1647" s="266"/>
      <c r="E1647" s="266"/>
      <c r="F1647" s="266"/>
      <c r="G1647" s="266"/>
      <c r="H1647" s="285"/>
      <c r="I1647" s="979" t="s">
        <v>59</v>
      </c>
      <c r="J1647" s="980"/>
      <c r="K1647" s="981">
        <v>3.05</v>
      </c>
      <c r="L1647" s="982"/>
      <c r="M1647" s="215">
        <f>K1647*12*I1640</f>
        <v>17395.979999999996</v>
      </c>
    </row>
    <row r="1648" spans="1:13" ht="15.75">
      <c r="A1648" s="254" t="s">
        <v>87</v>
      </c>
      <c r="B1648" s="282"/>
      <c r="C1648" s="282"/>
      <c r="D1648" s="282"/>
      <c r="E1648" s="282"/>
      <c r="F1648" s="282"/>
      <c r="G1648" s="282"/>
      <c r="H1648" s="281"/>
      <c r="I1648" s="967" t="s">
        <v>70</v>
      </c>
      <c r="J1648" s="968"/>
      <c r="K1648" s="300"/>
      <c r="L1648" s="299"/>
      <c r="M1648" s="215"/>
    </row>
    <row r="1649" spans="1:13">
      <c r="A1649" s="249" t="s">
        <v>86</v>
      </c>
      <c r="B1649" s="263"/>
      <c r="C1649" s="263"/>
      <c r="D1649" s="263"/>
      <c r="E1649" s="263"/>
      <c r="F1649" s="263"/>
      <c r="G1649" s="263"/>
      <c r="H1649" s="298"/>
      <c r="I1649" s="967"/>
      <c r="J1649" s="968"/>
      <c r="K1649" s="297"/>
      <c r="L1649" s="261"/>
      <c r="M1649" s="215"/>
    </row>
    <row r="1650" spans="1:13" ht="15.75" thickBot="1">
      <c r="A1650" s="257" t="s">
        <v>85</v>
      </c>
      <c r="B1650" s="256"/>
      <c r="C1650" s="256"/>
      <c r="D1650" s="256"/>
      <c r="E1650" s="256"/>
      <c r="F1650" s="256"/>
      <c r="G1650" s="256"/>
      <c r="H1650" s="255"/>
      <c r="I1650" s="270"/>
      <c r="J1650" s="269"/>
      <c r="K1650" s="983"/>
      <c r="L1650" s="984"/>
      <c r="M1650" s="215"/>
    </row>
    <row r="1651" spans="1:13">
      <c r="A1651" s="296" t="s">
        <v>84</v>
      </c>
      <c r="B1651" s="295"/>
      <c r="C1651" s="295"/>
      <c r="D1651" s="295"/>
      <c r="E1651" s="295"/>
      <c r="F1651" s="295"/>
      <c r="G1651" s="295"/>
      <c r="H1651" s="294"/>
      <c r="I1651" s="273"/>
      <c r="J1651" s="293"/>
      <c r="K1651" s="985">
        <f>K1653+K1658+K1660</f>
        <v>6.1999999999999993</v>
      </c>
      <c r="L1651" s="956"/>
      <c r="M1651" s="226">
        <f>K1651*12*I1640</f>
        <v>35362.32</v>
      </c>
    </row>
    <row r="1652" spans="1:13" ht="15.75" thickBot="1">
      <c r="A1652" s="292" t="s">
        <v>83</v>
      </c>
      <c r="B1652" s="291"/>
      <c r="C1652" s="291"/>
      <c r="D1652" s="291"/>
      <c r="E1652" s="291"/>
      <c r="F1652" s="291"/>
      <c r="G1652" s="291"/>
      <c r="H1652" s="290"/>
      <c r="I1652" s="289"/>
      <c r="J1652" s="288"/>
      <c r="K1652" s="221"/>
      <c r="L1652" s="220"/>
      <c r="M1652" s="219"/>
    </row>
    <row r="1653" spans="1:13">
      <c r="A1653" s="238" t="s">
        <v>82</v>
      </c>
      <c r="B1653" s="237"/>
      <c r="C1653" s="237"/>
      <c r="D1653" s="237"/>
      <c r="E1653" s="237"/>
      <c r="F1653" s="237"/>
      <c r="G1653" s="237"/>
      <c r="H1653" s="235"/>
      <c r="I1653" s="967" t="s">
        <v>27</v>
      </c>
      <c r="J1653" s="968"/>
      <c r="K1653" s="977">
        <v>3.11</v>
      </c>
      <c r="L1653" s="978"/>
      <c r="M1653" s="215">
        <f>K1653*12*I1640</f>
        <v>17738.196</v>
      </c>
    </row>
    <row r="1654" spans="1:13">
      <c r="A1654" s="257" t="s">
        <v>81</v>
      </c>
      <c r="B1654" s="256"/>
      <c r="C1654" s="256"/>
      <c r="D1654" s="256"/>
      <c r="E1654" s="256"/>
      <c r="F1654" s="256"/>
      <c r="G1654" s="256"/>
      <c r="H1654" s="255"/>
      <c r="I1654" s="429"/>
      <c r="J1654" s="430"/>
      <c r="K1654" s="262"/>
      <c r="L1654" s="261"/>
      <c r="M1654" s="215"/>
    </row>
    <row r="1655" spans="1:13">
      <c r="A1655" s="238" t="s">
        <v>80</v>
      </c>
      <c r="B1655" s="283"/>
      <c r="C1655" s="283"/>
      <c r="D1655" s="283"/>
      <c r="E1655" s="283"/>
      <c r="F1655" s="283"/>
      <c r="G1655" s="283"/>
      <c r="H1655" s="284"/>
      <c r="I1655" s="967" t="s">
        <v>70</v>
      </c>
      <c r="J1655" s="968"/>
      <c r="K1655" s="262"/>
      <c r="L1655" s="261"/>
      <c r="M1655" s="215"/>
    </row>
    <row r="1656" spans="1:13">
      <c r="A1656" s="257" t="s">
        <v>79</v>
      </c>
      <c r="B1656" s="266"/>
      <c r="C1656" s="266"/>
      <c r="D1656" s="266"/>
      <c r="E1656" s="266"/>
      <c r="F1656" s="266"/>
      <c r="G1656" s="266"/>
      <c r="H1656" s="285"/>
      <c r="I1656" s="975"/>
      <c r="J1656" s="976"/>
      <c r="K1656" s="262"/>
      <c r="L1656" s="261"/>
      <c r="M1656" s="215"/>
    </row>
    <row r="1657" spans="1:13">
      <c r="A1657" s="254" t="s">
        <v>78</v>
      </c>
      <c r="B1657" s="282"/>
      <c r="C1657" s="281"/>
      <c r="D1657" s="283"/>
      <c r="E1657" s="283"/>
      <c r="F1657" s="283"/>
      <c r="G1657" s="283"/>
      <c r="H1657" s="284"/>
      <c r="I1657" s="967" t="s">
        <v>70</v>
      </c>
      <c r="J1657" s="968"/>
      <c r="K1657" s="262"/>
      <c r="L1657" s="261"/>
      <c r="M1657" s="215"/>
    </row>
    <row r="1658" spans="1:13">
      <c r="A1658" s="238" t="s">
        <v>77</v>
      </c>
      <c r="B1658" s="283"/>
      <c r="C1658" s="283"/>
      <c r="D1658" s="282"/>
      <c r="E1658" s="282"/>
      <c r="F1658" s="282"/>
      <c r="G1658" s="282"/>
      <c r="H1658" s="281"/>
      <c r="I1658" s="979" t="s">
        <v>59</v>
      </c>
      <c r="J1658" s="980"/>
      <c r="K1658" s="981">
        <v>1.36</v>
      </c>
      <c r="L1658" s="982"/>
      <c r="M1658" s="215">
        <f>K1658*12*I1640</f>
        <v>7756.8960000000006</v>
      </c>
    </row>
    <row r="1659" spans="1:13">
      <c r="A1659" s="249" t="s">
        <v>76</v>
      </c>
      <c r="B1659" s="248"/>
      <c r="C1659" s="248"/>
      <c r="D1659" s="248"/>
      <c r="E1659" s="248"/>
      <c r="F1659" s="248"/>
      <c r="G1659" s="248"/>
      <c r="H1659" s="247"/>
      <c r="I1659" s="961" t="s">
        <v>134</v>
      </c>
      <c r="J1659" s="962"/>
      <c r="K1659" s="262"/>
      <c r="L1659" s="261"/>
      <c r="M1659" s="215"/>
    </row>
    <row r="1660" spans="1:13">
      <c r="A1660" s="249" t="s">
        <v>73</v>
      </c>
      <c r="B1660" s="248"/>
      <c r="C1660" s="248"/>
      <c r="D1660" s="248"/>
      <c r="E1660" s="248"/>
      <c r="F1660" s="248"/>
      <c r="G1660" s="248"/>
      <c r="H1660" s="247"/>
      <c r="I1660" s="961" t="s">
        <v>59</v>
      </c>
      <c r="J1660" s="962"/>
      <c r="K1660" s="981">
        <v>1.73</v>
      </c>
      <c r="L1660" s="982"/>
      <c r="M1660" s="215">
        <f>K1660*12*I1640</f>
        <v>9867.2279999999992</v>
      </c>
    </row>
    <row r="1661" spans="1:13">
      <c r="A1661" s="257" t="s">
        <v>72</v>
      </c>
      <c r="B1661" s="256"/>
      <c r="C1661" s="256"/>
      <c r="D1661" s="256"/>
      <c r="E1661" s="256"/>
      <c r="F1661" s="256"/>
      <c r="G1661" s="256"/>
      <c r="H1661" s="255"/>
      <c r="I1661" s="270"/>
      <c r="J1661" s="269"/>
      <c r="K1661" s="262"/>
      <c r="L1661" s="261"/>
      <c r="M1661" s="215"/>
    </row>
    <row r="1662" spans="1:13">
      <c r="A1662" s="249" t="s">
        <v>71</v>
      </c>
      <c r="B1662" s="248"/>
      <c r="C1662" s="248"/>
      <c r="D1662" s="248"/>
      <c r="E1662" s="248"/>
      <c r="F1662" s="248"/>
      <c r="G1662" s="248"/>
      <c r="H1662" s="247"/>
      <c r="I1662" s="967" t="s">
        <v>70</v>
      </c>
      <c r="J1662" s="968"/>
      <c r="K1662" s="262"/>
      <c r="L1662" s="261"/>
      <c r="M1662" s="215"/>
    </row>
    <row r="1663" spans="1:13" ht="15.75" thickBot="1">
      <c r="A1663" s="249" t="s">
        <v>69</v>
      </c>
      <c r="B1663" s="248"/>
      <c r="C1663" s="248"/>
      <c r="D1663" s="248"/>
      <c r="E1663" s="248"/>
      <c r="F1663" s="248"/>
      <c r="G1663" s="248"/>
      <c r="H1663" s="247"/>
      <c r="I1663" s="961" t="s">
        <v>133</v>
      </c>
      <c r="J1663" s="962"/>
      <c r="K1663" s="280"/>
      <c r="L1663" s="279"/>
      <c r="M1663" s="278"/>
    </row>
    <row r="1664" spans="1:13" ht="15.75" thickBot="1">
      <c r="A1664" s="277" t="s">
        <v>66</v>
      </c>
      <c r="B1664" s="276"/>
      <c r="C1664" s="276"/>
      <c r="D1664" s="276"/>
      <c r="E1664" s="276"/>
      <c r="F1664" s="276"/>
      <c r="G1664" s="275"/>
      <c r="H1664" s="274"/>
      <c r="I1664" s="273"/>
      <c r="J1664" s="272"/>
      <c r="K1664" s="991">
        <f>K1665+K1672+K1680+K1684+K1685+K1686</f>
        <v>43.33</v>
      </c>
      <c r="L1664" s="956"/>
      <c r="M1664" s="226">
        <f>M1665+M1672+M1680+M1684+M1685+M1686</f>
        <v>247136.98800000001</v>
      </c>
    </row>
    <row r="1665" spans="1:13" ht="15.75" thickBot="1">
      <c r="A1665" s="986" t="s">
        <v>65</v>
      </c>
      <c r="B1665" s="987"/>
      <c r="C1665" s="987"/>
      <c r="D1665" s="987"/>
      <c r="E1665" s="987"/>
      <c r="F1665" s="987"/>
      <c r="G1665" s="987"/>
      <c r="H1665" s="988"/>
      <c r="I1665" s="242"/>
      <c r="J1665" s="241"/>
      <c r="K1665" s="989">
        <f>K1666+K1667+K1668+K1670+K1671</f>
        <v>8.3000000000000007</v>
      </c>
      <c r="L1665" s="990"/>
      <c r="M1665" s="240">
        <f>K1665*12*I1640</f>
        <v>47339.880000000005</v>
      </c>
    </row>
    <row r="1666" spans="1:13">
      <c r="A1666" s="257" t="s">
        <v>64</v>
      </c>
      <c r="B1666" s="256"/>
      <c r="C1666" s="256"/>
      <c r="D1666" s="256"/>
      <c r="E1666" s="256"/>
      <c r="F1666" s="256"/>
      <c r="G1666" s="256"/>
      <c r="H1666" s="255"/>
      <c r="I1666" s="975" t="s">
        <v>63</v>
      </c>
      <c r="J1666" s="976"/>
      <c r="K1666" s="977">
        <v>2.2400000000000002</v>
      </c>
      <c r="L1666" s="978"/>
      <c r="M1666" s="215">
        <f>K1666*12*I1640</f>
        <v>12776.064000000002</v>
      </c>
    </row>
    <row r="1667" spans="1:13">
      <c r="A1667" s="254" t="s">
        <v>62</v>
      </c>
      <c r="B1667" s="253"/>
      <c r="C1667" s="253"/>
      <c r="D1667" s="253"/>
      <c r="E1667" s="253"/>
      <c r="F1667" s="253"/>
      <c r="G1667" s="253"/>
      <c r="H1667" s="252"/>
      <c r="I1667" s="979" t="s">
        <v>61</v>
      </c>
      <c r="J1667" s="980"/>
      <c r="K1667" s="981">
        <v>5.28</v>
      </c>
      <c r="L1667" s="982"/>
      <c r="M1667" s="215">
        <f>K1667*12*I1640</f>
        <v>30115.008000000002</v>
      </c>
    </row>
    <row r="1668" spans="1:13">
      <c r="A1668" s="249" t="s">
        <v>60</v>
      </c>
      <c r="B1668" s="248"/>
      <c r="C1668" s="248"/>
      <c r="D1668" s="248"/>
      <c r="E1668" s="248"/>
      <c r="F1668" s="248"/>
      <c r="G1668" s="248"/>
      <c r="H1668" s="247"/>
      <c r="I1668" s="961" t="s">
        <v>59</v>
      </c>
      <c r="J1668" s="962"/>
      <c r="K1668" s="981">
        <v>0.6</v>
      </c>
      <c r="L1668" s="982"/>
      <c r="M1668" s="215">
        <f>K1668*12*I1640</f>
        <v>3422.16</v>
      </c>
    </row>
    <row r="1669" spans="1:13">
      <c r="A1669" s="271" t="s">
        <v>58</v>
      </c>
      <c r="B1669" s="266"/>
      <c r="C1669" s="266"/>
      <c r="D1669" s="266"/>
      <c r="E1669" s="256"/>
      <c r="F1669" s="256"/>
      <c r="G1669" s="256"/>
      <c r="H1669" s="255"/>
      <c r="I1669" s="270"/>
      <c r="J1669" s="269"/>
      <c r="K1669" s="268"/>
      <c r="L1669" s="261"/>
      <c r="M1669" s="215"/>
    </row>
    <row r="1670" spans="1:13">
      <c r="A1670" s="254" t="s">
        <v>57</v>
      </c>
      <c r="B1670" s="253"/>
      <c r="C1670" s="253"/>
      <c r="D1670" s="253"/>
      <c r="E1670" s="253"/>
      <c r="F1670" s="253"/>
      <c r="G1670" s="253"/>
      <c r="H1670" s="252"/>
      <c r="I1670" s="979" t="s">
        <v>27</v>
      </c>
      <c r="J1670" s="980"/>
      <c r="K1670" s="981">
        <v>0.18</v>
      </c>
      <c r="L1670" s="982"/>
      <c r="M1670" s="215">
        <f>K1670*12*I1640</f>
        <v>1026.6480000000001</v>
      </c>
    </row>
    <row r="1671" spans="1:13" ht="15.75" thickBot="1">
      <c r="A1671" s="249" t="s">
        <v>56</v>
      </c>
      <c r="B1671" s="248"/>
      <c r="C1671" s="248"/>
      <c r="D1671" s="248"/>
      <c r="E1671" s="248"/>
      <c r="F1671" s="248"/>
      <c r="G1671" s="248"/>
      <c r="H1671" s="247"/>
      <c r="I1671" s="992" t="s">
        <v>27</v>
      </c>
      <c r="J1671" s="993"/>
      <c r="K1671" s="994"/>
      <c r="L1671" s="995"/>
      <c r="M1671" s="215"/>
    </row>
    <row r="1672" spans="1:13" ht="15.75" thickBot="1">
      <c r="A1672" s="996" t="s">
        <v>55</v>
      </c>
      <c r="B1672" s="997"/>
      <c r="C1672" s="997"/>
      <c r="D1672" s="997"/>
      <c r="E1672" s="997"/>
      <c r="F1672" s="997"/>
      <c r="G1672" s="997"/>
      <c r="H1672" s="998"/>
      <c r="I1672" s="242"/>
      <c r="J1672" s="241"/>
      <c r="K1672" s="999">
        <f>K1673+K1674+K1676+K1677+K1678+K1679</f>
        <v>2.5499999999999998</v>
      </c>
      <c r="L1672" s="990"/>
      <c r="M1672" s="240">
        <f>K1672*12*I1640</f>
        <v>14544.179999999998</v>
      </c>
    </row>
    <row r="1673" spans="1:13">
      <c r="A1673" s="267" t="s">
        <v>54</v>
      </c>
      <c r="B1673" s="266"/>
      <c r="C1673" s="266"/>
      <c r="D1673" s="266"/>
      <c r="E1673" s="266"/>
      <c r="F1673" s="256"/>
      <c r="G1673" s="256"/>
      <c r="H1673" s="255"/>
      <c r="I1673" s="265"/>
      <c r="J1673" s="233"/>
      <c r="K1673" s="977">
        <v>0.14000000000000001</v>
      </c>
      <c r="L1673" s="978"/>
      <c r="M1673" s="215">
        <f>K1673*12*I1640</f>
        <v>798.50400000000013</v>
      </c>
    </row>
    <row r="1674" spans="1:13">
      <c r="A1674" s="264" t="s">
        <v>53</v>
      </c>
      <c r="B1674" s="263"/>
      <c r="C1674" s="263"/>
      <c r="D1674" s="263"/>
      <c r="E1674" s="263"/>
      <c r="F1674" s="248"/>
      <c r="G1674" s="248"/>
      <c r="H1674" s="247"/>
      <c r="I1674" s="967" t="s">
        <v>52</v>
      </c>
      <c r="J1674" s="968"/>
      <c r="K1674" s="981">
        <v>1.22</v>
      </c>
      <c r="L1674" s="982"/>
      <c r="M1674" s="215">
        <f>K1674*12*I1640</f>
        <v>6958.3920000000007</v>
      </c>
    </row>
    <row r="1675" spans="1:13">
      <c r="A1675" s="257" t="s">
        <v>51</v>
      </c>
      <c r="B1675" s="256"/>
      <c r="C1675" s="256"/>
      <c r="D1675" s="256"/>
      <c r="E1675" s="256"/>
      <c r="F1675" s="256"/>
      <c r="G1675" s="256"/>
      <c r="H1675" s="255"/>
      <c r="I1675" s="975" t="s">
        <v>50</v>
      </c>
      <c r="J1675" s="976"/>
      <c r="K1675" s="262"/>
      <c r="L1675" s="261"/>
      <c r="M1675" s="215"/>
    </row>
    <row r="1676" spans="1:13">
      <c r="A1676" s="254" t="s">
        <v>49</v>
      </c>
      <c r="B1676" s="253"/>
      <c r="C1676" s="253"/>
      <c r="D1676" s="253"/>
      <c r="E1676" s="253"/>
      <c r="F1676" s="253"/>
      <c r="G1676" s="253"/>
      <c r="H1676" s="252"/>
      <c r="I1676" s="979" t="s">
        <v>48</v>
      </c>
      <c r="J1676" s="980"/>
      <c r="K1676" s="981">
        <v>0.75</v>
      </c>
      <c r="L1676" s="982"/>
      <c r="M1676" s="215">
        <f>K1676*12*I1640</f>
        <v>4277.7</v>
      </c>
    </row>
    <row r="1677" spans="1:13">
      <c r="A1677" s="254" t="s">
        <v>47</v>
      </c>
      <c r="B1677" s="253"/>
      <c r="C1677" s="253"/>
      <c r="D1677" s="253"/>
      <c r="E1677" s="253"/>
      <c r="F1677" s="253"/>
      <c r="G1677" s="253"/>
      <c r="H1677" s="252"/>
      <c r="I1677" s="979" t="s">
        <v>46</v>
      </c>
      <c r="J1677" s="980"/>
      <c r="K1677" s="981">
        <v>0.19</v>
      </c>
      <c r="L1677" s="982"/>
      <c r="M1677" s="215">
        <f>K1677*12*I1640</f>
        <v>1083.6840000000002</v>
      </c>
    </row>
    <row r="1678" spans="1:13">
      <c r="A1678" s="249" t="s">
        <v>38</v>
      </c>
      <c r="B1678" s="248"/>
      <c r="C1678" s="248"/>
      <c r="D1678" s="248"/>
      <c r="E1678" s="248"/>
      <c r="F1678" s="248"/>
      <c r="G1678" s="248"/>
      <c r="H1678" s="247"/>
      <c r="I1678" s="979" t="s">
        <v>37</v>
      </c>
      <c r="J1678" s="980"/>
      <c r="K1678" s="983">
        <v>0.1</v>
      </c>
      <c r="L1678" s="984"/>
      <c r="M1678" s="215">
        <f>K1678*12*I1640</f>
        <v>570.36000000000013</v>
      </c>
    </row>
    <row r="1679" spans="1:13" ht="15.75" thickBot="1">
      <c r="A1679" s="249" t="s">
        <v>45</v>
      </c>
      <c r="B1679" s="248"/>
      <c r="C1679" s="248"/>
      <c r="D1679" s="248"/>
      <c r="E1679" s="248"/>
      <c r="F1679" s="248"/>
      <c r="G1679" s="248"/>
      <c r="H1679" s="247"/>
      <c r="I1679" s="992" t="s">
        <v>44</v>
      </c>
      <c r="J1679" s="993"/>
      <c r="K1679" s="1002">
        <v>0.15</v>
      </c>
      <c r="L1679" s="1003"/>
      <c r="M1679" s="260">
        <f>K1679*12*I1640</f>
        <v>855.54</v>
      </c>
    </row>
    <row r="1680" spans="1:13" ht="15.75" thickBot="1">
      <c r="A1680" s="996" t="s">
        <v>108</v>
      </c>
      <c r="B1680" s="997"/>
      <c r="C1680" s="997"/>
      <c r="D1680" s="997"/>
      <c r="E1680" s="997"/>
      <c r="F1680" s="997"/>
      <c r="G1680" s="997"/>
      <c r="H1680" s="998"/>
      <c r="I1680" s="259"/>
      <c r="J1680" s="258"/>
      <c r="K1680" s="1004">
        <f>K1681+K1682+K1683</f>
        <v>1.67</v>
      </c>
      <c r="L1680" s="1005"/>
      <c r="M1680" s="240">
        <f>K1680*12*I1640</f>
        <v>9525.0120000000006</v>
      </c>
    </row>
    <row r="1681" spans="1:13">
      <c r="A1681" s="257" t="s">
        <v>42</v>
      </c>
      <c r="B1681" s="256"/>
      <c r="C1681" s="256"/>
      <c r="D1681" s="256"/>
      <c r="E1681" s="256"/>
      <c r="F1681" s="256"/>
      <c r="G1681" s="256"/>
      <c r="H1681" s="255"/>
      <c r="I1681" s="1006" t="s">
        <v>41</v>
      </c>
      <c r="J1681" s="1007"/>
      <c r="K1681" s="1008">
        <v>0.8</v>
      </c>
      <c r="L1681" s="1009"/>
      <c r="M1681" s="215">
        <f>K1681*12*I1640</f>
        <v>4562.880000000001</v>
      </c>
    </row>
    <row r="1682" spans="1:13">
      <c r="A1682" s="254" t="s">
        <v>40</v>
      </c>
      <c r="B1682" s="253"/>
      <c r="C1682" s="253"/>
      <c r="D1682" s="253"/>
      <c r="E1682" s="253"/>
      <c r="F1682" s="253"/>
      <c r="G1682" s="253"/>
      <c r="H1682" s="252"/>
      <c r="I1682" s="251" t="s">
        <v>39</v>
      </c>
      <c r="J1682" s="250"/>
      <c r="K1682" s="983">
        <v>0.7</v>
      </c>
      <c r="L1682" s="984"/>
      <c r="M1682" s="215">
        <f>K1682*12*I1640</f>
        <v>3992.5199999999995</v>
      </c>
    </row>
    <row r="1683" spans="1:13" ht="15.75" thickBot="1">
      <c r="A1683" s="249" t="s">
        <v>38</v>
      </c>
      <c r="B1683" s="248"/>
      <c r="C1683" s="248"/>
      <c r="D1683" s="248"/>
      <c r="E1683" s="248"/>
      <c r="F1683" s="248"/>
      <c r="G1683" s="248"/>
      <c r="H1683" s="247"/>
      <c r="I1683" s="992" t="s">
        <v>37</v>
      </c>
      <c r="J1683" s="993"/>
      <c r="K1683" s="1002">
        <v>0.17</v>
      </c>
      <c r="L1683" s="1003"/>
      <c r="M1683" s="215">
        <f>K1683*12*I1640</f>
        <v>969.61200000000008</v>
      </c>
    </row>
    <row r="1684" spans="1:13" ht="15.75" thickBot="1">
      <c r="A1684" s="246" t="s">
        <v>107</v>
      </c>
      <c r="B1684" s="245"/>
      <c r="C1684" s="245"/>
      <c r="D1684" s="245"/>
      <c r="E1684" s="245"/>
      <c r="F1684" s="245"/>
      <c r="G1684" s="245"/>
      <c r="H1684" s="244"/>
      <c r="I1684" s="1010" t="s">
        <v>35</v>
      </c>
      <c r="J1684" s="1011"/>
      <c r="K1684" s="1136">
        <v>28.74</v>
      </c>
      <c r="L1684" s="1137"/>
      <c r="M1684" s="240">
        <f>K1684*12*I1640</f>
        <v>163921.46400000001</v>
      </c>
    </row>
    <row r="1685" spans="1:13" ht="15.75" thickBot="1">
      <c r="A1685" s="986" t="s">
        <v>106</v>
      </c>
      <c r="B1685" s="987"/>
      <c r="C1685" s="987"/>
      <c r="D1685" s="987"/>
      <c r="E1685" s="987"/>
      <c r="F1685" s="987"/>
      <c r="G1685" s="987"/>
      <c r="H1685" s="988"/>
      <c r="I1685" s="1014" t="s">
        <v>32</v>
      </c>
      <c r="J1685" s="1015"/>
      <c r="K1685" s="999">
        <v>1.98</v>
      </c>
      <c r="L1685" s="1005"/>
      <c r="M1685" s="240">
        <f>K1685*12*I1640</f>
        <v>11293.127999999999</v>
      </c>
    </row>
    <row r="1686" spans="1:13" ht="15.75" thickBot="1">
      <c r="A1686" s="246" t="s">
        <v>105</v>
      </c>
      <c r="B1686" s="245"/>
      <c r="C1686" s="245"/>
      <c r="D1686" s="245"/>
      <c r="E1686" s="245"/>
      <c r="F1686" s="245"/>
      <c r="G1686" s="245"/>
      <c r="H1686" s="244"/>
      <c r="I1686" s="242"/>
      <c r="J1686" s="241"/>
      <c r="K1686" s="999">
        <v>0.09</v>
      </c>
      <c r="L1686" s="1005"/>
      <c r="M1686" s="240">
        <f>K1686*12*I1640</f>
        <v>513.32400000000007</v>
      </c>
    </row>
    <row r="1687" spans="1:13">
      <c r="A1687" s="238" t="s">
        <v>28</v>
      </c>
      <c r="B1687" s="237"/>
      <c r="C1687" s="237"/>
      <c r="D1687" s="237"/>
      <c r="E1687" s="237"/>
      <c r="F1687" s="237"/>
      <c r="G1687" s="237"/>
      <c r="H1687" s="235"/>
      <c r="I1687" s="1014" t="s">
        <v>27</v>
      </c>
      <c r="J1687" s="1015"/>
      <c r="K1687" s="431"/>
      <c r="L1687" s="432"/>
      <c r="M1687" s="215"/>
    </row>
    <row r="1688" spans="1:13" ht="15.75" thickBot="1">
      <c r="A1688" s="238" t="s">
        <v>26</v>
      </c>
      <c r="B1688" s="237"/>
      <c r="C1688" s="237"/>
      <c r="D1688" s="237"/>
      <c r="E1688" s="237"/>
      <c r="F1688" s="237"/>
      <c r="G1688" s="237"/>
      <c r="H1688" s="235"/>
      <c r="I1688" s="234"/>
      <c r="J1688" s="233"/>
      <c r="K1688" s="431"/>
      <c r="L1688" s="432"/>
      <c r="M1688" s="215"/>
    </row>
    <row r="1689" spans="1:13" ht="15.75" thickBot="1">
      <c r="A1689" s="986" t="s">
        <v>111</v>
      </c>
      <c r="B1689" s="987"/>
      <c r="C1689" s="987"/>
      <c r="D1689" s="987"/>
      <c r="E1689" s="987"/>
      <c r="F1689" s="987"/>
      <c r="G1689" s="987"/>
      <c r="H1689" s="988"/>
      <c r="I1689" s="242"/>
      <c r="J1689" s="241"/>
      <c r="K1689" s="999">
        <v>7.34</v>
      </c>
      <c r="L1689" s="1005"/>
      <c r="M1689" s="240">
        <f>K1689*12*I1640</f>
        <v>41864.423999999999</v>
      </c>
    </row>
    <row r="1690" spans="1:13">
      <c r="A1690" s="238" t="s">
        <v>132</v>
      </c>
      <c r="B1690" s="236"/>
      <c r="C1690" s="236"/>
      <c r="D1690" s="236"/>
      <c r="E1690" s="236"/>
      <c r="F1690" s="237"/>
      <c r="G1690" s="236"/>
      <c r="H1690" s="235"/>
      <c r="I1690" s="967" t="s">
        <v>23</v>
      </c>
      <c r="J1690" s="968"/>
      <c r="K1690" s="232"/>
      <c r="L1690" s="432"/>
      <c r="M1690" s="215"/>
    </row>
    <row r="1691" spans="1:13">
      <c r="A1691" s="238" t="s">
        <v>131</v>
      </c>
      <c r="B1691" s="236"/>
      <c r="C1691" s="236"/>
      <c r="D1691" s="236"/>
      <c r="E1691" s="236"/>
      <c r="F1691" s="237"/>
      <c r="G1691" s="236"/>
      <c r="H1691" s="235"/>
      <c r="I1691" s="967" t="s">
        <v>21</v>
      </c>
      <c r="J1691" s="968"/>
      <c r="K1691" s="232"/>
      <c r="L1691" s="432"/>
      <c r="M1691" s="215"/>
    </row>
    <row r="1692" spans="1:13">
      <c r="A1692" s="238" t="s">
        <v>130</v>
      </c>
      <c r="B1692" s="236"/>
      <c r="C1692" s="236"/>
      <c r="D1692" s="236"/>
      <c r="E1692" s="236"/>
      <c r="F1692" s="237"/>
      <c r="G1692" s="236"/>
      <c r="H1692" s="235"/>
      <c r="I1692" s="967" t="s">
        <v>19</v>
      </c>
      <c r="J1692" s="968"/>
      <c r="K1692" s="232"/>
      <c r="L1692" s="432"/>
      <c r="M1692" s="215"/>
    </row>
    <row r="1693" spans="1:13">
      <c r="A1693" s="238" t="s">
        <v>129</v>
      </c>
      <c r="B1693" s="236"/>
      <c r="C1693" s="236"/>
      <c r="D1693" s="236"/>
      <c r="E1693" s="236"/>
      <c r="F1693" s="237"/>
      <c r="G1693" s="236"/>
      <c r="H1693" s="235"/>
      <c r="I1693" s="967" t="s">
        <v>17</v>
      </c>
      <c r="J1693" s="968"/>
      <c r="K1693" s="232"/>
      <c r="L1693" s="432"/>
      <c r="M1693" s="215"/>
    </row>
    <row r="1694" spans="1:13">
      <c r="A1694" s="238" t="s">
        <v>128</v>
      </c>
      <c r="B1694" s="236"/>
      <c r="C1694" s="236"/>
      <c r="D1694" s="236"/>
      <c r="E1694" s="236"/>
      <c r="F1694" s="237"/>
      <c r="G1694" s="236"/>
      <c r="H1694" s="235"/>
      <c r="I1694" s="967" t="s">
        <v>15</v>
      </c>
      <c r="J1694" s="968"/>
      <c r="K1694" s="232"/>
      <c r="L1694" s="432"/>
      <c r="M1694" s="215"/>
    </row>
    <row r="1695" spans="1:13">
      <c r="A1695" s="238" t="s">
        <v>127</v>
      </c>
      <c r="B1695" s="236"/>
      <c r="C1695" s="236"/>
      <c r="D1695" s="236"/>
      <c r="E1695" s="236"/>
      <c r="F1695" s="237"/>
      <c r="G1695" s="236"/>
      <c r="H1695" s="235"/>
      <c r="I1695" s="234"/>
      <c r="J1695" s="233"/>
      <c r="K1695" s="232"/>
      <c r="L1695" s="239"/>
      <c r="M1695" s="215"/>
    </row>
    <row r="1696" spans="1:13">
      <c r="A1696" s="238" t="s">
        <v>126</v>
      </c>
      <c r="B1696" s="236"/>
      <c r="C1696" s="236"/>
      <c r="D1696" s="236"/>
      <c r="E1696" s="236"/>
      <c r="F1696" s="237"/>
      <c r="G1696" s="236"/>
      <c r="H1696" s="235"/>
      <c r="I1696" s="234"/>
      <c r="J1696" s="233"/>
      <c r="K1696" s="232"/>
      <c r="L1696" s="432"/>
      <c r="M1696" s="215"/>
    </row>
    <row r="1697" spans="1:13">
      <c r="A1697" s="238" t="s">
        <v>11</v>
      </c>
      <c r="B1697" s="236"/>
      <c r="C1697" s="236"/>
      <c r="D1697" s="236"/>
      <c r="E1697" s="236"/>
      <c r="F1697" s="237"/>
      <c r="G1697" s="236"/>
      <c r="H1697" s="235"/>
      <c r="I1697" s="234"/>
      <c r="J1697" s="233"/>
      <c r="K1697" s="232"/>
      <c r="L1697" s="432"/>
      <c r="M1697" s="215"/>
    </row>
    <row r="1698" spans="1:13" ht="15.75" thickBot="1">
      <c r="A1698" s="238" t="s">
        <v>125</v>
      </c>
      <c r="B1698" s="236"/>
      <c r="C1698" s="236"/>
      <c r="D1698" s="236"/>
      <c r="E1698" s="236"/>
      <c r="F1698" s="237"/>
      <c r="G1698" s="236"/>
      <c r="H1698" s="235"/>
      <c r="I1698" s="234"/>
      <c r="J1698" s="233"/>
      <c r="K1698" s="232"/>
      <c r="L1698" s="432"/>
      <c r="M1698" s="215"/>
    </row>
    <row r="1699" spans="1:13">
      <c r="A1699" s="230" t="s">
        <v>8</v>
      </c>
      <c r="B1699" s="229"/>
      <c r="C1699" s="229"/>
      <c r="D1699" s="229"/>
      <c r="E1699" s="229"/>
      <c r="F1699" s="229"/>
      <c r="G1699" s="229"/>
      <c r="H1699" s="229"/>
      <c r="I1699" s="1014" t="s">
        <v>3</v>
      </c>
      <c r="J1699" s="1015"/>
      <c r="K1699" s="228"/>
      <c r="L1699" s="227"/>
      <c r="M1699" s="226"/>
    </row>
    <row r="1700" spans="1:13" ht="15.75" thickBot="1">
      <c r="A1700" s="225" t="s">
        <v>7</v>
      </c>
      <c r="B1700" s="224"/>
      <c r="C1700" s="224"/>
      <c r="D1700" s="224"/>
      <c r="E1700" s="224"/>
      <c r="F1700" s="224"/>
      <c r="G1700" s="224"/>
      <c r="H1700" s="224"/>
      <c r="I1700" s="223"/>
      <c r="J1700" s="222"/>
      <c r="K1700" s="221"/>
      <c r="L1700" s="220"/>
      <c r="M1700" s="219"/>
    </row>
    <row r="1701" spans="1:13" ht="15.75" thickBot="1">
      <c r="A1701" s="1016" t="s">
        <v>157</v>
      </c>
      <c r="B1701" s="1016"/>
      <c r="C1701" s="1016"/>
      <c r="D1701" s="1016"/>
      <c r="E1701" s="1016"/>
      <c r="F1701" s="1016"/>
      <c r="G1701" s="1016"/>
      <c r="H1701" s="1016"/>
      <c r="I1701" s="1014" t="s">
        <v>3</v>
      </c>
      <c r="J1701" s="1015"/>
      <c r="K1701" s="1017">
        <v>0.45</v>
      </c>
      <c r="L1701" s="1017"/>
      <c r="M1701" s="215">
        <f>I1640*12*K1701</f>
        <v>2566.6200000000003</v>
      </c>
    </row>
    <row r="1702" spans="1:13" ht="15.75" thickBot="1">
      <c r="A1702" s="1020" t="s">
        <v>0</v>
      </c>
      <c r="B1702" s="1021"/>
      <c r="C1702" s="1021"/>
      <c r="D1702" s="1021"/>
      <c r="E1702" s="1021"/>
      <c r="F1702" s="1021"/>
      <c r="G1702" s="1021"/>
      <c r="H1702" s="1021"/>
      <c r="I1702" s="210"/>
      <c r="J1702" s="209"/>
      <c r="K1702" s="1022">
        <f>K1641+K1651+K1664+K1689+K1701</f>
        <v>64.91</v>
      </c>
      <c r="L1702" s="1023"/>
      <c r="M1702" s="208">
        <f>M1641+M1651+M1664+M1689+M1701</f>
        <v>370220.67599999998</v>
      </c>
    </row>
    <row r="1704" spans="1:13" ht="15.75">
      <c r="A1704" s="957" t="s">
        <v>104</v>
      </c>
      <c r="B1704" s="957"/>
      <c r="C1704" s="957"/>
      <c r="D1704" s="957"/>
      <c r="E1704" s="957"/>
      <c r="F1704" s="957"/>
      <c r="G1704" s="957"/>
      <c r="H1704" s="957"/>
      <c r="I1704" s="957"/>
      <c r="J1704" s="957"/>
      <c r="K1704" s="957"/>
      <c r="L1704" s="957"/>
      <c r="M1704" s="262"/>
    </row>
    <row r="1705" spans="1:13" ht="15.75">
      <c r="A1705" s="958" t="s">
        <v>139</v>
      </c>
      <c r="B1705" s="958"/>
      <c r="C1705" s="958"/>
      <c r="D1705" s="958"/>
      <c r="E1705" s="958"/>
      <c r="F1705" s="958"/>
      <c r="G1705" s="958"/>
      <c r="H1705" s="958"/>
      <c r="I1705" s="958"/>
      <c r="J1705" s="958"/>
      <c r="K1705" s="958"/>
      <c r="L1705" s="958"/>
      <c r="M1705" s="262"/>
    </row>
    <row r="1706" spans="1:13" ht="15.75">
      <c r="A1706" s="300"/>
      <c r="B1706" s="300"/>
      <c r="C1706" s="300"/>
      <c r="D1706" s="300"/>
      <c r="E1706" s="300"/>
      <c r="F1706" s="300" t="s">
        <v>182</v>
      </c>
      <c r="G1706" s="300"/>
      <c r="H1706" s="300"/>
      <c r="I1706" s="300"/>
      <c r="J1706" s="300"/>
      <c r="K1706" s="1110" t="s">
        <v>159</v>
      </c>
      <c r="L1706" s="1111"/>
      <c r="M1706" s="1111"/>
    </row>
    <row r="1707" spans="1:13">
      <c r="A1707" s="264"/>
      <c r="B1707" s="263"/>
      <c r="C1707" s="960" t="s">
        <v>100</v>
      </c>
      <c r="D1707" s="960"/>
      <c r="E1707" s="960"/>
      <c r="F1707" s="263"/>
      <c r="G1707" s="263"/>
      <c r="H1707" s="298"/>
      <c r="I1707" s="961" t="s">
        <v>99</v>
      </c>
      <c r="J1707" s="962"/>
      <c r="K1707" s="963" t="s">
        <v>98</v>
      </c>
      <c r="L1707" s="964"/>
      <c r="M1707" s="312"/>
    </row>
    <row r="1708" spans="1:13">
      <c r="A1708" s="311"/>
      <c r="B1708" s="283"/>
      <c r="C1708" s="283"/>
      <c r="D1708" s="283"/>
      <c r="E1708" s="283"/>
      <c r="F1708" s="283"/>
      <c r="G1708" s="283"/>
      <c r="H1708" s="284"/>
      <c r="I1708" s="234"/>
      <c r="J1708" s="233"/>
      <c r="K1708" s="965" t="s">
        <v>97</v>
      </c>
      <c r="L1708" s="966"/>
      <c r="M1708" s="310" t="s">
        <v>96</v>
      </c>
    </row>
    <row r="1709" spans="1:13">
      <c r="A1709" s="311"/>
      <c r="B1709" s="283"/>
      <c r="C1709" s="283"/>
      <c r="D1709" s="283"/>
      <c r="E1709" s="283"/>
      <c r="F1709" s="283"/>
      <c r="G1709" s="283"/>
      <c r="H1709" s="284"/>
      <c r="I1709" s="967" t="s">
        <v>95</v>
      </c>
      <c r="J1709" s="968"/>
      <c r="K1709" s="969" t="s">
        <v>94</v>
      </c>
      <c r="L1709" s="970"/>
      <c r="M1709" s="310" t="s">
        <v>93</v>
      </c>
    </row>
    <row r="1710" spans="1:13" ht="16.5" thickBot="1">
      <c r="A1710" s="309"/>
      <c r="B1710" s="280"/>
      <c r="C1710" s="280"/>
      <c r="D1710" s="280"/>
      <c r="E1710" s="280"/>
      <c r="F1710" s="280"/>
      <c r="G1710" s="280"/>
      <c r="H1710" s="279"/>
      <c r="I1710" s="971">
        <v>391.1</v>
      </c>
      <c r="J1710" s="972"/>
      <c r="K1710" s="973"/>
      <c r="L1710" s="974"/>
      <c r="M1710" s="308"/>
    </row>
    <row r="1711" spans="1:13">
      <c r="A1711" s="296" t="s">
        <v>92</v>
      </c>
      <c r="B1711" s="276"/>
      <c r="C1711" s="276"/>
      <c r="D1711" s="276"/>
      <c r="E1711" s="276"/>
      <c r="F1711" s="276"/>
      <c r="G1711" s="276"/>
      <c r="H1711" s="307"/>
      <c r="I1711" s="273"/>
      <c r="J1711" s="272"/>
      <c r="K1711" s="955">
        <f>K1714+K1717</f>
        <v>7.59</v>
      </c>
      <c r="L1711" s="956"/>
      <c r="M1711" s="226">
        <f>K1711*12*I1710</f>
        <v>35621.387999999999</v>
      </c>
    </row>
    <row r="1712" spans="1:13">
      <c r="A1712" s="306" t="s">
        <v>91</v>
      </c>
      <c r="B1712" s="305"/>
      <c r="C1712" s="305"/>
      <c r="D1712" s="305"/>
      <c r="E1712" s="305"/>
      <c r="F1712" s="305"/>
      <c r="G1712" s="305"/>
      <c r="H1712" s="304"/>
      <c r="I1712" s="234"/>
      <c r="J1712" s="233"/>
      <c r="K1712" s="268"/>
      <c r="L1712" s="261"/>
      <c r="M1712" s="303"/>
    </row>
    <row r="1713" spans="1:13" ht="15.75" thickBot="1">
      <c r="A1713" s="292" t="s">
        <v>90</v>
      </c>
      <c r="B1713" s="302"/>
      <c r="C1713" s="302"/>
      <c r="D1713" s="302"/>
      <c r="E1713" s="302"/>
      <c r="F1713" s="302"/>
      <c r="G1713" s="302"/>
      <c r="H1713" s="301"/>
      <c r="I1713" s="289"/>
      <c r="J1713" s="222"/>
      <c r="K1713" s="221"/>
      <c r="L1713" s="220"/>
      <c r="M1713" s="219"/>
    </row>
    <row r="1714" spans="1:13">
      <c r="A1714" s="257" t="s">
        <v>89</v>
      </c>
      <c r="B1714" s="266"/>
      <c r="C1714" s="266"/>
      <c r="D1714" s="266"/>
      <c r="E1714" s="266"/>
      <c r="F1714" s="266"/>
      <c r="G1714" s="266"/>
      <c r="H1714" s="285"/>
      <c r="I1714" s="975" t="s">
        <v>27</v>
      </c>
      <c r="J1714" s="976"/>
      <c r="K1714" s="977">
        <v>4.54</v>
      </c>
      <c r="L1714" s="978"/>
      <c r="M1714" s="215">
        <f>K1714*12*I1710</f>
        <v>21307.128000000004</v>
      </c>
    </row>
    <row r="1715" spans="1:13">
      <c r="A1715" s="238" t="s">
        <v>80</v>
      </c>
      <c r="B1715" s="283"/>
      <c r="C1715" s="283"/>
      <c r="D1715" s="283"/>
      <c r="E1715" s="283"/>
      <c r="F1715" s="283"/>
      <c r="G1715" s="283"/>
      <c r="H1715" s="284"/>
      <c r="I1715" s="967" t="s">
        <v>70</v>
      </c>
      <c r="J1715" s="968"/>
      <c r="K1715" s="262"/>
      <c r="L1715" s="261"/>
      <c r="M1715" s="215"/>
    </row>
    <row r="1716" spans="1:13">
      <c r="A1716" s="257" t="s">
        <v>79</v>
      </c>
      <c r="B1716" s="266"/>
      <c r="C1716" s="266"/>
      <c r="D1716" s="266"/>
      <c r="E1716" s="266"/>
      <c r="F1716" s="266"/>
      <c r="G1716" s="266"/>
      <c r="H1716" s="285"/>
      <c r="I1716" s="975"/>
      <c r="J1716" s="976"/>
      <c r="K1716" s="262"/>
      <c r="L1716" s="261"/>
      <c r="M1716" s="215"/>
    </row>
    <row r="1717" spans="1:13">
      <c r="A1717" s="257" t="s">
        <v>88</v>
      </c>
      <c r="B1717" s="266"/>
      <c r="C1717" s="266"/>
      <c r="D1717" s="266"/>
      <c r="E1717" s="266"/>
      <c r="F1717" s="266"/>
      <c r="G1717" s="266"/>
      <c r="H1717" s="285"/>
      <c r="I1717" s="979" t="s">
        <v>59</v>
      </c>
      <c r="J1717" s="980"/>
      <c r="K1717" s="981">
        <v>3.05</v>
      </c>
      <c r="L1717" s="982"/>
      <c r="M1717" s="215">
        <f>K1717*12*I1710</f>
        <v>14314.259999999998</v>
      </c>
    </row>
    <row r="1718" spans="1:13" ht="15.75">
      <c r="A1718" s="254" t="s">
        <v>87</v>
      </c>
      <c r="B1718" s="282"/>
      <c r="C1718" s="282"/>
      <c r="D1718" s="282"/>
      <c r="E1718" s="282"/>
      <c r="F1718" s="282"/>
      <c r="G1718" s="282"/>
      <c r="H1718" s="281"/>
      <c r="I1718" s="967" t="s">
        <v>70</v>
      </c>
      <c r="J1718" s="968"/>
      <c r="K1718" s="300"/>
      <c r="L1718" s="299"/>
      <c r="M1718" s="215"/>
    </row>
    <row r="1719" spans="1:13">
      <c r="A1719" s="249" t="s">
        <v>86</v>
      </c>
      <c r="B1719" s="263"/>
      <c r="C1719" s="263"/>
      <c r="D1719" s="263"/>
      <c r="E1719" s="263"/>
      <c r="F1719" s="263"/>
      <c r="G1719" s="263"/>
      <c r="H1719" s="298"/>
      <c r="I1719" s="967"/>
      <c r="J1719" s="968"/>
      <c r="K1719" s="297"/>
      <c r="L1719" s="261"/>
      <c r="M1719" s="215"/>
    </row>
    <row r="1720" spans="1:13" ht="15.75" thickBot="1">
      <c r="A1720" s="257" t="s">
        <v>85</v>
      </c>
      <c r="B1720" s="256"/>
      <c r="C1720" s="256"/>
      <c r="D1720" s="256"/>
      <c r="E1720" s="256"/>
      <c r="F1720" s="256"/>
      <c r="G1720" s="256"/>
      <c r="H1720" s="255"/>
      <c r="I1720" s="270"/>
      <c r="J1720" s="269"/>
      <c r="K1720" s="983"/>
      <c r="L1720" s="984"/>
      <c r="M1720" s="215"/>
    </row>
    <row r="1721" spans="1:13">
      <c r="A1721" s="296" t="s">
        <v>84</v>
      </c>
      <c r="B1721" s="295"/>
      <c r="C1721" s="295"/>
      <c r="D1721" s="295"/>
      <c r="E1721" s="295"/>
      <c r="F1721" s="295"/>
      <c r="G1721" s="295"/>
      <c r="H1721" s="294"/>
      <c r="I1721" s="273"/>
      <c r="J1721" s="293"/>
      <c r="K1721" s="985">
        <f>K1723+K1728+K1730</f>
        <v>6.1999999999999993</v>
      </c>
      <c r="L1721" s="956"/>
      <c r="M1721" s="226">
        <f>K1721*12*I1710</f>
        <v>29097.84</v>
      </c>
    </row>
    <row r="1722" spans="1:13" ht="15.75" thickBot="1">
      <c r="A1722" s="292" t="s">
        <v>83</v>
      </c>
      <c r="B1722" s="291"/>
      <c r="C1722" s="291"/>
      <c r="D1722" s="291"/>
      <c r="E1722" s="291"/>
      <c r="F1722" s="291"/>
      <c r="G1722" s="291"/>
      <c r="H1722" s="290"/>
      <c r="I1722" s="289"/>
      <c r="J1722" s="288"/>
      <c r="K1722" s="221"/>
      <c r="L1722" s="220"/>
      <c r="M1722" s="219"/>
    </row>
    <row r="1723" spans="1:13">
      <c r="A1723" s="238" t="s">
        <v>82</v>
      </c>
      <c r="B1723" s="237"/>
      <c r="C1723" s="237"/>
      <c r="D1723" s="237"/>
      <c r="E1723" s="237"/>
      <c r="F1723" s="237"/>
      <c r="G1723" s="237"/>
      <c r="H1723" s="235"/>
      <c r="I1723" s="967" t="s">
        <v>27</v>
      </c>
      <c r="J1723" s="968"/>
      <c r="K1723" s="977">
        <v>3.11</v>
      </c>
      <c r="L1723" s="978"/>
      <c r="M1723" s="215">
        <f>K1723*12*I1710</f>
        <v>14595.852000000001</v>
      </c>
    </row>
    <row r="1724" spans="1:13">
      <c r="A1724" s="257" t="s">
        <v>81</v>
      </c>
      <c r="B1724" s="256"/>
      <c r="C1724" s="256"/>
      <c r="D1724" s="256"/>
      <c r="E1724" s="256"/>
      <c r="F1724" s="256"/>
      <c r="G1724" s="256"/>
      <c r="H1724" s="255"/>
      <c r="I1724" s="429"/>
      <c r="J1724" s="430"/>
      <c r="K1724" s="262"/>
      <c r="L1724" s="261"/>
      <c r="M1724" s="215"/>
    </row>
    <row r="1725" spans="1:13">
      <c r="A1725" s="238" t="s">
        <v>80</v>
      </c>
      <c r="B1725" s="283"/>
      <c r="C1725" s="283"/>
      <c r="D1725" s="283"/>
      <c r="E1725" s="283"/>
      <c r="F1725" s="283"/>
      <c r="G1725" s="283"/>
      <c r="H1725" s="284"/>
      <c r="I1725" s="967" t="s">
        <v>70</v>
      </c>
      <c r="J1725" s="968"/>
      <c r="K1725" s="262"/>
      <c r="L1725" s="261"/>
      <c r="M1725" s="215"/>
    </row>
    <row r="1726" spans="1:13">
      <c r="A1726" s="257" t="s">
        <v>79</v>
      </c>
      <c r="B1726" s="266"/>
      <c r="C1726" s="266"/>
      <c r="D1726" s="266"/>
      <c r="E1726" s="266"/>
      <c r="F1726" s="266"/>
      <c r="G1726" s="266"/>
      <c r="H1726" s="285"/>
      <c r="I1726" s="975"/>
      <c r="J1726" s="976"/>
      <c r="K1726" s="262"/>
      <c r="L1726" s="261"/>
      <c r="M1726" s="215"/>
    </row>
    <row r="1727" spans="1:13">
      <c r="A1727" s="254" t="s">
        <v>78</v>
      </c>
      <c r="B1727" s="282"/>
      <c r="C1727" s="281"/>
      <c r="D1727" s="283"/>
      <c r="E1727" s="283"/>
      <c r="F1727" s="283"/>
      <c r="G1727" s="283"/>
      <c r="H1727" s="284"/>
      <c r="I1727" s="967" t="s">
        <v>70</v>
      </c>
      <c r="J1727" s="968"/>
      <c r="K1727" s="262"/>
      <c r="L1727" s="261"/>
      <c r="M1727" s="215"/>
    </row>
    <row r="1728" spans="1:13">
      <c r="A1728" s="238" t="s">
        <v>77</v>
      </c>
      <c r="B1728" s="283"/>
      <c r="C1728" s="283"/>
      <c r="D1728" s="282"/>
      <c r="E1728" s="282"/>
      <c r="F1728" s="282"/>
      <c r="G1728" s="282"/>
      <c r="H1728" s="281"/>
      <c r="I1728" s="979" t="s">
        <v>59</v>
      </c>
      <c r="J1728" s="980"/>
      <c r="K1728" s="981">
        <v>1.36</v>
      </c>
      <c r="L1728" s="982"/>
      <c r="M1728" s="215">
        <f>K1728*12*I1710</f>
        <v>6382.7520000000004</v>
      </c>
    </row>
    <row r="1729" spans="1:13">
      <c r="A1729" s="249" t="s">
        <v>76</v>
      </c>
      <c r="B1729" s="248"/>
      <c r="C1729" s="248"/>
      <c r="D1729" s="248"/>
      <c r="E1729" s="248"/>
      <c r="F1729" s="248"/>
      <c r="G1729" s="248"/>
      <c r="H1729" s="247"/>
      <c r="I1729" s="961" t="s">
        <v>134</v>
      </c>
      <c r="J1729" s="962"/>
      <c r="K1729" s="262"/>
      <c r="L1729" s="261"/>
      <c r="M1729" s="215"/>
    </row>
    <row r="1730" spans="1:13">
      <c r="A1730" s="249" t="s">
        <v>73</v>
      </c>
      <c r="B1730" s="248"/>
      <c r="C1730" s="248"/>
      <c r="D1730" s="248"/>
      <c r="E1730" s="248"/>
      <c r="F1730" s="248"/>
      <c r="G1730" s="248"/>
      <c r="H1730" s="247"/>
      <c r="I1730" s="961" t="s">
        <v>59</v>
      </c>
      <c r="J1730" s="962"/>
      <c r="K1730" s="981">
        <v>1.73</v>
      </c>
      <c r="L1730" s="982"/>
      <c r="M1730" s="215">
        <f>K1730*12*I1710</f>
        <v>8119.2359999999999</v>
      </c>
    </row>
    <row r="1731" spans="1:13">
      <c r="A1731" s="257" t="s">
        <v>72</v>
      </c>
      <c r="B1731" s="256"/>
      <c r="C1731" s="256"/>
      <c r="D1731" s="256"/>
      <c r="E1731" s="256"/>
      <c r="F1731" s="256"/>
      <c r="G1731" s="256"/>
      <c r="H1731" s="255"/>
      <c r="I1731" s="270"/>
      <c r="J1731" s="269"/>
      <c r="K1731" s="262"/>
      <c r="L1731" s="261"/>
      <c r="M1731" s="215"/>
    </row>
    <row r="1732" spans="1:13">
      <c r="A1732" s="249" t="s">
        <v>71</v>
      </c>
      <c r="B1732" s="248"/>
      <c r="C1732" s="248"/>
      <c r="D1732" s="248"/>
      <c r="E1732" s="248"/>
      <c r="F1732" s="248"/>
      <c r="G1732" s="248"/>
      <c r="H1732" s="247"/>
      <c r="I1732" s="967" t="s">
        <v>70</v>
      </c>
      <c r="J1732" s="968"/>
      <c r="K1732" s="262"/>
      <c r="L1732" s="261"/>
      <c r="M1732" s="215"/>
    </row>
    <row r="1733" spans="1:13" ht="15.75" thickBot="1">
      <c r="A1733" s="249" t="s">
        <v>69</v>
      </c>
      <c r="B1733" s="248"/>
      <c r="C1733" s="248"/>
      <c r="D1733" s="248"/>
      <c r="E1733" s="248"/>
      <c r="F1733" s="248"/>
      <c r="G1733" s="248"/>
      <c r="H1733" s="247"/>
      <c r="I1733" s="961" t="s">
        <v>133</v>
      </c>
      <c r="J1733" s="962"/>
      <c r="K1733" s="280"/>
      <c r="L1733" s="279"/>
      <c r="M1733" s="278"/>
    </row>
    <row r="1734" spans="1:13" ht="15.75" thickBot="1">
      <c r="A1734" s="277" t="s">
        <v>66</v>
      </c>
      <c r="B1734" s="276"/>
      <c r="C1734" s="276"/>
      <c r="D1734" s="276"/>
      <c r="E1734" s="276"/>
      <c r="F1734" s="276"/>
      <c r="G1734" s="275"/>
      <c r="H1734" s="274"/>
      <c r="I1734" s="273"/>
      <c r="J1734" s="272"/>
      <c r="K1734" s="991">
        <f>K1735+K1742+K1750+K1754+K1755+K1756</f>
        <v>31.36</v>
      </c>
      <c r="L1734" s="956"/>
      <c r="M1734" s="226">
        <f>M1735+M1742+M1750+M1754+M1755+M1756</f>
        <v>147178.75200000001</v>
      </c>
    </row>
    <row r="1735" spans="1:13" ht="15.75" thickBot="1">
      <c r="A1735" s="986" t="s">
        <v>65</v>
      </c>
      <c r="B1735" s="987"/>
      <c r="C1735" s="987"/>
      <c r="D1735" s="987"/>
      <c r="E1735" s="987"/>
      <c r="F1735" s="987"/>
      <c r="G1735" s="987"/>
      <c r="H1735" s="988"/>
      <c r="I1735" s="242"/>
      <c r="J1735" s="241"/>
      <c r="K1735" s="989">
        <f>K1736+K1737+K1738+K1740+K1741</f>
        <v>11.07</v>
      </c>
      <c r="L1735" s="990"/>
      <c r="M1735" s="240">
        <f>K1735*12*I1710</f>
        <v>51953.724000000002</v>
      </c>
    </row>
    <row r="1736" spans="1:13">
      <c r="A1736" s="257" t="s">
        <v>64</v>
      </c>
      <c r="B1736" s="256"/>
      <c r="C1736" s="256"/>
      <c r="D1736" s="256"/>
      <c r="E1736" s="256"/>
      <c r="F1736" s="256"/>
      <c r="G1736" s="256"/>
      <c r="H1736" s="255"/>
      <c r="I1736" s="975" t="s">
        <v>63</v>
      </c>
      <c r="J1736" s="976"/>
      <c r="K1736" s="977">
        <v>2.2400000000000002</v>
      </c>
      <c r="L1736" s="978"/>
      <c r="M1736" s="215">
        <f>K1736*12*I1710</f>
        <v>10512.768000000002</v>
      </c>
    </row>
    <row r="1737" spans="1:13">
      <c r="A1737" s="254" t="s">
        <v>62</v>
      </c>
      <c r="B1737" s="253"/>
      <c r="C1737" s="253"/>
      <c r="D1737" s="253"/>
      <c r="E1737" s="253"/>
      <c r="F1737" s="253"/>
      <c r="G1737" s="253"/>
      <c r="H1737" s="252"/>
      <c r="I1737" s="979" t="s">
        <v>61</v>
      </c>
      <c r="J1737" s="980"/>
      <c r="K1737" s="981">
        <v>5.28</v>
      </c>
      <c r="L1737" s="982"/>
      <c r="M1737" s="215">
        <f>K1737*12*I1710</f>
        <v>24780.096000000001</v>
      </c>
    </row>
    <row r="1738" spans="1:13">
      <c r="A1738" s="249" t="s">
        <v>60</v>
      </c>
      <c r="B1738" s="248"/>
      <c r="C1738" s="248"/>
      <c r="D1738" s="248"/>
      <c r="E1738" s="248"/>
      <c r="F1738" s="248"/>
      <c r="G1738" s="248"/>
      <c r="H1738" s="247"/>
      <c r="I1738" s="961" t="s">
        <v>59</v>
      </c>
      <c r="J1738" s="962"/>
      <c r="K1738" s="981">
        <v>0.6</v>
      </c>
      <c r="L1738" s="982"/>
      <c r="M1738" s="215">
        <f>K1738*12*I1710</f>
        <v>2815.92</v>
      </c>
    </row>
    <row r="1739" spans="1:13">
      <c r="A1739" s="271" t="s">
        <v>58</v>
      </c>
      <c r="B1739" s="266"/>
      <c r="C1739" s="266"/>
      <c r="D1739" s="266"/>
      <c r="E1739" s="256"/>
      <c r="F1739" s="256"/>
      <c r="G1739" s="256"/>
      <c r="H1739" s="255"/>
      <c r="I1739" s="270"/>
      <c r="J1739" s="269"/>
      <c r="K1739" s="268"/>
      <c r="L1739" s="261"/>
      <c r="M1739" s="215"/>
    </row>
    <row r="1740" spans="1:13">
      <c r="A1740" s="254" t="s">
        <v>57</v>
      </c>
      <c r="B1740" s="253"/>
      <c r="C1740" s="253"/>
      <c r="D1740" s="253"/>
      <c r="E1740" s="253"/>
      <c r="F1740" s="253"/>
      <c r="G1740" s="253"/>
      <c r="H1740" s="252"/>
      <c r="I1740" s="979" t="s">
        <v>27</v>
      </c>
      <c r="J1740" s="980"/>
      <c r="K1740" s="981">
        <v>0.18</v>
      </c>
      <c r="L1740" s="982"/>
      <c r="M1740" s="215">
        <f>K1740*12*I1710</f>
        <v>844.77600000000007</v>
      </c>
    </row>
    <row r="1741" spans="1:13" ht="15.75" thickBot="1">
      <c r="A1741" s="249" t="s">
        <v>56</v>
      </c>
      <c r="B1741" s="248"/>
      <c r="C1741" s="248"/>
      <c r="D1741" s="248"/>
      <c r="E1741" s="248"/>
      <c r="F1741" s="248"/>
      <c r="G1741" s="248"/>
      <c r="H1741" s="247"/>
      <c r="I1741" s="992" t="s">
        <v>27</v>
      </c>
      <c r="J1741" s="993"/>
      <c r="K1741" s="994">
        <v>2.77</v>
      </c>
      <c r="L1741" s="995"/>
      <c r="M1741" s="215">
        <f>K1741*12*I1710</f>
        <v>13000.164000000001</v>
      </c>
    </row>
    <row r="1742" spans="1:13" ht="15.75" thickBot="1">
      <c r="A1742" s="996" t="s">
        <v>55</v>
      </c>
      <c r="B1742" s="997"/>
      <c r="C1742" s="997"/>
      <c r="D1742" s="997"/>
      <c r="E1742" s="997"/>
      <c r="F1742" s="997"/>
      <c r="G1742" s="997"/>
      <c r="H1742" s="998"/>
      <c r="I1742" s="242"/>
      <c r="J1742" s="241"/>
      <c r="K1742" s="999">
        <f>K1743+K1744+K1746+K1747+K1748+K1749</f>
        <v>2.5499999999999998</v>
      </c>
      <c r="L1742" s="990"/>
      <c r="M1742" s="240">
        <f>K1742*12*I1710</f>
        <v>11967.66</v>
      </c>
    </row>
    <row r="1743" spans="1:13">
      <c r="A1743" s="267" t="s">
        <v>54</v>
      </c>
      <c r="B1743" s="266"/>
      <c r="C1743" s="266"/>
      <c r="D1743" s="266"/>
      <c r="E1743" s="266"/>
      <c r="F1743" s="256"/>
      <c r="G1743" s="256"/>
      <c r="H1743" s="255"/>
      <c r="I1743" s="265"/>
      <c r="J1743" s="233"/>
      <c r="K1743" s="977">
        <v>0.14000000000000001</v>
      </c>
      <c r="L1743" s="978"/>
      <c r="M1743" s="215">
        <f>K1743*12*I1710</f>
        <v>657.04800000000012</v>
      </c>
    </row>
    <row r="1744" spans="1:13">
      <c r="A1744" s="264" t="s">
        <v>53</v>
      </c>
      <c r="B1744" s="263"/>
      <c r="C1744" s="263"/>
      <c r="D1744" s="263"/>
      <c r="E1744" s="263"/>
      <c r="F1744" s="248"/>
      <c r="G1744" s="248"/>
      <c r="H1744" s="247"/>
      <c r="I1744" s="967" t="s">
        <v>52</v>
      </c>
      <c r="J1744" s="968"/>
      <c r="K1744" s="981">
        <v>1.22</v>
      </c>
      <c r="L1744" s="982"/>
      <c r="M1744" s="215">
        <f>K1744*12*I1710</f>
        <v>5725.7040000000006</v>
      </c>
    </row>
    <row r="1745" spans="1:14">
      <c r="A1745" s="257" t="s">
        <v>51</v>
      </c>
      <c r="B1745" s="256"/>
      <c r="C1745" s="256"/>
      <c r="D1745" s="256"/>
      <c r="E1745" s="256"/>
      <c r="F1745" s="256"/>
      <c r="G1745" s="256"/>
      <c r="H1745" s="255"/>
      <c r="I1745" s="975" t="s">
        <v>50</v>
      </c>
      <c r="J1745" s="976"/>
      <c r="K1745" s="262"/>
      <c r="L1745" s="261"/>
      <c r="M1745" s="215"/>
    </row>
    <row r="1746" spans="1:14">
      <c r="A1746" s="254" t="s">
        <v>49</v>
      </c>
      <c r="B1746" s="253"/>
      <c r="C1746" s="253"/>
      <c r="D1746" s="253"/>
      <c r="E1746" s="253"/>
      <c r="F1746" s="253"/>
      <c r="G1746" s="253"/>
      <c r="H1746" s="252"/>
      <c r="I1746" s="979" t="s">
        <v>48</v>
      </c>
      <c r="J1746" s="980"/>
      <c r="K1746" s="981">
        <v>0.75</v>
      </c>
      <c r="L1746" s="982"/>
      <c r="M1746" s="215">
        <f>K1746*12*I1710</f>
        <v>3519.9</v>
      </c>
    </row>
    <row r="1747" spans="1:14">
      <c r="A1747" s="254" t="s">
        <v>47</v>
      </c>
      <c r="B1747" s="253"/>
      <c r="C1747" s="253"/>
      <c r="D1747" s="253"/>
      <c r="E1747" s="253"/>
      <c r="F1747" s="253"/>
      <c r="G1747" s="253"/>
      <c r="H1747" s="252"/>
      <c r="I1747" s="979" t="s">
        <v>46</v>
      </c>
      <c r="J1747" s="980"/>
      <c r="K1747" s="981">
        <v>0.19</v>
      </c>
      <c r="L1747" s="982"/>
      <c r="M1747" s="215">
        <f>K1747*12*I1710</f>
        <v>891.7080000000002</v>
      </c>
    </row>
    <row r="1748" spans="1:14">
      <c r="A1748" s="249" t="s">
        <v>38</v>
      </c>
      <c r="B1748" s="248"/>
      <c r="C1748" s="248"/>
      <c r="D1748" s="248"/>
      <c r="E1748" s="248"/>
      <c r="F1748" s="248"/>
      <c r="G1748" s="248"/>
      <c r="H1748" s="247"/>
      <c r="I1748" s="979" t="s">
        <v>37</v>
      </c>
      <c r="J1748" s="980"/>
      <c r="K1748" s="983">
        <v>0.1</v>
      </c>
      <c r="L1748" s="984"/>
      <c r="M1748" s="215">
        <f>K1748*12*I1710</f>
        <v>469.32000000000011</v>
      </c>
    </row>
    <row r="1749" spans="1:14" ht="15.75" thickBot="1">
      <c r="A1749" s="249" t="s">
        <v>45</v>
      </c>
      <c r="B1749" s="248"/>
      <c r="C1749" s="248"/>
      <c r="D1749" s="248"/>
      <c r="E1749" s="248"/>
      <c r="F1749" s="248"/>
      <c r="G1749" s="248"/>
      <c r="H1749" s="247"/>
      <c r="I1749" s="992" t="s">
        <v>44</v>
      </c>
      <c r="J1749" s="993"/>
      <c r="K1749" s="1002">
        <v>0.15</v>
      </c>
      <c r="L1749" s="1003"/>
      <c r="M1749" s="260">
        <f>K1749*12*I1710</f>
        <v>703.98</v>
      </c>
    </row>
    <row r="1750" spans="1:14" ht="15.75" thickBot="1">
      <c r="A1750" s="996" t="s">
        <v>108</v>
      </c>
      <c r="B1750" s="997"/>
      <c r="C1750" s="997"/>
      <c r="D1750" s="997"/>
      <c r="E1750" s="997"/>
      <c r="F1750" s="997"/>
      <c r="G1750" s="997"/>
      <c r="H1750" s="998"/>
      <c r="I1750" s="259"/>
      <c r="J1750" s="258"/>
      <c r="K1750" s="1004">
        <f>K1751+K1752+K1753</f>
        <v>1.67</v>
      </c>
      <c r="L1750" s="1005"/>
      <c r="M1750" s="240">
        <f>K1750*12*I1710</f>
        <v>7837.6440000000002</v>
      </c>
    </row>
    <row r="1751" spans="1:14">
      <c r="A1751" s="257" t="s">
        <v>42</v>
      </c>
      <c r="B1751" s="256"/>
      <c r="C1751" s="256"/>
      <c r="D1751" s="256"/>
      <c r="E1751" s="256"/>
      <c r="F1751" s="256"/>
      <c r="G1751" s="256"/>
      <c r="H1751" s="255"/>
      <c r="I1751" s="1006" t="s">
        <v>41</v>
      </c>
      <c r="J1751" s="1007"/>
      <c r="K1751" s="1008">
        <v>0.8</v>
      </c>
      <c r="L1751" s="1009"/>
      <c r="M1751" s="215">
        <f>K1751*12*I1710</f>
        <v>3754.5600000000009</v>
      </c>
    </row>
    <row r="1752" spans="1:14">
      <c r="A1752" s="254" t="s">
        <v>40</v>
      </c>
      <c r="B1752" s="253"/>
      <c r="C1752" s="253"/>
      <c r="D1752" s="253"/>
      <c r="E1752" s="253"/>
      <c r="F1752" s="253"/>
      <c r="G1752" s="253"/>
      <c r="H1752" s="252"/>
      <c r="I1752" s="251" t="s">
        <v>39</v>
      </c>
      <c r="J1752" s="250"/>
      <c r="K1752" s="983">
        <v>0.7</v>
      </c>
      <c r="L1752" s="984"/>
      <c r="M1752" s="215">
        <f>K1752*12*I1710</f>
        <v>3285.24</v>
      </c>
    </row>
    <row r="1753" spans="1:14" ht="15.75" thickBot="1">
      <c r="A1753" s="249" t="s">
        <v>38</v>
      </c>
      <c r="B1753" s="248"/>
      <c r="C1753" s="248"/>
      <c r="D1753" s="248"/>
      <c r="E1753" s="248"/>
      <c r="F1753" s="248"/>
      <c r="G1753" s="248"/>
      <c r="H1753" s="247"/>
      <c r="I1753" s="992" t="s">
        <v>37</v>
      </c>
      <c r="J1753" s="993"/>
      <c r="K1753" s="1002">
        <v>0.17</v>
      </c>
      <c r="L1753" s="1003"/>
      <c r="M1753" s="215">
        <f>K1753*12*I1710</f>
        <v>797.84400000000005</v>
      </c>
    </row>
    <row r="1754" spans="1:14" ht="15.75" thickBot="1">
      <c r="A1754" s="246" t="s">
        <v>107</v>
      </c>
      <c r="B1754" s="245"/>
      <c r="C1754" s="245"/>
      <c r="D1754" s="245"/>
      <c r="E1754" s="245"/>
      <c r="F1754" s="245"/>
      <c r="G1754" s="245"/>
      <c r="H1754" s="244"/>
      <c r="I1754" s="1010" t="s">
        <v>35</v>
      </c>
      <c r="J1754" s="1011"/>
      <c r="K1754" s="1012">
        <v>14</v>
      </c>
      <c r="L1754" s="1013"/>
      <c r="M1754" s="240">
        <f>K1754*12*I1710</f>
        <v>65704.800000000003</v>
      </c>
      <c r="N1754">
        <v>12.9</v>
      </c>
    </row>
    <row r="1755" spans="1:14" ht="15.75" thickBot="1">
      <c r="A1755" s="986" t="s">
        <v>106</v>
      </c>
      <c r="B1755" s="987"/>
      <c r="C1755" s="987"/>
      <c r="D1755" s="987"/>
      <c r="E1755" s="987"/>
      <c r="F1755" s="987"/>
      <c r="G1755" s="987"/>
      <c r="H1755" s="988"/>
      <c r="I1755" s="1014" t="s">
        <v>32</v>
      </c>
      <c r="J1755" s="1015"/>
      <c r="K1755" s="999">
        <v>1.98</v>
      </c>
      <c r="L1755" s="1005"/>
      <c r="M1755" s="240">
        <f>K1755*12*I1710</f>
        <v>9292.5360000000001</v>
      </c>
    </row>
    <row r="1756" spans="1:14" ht="15.75" thickBot="1">
      <c r="A1756" s="246" t="s">
        <v>105</v>
      </c>
      <c r="B1756" s="245"/>
      <c r="C1756" s="245"/>
      <c r="D1756" s="245"/>
      <c r="E1756" s="245"/>
      <c r="F1756" s="245"/>
      <c r="G1756" s="245"/>
      <c r="H1756" s="244"/>
      <c r="I1756" s="242"/>
      <c r="J1756" s="241"/>
      <c r="K1756" s="999">
        <v>0.09</v>
      </c>
      <c r="L1756" s="1005"/>
      <c r="M1756" s="240">
        <f>K1756*12*I1710</f>
        <v>422.38800000000003</v>
      </c>
    </row>
    <row r="1757" spans="1:14">
      <c r="A1757" s="238" t="s">
        <v>28</v>
      </c>
      <c r="B1757" s="237"/>
      <c r="C1757" s="237"/>
      <c r="D1757" s="237"/>
      <c r="E1757" s="237"/>
      <c r="F1757" s="237"/>
      <c r="G1757" s="237"/>
      <c r="H1757" s="235"/>
      <c r="I1757" s="1014" t="s">
        <v>27</v>
      </c>
      <c r="J1757" s="1015"/>
      <c r="K1757" s="431"/>
      <c r="L1757" s="432"/>
      <c r="M1757" s="215"/>
    </row>
    <row r="1758" spans="1:14" ht="15.75" thickBot="1">
      <c r="A1758" s="238" t="s">
        <v>26</v>
      </c>
      <c r="B1758" s="237"/>
      <c r="C1758" s="237"/>
      <c r="D1758" s="237"/>
      <c r="E1758" s="237"/>
      <c r="F1758" s="237"/>
      <c r="G1758" s="237"/>
      <c r="H1758" s="235"/>
      <c r="I1758" s="234"/>
      <c r="J1758" s="233"/>
      <c r="K1758" s="431"/>
      <c r="L1758" s="432"/>
      <c r="M1758" s="215"/>
    </row>
    <row r="1759" spans="1:14" ht="15.75" thickBot="1">
      <c r="A1759" s="986" t="s">
        <v>111</v>
      </c>
      <c r="B1759" s="987"/>
      <c r="C1759" s="987"/>
      <c r="D1759" s="987"/>
      <c r="E1759" s="987"/>
      <c r="F1759" s="987"/>
      <c r="G1759" s="987"/>
      <c r="H1759" s="988"/>
      <c r="I1759" s="242"/>
      <c r="J1759" s="241"/>
      <c r="K1759" s="999">
        <v>7.34</v>
      </c>
      <c r="L1759" s="1005"/>
      <c r="M1759" s="240">
        <f>K1759*12*I1710</f>
        <v>34448.088000000003</v>
      </c>
    </row>
    <row r="1760" spans="1:14">
      <c r="A1760" s="238" t="s">
        <v>132</v>
      </c>
      <c r="B1760" s="236"/>
      <c r="C1760" s="236"/>
      <c r="D1760" s="236"/>
      <c r="E1760" s="236"/>
      <c r="F1760" s="237"/>
      <c r="G1760" s="236"/>
      <c r="H1760" s="235"/>
      <c r="I1760" s="967" t="s">
        <v>23</v>
      </c>
      <c r="J1760" s="968"/>
      <c r="K1760" s="232"/>
      <c r="L1760" s="432"/>
      <c r="M1760" s="215"/>
    </row>
    <row r="1761" spans="1:13">
      <c r="A1761" s="238" t="s">
        <v>131</v>
      </c>
      <c r="B1761" s="236"/>
      <c r="C1761" s="236"/>
      <c r="D1761" s="236"/>
      <c r="E1761" s="236"/>
      <c r="F1761" s="237"/>
      <c r="G1761" s="236"/>
      <c r="H1761" s="235"/>
      <c r="I1761" s="967" t="s">
        <v>21</v>
      </c>
      <c r="J1761" s="968"/>
      <c r="K1761" s="232"/>
      <c r="L1761" s="432"/>
      <c r="M1761" s="215"/>
    </row>
    <row r="1762" spans="1:13">
      <c r="A1762" s="238" t="s">
        <v>130</v>
      </c>
      <c r="B1762" s="236"/>
      <c r="C1762" s="236"/>
      <c r="D1762" s="236"/>
      <c r="E1762" s="236"/>
      <c r="F1762" s="237"/>
      <c r="G1762" s="236"/>
      <c r="H1762" s="235"/>
      <c r="I1762" s="967" t="s">
        <v>19</v>
      </c>
      <c r="J1762" s="968"/>
      <c r="K1762" s="232"/>
      <c r="L1762" s="432"/>
      <c r="M1762" s="215"/>
    </row>
    <row r="1763" spans="1:13">
      <c r="A1763" s="238" t="s">
        <v>129</v>
      </c>
      <c r="B1763" s="236"/>
      <c r="C1763" s="236"/>
      <c r="D1763" s="236"/>
      <c r="E1763" s="236"/>
      <c r="F1763" s="237"/>
      <c r="G1763" s="236"/>
      <c r="H1763" s="235"/>
      <c r="I1763" s="967" t="s">
        <v>17</v>
      </c>
      <c r="J1763" s="968"/>
      <c r="K1763" s="232"/>
      <c r="L1763" s="432"/>
      <c r="M1763" s="215"/>
    </row>
    <row r="1764" spans="1:13">
      <c r="A1764" s="238" t="s">
        <v>128</v>
      </c>
      <c r="B1764" s="236"/>
      <c r="C1764" s="236"/>
      <c r="D1764" s="236"/>
      <c r="E1764" s="236"/>
      <c r="F1764" s="237"/>
      <c r="G1764" s="236"/>
      <c r="H1764" s="235"/>
      <c r="I1764" s="967" t="s">
        <v>15</v>
      </c>
      <c r="J1764" s="968"/>
      <c r="K1764" s="232"/>
      <c r="L1764" s="432"/>
      <c r="M1764" s="215"/>
    </row>
    <row r="1765" spans="1:13">
      <c r="A1765" s="238" t="s">
        <v>127</v>
      </c>
      <c r="B1765" s="236"/>
      <c r="C1765" s="236"/>
      <c r="D1765" s="236"/>
      <c r="E1765" s="236"/>
      <c r="F1765" s="237"/>
      <c r="G1765" s="236"/>
      <c r="H1765" s="235"/>
      <c r="I1765" s="234"/>
      <c r="J1765" s="233"/>
      <c r="K1765" s="232"/>
      <c r="L1765" s="239"/>
      <c r="M1765" s="215"/>
    </row>
    <row r="1766" spans="1:13">
      <c r="A1766" s="238" t="s">
        <v>126</v>
      </c>
      <c r="B1766" s="236"/>
      <c r="C1766" s="236"/>
      <c r="D1766" s="236"/>
      <c r="E1766" s="236"/>
      <c r="F1766" s="237"/>
      <c r="G1766" s="236"/>
      <c r="H1766" s="235"/>
      <c r="I1766" s="234"/>
      <c r="J1766" s="233"/>
      <c r="K1766" s="232"/>
      <c r="L1766" s="432"/>
      <c r="M1766" s="215"/>
    </row>
    <row r="1767" spans="1:13">
      <c r="A1767" s="238" t="s">
        <v>11</v>
      </c>
      <c r="B1767" s="236"/>
      <c r="C1767" s="236"/>
      <c r="D1767" s="236"/>
      <c r="E1767" s="236"/>
      <c r="F1767" s="237"/>
      <c r="G1767" s="236"/>
      <c r="H1767" s="235"/>
      <c r="I1767" s="234"/>
      <c r="J1767" s="233"/>
      <c r="K1767" s="232"/>
      <c r="L1767" s="432"/>
      <c r="M1767" s="215"/>
    </row>
    <row r="1768" spans="1:13" ht="15.75" thickBot="1">
      <c r="A1768" s="238" t="s">
        <v>125</v>
      </c>
      <c r="B1768" s="236"/>
      <c r="C1768" s="236"/>
      <c r="D1768" s="236"/>
      <c r="E1768" s="236"/>
      <c r="F1768" s="237"/>
      <c r="G1768" s="236"/>
      <c r="H1768" s="235"/>
      <c r="I1768" s="234"/>
      <c r="J1768" s="233"/>
      <c r="K1768" s="232"/>
      <c r="L1768" s="432"/>
      <c r="M1768" s="215"/>
    </row>
    <row r="1769" spans="1:13">
      <c r="A1769" s="230" t="s">
        <v>8</v>
      </c>
      <c r="B1769" s="229"/>
      <c r="C1769" s="229"/>
      <c r="D1769" s="229"/>
      <c r="E1769" s="229"/>
      <c r="F1769" s="229"/>
      <c r="G1769" s="229"/>
      <c r="H1769" s="229"/>
      <c r="I1769" s="1014" t="s">
        <v>3</v>
      </c>
      <c r="J1769" s="1015"/>
      <c r="K1769" s="228"/>
      <c r="L1769" s="227"/>
      <c r="M1769" s="226"/>
    </row>
    <row r="1770" spans="1:13" ht="15.75" thickBot="1">
      <c r="A1770" s="225" t="s">
        <v>7</v>
      </c>
      <c r="B1770" s="224"/>
      <c r="C1770" s="224"/>
      <c r="D1770" s="224"/>
      <c r="E1770" s="224"/>
      <c r="F1770" s="224"/>
      <c r="G1770" s="224"/>
      <c r="H1770" s="224"/>
      <c r="I1770" s="223"/>
      <c r="J1770" s="222"/>
      <c r="K1770" s="221"/>
      <c r="L1770" s="220"/>
      <c r="M1770" s="219"/>
    </row>
    <row r="1771" spans="1:13" ht="15.75" thickBot="1">
      <c r="A1771" s="986" t="s">
        <v>6</v>
      </c>
      <c r="B1771" s="987"/>
      <c r="C1771" s="987"/>
      <c r="D1771" s="987"/>
      <c r="E1771" s="987"/>
      <c r="F1771" s="987"/>
      <c r="G1771" s="987"/>
      <c r="H1771" s="1026"/>
      <c r="I1771" s="1027" t="s">
        <v>5</v>
      </c>
      <c r="J1771" s="1028"/>
      <c r="K1771" s="1024">
        <v>1.69</v>
      </c>
      <c r="L1771" s="1025"/>
      <c r="M1771" s="208">
        <f>K1771*12*I1710</f>
        <v>7931.5080000000007</v>
      </c>
    </row>
    <row r="1772" spans="1:13" ht="15.75" thickBot="1">
      <c r="A1772" s="1016" t="s">
        <v>4</v>
      </c>
      <c r="B1772" s="1016"/>
      <c r="C1772" s="1016"/>
      <c r="D1772" s="1016"/>
      <c r="E1772" s="1016"/>
      <c r="F1772" s="1016"/>
      <c r="G1772" s="1016"/>
      <c r="H1772" s="1016"/>
      <c r="I1772" s="1014" t="s">
        <v>3</v>
      </c>
      <c r="J1772" s="1015"/>
      <c r="K1772" s="1017">
        <v>0.53</v>
      </c>
      <c r="L1772" s="1017"/>
      <c r="M1772" s="215">
        <f>I1710*12*K1772</f>
        <v>2487.3960000000006</v>
      </c>
    </row>
    <row r="1773" spans="1:13" ht="15.75" thickBot="1">
      <c r="A1773" s="433" t="s">
        <v>2</v>
      </c>
      <c r="B1773" s="434"/>
      <c r="C1773" s="434"/>
      <c r="D1773" s="434"/>
      <c r="E1773" s="434"/>
      <c r="F1773" s="434"/>
      <c r="G1773" s="434"/>
      <c r="H1773" s="434"/>
      <c r="I1773" s="436"/>
      <c r="J1773" s="441"/>
      <c r="K1773" s="1024"/>
      <c r="L1773" s="1025"/>
      <c r="M1773" s="208"/>
    </row>
    <row r="1774" spans="1:13" ht="15.75" thickBot="1">
      <c r="A1774" s="1020" t="s">
        <v>0</v>
      </c>
      <c r="B1774" s="1021"/>
      <c r="C1774" s="1021"/>
      <c r="D1774" s="1021"/>
      <c r="E1774" s="1021"/>
      <c r="F1774" s="1021"/>
      <c r="G1774" s="1021"/>
      <c r="H1774" s="1021"/>
      <c r="I1774" s="210"/>
      <c r="J1774" s="209"/>
      <c r="K1774" s="1022">
        <f>K1711+K1721+K1734+K1759+K1771+K1773+K1772</f>
        <v>54.709999999999994</v>
      </c>
      <c r="L1774" s="1023"/>
      <c r="M1774" s="208">
        <f>M1711+M1721+M1734+M1759+M1771+M1773+M1772</f>
        <v>256764.97200000004</v>
      </c>
    </row>
    <row r="1776" spans="1:13" ht="15.75">
      <c r="A1776" s="957" t="s">
        <v>104</v>
      </c>
      <c r="B1776" s="957"/>
      <c r="C1776" s="957"/>
      <c r="D1776" s="957"/>
      <c r="E1776" s="957"/>
      <c r="F1776" s="957"/>
      <c r="G1776" s="957"/>
      <c r="H1776" s="957"/>
      <c r="I1776" s="957"/>
      <c r="J1776" s="957"/>
      <c r="K1776" s="957"/>
      <c r="L1776" s="957"/>
      <c r="M1776" s="262"/>
    </row>
    <row r="1777" spans="1:13" ht="15.75">
      <c r="A1777" s="958" t="s">
        <v>139</v>
      </c>
      <c r="B1777" s="958"/>
      <c r="C1777" s="958"/>
      <c r="D1777" s="958"/>
      <c r="E1777" s="958"/>
      <c r="F1777" s="958"/>
      <c r="G1777" s="958"/>
      <c r="H1777" s="958"/>
      <c r="I1777" s="958"/>
      <c r="J1777" s="958"/>
      <c r="K1777" s="958"/>
      <c r="L1777" s="958"/>
      <c r="M1777" s="262"/>
    </row>
    <row r="1778" spans="1:13" ht="15.75">
      <c r="A1778" s="300"/>
      <c r="B1778" s="300"/>
      <c r="C1778" s="300"/>
      <c r="D1778" s="300"/>
      <c r="E1778" s="300"/>
      <c r="F1778" s="300" t="s">
        <v>181</v>
      </c>
      <c r="G1778" s="300"/>
      <c r="H1778" s="300"/>
      <c r="I1778" s="300"/>
      <c r="J1778" s="300"/>
      <c r="K1778" s="1110" t="s">
        <v>159</v>
      </c>
      <c r="L1778" s="1111"/>
      <c r="M1778" s="1111"/>
    </row>
    <row r="1779" spans="1:13">
      <c r="A1779" s="264"/>
      <c r="B1779" s="263"/>
      <c r="C1779" s="960" t="s">
        <v>100</v>
      </c>
      <c r="D1779" s="960"/>
      <c r="E1779" s="960"/>
      <c r="F1779" s="263"/>
      <c r="G1779" s="263"/>
      <c r="H1779" s="298"/>
      <c r="I1779" s="961" t="s">
        <v>99</v>
      </c>
      <c r="J1779" s="962"/>
      <c r="K1779" s="963" t="s">
        <v>98</v>
      </c>
      <c r="L1779" s="964"/>
      <c r="M1779" s="312"/>
    </row>
    <row r="1780" spans="1:13">
      <c r="A1780" s="311"/>
      <c r="B1780" s="283"/>
      <c r="C1780" s="283"/>
      <c r="D1780" s="283"/>
      <c r="E1780" s="283"/>
      <c r="F1780" s="283"/>
      <c r="G1780" s="283"/>
      <c r="H1780" s="284"/>
      <c r="I1780" s="234"/>
      <c r="J1780" s="233"/>
      <c r="K1780" s="965" t="s">
        <v>97</v>
      </c>
      <c r="L1780" s="966"/>
      <c r="M1780" s="310" t="s">
        <v>96</v>
      </c>
    </row>
    <row r="1781" spans="1:13">
      <c r="A1781" s="311"/>
      <c r="B1781" s="283"/>
      <c r="C1781" s="283"/>
      <c r="D1781" s="283"/>
      <c r="E1781" s="283"/>
      <c r="F1781" s="283"/>
      <c r="G1781" s="283"/>
      <c r="H1781" s="284"/>
      <c r="I1781" s="967" t="s">
        <v>95</v>
      </c>
      <c r="J1781" s="968"/>
      <c r="K1781" s="969" t="s">
        <v>94</v>
      </c>
      <c r="L1781" s="970"/>
      <c r="M1781" s="310" t="s">
        <v>93</v>
      </c>
    </row>
    <row r="1782" spans="1:13" ht="16.5" thickBot="1">
      <c r="A1782" s="309"/>
      <c r="B1782" s="280"/>
      <c r="C1782" s="280"/>
      <c r="D1782" s="280"/>
      <c r="E1782" s="280"/>
      <c r="F1782" s="280"/>
      <c r="G1782" s="280"/>
      <c r="H1782" s="279"/>
      <c r="I1782" s="971">
        <v>706.8</v>
      </c>
      <c r="J1782" s="972"/>
      <c r="K1782" s="973"/>
      <c r="L1782" s="974"/>
      <c r="M1782" s="308"/>
    </row>
    <row r="1783" spans="1:13">
      <c r="A1783" s="296" t="s">
        <v>92</v>
      </c>
      <c r="B1783" s="276"/>
      <c r="C1783" s="276"/>
      <c r="D1783" s="276"/>
      <c r="E1783" s="276"/>
      <c r="F1783" s="276"/>
      <c r="G1783" s="276"/>
      <c r="H1783" s="307"/>
      <c r="I1783" s="273"/>
      <c r="J1783" s="272"/>
      <c r="K1783" s="955">
        <f>K1786+K1789</f>
        <v>7.59</v>
      </c>
      <c r="L1783" s="956"/>
      <c r="M1783" s="226">
        <f>K1783*12*I1782</f>
        <v>64375.343999999997</v>
      </c>
    </row>
    <row r="1784" spans="1:13">
      <c r="A1784" s="306" t="s">
        <v>91</v>
      </c>
      <c r="B1784" s="305"/>
      <c r="C1784" s="305"/>
      <c r="D1784" s="305"/>
      <c r="E1784" s="305"/>
      <c r="F1784" s="305"/>
      <c r="G1784" s="305"/>
      <c r="H1784" s="304"/>
      <c r="I1784" s="234"/>
      <c r="J1784" s="233"/>
      <c r="K1784" s="268"/>
      <c r="L1784" s="261"/>
      <c r="M1784" s="303"/>
    </row>
    <row r="1785" spans="1:13" ht="15.75" thickBot="1">
      <c r="A1785" s="292" t="s">
        <v>90</v>
      </c>
      <c r="B1785" s="302"/>
      <c r="C1785" s="302"/>
      <c r="D1785" s="302"/>
      <c r="E1785" s="302"/>
      <c r="F1785" s="302"/>
      <c r="G1785" s="302"/>
      <c r="H1785" s="301"/>
      <c r="I1785" s="289"/>
      <c r="J1785" s="222"/>
      <c r="K1785" s="221"/>
      <c r="L1785" s="220"/>
      <c r="M1785" s="219"/>
    </row>
    <row r="1786" spans="1:13">
      <c r="A1786" s="257" t="s">
        <v>89</v>
      </c>
      <c r="B1786" s="266"/>
      <c r="C1786" s="266"/>
      <c r="D1786" s="266"/>
      <c r="E1786" s="266"/>
      <c r="F1786" s="266"/>
      <c r="G1786" s="266"/>
      <c r="H1786" s="285"/>
      <c r="I1786" s="975" t="s">
        <v>27</v>
      </c>
      <c r="J1786" s="976"/>
      <c r="K1786" s="977">
        <v>4.54</v>
      </c>
      <c r="L1786" s="978"/>
      <c r="M1786" s="215">
        <f>K1786*12*I1782</f>
        <v>38506.464</v>
      </c>
    </row>
    <row r="1787" spans="1:13">
      <c r="A1787" s="238" t="s">
        <v>80</v>
      </c>
      <c r="B1787" s="283"/>
      <c r="C1787" s="283"/>
      <c r="D1787" s="283"/>
      <c r="E1787" s="283"/>
      <c r="F1787" s="283"/>
      <c r="G1787" s="283"/>
      <c r="H1787" s="284"/>
      <c r="I1787" s="967" t="s">
        <v>70</v>
      </c>
      <c r="J1787" s="968"/>
      <c r="K1787" s="262"/>
      <c r="L1787" s="261"/>
      <c r="M1787" s="215"/>
    </row>
    <row r="1788" spans="1:13">
      <c r="A1788" s="257" t="s">
        <v>79</v>
      </c>
      <c r="B1788" s="266"/>
      <c r="C1788" s="266"/>
      <c r="D1788" s="266"/>
      <c r="E1788" s="266"/>
      <c r="F1788" s="266"/>
      <c r="G1788" s="266"/>
      <c r="H1788" s="285"/>
      <c r="I1788" s="975"/>
      <c r="J1788" s="976"/>
      <c r="K1788" s="262"/>
      <c r="L1788" s="261"/>
      <c r="M1788" s="215"/>
    </row>
    <row r="1789" spans="1:13">
      <c r="A1789" s="257" t="s">
        <v>88</v>
      </c>
      <c r="B1789" s="266"/>
      <c r="C1789" s="266"/>
      <c r="D1789" s="266"/>
      <c r="E1789" s="266"/>
      <c r="F1789" s="266"/>
      <c r="G1789" s="266"/>
      <c r="H1789" s="285"/>
      <c r="I1789" s="979" t="s">
        <v>59</v>
      </c>
      <c r="J1789" s="980"/>
      <c r="K1789" s="981">
        <v>3.05</v>
      </c>
      <c r="L1789" s="982"/>
      <c r="M1789" s="215">
        <f>K1789*12*I1782</f>
        <v>25868.879999999994</v>
      </c>
    </row>
    <row r="1790" spans="1:13" ht="15.75">
      <c r="A1790" s="254" t="s">
        <v>87</v>
      </c>
      <c r="B1790" s="282"/>
      <c r="C1790" s="282"/>
      <c r="D1790" s="282"/>
      <c r="E1790" s="282"/>
      <c r="F1790" s="282"/>
      <c r="G1790" s="282"/>
      <c r="H1790" s="281"/>
      <c r="I1790" s="967" t="s">
        <v>70</v>
      </c>
      <c r="J1790" s="968"/>
      <c r="K1790" s="300"/>
      <c r="L1790" s="299"/>
      <c r="M1790" s="215"/>
    </row>
    <row r="1791" spans="1:13">
      <c r="A1791" s="249" t="s">
        <v>86</v>
      </c>
      <c r="B1791" s="263"/>
      <c r="C1791" s="263"/>
      <c r="D1791" s="263"/>
      <c r="E1791" s="263"/>
      <c r="F1791" s="263"/>
      <c r="G1791" s="263"/>
      <c r="H1791" s="298"/>
      <c r="I1791" s="967"/>
      <c r="J1791" s="968"/>
      <c r="K1791" s="297"/>
      <c r="L1791" s="261"/>
      <c r="M1791" s="215"/>
    </row>
    <row r="1792" spans="1:13" ht="15.75" thickBot="1">
      <c r="A1792" s="257" t="s">
        <v>85</v>
      </c>
      <c r="B1792" s="256"/>
      <c r="C1792" s="256"/>
      <c r="D1792" s="256"/>
      <c r="E1792" s="256"/>
      <c r="F1792" s="256"/>
      <c r="G1792" s="256"/>
      <c r="H1792" s="255"/>
      <c r="I1792" s="270"/>
      <c r="J1792" s="269"/>
      <c r="K1792" s="983"/>
      <c r="L1792" s="984"/>
      <c r="M1792" s="215"/>
    </row>
    <row r="1793" spans="1:13">
      <c r="A1793" s="296" t="s">
        <v>84</v>
      </c>
      <c r="B1793" s="295"/>
      <c r="C1793" s="295"/>
      <c r="D1793" s="295"/>
      <c r="E1793" s="295"/>
      <c r="F1793" s="295"/>
      <c r="G1793" s="295"/>
      <c r="H1793" s="294"/>
      <c r="I1793" s="273"/>
      <c r="J1793" s="293"/>
      <c r="K1793" s="985">
        <f>K1795+K1800+K1802</f>
        <v>6.1999999999999993</v>
      </c>
      <c r="L1793" s="956"/>
      <c r="M1793" s="226">
        <f>K1793*12*I1782</f>
        <v>52585.919999999991</v>
      </c>
    </row>
    <row r="1794" spans="1:13" ht="15.75" thickBot="1">
      <c r="A1794" s="292" t="s">
        <v>83</v>
      </c>
      <c r="B1794" s="291"/>
      <c r="C1794" s="291"/>
      <c r="D1794" s="291"/>
      <c r="E1794" s="291"/>
      <c r="F1794" s="291"/>
      <c r="G1794" s="291"/>
      <c r="H1794" s="290"/>
      <c r="I1794" s="289"/>
      <c r="J1794" s="288"/>
      <c r="K1794" s="221"/>
      <c r="L1794" s="220"/>
      <c r="M1794" s="219"/>
    </row>
    <row r="1795" spans="1:13">
      <c r="A1795" s="238" t="s">
        <v>82</v>
      </c>
      <c r="B1795" s="237"/>
      <c r="C1795" s="237"/>
      <c r="D1795" s="237"/>
      <c r="E1795" s="237"/>
      <c r="F1795" s="237"/>
      <c r="G1795" s="237"/>
      <c r="H1795" s="235"/>
      <c r="I1795" s="967" t="s">
        <v>27</v>
      </c>
      <c r="J1795" s="968"/>
      <c r="K1795" s="977">
        <v>3.11</v>
      </c>
      <c r="L1795" s="978"/>
      <c r="M1795" s="215">
        <f>K1795*12*I1782</f>
        <v>26377.775999999998</v>
      </c>
    </row>
    <row r="1796" spans="1:13">
      <c r="A1796" s="257" t="s">
        <v>81</v>
      </c>
      <c r="B1796" s="256"/>
      <c r="C1796" s="256"/>
      <c r="D1796" s="256"/>
      <c r="E1796" s="256"/>
      <c r="F1796" s="256"/>
      <c r="G1796" s="256"/>
      <c r="H1796" s="255"/>
      <c r="I1796" s="429"/>
      <c r="J1796" s="430"/>
      <c r="K1796" s="262"/>
      <c r="L1796" s="261"/>
      <c r="M1796" s="215"/>
    </row>
    <row r="1797" spans="1:13">
      <c r="A1797" s="238" t="s">
        <v>80</v>
      </c>
      <c r="B1797" s="283"/>
      <c r="C1797" s="283"/>
      <c r="D1797" s="283"/>
      <c r="E1797" s="283"/>
      <c r="F1797" s="283"/>
      <c r="G1797" s="283"/>
      <c r="H1797" s="284"/>
      <c r="I1797" s="967" t="s">
        <v>70</v>
      </c>
      <c r="J1797" s="968"/>
      <c r="K1797" s="262"/>
      <c r="L1797" s="261"/>
      <c r="M1797" s="215"/>
    </row>
    <row r="1798" spans="1:13">
      <c r="A1798" s="257" t="s">
        <v>79</v>
      </c>
      <c r="B1798" s="266"/>
      <c r="C1798" s="266"/>
      <c r="D1798" s="266"/>
      <c r="E1798" s="266"/>
      <c r="F1798" s="266"/>
      <c r="G1798" s="266"/>
      <c r="H1798" s="285"/>
      <c r="I1798" s="975"/>
      <c r="J1798" s="976"/>
      <c r="K1798" s="262"/>
      <c r="L1798" s="261"/>
      <c r="M1798" s="215"/>
    </row>
    <row r="1799" spans="1:13">
      <c r="A1799" s="254" t="s">
        <v>78</v>
      </c>
      <c r="B1799" s="282"/>
      <c r="C1799" s="281"/>
      <c r="D1799" s="283"/>
      <c r="E1799" s="283"/>
      <c r="F1799" s="283"/>
      <c r="G1799" s="283"/>
      <c r="H1799" s="284"/>
      <c r="I1799" s="967" t="s">
        <v>70</v>
      </c>
      <c r="J1799" s="968"/>
      <c r="K1799" s="262"/>
      <c r="L1799" s="261"/>
      <c r="M1799" s="215"/>
    </row>
    <row r="1800" spans="1:13">
      <c r="A1800" s="238" t="s">
        <v>77</v>
      </c>
      <c r="B1800" s="283"/>
      <c r="C1800" s="283"/>
      <c r="D1800" s="282"/>
      <c r="E1800" s="282"/>
      <c r="F1800" s="282"/>
      <c r="G1800" s="282"/>
      <c r="H1800" s="281"/>
      <c r="I1800" s="979" t="s">
        <v>59</v>
      </c>
      <c r="J1800" s="980"/>
      <c r="K1800" s="981">
        <v>1.36</v>
      </c>
      <c r="L1800" s="982"/>
      <c r="M1800" s="215">
        <f>K1800*12*I1782</f>
        <v>11534.975999999999</v>
      </c>
    </row>
    <row r="1801" spans="1:13">
      <c r="A1801" s="249" t="s">
        <v>76</v>
      </c>
      <c r="B1801" s="248"/>
      <c r="C1801" s="248"/>
      <c r="D1801" s="248"/>
      <c r="E1801" s="248"/>
      <c r="F1801" s="248"/>
      <c r="G1801" s="248"/>
      <c r="H1801" s="247"/>
      <c r="I1801" s="961" t="s">
        <v>134</v>
      </c>
      <c r="J1801" s="962"/>
      <c r="K1801" s="262"/>
      <c r="L1801" s="261"/>
      <c r="M1801" s="215"/>
    </row>
    <row r="1802" spans="1:13">
      <c r="A1802" s="249" t="s">
        <v>73</v>
      </c>
      <c r="B1802" s="248"/>
      <c r="C1802" s="248"/>
      <c r="D1802" s="248"/>
      <c r="E1802" s="248"/>
      <c r="F1802" s="248"/>
      <c r="G1802" s="248"/>
      <c r="H1802" s="247"/>
      <c r="I1802" s="961" t="s">
        <v>59</v>
      </c>
      <c r="J1802" s="962"/>
      <c r="K1802" s="981">
        <v>1.73</v>
      </c>
      <c r="L1802" s="982"/>
      <c r="M1802" s="215">
        <f>K1802*12*I1782</f>
        <v>14673.167999999998</v>
      </c>
    </row>
    <row r="1803" spans="1:13">
      <c r="A1803" s="257" t="s">
        <v>72</v>
      </c>
      <c r="B1803" s="256"/>
      <c r="C1803" s="256"/>
      <c r="D1803" s="256"/>
      <c r="E1803" s="256"/>
      <c r="F1803" s="256"/>
      <c r="G1803" s="256"/>
      <c r="H1803" s="255"/>
      <c r="I1803" s="270"/>
      <c r="J1803" s="269"/>
      <c r="K1803" s="262"/>
      <c r="L1803" s="261"/>
      <c r="M1803" s="215"/>
    </row>
    <row r="1804" spans="1:13">
      <c r="A1804" s="249" t="s">
        <v>71</v>
      </c>
      <c r="B1804" s="248"/>
      <c r="C1804" s="248"/>
      <c r="D1804" s="248"/>
      <c r="E1804" s="248"/>
      <c r="F1804" s="248"/>
      <c r="G1804" s="248"/>
      <c r="H1804" s="247"/>
      <c r="I1804" s="967" t="s">
        <v>70</v>
      </c>
      <c r="J1804" s="968"/>
      <c r="K1804" s="262"/>
      <c r="L1804" s="261"/>
      <c r="M1804" s="215"/>
    </row>
    <row r="1805" spans="1:13" ht="15.75" thickBot="1">
      <c r="A1805" s="249" t="s">
        <v>69</v>
      </c>
      <c r="B1805" s="248"/>
      <c r="C1805" s="248"/>
      <c r="D1805" s="248"/>
      <c r="E1805" s="248"/>
      <c r="F1805" s="248"/>
      <c r="G1805" s="248"/>
      <c r="H1805" s="247"/>
      <c r="I1805" s="961" t="s">
        <v>133</v>
      </c>
      <c r="J1805" s="962"/>
      <c r="K1805" s="280"/>
      <c r="L1805" s="279"/>
      <c r="M1805" s="278"/>
    </row>
    <row r="1806" spans="1:13" ht="15.75" thickBot="1">
      <c r="A1806" s="277" t="s">
        <v>66</v>
      </c>
      <c r="B1806" s="276"/>
      <c r="C1806" s="276"/>
      <c r="D1806" s="276"/>
      <c r="E1806" s="276"/>
      <c r="F1806" s="276"/>
      <c r="G1806" s="275"/>
      <c r="H1806" s="274"/>
      <c r="I1806" s="273"/>
      <c r="J1806" s="272"/>
      <c r="K1806" s="991">
        <f>K1807+K1814+K1822+K1826+K1827+K1828</f>
        <v>44.77</v>
      </c>
      <c r="L1806" s="956"/>
      <c r="M1806" s="226">
        <f>M1807+M1814+M1822+M1826+M1827+M1828</f>
        <v>379721.2319999999</v>
      </c>
    </row>
    <row r="1807" spans="1:13" ht="15.75" thickBot="1">
      <c r="A1807" s="986" t="s">
        <v>65</v>
      </c>
      <c r="B1807" s="987"/>
      <c r="C1807" s="987"/>
      <c r="D1807" s="987"/>
      <c r="E1807" s="987"/>
      <c r="F1807" s="987"/>
      <c r="G1807" s="987"/>
      <c r="H1807" s="988"/>
      <c r="I1807" s="242"/>
      <c r="J1807" s="241"/>
      <c r="K1807" s="989">
        <f>K1808+K1809+K1810+K1812+K1813</f>
        <v>8.3000000000000007</v>
      </c>
      <c r="L1807" s="990"/>
      <c r="M1807" s="240">
        <f>K1807*12*I1782</f>
        <v>70397.279999999999</v>
      </c>
    </row>
    <row r="1808" spans="1:13">
      <c r="A1808" s="257" t="s">
        <v>64</v>
      </c>
      <c r="B1808" s="256"/>
      <c r="C1808" s="256"/>
      <c r="D1808" s="256"/>
      <c r="E1808" s="256"/>
      <c r="F1808" s="256"/>
      <c r="G1808" s="256"/>
      <c r="H1808" s="255"/>
      <c r="I1808" s="975" t="s">
        <v>63</v>
      </c>
      <c r="J1808" s="976"/>
      <c r="K1808" s="977">
        <v>2.2400000000000002</v>
      </c>
      <c r="L1808" s="978"/>
      <c r="M1808" s="215">
        <f>K1808*12*I1782</f>
        <v>18998.784</v>
      </c>
    </row>
    <row r="1809" spans="1:13">
      <c r="A1809" s="254" t="s">
        <v>62</v>
      </c>
      <c r="B1809" s="253"/>
      <c r="C1809" s="253"/>
      <c r="D1809" s="253"/>
      <c r="E1809" s="253"/>
      <c r="F1809" s="253"/>
      <c r="G1809" s="253"/>
      <c r="H1809" s="252"/>
      <c r="I1809" s="979" t="s">
        <v>61</v>
      </c>
      <c r="J1809" s="980"/>
      <c r="K1809" s="981">
        <v>5.28</v>
      </c>
      <c r="L1809" s="982"/>
      <c r="M1809" s="215">
        <f>K1809*12*I1782</f>
        <v>44782.847999999998</v>
      </c>
    </row>
    <row r="1810" spans="1:13">
      <c r="A1810" s="249" t="s">
        <v>60</v>
      </c>
      <c r="B1810" s="248"/>
      <c r="C1810" s="248"/>
      <c r="D1810" s="248"/>
      <c r="E1810" s="248"/>
      <c r="F1810" s="248"/>
      <c r="G1810" s="248"/>
      <c r="H1810" s="247"/>
      <c r="I1810" s="961" t="s">
        <v>59</v>
      </c>
      <c r="J1810" s="962"/>
      <c r="K1810" s="981">
        <v>0.6</v>
      </c>
      <c r="L1810" s="982"/>
      <c r="M1810" s="215">
        <f>K1810*12*I1782</f>
        <v>5088.9599999999991</v>
      </c>
    </row>
    <row r="1811" spans="1:13">
      <c r="A1811" s="271" t="s">
        <v>58</v>
      </c>
      <c r="B1811" s="266"/>
      <c r="C1811" s="266"/>
      <c r="D1811" s="266"/>
      <c r="E1811" s="256"/>
      <c r="F1811" s="256"/>
      <c r="G1811" s="256"/>
      <c r="H1811" s="255"/>
      <c r="I1811" s="270"/>
      <c r="J1811" s="269"/>
      <c r="K1811" s="268"/>
      <c r="L1811" s="261"/>
      <c r="M1811" s="215"/>
    </row>
    <row r="1812" spans="1:13">
      <c r="A1812" s="254" t="s">
        <v>57</v>
      </c>
      <c r="B1812" s="253"/>
      <c r="C1812" s="253"/>
      <c r="D1812" s="253"/>
      <c r="E1812" s="253"/>
      <c r="F1812" s="253"/>
      <c r="G1812" s="253"/>
      <c r="H1812" s="252"/>
      <c r="I1812" s="979" t="s">
        <v>27</v>
      </c>
      <c r="J1812" s="980"/>
      <c r="K1812" s="981">
        <v>0.18</v>
      </c>
      <c r="L1812" s="982"/>
      <c r="M1812" s="215">
        <f>K1812*12*I1782</f>
        <v>1526.6880000000001</v>
      </c>
    </row>
    <row r="1813" spans="1:13" ht="15.75" thickBot="1">
      <c r="A1813" s="249" t="s">
        <v>56</v>
      </c>
      <c r="B1813" s="248"/>
      <c r="C1813" s="248"/>
      <c r="D1813" s="248"/>
      <c r="E1813" s="248"/>
      <c r="F1813" s="248"/>
      <c r="G1813" s="248"/>
      <c r="H1813" s="247"/>
      <c r="I1813" s="992" t="s">
        <v>27</v>
      </c>
      <c r="J1813" s="993"/>
      <c r="K1813" s="994"/>
      <c r="L1813" s="995"/>
      <c r="M1813" s="215"/>
    </row>
    <row r="1814" spans="1:13" ht="15.75" thickBot="1">
      <c r="A1814" s="996" t="s">
        <v>55</v>
      </c>
      <c r="B1814" s="997"/>
      <c r="C1814" s="997"/>
      <c r="D1814" s="997"/>
      <c r="E1814" s="997"/>
      <c r="F1814" s="997"/>
      <c r="G1814" s="997"/>
      <c r="H1814" s="998"/>
      <c r="I1814" s="242"/>
      <c r="J1814" s="241"/>
      <c r="K1814" s="999">
        <f>K1815+K1816+K1818+K1819+K1820+K1821</f>
        <v>2.5499999999999998</v>
      </c>
      <c r="L1814" s="990"/>
      <c r="M1814" s="240">
        <f>K1814*12*I1782</f>
        <v>21628.079999999998</v>
      </c>
    </row>
    <row r="1815" spans="1:13">
      <c r="A1815" s="267" t="s">
        <v>54</v>
      </c>
      <c r="B1815" s="266"/>
      <c r="C1815" s="266"/>
      <c r="D1815" s="266"/>
      <c r="E1815" s="266"/>
      <c r="F1815" s="256"/>
      <c r="G1815" s="256"/>
      <c r="H1815" s="255"/>
      <c r="I1815" s="265"/>
      <c r="J1815" s="233"/>
      <c r="K1815" s="977">
        <v>0.14000000000000001</v>
      </c>
      <c r="L1815" s="978"/>
      <c r="M1815" s="215">
        <f>K1815*12*I1782</f>
        <v>1187.424</v>
      </c>
    </row>
    <row r="1816" spans="1:13">
      <c r="A1816" s="264" t="s">
        <v>53</v>
      </c>
      <c r="B1816" s="263"/>
      <c r="C1816" s="263"/>
      <c r="D1816" s="263"/>
      <c r="E1816" s="263"/>
      <c r="F1816" s="248"/>
      <c r="G1816" s="248"/>
      <c r="H1816" s="247"/>
      <c r="I1816" s="967" t="s">
        <v>52</v>
      </c>
      <c r="J1816" s="968"/>
      <c r="K1816" s="981">
        <v>1.22</v>
      </c>
      <c r="L1816" s="982"/>
      <c r="M1816" s="215">
        <f>K1816*12*I1782</f>
        <v>10347.552</v>
      </c>
    </row>
    <row r="1817" spans="1:13">
      <c r="A1817" s="257" t="s">
        <v>51</v>
      </c>
      <c r="B1817" s="256"/>
      <c r="C1817" s="256"/>
      <c r="D1817" s="256"/>
      <c r="E1817" s="256"/>
      <c r="F1817" s="256"/>
      <c r="G1817" s="256"/>
      <c r="H1817" s="255"/>
      <c r="I1817" s="975" t="s">
        <v>50</v>
      </c>
      <c r="J1817" s="976"/>
      <c r="K1817" s="262"/>
      <c r="L1817" s="261"/>
      <c r="M1817" s="215"/>
    </row>
    <row r="1818" spans="1:13">
      <c r="A1818" s="254" t="s">
        <v>49</v>
      </c>
      <c r="B1818" s="253"/>
      <c r="C1818" s="253"/>
      <c r="D1818" s="253"/>
      <c r="E1818" s="253"/>
      <c r="F1818" s="253"/>
      <c r="G1818" s="253"/>
      <c r="H1818" s="252"/>
      <c r="I1818" s="979" t="s">
        <v>48</v>
      </c>
      <c r="J1818" s="980"/>
      <c r="K1818" s="981">
        <v>0.75</v>
      </c>
      <c r="L1818" s="982"/>
      <c r="M1818" s="215">
        <f>K1818*12*I1782</f>
        <v>6361.2</v>
      </c>
    </row>
    <row r="1819" spans="1:13">
      <c r="A1819" s="254" t="s">
        <v>47</v>
      </c>
      <c r="B1819" s="253"/>
      <c r="C1819" s="253"/>
      <c r="D1819" s="253"/>
      <c r="E1819" s="253"/>
      <c r="F1819" s="253"/>
      <c r="G1819" s="253"/>
      <c r="H1819" s="252"/>
      <c r="I1819" s="979" t="s">
        <v>46</v>
      </c>
      <c r="J1819" s="980"/>
      <c r="K1819" s="981">
        <v>0.19</v>
      </c>
      <c r="L1819" s="982"/>
      <c r="M1819" s="215">
        <f>K1819*12*I1782</f>
        <v>1611.5040000000001</v>
      </c>
    </row>
    <row r="1820" spans="1:13">
      <c r="A1820" s="249" t="s">
        <v>38</v>
      </c>
      <c r="B1820" s="248"/>
      <c r="C1820" s="248"/>
      <c r="D1820" s="248"/>
      <c r="E1820" s="248"/>
      <c r="F1820" s="248"/>
      <c r="G1820" s="248"/>
      <c r="H1820" s="247"/>
      <c r="I1820" s="979" t="s">
        <v>37</v>
      </c>
      <c r="J1820" s="980"/>
      <c r="K1820" s="983">
        <v>0.1</v>
      </c>
      <c r="L1820" s="984"/>
      <c r="M1820" s="215">
        <f>K1820*12*I1782</f>
        <v>848.16000000000008</v>
      </c>
    </row>
    <row r="1821" spans="1:13" ht="15.75" thickBot="1">
      <c r="A1821" s="249" t="s">
        <v>45</v>
      </c>
      <c r="B1821" s="248"/>
      <c r="C1821" s="248"/>
      <c r="D1821" s="248"/>
      <c r="E1821" s="248"/>
      <c r="F1821" s="248"/>
      <c r="G1821" s="248"/>
      <c r="H1821" s="247"/>
      <c r="I1821" s="992" t="s">
        <v>44</v>
      </c>
      <c r="J1821" s="993"/>
      <c r="K1821" s="1002">
        <v>0.15</v>
      </c>
      <c r="L1821" s="1003"/>
      <c r="M1821" s="260">
        <f>K1821*12*I1782</f>
        <v>1272.2399999999998</v>
      </c>
    </row>
    <row r="1822" spans="1:13" ht="15.75" thickBot="1">
      <c r="A1822" s="996" t="s">
        <v>108</v>
      </c>
      <c r="B1822" s="997"/>
      <c r="C1822" s="997"/>
      <c r="D1822" s="997"/>
      <c r="E1822" s="997"/>
      <c r="F1822" s="997"/>
      <c r="G1822" s="997"/>
      <c r="H1822" s="998"/>
      <c r="I1822" s="259"/>
      <c r="J1822" s="258"/>
      <c r="K1822" s="1004">
        <f>K1823+K1824+K1825</f>
        <v>1.67</v>
      </c>
      <c r="L1822" s="1005"/>
      <c r="M1822" s="240">
        <f>K1822*12*I1782</f>
        <v>14164.271999999999</v>
      </c>
    </row>
    <row r="1823" spans="1:13">
      <c r="A1823" s="257" t="s">
        <v>42</v>
      </c>
      <c r="B1823" s="256"/>
      <c r="C1823" s="256"/>
      <c r="D1823" s="256"/>
      <c r="E1823" s="256"/>
      <c r="F1823" s="256"/>
      <c r="G1823" s="256"/>
      <c r="H1823" s="255"/>
      <c r="I1823" s="1006" t="s">
        <v>41</v>
      </c>
      <c r="J1823" s="1007"/>
      <c r="K1823" s="1008">
        <v>0.8</v>
      </c>
      <c r="L1823" s="1009"/>
      <c r="M1823" s="215">
        <f>K1823*12*I1782</f>
        <v>6785.2800000000007</v>
      </c>
    </row>
    <row r="1824" spans="1:13">
      <c r="A1824" s="254" t="s">
        <v>40</v>
      </c>
      <c r="B1824" s="253"/>
      <c r="C1824" s="253"/>
      <c r="D1824" s="253"/>
      <c r="E1824" s="253"/>
      <c r="F1824" s="253"/>
      <c r="G1824" s="253"/>
      <c r="H1824" s="252"/>
      <c r="I1824" s="251" t="s">
        <v>39</v>
      </c>
      <c r="J1824" s="250"/>
      <c r="K1824" s="983">
        <v>0.7</v>
      </c>
      <c r="L1824" s="984"/>
      <c r="M1824" s="215">
        <f>K1824*12*I1782</f>
        <v>5937.119999999999</v>
      </c>
    </row>
    <row r="1825" spans="1:14" ht="15.75" thickBot="1">
      <c r="A1825" s="249" t="s">
        <v>38</v>
      </c>
      <c r="B1825" s="248"/>
      <c r="C1825" s="248"/>
      <c r="D1825" s="248"/>
      <c r="E1825" s="248"/>
      <c r="F1825" s="248"/>
      <c r="G1825" s="248"/>
      <c r="H1825" s="247"/>
      <c r="I1825" s="992" t="s">
        <v>37</v>
      </c>
      <c r="J1825" s="993"/>
      <c r="K1825" s="1002">
        <v>0.17</v>
      </c>
      <c r="L1825" s="1003"/>
      <c r="M1825" s="215">
        <f>K1825*12*I1782</f>
        <v>1441.8719999999998</v>
      </c>
    </row>
    <row r="1826" spans="1:14" ht="15.75" thickBot="1">
      <c r="A1826" s="246" t="s">
        <v>107</v>
      </c>
      <c r="B1826" s="245"/>
      <c r="C1826" s="245"/>
      <c r="D1826" s="245"/>
      <c r="E1826" s="245"/>
      <c r="F1826" s="245"/>
      <c r="G1826" s="245"/>
      <c r="H1826" s="244"/>
      <c r="I1826" s="1010" t="s">
        <v>35</v>
      </c>
      <c r="J1826" s="1011"/>
      <c r="K1826" s="1012">
        <v>30.18</v>
      </c>
      <c r="L1826" s="1013"/>
      <c r="M1826" s="240">
        <f>K1826*12*I1782</f>
        <v>255974.68799999997</v>
      </c>
      <c r="N1826">
        <v>27.82</v>
      </c>
    </row>
    <row r="1827" spans="1:14" ht="15.75" thickBot="1">
      <c r="A1827" s="986" t="s">
        <v>106</v>
      </c>
      <c r="B1827" s="987"/>
      <c r="C1827" s="987"/>
      <c r="D1827" s="987"/>
      <c r="E1827" s="987"/>
      <c r="F1827" s="987"/>
      <c r="G1827" s="987"/>
      <c r="H1827" s="988"/>
      <c r="I1827" s="1014" t="s">
        <v>32</v>
      </c>
      <c r="J1827" s="1015"/>
      <c r="K1827" s="999">
        <v>1.98</v>
      </c>
      <c r="L1827" s="1005"/>
      <c r="M1827" s="240">
        <f>K1827*12*I1782</f>
        <v>16793.567999999999</v>
      </c>
    </row>
    <row r="1828" spans="1:14" ht="15.75" thickBot="1">
      <c r="A1828" s="246" t="s">
        <v>105</v>
      </c>
      <c r="B1828" s="245"/>
      <c r="C1828" s="245"/>
      <c r="D1828" s="245"/>
      <c r="E1828" s="245"/>
      <c r="F1828" s="245"/>
      <c r="G1828" s="245"/>
      <c r="H1828" s="244"/>
      <c r="I1828" s="242"/>
      <c r="J1828" s="241"/>
      <c r="K1828" s="999">
        <v>0.09</v>
      </c>
      <c r="L1828" s="1005"/>
      <c r="M1828" s="240">
        <f>K1828*12*I1782</f>
        <v>763.34400000000005</v>
      </c>
    </row>
    <row r="1829" spans="1:14">
      <c r="A1829" s="238" t="s">
        <v>28</v>
      </c>
      <c r="B1829" s="237"/>
      <c r="C1829" s="237"/>
      <c r="D1829" s="237"/>
      <c r="E1829" s="237"/>
      <c r="F1829" s="237"/>
      <c r="G1829" s="237"/>
      <c r="H1829" s="235"/>
      <c r="I1829" s="1014" t="s">
        <v>27</v>
      </c>
      <c r="J1829" s="1015"/>
      <c r="K1829" s="431"/>
      <c r="L1829" s="432"/>
      <c r="M1829" s="215"/>
    </row>
    <row r="1830" spans="1:14" ht="15.75" thickBot="1">
      <c r="A1830" s="238" t="s">
        <v>26</v>
      </c>
      <c r="B1830" s="237"/>
      <c r="C1830" s="237"/>
      <c r="D1830" s="237"/>
      <c r="E1830" s="237"/>
      <c r="F1830" s="237"/>
      <c r="G1830" s="237"/>
      <c r="H1830" s="235"/>
      <c r="I1830" s="234"/>
      <c r="J1830" s="233"/>
      <c r="K1830" s="431"/>
      <c r="L1830" s="432"/>
      <c r="M1830" s="215"/>
    </row>
    <row r="1831" spans="1:14" ht="15.75" thickBot="1">
      <c r="A1831" s="986" t="s">
        <v>111</v>
      </c>
      <c r="B1831" s="987"/>
      <c r="C1831" s="987"/>
      <c r="D1831" s="987"/>
      <c r="E1831" s="987"/>
      <c r="F1831" s="987"/>
      <c r="G1831" s="987"/>
      <c r="H1831" s="988"/>
      <c r="I1831" s="242"/>
      <c r="J1831" s="241"/>
      <c r="K1831" s="999">
        <v>7.34</v>
      </c>
      <c r="L1831" s="1005"/>
      <c r="M1831" s="240">
        <f>K1831*12*I1782</f>
        <v>62254.943999999996</v>
      </c>
    </row>
    <row r="1832" spans="1:14">
      <c r="A1832" s="238" t="s">
        <v>132</v>
      </c>
      <c r="B1832" s="236"/>
      <c r="C1832" s="236"/>
      <c r="D1832" s="236"/>
      <c r="E1832" s="236"/>
      <c r="F1832" s="237"/>
      <c r="G1832" s="236"/>
      <c r="H1832" s="235"/>
      <c r="I1832" s="967" t="s">
        <v>23</v>
      </c>
      <c r="J1832" s="968"/>
      <c r="K1832" s="232"/>
      <c r="L1832" s="432"/>
      <c r="M1832" s="215"/>
    </row>
    <row r="1833" spans="1:14">
      <c r="A1833" s="238" t="s">
        <v>131</v>
      </c>
      <c r="B1833" s="236"/>
      <c r="C1833" s="236"/>
      <c r="D1833" s="236"/>
      <c r="E1833" s="236"/>
      <c r="F1833" s="237"/>
      <c r="G1833" s="236"/>
      <c r="H1833" s="235"/>
      <c r="I1833" s="967" t="s">
        <v>21</v>
      </c>
      <c r="J1833" s="968"/>
      <c r="K1833" s="232"/>
      <c r="L1833" s="432"/>
      <c r="M1833" s="215"/>
    </row>
    <row r="1834" spans="1:14">
      <c r="A1834" s="238" t="s">
        <v>130</v>
      </c>
      <c r="B1834" s="236"/>
      <c r="C1834" s="236"/>
      <c r="D1834" s="236"/>
      <c r="E1834" s="236"/>
      <c r="F1834" s="237"/>
      <c r="G1834" s="236"/>
      <c r="H1834" s="235"/>
      <c r="I1834" s="967" t="s">
        <v>19</v>
      </c>
      <c r="J1834" s="968"/>
      <c r="K1834" s="232"/>
      <c r="L1834" s="432"/>
      <c r="M1834" s="215"/>
    </row>
    <row r="1835" spans="1:14">
      <c r="A1835" s="238" t="s">
        <v>129</v>
      </c>
      <c r="B1835" s="236"/>
      <c r="C1835" s="236"/>
      <c r="D1835" s="236"/>
      <c r="E1835" s="236"/>
      <c r="F1835" s="237"/>
      <c r="G1835" s="236"/>
      <c r="H1835" s="235"/>
      <c r="I1835" s="967" t="s">
        <v>17</v>
      </c>
      <c r="J1835" s="968"/>
      <c r="K1835" s="232"/>
      <c r="L1835" s="432"/>
      <c r="M1835" s="215"/>
    </row>
    <row r="1836" spans="1:14">
      <c r="A1836" s="238" t="s">
        <v>128</v>
      </c>
      <c r="B1836" s="236"/>
      <c r="C1836" s="236"/>
      <c r="D1836" s="236"/>
      <c r="E1836" s="236"/>
      <c r="F1836" s="237"/>
      <c r="G1836" s="236"/>
      <c r="H1836" s="235"/>
      <c r="I1836" s="967" t="s">
        <v>15</v>
      </c>
      <c r="J1836" s="968"/>
      <c r="K1836" s="232"/>
      <c r="L1836" s="432"/>
      <c r="M1836" s="215"/>
    </row>
    <row r="1837" spans="1:14">
      <c r="A1837" s="238" t="s">
        <v>127</v>
      </c>
      <c r="B1837" s="236"/>
      <c r="C1837" s="236"/>
      <c r="D1837" s="236"/>
      <c r="E1837" s="236"/>
      <c r="F1837" s="237"/>
      <c r="G1837" s="236"/>
      <c r="H1837" s="235"/>
      <c r="I1837" s="234"/>
      <c r="J1837" s="233"/>
      <c r="K1837" s="232"/>
      <c r="L1837" s="239"/>
      <c r="M1837" s="215"/>
    </row>
    <row r="1838" spans="1:14">
      <c r="A1838" s="238" t="s">
        <v>126</v>
      </c>
      <c r="B1838" s="236"/>
      <c r="C1838" s="236"/>
      <c r="D1838" s="236"/>
      <c r="E1838" s="236"/>
      <c r="F1838" s="237"/>
      <c r="G1838" s="236"/>
      <c r="H1838" s="235"/>
      <c r="I1838" s="234"/>
      <c r="J1838" s="233"/>
      <c r="K1838" s="232"/>
      <c r="L1838" s="432"/>
      <c r="M1838" s="215"/>
    </row>
    <row r="1839" spans="1:14">
      <c r="A1839" s="238" t="s">
        <v>11</v>
      </c>
      <c r="B1839" s="236"/>
      <c r="C1839" s="236"/>
      <c r="D1839" s="236"/>
      <c r="E1839" s="236"/>
      <c r="F1839" s="237"/>
      <c r="G1839" s="236"/>
      <c r="H1839" s="235"/>
      <c r="I1839" s="234"/>
      <c r="J1839" s="233"/>
      <c r="K1839" s="232"/>
      <c r="L1839" s="432"/>
      <c r="M1839" s="215"/>
    </row>
    <row r="1840" spans="1:14" ht="15.75" thickBot="1">
      <c r="A1840" s="238" t="s">
        <v>125</v>
      </c>
      <c r="B1840" s="236"/>
      <c r="C1840" s="236"/>
      <c r="D1840" s="236"/>
      <c r="E1840" s="236"/>
      <c r="F1840" s="237"/>
      <c r="G1840" s="236"/>
      <c r="H1840" s="235"/>
      <c r="I1840" s="234"/>
      <c r="J1840" s="233"/>
      <c r="K1840" s="232"/>
      <c r="L1840" s="432"/>
      <c r="M1840" s="215"/>
    </row>
    <row r="1841" spans="1:13">
      <c r="A1841" s="230" t="s">
        <v>8</v>
      </c>
      <c r="B1841" s="229"/>
      <c r="C1841" s="229"/>
      <c r="D1841" s="229"/>
      <c r="E1841" s="229"/>
      <c r="F1841" s="229"/>
      <c r="G1841" s="229"/>
      <c r="H1841" s="229"/>
      <c r="I1841" s="1014" t="s">
        <v>3</v>
      </c>
      <c r="J1841" s="1015"/>
      <c r="K1841" s="228"/>
      <c r="L1841" s="227"/>
      <c r="M1841" s="226"/>
    </row>
    <row r="1842" spans="1:13" ht="15.75" thickBot="1">
      <c r="A1842" s="225" t="s">
        <v>7</v>
      </c>
      <c r="B1842" s="224"/>
      <c r="C1842" s="224"/>
      <c r="D1842" s="224"/>
      <c r="E1842" s="224"/>
      <c r="F1842" s="224"/>
      <c r="G1842" s="224"/>
      <c r="H1842" s="224"/>
      <c r="I1842" s="223"/>
      <c r="J1842" s="222"/>
      <c r="K1842" s="221"/>
      <c r="L1842" s="220"/>
      <c r="M1842" s="219"/>
    </row>
    <row r="1843" spans="1:13" ht="15.75" thickBot="1">
      <c r="A1843" s="1016" t="s">
        <v>157</v>
      </c>
      <c r="B1843" s="1016"/>
      <c r="C1843" s="1016"/>
      <c r="D1843" s="1016"/>
      <c r="E1843" s="1016"/>
      <c r="F1843" s="1016"/>
      <c r="G1843" s="1016"/>
      <c r="H1843" s="1016"/>
      <c r="I1843" s="1014" t="s">
        <v>3</v>
      </c>
      <c r="J1843" s="1015"/>
      <c r="K1843" s="1017">
        <v>0.3</v>
      </c>
      <c r="L1843" s="1017"/>
      <c r="M1843" s="215">
        <f>I1782*12*K1843</f>
        <v>2544.4799999999996</v>
      </c>
    </row>
    <row r="1844" spans="1:13" ht="15.75" thickBot="1">
      <c r="A1844" s="1020" t="s">
        <v>0</v>
      </c>
      <c r="B1844" s="1021"/>
      <c r="C1844" s="1021"/>
      <c r="D1844" s="1021"/>
      <c r="E1844" s="1021"/>
      <c r="F1844" s="1021"/>
      <c r="G1844" s="1021"/>
      <c r="H1844" s="1021"/>
      <c r="I1844" s="210"/>
      <c r="J1844" s="209"/>
      <c r="K1844" s="1022">
        <f>K1783+K1793+K1806+K1831+K1843</f>
        <v>66.2</v>
      </c>
      <c r="L1844" s="1023"/>
      <c r="M1844" s="208">
        <f>M1783+M1793+M1806+M1831+M1843</f>
        <v>561481.91999999993</v>
      </c>
    </row>
    <row r="1846" spans="1:13" ht="15.75">
      <c r="A1846" s="957" t="s">
        <v>104</v>
      </c>
      <c r="B1846" s="957"/>
      <c r="C1846" s="957"/>
      <c r="D1846" s="957"/>
      <c r="E1846" s="957"/>
      <c r="F1846" s="957"/>
      <c r="G1846" s="957"/>
      <c r="H1846" s="957"/>
      <c r="I1846" s="957"/>
      <c r="J1846" s="957"/>
      <c r="K1846" s="957"/>
      <c r="L1846" s="957"/>
      <c r="M1846" s="262"/>
    </row>
    <row r="1847" spans="1:13" ht="15.75">
      <c r="A1847" s="958" t="s">
        <v>139</v>
      </c>
      <c r="B1847" s="958"/>
      <c r="C1847" s="958"/>
      <c r="D1847" s="958"/>
      <c r="E1847" s="958"/>
      <c r="F1847" s="958"/>
      <c r="G1847" s="958"/>
      <c r="H1847" s="958"/>
      <c r="I1847" s="958"/>
      <c r="J1847" s="958"/>
      <c r="K1847" s="958"/>
      <c r="L1847" s="958"/>
      <c r="M1847" s="262"/>
    </row>
    <row r="1848" spans="1:13" ht="15.75">
      <c r="A1848" s="300"/>
      <c r="B1848" s="300"/>
      <c r="C1848" s="300"/>
      <c r="D1848" s="300"/>
      <c r="E1848" s="300"/>
      <c r="F1848" s="300" t="s">
        <v>180</v>
      </c>
      <c r="G1848" s="300"/>
      <c r="H1848" s="300"/>
      <c r="I1848" s="300"/>
      <c r="J1848" s="300"/>
      <c r="K1848" s="1110" t="s">
        <v>159</v>
      </c>
      <c r="L1848" s="1111"/>
      <c r="M1848" s="1111"/>
    </row>
    <row r="1849" spans="1:13">
      <c r="A1849" s="264"/>
      <c r="B1849" s="263"/>
      <c r="C1849" s="960" t="s">
        <v>100</v>
      </c>
      <c r="D1849" s="960"/>
      <c r="E1849" s="960"/>
      <c r="F1849" s="263"/>
      <c r="G1849" s="263"/>
      <c r="H1849" s="298"/>
      <c r="I1849" s="961" t="s">
        <v>99</v>
      </c>
      <c r="J1849" s="962"/>
      <c r="K1849" s="963" t="s">
        <v>98</v>
      </c>
      <c r="L1849" s="964"/>
      <c r="M1849" s="312"/>
    </row>
    <row r="1850" spans="1:13">
      <c r="A1850" s="311"/>
      <c r="B1850" s="283"/>
      <c r="C1850" s="283"/>
      <c r="D1850" s="283"/>
      <c r="E1850" s="283"/>
      <c r="F1850" s="283"/>
      <c r="G1850" s="283"/>
      <c r="H1850" s="284"/>
      <c r="I1850" s="234"/>
      <c r="J1850" s="233"/>
      <c r="K1850" s="965" t="s">
        <v>97</v>
      </c>
      <c r="L1850" s="966"/>
      <c r="M1850" s="310" t="s">
        <v>96</v>
      </c>
    </row>
    <row r="1851" spans="1:13">
      <c r="A1851" s="311"/>
      <c r="B1851" s="283"/>
      <c r="C1851" s="283"/>
      <c r="D1851" s="283"/>
      <c r="E1851" s="283"/>
      <c r="F1851" s="283"/>
      <c r="G1851" s="283"/>
      <c r="H1851" s="284"/>
      <c r="I1851" s="967" t="s">
        <v>95</v>
      </c>
      <c r="J1851" s="968"/>
      <c r="K1851" s="969" t="s">
        <v>94</v>
      </c>
      <c r="L1851" s="970"/>
      <c r="M1851" s="310" t="s">
        <v>93</v>
      </c>
    </row>
    <row r="1852" spans="1:13" ht="16.5" thickBot="1">
      <c r="A1852" s="309"/>
      <c r="B1852" s="280"/>
      <c r="C1852" s="280"/>
      <c r="D1852" s="280"/>
      <c r="E1852" s="280"/>
      <c r="F1852" s="280"/>
      <c r="G1852" s="280"/>
      <c r="H1852" s="279"/>
      <c r="I1852" s="971">
        <v>379.8</v>
      </c>
      <c r="J1852" s="972"/>
      <c r="K1852" s="973"/>
      <c r="L1852" s="974"/>
      <c r="M1852" s="308"/>
    </row>
    <row r="1853" spans="1:13">
      <c r="A1853" s="296" t="s">
        <v>92</v>
      </c>
      <c r="B1853" s="276"/>
      <c r="C1853" s="276"/>
      <c r="D1853" s="276"/>
      <c r="E1853" s="276"/>
      <c r="F1853" s="276"/>
      <c r="G1853" s="276"/>
      <c r="H1853" s="307"/>
      <c r="I1853" s="273"/>
      <c r="J1853" s="272"/>
      <c r="K1853" s="955">
        <f>K1856+K1859</f>
        <v>7.59</v>
      </c>
      <c r="L1853" s="956"/>
      <c r="M1853" s="226">
        <f>K1853*12*I1852</f>
        <v>34592.184000000001</v>
      </c>
    </row>
    <row r="1854" spans="1:13">
      <c r="A1854" s="306" t="s">
        <v>91</v>
      </c>
      <c r="B1854" s="305"/>
      <c r="C1854" s="305"/>
      <c r="D1854" s="305"/>
      <c r="E1854" s="305"/>
      <c r="F1854" s="305"/>
      <c r="G1854" s="305"/>
      <c r="H1854" s="304"/>
      <c r="I1854" s="234"/>
      <c r="J1854" s="233"/>
      <c r="K1854" s="268"/>
      <c r="L1854" s="261"/>
      <c r="M1854" s="303"/>
    </row>
    <row r="1855" spans="1:13" ht="15.75" thickBot="1">
      <c r="A1855" s="292" t="s">
        <v>90</v>
      </c>
      <c r="B1855" s="302"/>
      <c r="C1855" s="302"/>
      <c r="D1855" s="302"/>
      <c r="E1855" s="302"/>
      <c r="F1855" s="302"/>
      <c r="G1855" s="302"/>
      <c r="H1855" s="301"/>
      <c r="I1855" s="289"/>
      <c r="J1855" s="222"/>
      <c r="K1855" s="221"/>
      <c r="L1855" s="220"/>
      <c r="M1855" s="219"/>
    </row>
    <row r="1856" spans="1:13">
      <c r="A1856" s="257" t="s">
        <v>89</v>
      </c>
      <c r="B1856" s="266"/>
      <c r="C1856" s="266"/>
      <c r="D1856" s="266"/>
      <c r="E1856" s="266"/>
      <c r="F1856" s="266"/>
      <c r="G1856" s="266"/>
      <c r="H1856" s="285"/>
      <c r="I1856" s="975" t="s">
        <v>27</v>
      </c>
      <c r="J1856" s="976"/>
      <c r="K1856" s="977">
        <v>4.54</v>
      </c>
      <c r="L1856" s="978"/>
      <c r="M1856" s="215">
        <f>K1856*12*I1852</f>
        <v>20691.504000000001</v>
      </c>
    </row>
    <row r="1857" spans="1:13">
      <c r="A1857" s="238" t="s">
        <v>80</v>
      </c>
      <c r="B1857" s="283"/>
      <c r="C1857" s="283"/>
      <c r="D1857" s="283"/>
      <c r="E1857" s="283"/>
      <c r="F1857" s="283"/>
      <c r="G1857" s="283"/>
      <c r="H1857" s="284"/>
      <c r="I1857" s="967" t="s">
        <v>70</v>
      </c>
      <c r="J1857" s="968"/>
      <c r="K1857" s="262"/>
      <c r="L1857" s="261"/>
      <c r="M1857" s="215"/>
    </row>
    <row r="1858" spans="1:13">
      <c r="A1858" s="257" t="s">
        <v>79</v>
      </c>
      <c r="B1858" s="266"/>
      <c r="C1858" s="266"/>
      <c r="D1858" s="266"/>
      <c r="E1858" s="266"/>
      <c r="F1858" s="266"/>
      <c r="G1858" s="266"/>
      <c r="H1858" s="285"/>
      <c r="I1858" s="975"/>
      <c r="J1858" s="976"/>
      <c r="K1858" s="262"/>
      <c r="L1858" s="261"/>
      <c r="M1858" s="215"/>
    </row>
    <row r="1859" spans="1:13">
      <c r="A1859" s="257" t="s">
        <v>88</v>
      </c>
      <c r="B1859" s="266"/>
      <c r="C1859" s="266"/>
      <c r="D1859" s="266"/>
      <c r="E1859" s="266"/>
      <c r="F1859" s="266"/>
      <c r="G1859" s="266"/>
      <c r="H1859" s="285"/>
      <c r="I1859" s="979" t="s">
        <v>59</v>
      </c>
      <c r="J1859" s="980"/>
      <c r="K1859" s="981">
        <v>3.05</v>
      </c>
      <c r="L1859" s="982"/>
      <c r="M1859" s="215">
        <f>K1859*12*I1852</f>
        <v>13900.679999999998</v>
      </c>
    </row>
    <row r="1860" spans="1:13" ht="15.75">
      <c r="A1860" s="254" t="s">
        <v>87</v>
      </c>
      <c r="B1860" s="282"/>
      <c r="C1860" s="282"/>
      <c r="D1860" s="282"/>
      <c r="E1860" s="282"/>
      <c r="F1860" s="282"/>
      <c r="G1860" s="282"/>
      <c r="H1860" s="281"/>
      <c r="I1860" s="967" t="s">
        <v>70</v>
      </c>
      <c r="J1860" s="968"/>
      <c r="K1860" s="300"/>
      <c r="L1860" s="299"/>
      <c r="M1860" s="215"/>
    </row>
    <row r="1861" spans="1:13">
      <c r="A1861" s="249" t="s">
        <v>86</v>
      </c>
      <c r="B1861" s="263"/>
      <c r="C1861" s="263"/>
      <c r="D1861" s="263"/>
      <c r="E1861" s="263"/>
      <c r="F1861" s="263"/>
      <c r="G1861" s="263"/>
      <c r="H1861" s="298"/>
      <c r="I1861" s="967"/>
      <c r="J1861" s="968"/>
      <c r="K1861" s="297"/>
      <c r="L1861" s="261"/>
      <c r="M1861" s="215"/>
    </row>
    <row r="1862" spans="1:13" ht="15.75" thickBot="1">
      <c r="A1862" s="257" t="s">
        <v>85</v>
      </c>
      <c r="B1862" s="256"/>
      <c r="C1862" s="256"/>
      <c r="D1862" s="256"/>
      <c r="E1862" s="256"/>
      <c r="F1862" s="256"/>
      <c r="G1862" s="256"/>
      <c r="H1862" s="255"/>
      <c r="I1862" s="270"/>
      <c r="J1862" s="269"/>
      <c r="K1862" s="983"/>
      <c r="L1862" s="984"/>
      <c r="M1862" s="215"/>
    </row>
    <row r="1863" spans="1:13">
      <c r="A1863" s="296" t="s">
        <v>84</v>
      </c>
      <c r="B1863" s="295"/>
      <c r="C1863" s="295"/>
      <c r="D1863" s="295"/>
      <c r="E1863" s="295"/>
      <c r="F1863" s="295"/>
      <c r="G1863" s="295"/>
      <c r="H1863" s="294"/>
      <c r="I1863" s="273"/>
      <c r="J1863" s="293"/>
      <c r="K1863" s="985">
        <v>6.2</v>
      </c>
      <c r="L1863" s="956"/>
      <c r="M1863" s="226">
        <f>K1863*12*I1852</f>
        <v>28257.120000000003</v>
      </c>
    </row>
    <row r="1864" spans="1:13" ht="15.75" thickBot="1">
      <c r="A1864" s="292" t="s">
        <v>83</v>
      </c>
      <c r="B1864" s="291"/>
      <c r="C1864" s="291"/>
      <c r="D1864" s="291"/>
      <c r="E1864" s="291"/>
      <c r="F1864" s="291"/>
      <c r="G1864" s="291"/>
      <c r="H1864" s="290"/>
      <c r="I1864" s="289"/>
      <c r="J1864" s="288"/>
      <c r="K1864" s="221"/>
      <c r="L1864" s="220"/>
      <c r="M1864" s="219"/>
    </row>
    <row r="1865" spans="1:13">
      <c r="A1865" s="238" t="s">
        <v>82</v>
      </c>
      <c r="B1865" s="237"/>
      <c r="C1865" s="237"/>
      <c r="D1865" s="237"/>
      <c r="E1865" s="237"/>
      <c r="F1865" s="237"/>
      <c r="G1865" s="237"/>
      <c r="H1865" s="235"/>
      <c r="I1865" s="967" t="s">
        <v>27</v>
      </c>
      <c r="J1865" s="968"/>
      <c r="K1865" s="977"/>
      <c r="L1865" s="978"/>
      <c r="M1865" s="215"/>
    </row>
    <row r="1866" spans="1:13">
      <c r="A1866" s="257" t="s">
        <v>81</v>
      </c>
      <c r="B1866" s="256"/>
      <c r="C1866" s="256"/>
      <c r="D1866" s="256"/>
      <c r="E1866" s="256"/>
      <c r="F1866" s="256"/>
      <c r="G1866" s="256"/>
      <c r="H1866" s="255"/>
      <c r="I1866" s="429"/>
      <c r="J1866" s="430"/>
      <c r="K1866" s="262"/>
      <c r="L1866" s="261"/>
      <c r="M1866" s="215"/>
    </row>
    <row r="1867" spans="1:13">
      <c r="A1867" s="1122" t="s">
        <v>80</v>
      </c>
      <c r="B1867" s="1123"/>
      <c r="C1867" s="1123"/>
      <c r="D1867" s="1123"/>
      <c r="E1867" s="1123"/>
      <c r="F1867" s="1123"/>
      <c r="G1867" s="1123"/>
      <c r="H1867" s="1124"/>
      <c r="I1867" s="979" t="s">
        <v>70</v>
      </c>
      <c r="J1867" s="980"/>
      <c r="K1867" s="981"/>
      <c r="L1867" s="982"/>
      <c r="M1867" s="215"/>
    </row>
    <row r="1868" spans="1:13">
      <c r="A1868" s="1122" t="s">
        <v>79</v>
      </c>
      <c r="B1868" s="1123"/>
      <c r="C1868" s="1123"/>
      <c r="D1868" s="1123"/>
      <c r="E1868" s="1123"/>
      <c r="F1868" s="1123"/>
      <c r="G1868" s="1123"/>
      <c r="H1868" s="247"/>
      <c r="I1868" s="961"/>
      <c r="J1868" s="962"/>
      <c r="K1868" s="262"/>
      <c r="L1868" s="261"/>
      <c r="M1868" s="215"/>
    </row>
    <row r="1869" spans="1:13">
      <c r="A1869" s="1129" t="s">
        <v>78</v>
      </c>
      <c r="B1869" s="1130"/>
      <c r="C1869" s="1130"/>
      <c r="D1869" s="1130"/>
      <c r="E1869" s="1130"/>
      <c r="F1869" s="1130"/>
      <c r="G1869" s="1130"/>
      <c r="H1869" s="1131"/>
      <c r="I1869" s="961" t="s">
        <v>70</v>
      </c>
      <c r="J1869" s="962"/>
      <c r="K1869" s="1132"/>
      <c r="L1869" s="1133"/>
      <c r="M1869" s="1127"/>
    </row>
    <row r="1870" spans="1:13" ht="29.25" customHeight="1" thickBot="1">
      <c r="A1870" s="249" t="s">
        <v>69</v>
      </c>
      <c r="B1870" s="248"/>
      <c r="C1870" s="248"/>
      <c r="D1870" s="248"/>
      <c r="E1870" s="248"/>
      <c r="F1870" s="248"/>
      <c r="G1870" s="248"/>
      <c r="H1870" s="247"/>
      <c r="I1870" s="1125" t="s">
        <v>133</v>
      </c>
      <c r="J1870" s="1126"/>
      <c r="K1870" s="1134"/>
      <c r="L1870" s="1135"/>
      <c r="M1870" s="1128"/>
    </row>
    <row r="1871" spans="1:13" ht="15.75" thickBot="1">
      <c r="A1871" s="277" t="s">
        <v>66</v>
      </c>
      <c r="B1871" s="276"/>
      <c r="C1871" s="276"/>
      <c r="D1871" s="276"/>
      <c r="E1871" s="276"/>
      <c r="F1871" s="276"/>
      <c r="G1871" s="275"/>
      <c r="H1871" s="274"/>
      <c r="I1871" s="273"/>
      <c r="J1871" s="272"/>
      <c r="K1871" s="991">
        <f>K1872+K1879+K1887+K1891+K1892+K1893</f>
        <v>45</v>
      </c>
      <c r="L1871" s="956"/>
      <c r="M1871" s="226">
        <f>M1872+M1879+M1887+M1891+M1892+M1893</f>
        <v>205092</v>
      </c>
    </row>
    <row r="1872" spans="1:13" ht="15.75" thickBot="1">
      <c r="A1872" s="986" t="s">
        <v>65</v>
      </c>
      <c r="B1872" s="987"/>
      <c r="C1872" s="987"/>
      <c r="D1872" s="987"/>
      <c r="E1872" s="987"/>
      <c r="F1872" s="987"/>
      <c r="G1872" s="987"/>
      <c r="H1872" s="988"/>
      <c r="I1872" s="242"/>
      <c r="J1872" s="241"/>
      <c r="K1872" s="989">
        <f>K1873+K1874+K1875+K1877+K1878</f>
        <v>12.25</v>
      </c>
      <c r="L1872" s="990"/>
      <c r="M1872" s="240">
        <f>K1872*12*I1852</f>
        <v>55830.6</v>
      </c>
    </row>
    <row r="1873" spans="1:13">
      <c r="A1873" s="257" t="s">
        <v>64</v>
      </c>
      <c r="B1873" s="256"/>
      <c r="C1873" s="256"/>
      <c r="D1873" s="256"/>
      <c r="E1873" s="256"/>
      <c r="F1873" s="256"/>
      <c r="G1873" s="256"/>
      <c r="H1873" s="255"/>
      <c r="I1873" s="975" t="s">
        <v>63</v>
      </c>
      <c r="J1873" s="976"/>
      <c r="K1873" s="977">
        <v>2.2400000000000002</v>
      </c>
      <c r="L1873" s="978"/>
      <c r="M1873" s="215">
        <f>K1873*12*I1852</f>
        <v>10209.024000000001</v>
      </c>
    </row>
    <row r="1874" spans="1:13">
      <c r="A1874" s="254" t="s">
        <v>62</v>
      </c>
      <c r="B1874" s="253"/>
      <c r="C1874" s="253"/>
      <c r="D1874" s="253"/>
      <c r="E1874" s="253"/>
      <c r="F1874" s="253"/>
      <c r="G1874" s="253"/>
      <c r="H1874" s="252"/>
      <c r="I1874" s="979" t="s">
        <v>61</v>
      </c>
      <c r="J1874" s="980"/>
      <c r="K1874" s="981">
        <v>5.28</v>
      </c>
      <c r="L1874" s="982"/>
      <c r="M1874" s="215">
        <f>K1874*12*I1852</f>
        <v>24064.128000000001</v>
      </c>
    </row>
    <row r="1875" spans="1:13">
      <c r="A1875" s="249" t="s">
        <v>60</v>
      </c>
      <c r="B1875" s="248"/>
      <c r="C1875" s="248"/>
      <c r="D1875" s="248"/>
      <c r="E1875" s="248"/>
      <c r="F1875" s="248"/>
      <c r="G1875" s="248"/>
      <c r="H1875" s="247"/>
      <c r="I1875" s="961" t="s">
        <v>59</v>
      </c>
      <c r="J1875" s="962"/>
      <c r="K1875" s="981">
        <v>0.6</v>
      </c>
      <c r="L1875" s="982"/>
      <c r="M1875" s="215">
        <f>K1875*12*I1852</f>
        <v>2734.56</v>
      </c>
    </row>
    <row r="1876" spans="1:13">
      <c r="A1876" s="271" t="s">
        <v>58</v>
      </c>
      <c r="B1876" s="266"/>
      <c r="C1876" s="266"/>
      <c r="D1876" s="266"/>
      <c r="E1876" s="256"/>
      <c r="F1876" s="256"/>
      <c r="G1876" s="256"/>
      <c r="H1876" s="255"/>
      <c r="I1876" s="270"/>
      <c r="J1876" s="269"/>
      <c r="K1876" s="268"/>
      <c r="L1876" s="261"/>
      <c r="M1876" s="215"/>
    </row>
    <row r="1877" spans="1:13">
      <c r="A1877" s="254" t="s">
        <v>57</v>
      </c>
      <c r="B1877" s="253"/>
      <c r="C1877" s="253"/>
      <c r="D1877" s="253"/>
      <c r="E1877" s="253"/>
      <c r="F1877" s="253"/>
      <c r="G1877" s="253"/>
      <c r="H1877" s="252"/>
      <c r="I1877" s="979" t="s">
        <v>27</v>
      </c>
      <c r="J1877" s="980"/>
      <c r="K1877" s="981">
        <v>0.18</v>
      </c>
      <c r="L1877" s="982"/>
      <c r="M1877" s="215">
        <f>K1877*12*I1852</f>
        <v>820.36800000000005</v>
      </c>
    </row>
    <row r="1878" spans="1:13" ht="15.75" thickBot="1">
      <c r="A1878" s="249" t="s">
        <v>56</v>
      </c>
      <c r="B1878" s="248"/>
      <c r="C1878" s="248"/>
      <c r="D1878" s="248"/>
      <c r="E1878" s="248"/>
      <c r="F1878" s="248"/>
      <c r="G1878" s="248"/>
      <c r="H1878" s="247"/>
      <c r="I1878" s="992" t="s">
        <v>27</v>
      </c>
      <c r="J1878" s="993"/>
      <c r="K1878" s="994">
        <v>3.95</v>
      </c>
      <c r="L1878" s="995"/>
      <c r="M1878" s="215">
        <f>K1878*12*I1852</f>
        <v>18002.520000000004</v>
      </c>
    </row>
    <row r="1879" spans="1:13" ht="15.75" thickBot="1">
      <c r="A1879" s="996" t="s">
        <v>55</v>
      </c>
      <c r="B1879" s="997"/>
      <c r="C1879" s="997"/>
      <c r="D1879" s="997"/>
      <c r="E1879" s="997"/>
      <c r="F1879" s="997"/>
      <c r="G1879" s="997"/>
      <c r="H1879" s="998"/>
      <c r="I1879" s="242"/>
      <c r="J1879" s="241"/>
      <c r="K1879" s="999">
        <f>K1880+K1881+K1883+K1884+K1885+K1886</f>
        <v>2.5499999999999998</v>
      </c>
      <c r="L1879" s="990"/>
      <c r="M1879" s="240">
        <f>K1879*12*I1852</f>
        <v>11621.88</v>
      </c>
    </row>
    <row r="1880" spans="1:13">
      <c r="A1880" s="267" t="s">
        <v>54</v>
      </c>
      <c r="B1880" s="266"/>
      <c r="C1880" s="266"/>
      <c r="D1880" s="266"/>
      <c r="E1880" s="266"/>
      <c r="F1880" s="256"/>
      <c r="G1880" s="256"/>
      <c r="H1880" s="255"/>
      <c r="I1880" s="265"/>
      <c r="J1880" s="233"/>
      <c r="K1880" s="977">
        <v>0.14000000000000001</v>
      </c>
      <c r="L1880" s="978"/>
      <c r="M1880" s="215">
        <f>K1880*12*I1852</f>
        <v>638.06400000000008</v>
      </c>
    </row>
    <row r="1881" spans="1:13">
      <c r="A1881" s="264" t="s">
        <v>53</v>
      </c>
      <c r="B1881" s="263"/>
      <c r="C1881" s="263"/>
      <c r="D1881" s="263"/>
      <c r="E1881" s="263"/>
      <c r="F1881" s="248"/>
      <c r="G1881" s="248"/>
      <c r="H1881" s="247"/>
      <c r="I1881" s="967" t="s">
        <v>52</v>
      </c>
      <c r="J1881" s="968"/>
      <c r="K1881" s="981">
        <v>1.22</v>
      </c>
      <c r="L1881" s="982"/>
      <c r="M1881" s="215">
        <f>K1881*12*I1852</f>
        <v>5560.2719999999999</v>
      </c>
    </row>
    <row r="1882" spans="1:13">
      <c r="A1882" s="257" t="s">
        <v>51</v>
      </c>
      <c r="B1882" s="256"/>
      <c r="C1882" s="256"/>
      <c r="D1882" s="256"/>
      <c r="E1882" s="256"/>
      <c r="F1882" s="256"/>
      <c r="G1882" s="256"/>
      <c r="H1882" s="255"/>
      <c r="I1882" s="975" t="s">
        <v>50</v>
      </c>
      <c r="J1882" s="976"/>
      <c r="K1882" s="262"/>
      <c r="L1882" s="261"/>
      <c r="M1882" s="215"/>
    </row>
    <row r="1883" spans="1:13">
      <c r="A1883" s="254" t="s">
        <v>49</v>
      </c>
      <c r="B1883" s="253"/>
      <c r="C1883" s="253"/>
      <c r="D1883" s="253"/>
      <c r="E1883" s="253"/>
      <c r="F1883" s="253"/>
      <c r="G1883" s="253"/>
      <c r="H1883" s="252"/>
      <c r="I1883" s="979" t="s">
        <v>48</v>
      </c>
      <c r="J1883" s="980"/>
      <c r="K1883" s="981">
        <v>0.75</v>
      </c>
      <c r="L1883" s="982"/>
      <c r="M1883" s="215">
        <f>K1883*12*I1852</f>
        <v>3418.2000000000003</v>
      </c>
    </row>
    <row r="1884" spans="1:13">
      <c r="A1884" s="254" t="s">
        <v>47</v>
      </c>
      <c r="B1884" s="253"/>
      <c r="C1884" s="253"/>
      <c r="D1884" s="253"/>
      <c r="E1884" s="253"/>
      <c r="F1884" s="253"/>
      <c r="G1884" s="253"/>
      <c r="H1884" s="252"/>
      <c r="I1884" s="979" t="s">
        <v>46</v>
      </c>
      <c r="J1884" s="980"/>
      <c r="K1884" s="981">
        <v>0.19</v>
      </c>
      <c r="L1884" s="982"/>
      <c r="M1884" s="215">
        <f>K1884*12*I1852</f>
        <v>865.94400000000007</v>
      </c>
    </row>
    <row r="1885" spans="1:13">
      <c r="A1885" s="249" t="s">
        <v>38</v>
      </c>
      <c r="B1885" s="248"/>
      <c r="C1885" s="248"/>
      <c r="D1885" s="248"/>
      <c r="E1885" s="248"/>
      <c r="F1885" s="248"/>
      <c r="G1885" s="248"/>
      <c r="H1885" s="247"/>
      <c r="I1885" s="979" t="s">
        <v>37</v>
      </c>
      <c r="J1885" s="980"/>
      <c r="K1885" s="983">
        <v>0.1</v>
      </c>
      <c r="L1885" s="984"/>
      <c r="M1885" s="215">
        <f>K1885*12*I1852</f>
        <v>455.7600000000001</v>
      </c>
    </row>
    <row r="1886" spans="1:13" ht="15.75" thickBot="1">
      <c r="A1886" s="249" t="s">
        <v>45</v>
      </c>
      <c r="B1886" s="248"/>
      <c r="C1886" s="248"/>
      <c r="D1886" s="248"/>
      <c r="E1886" s="248"/>
      <c r="F1886" s="248"/>
      <c r="G1886" s="248"/>
      <c r="H1886" s="247"/>
      <c r="I1886" s="992" t="s">
        <v>44</v>
      </c>
      <c r="J1886" s="993"/>
      <c r="K1886" s="1002">
        <v>0.15</v>
      </c>
      <c r="L1886" s="1003"/>
      <c r="M1886" s="260">
        <f>K1886*12*I1852</f>
        <v>683.64</v>
      </c>
    </row>
    <row r="1887" spans="1:13" ht="15.75" thickBot="1">
      <c r="A1887" s="996" t="s">
        <v>108</v>
      </c>
      <c r="B1887" s="997"/>
      <c r="C1887" s="997"/>
      <c r="D1887" s="997"/>
      <c r="E1887" s="997"/>
      <c r="F1887" s="997"/>
      <c r="G1887" s="997"/>
      <c r="H1887" s="998"/>
      <c r="I1887" s="259"/>
      <c r="J1887" s="258"/>
      <c r="K1887" s="1004">
        <f>K1888+K1889+K1890</f>
        <v>1.67</v>
      </c>
      <c r="L1887" s="1005"/>
      <c r="M1887" s="240">
        <f>K1887*12*I1852</f>
        <v>7611.192</v>
      </c>
    </row>
    <row r="1888" spans="1:13">
      <c r="A1888" s="257" t="s">
        <v>42</v>
      </c>
      <c r="B1888" s="256"/>
      <c r="C1888" s="256"/>
      <c r="D1888" s="256"/>
      <c r="E1888" s="256"/>
      <c r="F1888" s="256"/>
      <c r="G1888" s="256"/>
      <c r="H1888" s="255"/>
      <c r="I1888" s="1006" t="s">
        <v>41</v>
      </c>
      <c r="J1888" s="1007"/>
      <c r="K1888" s="1008">
        <v>0.8</v>
      </c>
      <c r="L1888" s="1009"/>
      <c r="M1888" s="215">
        <f>K1888*12*I1852</f>
        <v>3646.0800000000008</v>
      </c>
    </row>
    <row r="1889" spans="1:13">
      <c r="A1889" s="254" t="s">
        <v>40</v>
      </c>
      <c r="B1889" s="253"/>
      <c r="C1889" s="253"/>
      <c r="D1889" s="253"/>
      <c r="E1889" s="253"/>
      <c r="F1889" s="253"/>
      <c r="G1889" s="253"/>
      <c r="H1889" s="252"/>
      <c r="I1889" s="251" t="s">
        <v>39</v>
      </c>
      <c r="J1889" s="250"/>
      <c r="K1889" s="983">
        <v>0.7</v>
      </c>
      <c r="L1889" s="984"/>
      <c r="M1889" s="215">
        <f>K1889*12*I1852</f>
        <v>3190.3199999999997</v>
      </c>
    </row>
    <row r="1890" spans="1:13" ht="15.75" thickBot="1">
      <c r="A1890" s="249" t="s">
        <v>38</v>
      </c>
      <c r="B1890" s="248"/>
      <c r="C1890" s="248"/>
      <c r="D1890" s="248"/>
      <c r="E1890" s="248"/>
      <c r="F1890" s="248"/>
      <c r="G1890" s="248"/>
      <c r="H1890" s="247"/>
      <c r="I1890" s="992" t="s">
        <v>37</v>
      </c>
      <c r="J1890" s="993"/>
      <c r="K1890" s="1002">
        <v>0.17</v>
      </c>
      <c r="L1890" s="1003"/>
      <c r="M1890" s="215">
        <f>K1890*12*I1852</f>
        <v>774.79200000000003</v>
      </c>
    </row>
    <row r="1891" spans="1:13" ht="15.75" thickBot="1">
      <c r="A1891" s="246" t="s">
        <v>107</v>
      </c>
      <c r="B1891" s="245"/>
      <c r="C1891" s="245"/>
      <c r="D1891" s="245"/>
      <c r="E1891" s="245"/>
      <c r="F1891" s="245"/>
      <c r="G1891" s="245"/>
      <c r="H1891" s="244"/>
      <c r="I1891" s="1010" t="s">
        <v>35</v>
      </c>
      <c r="J1891" s="1011"/>
      <c r="K1891" s="1012">
        <v>26.46</v>
      </c>
      <c r="L1891" s="1013"/>
      <c r="M1891" s="240">
        <f>K1891*12*I1852</f>
        <v>120594.09599999999</v>
      </c>
    </row>
    <row r="1892" spans="1:13" ht="15.75" thickBot="1">
      <c r="A1892" s="986" t="s">
        <v>106</v>
      </c>
      <c r="B1892" s="987"/>
      <c r="C1892" s="987"/>
      <c r="D1892" s="987"/>
      <c r="E1892" s="987"/>
      <c r="F1892" s="987"/>
      <c r="G1892" s="987"/>
      <c r="H1892" s="988"/>
      <c r="I1892" s="1014" t="s">
        <v>32</v>
      </c>
      <c r="J1892" s="1015"/>
      <c r="K1892" s="999">
        <v>1.98</v>
      </c>
      <c r="L1892" s="1005"/>
      <c r="M1892" s="240">
        <f>K1892*12*I1852</f>
        <v>9024.0479999999989</v>
      </c>
    </row>
    <row r="1893" spans="1:13" ht="15.75" thickBot="1">
      <c r="A1893" s="246" t="s">
        <v>105</v>
      </c>
      <c r="B1893" s="245"/>
      <c r="C1893" s="245"/>
      <c r="D1893" s="245"/>
      <c r="E1893" s="245"/>
      <c r="F1893" s="245"/>
      <c r="G1893" s="245"/>
      <c r="H1893" s="244"/>
      <c r="I1893" s="242"/>
      <c r="J1893" s="241"/>
      <c r="K1893" s="999">
        <v>0.09</v>
      </c>
      <c r="L1893" s="1005"/>
      <c r="M1893" s="240">
        <f>K1893*12*I1852</f>
        <v>410.18400000000003</v>
      </c>
    </row>
    <row r="1894" spans="1:13">
      <c r="A1894" s="238" t="s">
        <v>28</v>
      </c>
      <c r="B1894" s="237"/>
      <c r="C1894" s="237"/>
      <c r="D1894" s="237"/>
      <c r="E1894" s="237"/>
      <c r="F1894" s="237"/>
      <c r="G1894" s="237"/>
      <c r="H1894" s="235"/>
      <c r="I1894" s="1014" t="s">
        <v>27</v>
      </c>
      <c r="J1894" s="1015"/>
      <c r="K1894" s="431"/>
      <c r="L1894" s="432"/>
      <c r="M1894" s="215"/>
    </row>
    <row r="1895" spans="1:13" ht="15.75" thickBot="1">
      <c r="A1895" s="238" t="s">
        <v>26</v>
      </c>
      <c r="B1895" s="237"/>
      <c r="C1895" s="237"/>
      <c r="D1895" s="237"/>
      <c r="E1895" s="237"/>
      <c r="F1895" s="237"/>
      <c r="G1895" s="237"/>
      <c r="H1895" s="235"/>
      <c r="I1895" s="234"/>
      <c r="J1895" s="233"/>
      <c r="K1895" s="431"/>
      <c r="L1895" s="432"/>
      <c r="M1895" s="215"/>
    </row>
    <row r="1896" spans="1:13" ht="15.75" thickBot="1">
      <c r="A1896" s="986" t="s">
        <v>111</v>
      </c>
      <c r="B1896" s="987"/>
      <c r="C1896" s="987"/>
      <c r="D1896" s="987"/>
      <c r="E1896" s="987"/>
      <c r="F1896" s="987"/>
      <c r="G1896" s="987"/>
      <c r="H1896" s="988"/>
      <c r="I1896" s="242"/>
      <c r="J1896" s="241"/>
      <c r="K1896" s="999">
        <v>7.34</v>
      </c>
      <c r="L1896" s="1005"/>
      <c r="M1896" s="240">
        <f>K1896*12*I1852</f>
        <v>33452.784</v>
      </c>
    </row>
    <row r="1897" spans="1:13">
      <c r="A1897" s="238" t="s">
        <v>132</v>
      </c>
      <c r="B1897" s="236"/>
      <c r="C1897" s="236"/>
      <c r="D1897" s="236"/>
      <c r="E1897" s="236"/>
      <c r="F1897" s="237"/>
      <c r="G1897" s="236"/>
      <c r="H1897" s="235"/>
      <c r="I1897" s="967" t="s">
        <v>23</v>
      </c>
      <c r="J1897" s="968"/>
      <c r="K1897" s="232"/>
      <c r="L1897" s="432"/>
      <c r="M1897" s="215"/>
    </row>
    <row r="1898" spans="1:13">
      <c r="A1898" s="238" t="s">
        <v>131</v>
      </c>
      <c r="B1898" s="236"/>
      <c r="C1898" s="236"/>
      <c r="D1898" s="236"/>
      <c r="E1898" s="236"/>
      <c r="F1898" s="237"/>
      <c r="G1898" s="236"/>
      <c r="H1898" s="235"/>
      <c r="I1898" s="967" t="s">
        <v>21</v>
      </c>
      <c r="J1898" s="968"/>
      <c r="K1898" s="232"/>
      <c r="L1898" s="432"/>
      <c r="M1898" s="215"/>
    </row>
    <row r="1899" spans="1:13">
      <c r="A1899" s="238" t="s">
        <v>130</v>
      </c>
      <c r="B1899" s="236"/>
      <c r="C1899" s="236"/>
      <c r="D1899" s="236"/>
      <c r="E1899" s="236"/>
      <c r="F1899" s="237"/>
      <c r="G1899" s="236"/>
      <c r="H1899" s="235"/>
      <c r="I1899" s="967" t="s">
        <v>19</v>
      </c>
      <c r="J1899" s="968"/>
      <c r="K1899" s="232"/>
      <c r="L1899" s="432"/>
      <c r="M1899" s="215"/>
    </row>
    <row r="1900" spans="1:13">
      <c r="A1900" s="238" t="s">
        <v>129</v>
      </c>
      <c r="B1900" s="236"/>
      <c r="C1900" s="236"/>
      <c r="D1900" s="236"/>
      <c r="E1900" s="236"/>
      <c r="F1900" s="237"/>
      <c r="G1900" s="236"/>
      <c r="H1900" s="235"/>
      <c r="I1900" s="967" t="s">
        <v>17</v>
      </c>
      <c r="J1900" s="968"/>
      <c r="K1900" s="232"/>
      <c r="L1900" s="432"/>
      <c r="M1900" s="215"/>
    </row>
    <row r="1901" spans="1:13">
      <c r="A1901" s="238" t="s">
        <v>128</v>
      </c>
      <c r="B1901" s="236"/>
      <c r="C1901" s="236"/>
      <c r="D1901" s="236"/>
      <c r="E1901" s="236"/>
      <c r="F1901" s="237"/>
      <c r="G1901" s="236"/>
      <c r="H1901" s="235"/>
      <c r="I1901" s="967" t="s">
        <v>15</v>
      </c>
      <c r="J1901" s="968"/>
      <c r="K1901" s="232"/>
      <c r="L1901" s="432"/>
      <c r="M1901" s="215"/>
    </row>
    <row r="1902" spans="1:13">
      <c r="A1902" s="238" t="s">
        <v>127</v>
      </c>
      <c r="B1902" s="236"/>
      <c r="C1902" s="236"/>
      <c r="D1902" s="236"/>
      <c r="E1902" s="236"/>
      <c r="F1902" s="237"/>
      <c r="G1902" s="236"/>
      <c r="H1902" s="235"/>
      <c r="I1902" s="234"/>
      <c r="J1902" s="233"/>
      <c r="K1902" s="232"/>
      <c r="L1902" s="239"/>
      <c r="M1902" s="215"/>
    </row>
    <row r="1903" spans="1:13">
      <c r="A1903" s="238" t="s">
        <v>126</v>
      </c>
      <c r="B1903" s="236"/>
      <c r="C1903" s="236"/>
      <c r="D1903" s="236"/>
      <c r="E1903" s="236"/>
      <c r="F1903" s="237"/>
      <c r="G1903" s="236"/>
      <c r="H1903" s="235"/>
      <c r="I1903" s="234"/>
      <c r="J1903" s="233"/>
      <c r="K1903" s="232"/>
      <c r="L1903" s="432"/>
      <c r="M1903" s="215"/>
    </row>
    <row r="1904" spans="1:13">
      <c r="A1904" s="238" t="s">
        <v>11</v>
      </c>
      <c r="B1904" s="236"/>
      <c r="C1904" s="236"/>
      <c r="D1904" s="236"/>
      <c r="E1904" s="236"/>
      <c r="F1904" s="237"/>
      <c r="G1904" s="236"/>
      <c r="H1904" s="235"/>
      <c r="I1904" s="234"/>
      <c r="J1904" s="233"/>
      <c r="K1904" s="232"/>
      <c r="L1904" s="432"/>
      <c r="M1904" s="215"/>
    </row>
    <row r="1905" spans="1:13" ht="15.75" thickBot="1">
      <c r="A1905" s="238" t="s">
        <v>125</v>
      </c>
      <c r="B1905" s="236"/>
      <c r="C1905" s="236"/>
      <c r="D1905" s="236"/>
      <c r="E1905" s="236"/>
      <c r="F1905" s="237"/>
      <c r="G1905" s="236"/>
      <c r="H1905" s="235"/>
      <c r="I1905" s="234"/>
      <c r="J1905" s="233"/>
      <c r="K1905" s="232"/>
      <c r="L1905" s="432"/>
      <c r="M1905" s="215"/>
    </row>
    <row r="1906" spans="1:13">
      <c r="A1906" s="230" t="s">
        <v>8</v>
      </c>
      <c r="B1906" s="229"/>
      <c r="C1906" s="229"/>
      <c r="D1906" s="229"/>
      <c r="E1906" s="229"/>
      <c r="F1906" s="229"/>
      <c r="G1906" s="229"/>
      <c r="H1906" s="229"/>
      <c r="I1906" s="1014" t="s">
        <v>3</v>
      </c>
      <c r="J1906" s="1015"/>
      <c r="K1906" s="228"/>
      <c r="L1906" s="227"/>
      <c r="M1906" s="226"/>
    </row>
    <row r="1907" spans="1:13" ht="15.75" thickBot="1">
      <c r="A1907" s="225" t="s">
        <v>7</v>
      </c>
      <c r="B1907" s="224"/>
      <c r="C1907" s="224"/>
      <c r="D1907" s="224"/>
      <c r="E1907" s="224"/>
      <c r="F1907" s="224"/>
      <c r="G1907" s="224"/>
      <c r="H1907" s="224"/>
      <c r="I1907" s="223"/>
      <c r="J1907" s="222"/>
      <c r="K1907" s="221"/>
      <c r="L1907" s="220"/>
      <c r="M1907" s="219"/>
    </row>
    <row r="1908" spans="1:13" ht="15.75" thickBot="1">
      <c r="A1908" s="1016" t="s">
        <v>157</v>
      </c>
      <c r="B1908" s="1016"/>
      <c r="C1908" s="1016"/>
      <c r="D1908" s="1016"/>
      <c r="E1908" s="1016"/>
      <c r="F1908" s="1016"/>
      <c r="G1908" s="1016"/>
      <c r="H1908" s="1016"/>
      <c r="I1908" s="1014" t="s">
        <v>3</v>
      </c>
      <c r="J1908" s="1015"/>
      <c r="K1908" s="1017">
        <v>0.55000000000000004</v>
      </c>
      <c r="L1908" s="1017"/>
      <c r="M1908" s="215">
        <f>I1852*12*K1908</f>
        <v>2506.6800000000003</v>
      </c>
    </row>
    <row r="1909" spans="1:13" ht="15.75" thickBot="1">
      <c r="A1909" s="1020" t="s">
        <v>0</v>
      </c>
      <c r="B1909" s="1021"/>
      <c r="C1909" s="1021"/>
      <c r="D1909" s="1021"/>
      <c r="E1909" s="1021"/>
      <c r="F1909" s="1021"/>
      <c r="G1909" s="1021"/>
      <c r="H1909" s="1021"/>
      <c r="I1909" s="210"/>
      <c r="J1909" s="209"/>
      <c r="K1909" s="1120">
        <f>K1853+K1863+K1871+K1896+K1908</f>
        <v>66.679999999999993</v>
      </c>
      <c r="L1909" s="1121"/>
      <c r="M1909" s="240">
        <f>M1853+M1863+M1871+M1896+M1908</f>
        <v>303900.76799999998</v>
      </c>
    </row>
    <row r="1911" spans="1:13" ht="15.75">
      <c r="A1911" s="957" t="s">
        <v>104</v>
      </c>
      <c r="B1911" s="957"/>
      <c r="C1911" s="957"/>
      <c r="D1911" s="957"/>
      <c r="E1911" s="957"/>
      <c r="F1911" s="957"/>
      <c r="G1911" s="957"/>
      <c r="H1911" s="957"/>
      <c r="I1911" s="957"/>
      <c r="J1911" s="957"/>
      <c r="K1911" s="957"/>
      <c r="L1911" s="957"/>
      <c r="M1911" s="262"/>
    </row>
    <row r="1912" spans="1:13" ht="15.75">
      <c r="A1912" s="958" t="s">
        <v>139</v>
      </c>
      <c r="B1912" s="958"/>
      <c r="C1912" s="958"/>
      <c r="D1912" s="958"/>
      <c r="E1912" s="958"/>
      <c r="F1912" s="958"/>
      <c r="G1912" s="958"/>
      <c r="H1912" s="958"/>
      <c r="I1912" s="958"/>
      <c r="J1912" s="958"/>
      <c r="K1912" s="958"/>
      <c r="L1912" s="958"/>
      <c r="M1912" s="262"/>
    </row>
    <row r="1913" spans="1:13" ht="15.75">
      <c r="A1913" s="300"/>
      <c r="B1913" s="300"/>
      <c r="C1913" s="300"/>
      <c r="D1913" s="300"/>
      <c r="E1913" s="300"/>
      <c r="F1913" s="300" t="s">
        <v>179</v>
      </c>
      <c r="G1913" s="300"/>
      <c r="H1913" s="300"/>
      <c r="I1913" s="300"/>
      <c r="J1913" s="300"/>
      <c r="K1913" s="1110" t="s">
        <v>159</v>
      </c>
      <c r="L1913" s="1111"/>
      <c r="M1913" s="1111"/>
    </row>
    <row r="1914" spans="1:13">
      <c r="A1914" s="264"/>
      <c r="B1914" s="263"/>
      <c r="C1914" s="960" t="s">
        <v>100</v>
      </c>
      <c r="D1914" s="960"/>
      <c r="E1914" s="960"/>
      <c r="F1914" s="263"/>
      <c r="G1914" s="263"/>
      <c r="H1914" s="298"/>
      <c r="I1914" s="961" t="s">
        <v>99</v>
      </c>
      <c r="J1914" s="962"/>
      <c r="K1914" s="963" t="s">
        <v>98</v>
      </c>
      <c r="L1914" s="964"/>
      <c r="M1914" s="312"/>
    </row>
    <row r="1915" spans="1:13">
      <c r="A1915" s="311"/>
      <c r="B1915" s="283"/>
      <c r="C1915" s="283"/>
      <c r="D1915" s="283"/>
      <c r="E1915" s="283"/>
      <c r="F1915" s="283"/>
      <c r="G1915" s="283"/>
      <c r="H1915" s="284"/>
      <c r="I1915" s="234"/>
      <c r="J1915" s="233"/>
      <c r="K1915" s="965" t="s">
        <v>97</v>
      </c>
      <c r="L1915" s="966"/>
      <c r="M1915" s="310" t="s">
        <v>96</v>
      </c>
    </row>
    <row r="1916" spans="1:13">
      <c r="A1916" s="311"/>
      <c r="B1916" s="283"/>
      <c r="C1916" s="283"/>
      <c r="D1916" s="283"/>
      <c r="E1916" s="283"/>
      <c r="F1916" s="283"/>
      <c r="G1916" s="283"/>
      <c r="H1916" s="284"/>
      <c r="I1916" s="967" t="s">
        <v>95</v>
      </c>
      <c r="J1916" s="968"/>
      <c r="K1916" s="969" t="s">
        <v>94</v>
      </c>
      <c r="L1916" s="970"/>
      <c r="M1916" s="310" t="s">
        <v>93</v>
      </c>
    </row>
    <row r="1917" spans="1:13" ht="16.5" thickBot="1">
      <c r="A1917" s="309"/>
      <c r="B1917" s="280"/>
      <c r="C1917" s="280"/>
      <c r="D1917" s="280"/>
      <c r="E1917" s="280"/>
      <c r="F1917" s="280"/>
      <c r="G1917" s="280"/>
      <c r="H1917" s="279"/>
      <c r="I1917" s="971">
        <v>347.4</v>
      </c>
      <c r="J1917" s="972"/>
      <c r="K1917" s="973"/>
      <c r="L1917" s="974"/>
      <c r="M1917" s="308"/>
    </row>
    <row r="1918" spans="1:13">
      <c r="A1918" s="296" t="s">
        <v>92</v>
      </c>
      <c r="B1918" s="276"/>
      <c r="C1918" s="276"/>
      <c r="D1918" s="276"/>
      <c r="E1918" s="276"/>
      <c r="F1918" s="276"/>
      <c r="G1918" s="276"/>
      <c r="H1918" s="307"/>
      <c r="I1918" s="273"/>
      <c r="J1918" s="272"/>
      <c r="K1918" s="955">
        <f>K1921+K1924</f>
        <v>7.59</v>
      </c>
      <c r="L1918" s="956"/>
      <c r="M1918" s="226">
        <f>K1918*12*I1917</f>
        <v>31641.191999999999</v>
      </c>
    </row>
    <row r="1919" spans="1:13">
      <c r="A1919" s="306" t="s">
        <v>91</v>
      </c>
      <c r="B1919" s="305"/>
      <c r="C1919" s="305"/>
      <c r="D1919" s="305"/>
      <c r="E1919" s="305"/>
      <c r="F1919" s="305"/>
      <c r="G1919" s="305"/>
      <c r="H1919" s="304"/>
      <c r="I1919" s="234"/>
      <c r="J1919" s="233"/>
      <c r="K1919" s="268"/>
      <c r="L1919" s="261"/>
      <c r="M1919" s="303"/>
    </row>
    <row r="1920" spans="1:13" ht="15.75" thickBot="1">
      <c r="A1920" s="292" t="s">
        <v>90</v>
      </c>
      <c r="B1920" s="302"/>
      <c r="C1920" s="302"/>
      <c r="D1920" s="302"/>
      <c r="E1920" s="302"/>
      <c r="F1920" s="302"/>
      <c r="G1920" s="302"/>
      <c r="H1920" s="301"/>
      <c r="I1920" s="289"/>
      <c r="J1920" s="222"/>
      <c r="K1920" s="221"/>
      <c r="L1920" s="220"/>
      <c r="M1920" s="219"/>
    </row>
    <row r="1921" spans="1:13">
      <c r="A1921" s="257" t="s">
        <v>89</v>
      </c>
      <c r="B1921" s="266"/>
      <c r="C1921" s="266"/>
      <c r="D1921" s="266"/>
      <c r="E1921" s="266"/>
      <c r="F1921" s="266"/>
      <c r="G1921" s="266"/>
      <c r="H1921" s="285"/>
      <c r="I1921" s="975" t="s">
        <v>27</v>
      </c>
      <c r="J1921" s="976"/>
      <c r="K1921" s="977">
        <v>4.54</v>
      </c>
      <c r="L1921" s="978"/>
      <c r="M1921" s="215">
        <f>K1921*12*I1917</f>
        <v>18926.351999999999</v>
      </c>
    </row>
    <row r="1922" spans="1:13">
      <c r="A1922" s="238" t="s">
        <v>80</v>
      </c>
      <c r="B1922" s="283"/>
      <c r="C1922" s="283"/>
      <c r="D1922" s="283"/>
      <c r="E1922" s="283"/>
      <c r="F1922" s="283"/>
      <c r="G1922" s="283"/>
      <c r="H1922" s="284"/>
      <c r="I1922" s="967" t="s">
        <v>70</v>
      </c>
      <c r="J1922" s="968"/>
      <c r="K1922" s="262"/>
      <c r="L1922" s="261"/>
      <c r="M1922" s="215"/>
    </row>
    <row r="1923" spans="1:13">
      <c r="A1923" s="257" t="s">
        <v>79</v>
      </c>
      <c r="B1923" s="266"/>
      <c r="C1923" s="266"/>
      <c r="D1923" s="266"/>
      <c r="E1923" s="266"/>
      <c r="F1923" s="266"/>
      <c r="G1923" s="266"/>
      <c r="H1923" s="285"/>
      <c r="I1923" s="975"/>
      <c r="J1923" s="976"/>
      <c r="K1923" s="262"/>
      <c r="L1923" s="261"/>
      <c r="M1923" s="215"/>
    </row>
    <row r="1924" spans="1:13">
      <c r="A1924" s="257" t="s">
        <v>88</v>
      </c>
      <c r="B1924" s="266"/>
      <c r="C1924" s="266"/>
      <c r="D1924" s="266"/>
      <c r="E1924" s="266"/>
      <c r="F1924" s="266"/>
      <c r="G1924" s="266"/>
      <c r="H1924" s="285"/>
      <c r="I1924" s="979" t="s">
        <v>59</v>
      </c>
      <c r="J1924" s="980"/>
      <c r="K1924" s="981">
        <v>3.05</v>
      </c>
      <c r="L1924" s="982"/>
      <c r="M1924" s="215">
        <f>K1924*12*I1917</f>
        <v>12714.839999999997</v>
      </c>
    </row>
    <row r="1925" spans="1:13" ht="15.75">
      <c r="A1925" s="254" t="s">
        <v>87</v>
      </c>
      <c r="B1925" s="282"/>
      <c r="C1925" s="282"/>
      <c r="D1925" s="282"/>
      <c r="E1925" s="282"/>
      <c r="F1925" s="282"/>
      <c r="G1925" s="282"/>
      <c r="H1925" s="281"/>
      <c r="I1925" s="967" t="s">
        <v>70</v>
      </c>
      <c r="J1925" s="968"/>
      <c r="K1925" s="300"/>
      <c r="L1925" s="299"/>
      <c r="M1925" s="215"/>
    </row>
    <row r="1926" spans="1:13">
      <c r="A1926" s="249" t="s">
        <v>86</v>
      </c>
      <c r="B1926" s="263"/>
      <c r="C1926" s="263"/>
      <c r="D1926" s="263"/>
      <c r="E1926" s="263"/>
      <c r="F1926" s="263"/>
      <c r="G1926" s="263"/>
      <c r="H1926" s="298"/>
      <c r="I1926" s="967"/>
      <c r="J1926" s="968"/>
      <c r="K1926" s="297"/>
      <c r="L1926" s="261"/>
      <c r="M1926" s="215"/>
    </row>
    <row r="1927" spans="1:13" ht="15.75" thickBot="1">
      <c r="A1927" s="257" t="s">
        <v>85</v>
      </c>
      <c r="B1927" s="256"/>
      <c r="C1927" s="256"/>
      <c r="D1927" s="256"/>
      <c r="E1927" s="256"/>
      <c r="F1927" s="256"/>
      <c r="G1927" s="256"/>
      <c r="H1927" s="255"/>
      <c r="I1927" s="270"/>
      <c r="J1927" s="269"/>
      <c r="K1927" s="983"/>
      <c r="L1927" s="984"/>
      <c r="M1927" s="215"/>
    </row>
    <row r="1928" spans="1:13">
      <c r="A1928" s="296" t="s">
        <v>84</v>
      </c>
      <c r="B1928" s="295"/>
      <c r="C1928" s="295"/>
      <c r="D1928" s="295"/>
      <c r="E1928" s="295"/>
      <c r="F1928" s="295"/>
      <c r="G1928" s="295"/>
      <c r="H1928" s="294"/>
      <c r="I1928" s="273"/>
      <c r="J1928" s="293"/>
      <c r="K1928" s="985">
        <f>K1930+K1935+K1937</f>
        <v>6.1999999999999993</v>
      </c>
      <c r="L1928" s="956"/>
      <c r="M1928" s="226">
        <f>K1928*12*I1917</f>
        <v>25846.559999999994</v>
      </c>
    </row>
    <row r="1929" spans="1:13" ht="15.75" thickBot="1">
      <c r="A1929" s="292" t="s">
        <v>83</v>
      </c>
      <c r="B1929" s="291"/>
      <c r="C1929" s="291"/>
      <c r="D1929" s="291"/>
      <c r="E1929" s="291"/>
      <c r="F1929" s="291"/>
      <c r="G1929" s="291"/>
      <c r="H1929" s="290"/>
      <c r="I1929" s="289"/>
      <c r="J1929" s="288"/>
      <c r="K1929" s="221"/>
      <c r="L1929" s="220"/>
      <c r="M1929" s="219"/>
    </row>
    <row r="1930" spans="1:13">
      <c r="A1930" s="238" t="s">
        <v>82</v>
      </c>
      <c r="B1930" s="237"/>
      <c r="C1930" s="237"/>
      <c r="D1930" s="237"/>
      <c r="E1930" s="237"/>
      <c r="F1930" s="237"/>
      <c r="G1930" s="237"/>
      <c r="H1930" s="235"/>
      <c r="I1930" s="967" t="s">
        <v>27</v>
      </c>
      <c r="J1930" s="968"/>
      <c r="K1930" s="977">
        <v>3.11</v>
      </c>
      <c r="L1930" s="978"/>
      <c r="M1930" s="215">
        <f>K1930*12*I1917</f>
        <v>12964.967999999999</v>
      </c>
    </row>
    <row r="1931" spans="1:13">
      <c r="A1931" s="257" t="s">
        <v>81</v>
      </c>
      <c r="B1931" s="256"/>
      <c r="C1931" s="256"/>
      <c r="D1931" s="256"/>
      <c r="E1931" s="256"/>
      <c r="F1931" s="256"/>
      <c r="G1931" s="256"/>
      <c r="H1931" s="255"/>
      <c r="I1931" s="429"/>
      <c r="J1931" s="430"/>
      <c r="K1931" s="262"/>
      <c r="L1931" s="261"/>
      <c r="M1931" s="215"/>
    </row>
    <row r="1932" spans="1:13">
      <c r="A1932" s="238" t="s">
        <v>80</v>
      </c>
      <c r="B1932" s="283"/>
      <c r="C1932" s="283"/>
      <c r="D1932" s="283"/>
      <c r="E1932" s="283"/>
      <c r="F1932" s="283"/>
      <c r="G1932" s="283"/>
      <c r="H1932" s="284"/>
      <c r="I1932" s="967" t="s">
        <v>70</v>
      </c>
      <c r="J1932" s="968"/>
      <c r="K1932" s="262"/>
      <c r="L1932" s="261"/>
      <c r="M1932" s="215"/>
    </row>
    <row r="1933" spans="1:13">
      <c r="A1933" s="257" t="s">
        <v>79</v>
      </c>
      <c r="B1933" s="266"/>
      <c r="C1933" s="266"/>
      <c r="D1933" s="266"/>
      <c r="E1933" s="266"/>
      <c r="F1933" s="266"/>
      <c r="G1933" s="266"/>
      <c r="H1933" s="285"/>
      <c r="I1933" s="975"/>
      <c r="J1933" s="976"/>
      <c r="K1933" s="262"/>
      <c r="L1933" s="261"/>
      <c r="M1933" s="215"/>
    </row>
    <row r="1934" spans="1:13">
      <c r="A1934" s="254" t="s">
        <v>78</v>
      </c>
      <c r="B1934" s="282"/>
      <c r="C1934" s="281"/>
      <c r="D1934" s="283"/>
      <c r="E1934" s="283"/>
      <c r="F1934" s="283"/>
      <c r="G1934" s="283"/>
      <c r="H1934" s="284"/>
      <c r="I1934" s="967" t="s">
        <v>70</v>
      </c>
      <c r="J1934" s="968"/>
      <c r="K1934" s="262"/>
      <c r="L1934" s="261"/>
      <c r="M1934" s="215"/>
    </row>
    <row r="1935" spans="1:13">
      <c r="A1935" s="238" t="s">
        <v>77</v>
      </c>
      <c r="B1935" s="283"/>
      <c r="C1935" s="283"/>
      <c r="D1935" s="282"/>
      <c r="E1935" s="282"/>
      <c r="F1935" s="282"/>
      <c r="G1935" s="282"/>
      <c r="H1935" s="281"/>
      <c r="I1935" s="979" t="s">
        <v>59</v>
      </c>
      <c r="J1935" s="980"/>
      <c r="K1935" s="981">
        <v>1.36</v>
      </c>
      <c r="L1935" s="982"/>
      <c r="M1935" s="215">
        <f>K1935*12*I1917</f>
        <v>5669.5679999999993</v>
      </c>
    </row>
    <row r="1936" spans="1:13">
      <c r="A1936" s="249" t="s">
        <v>76</v>
      </c>
      <c r="B1936" s="248"/>
      <c r="C1936" s="248"/>
      <c r="D1936" s="248"/>
      <c r="E1936" s="248"/>
      <c r="F1936" s="248"/>
      <c r="G1936" s="248"/>
      <c r="H1936" s="247"/>
      <c r="I1936" s="961" t="s">
        <v>134</v>
      </c>
      <c r="J1936" s="962"/>
      <c r="K1936" s="262"/>
      <c r="L1936" s="261"/>
      <c r="M1936" s="215"/>
    </row>
    <row r="1937" spans="1:13">
      <c r="A1937" s="249" t="s">
        <v>73</v>
      </c>
      <c r="B1937" s="248"/>
      <c r="C1937" s="248"/>
      <c r="D1937" s="248"/>
      <c r="E1937" s="248"/>
      <c r="F1937" s="248"/>
      <c r="G1937" s="248"/>
      <c r="H1937" s="247"/>
      <c r="I1937" s="961" t="s">
        <v>59</v>
      </c>
      <c r="J1937" s="962"/>
      <c r="K1937" s="981">
        <v>1.73</v>
      </c>
      <c r="L1937" s="982"/>
      <c r="M1937" s="215">
        <f>K1937*12*I1917</f>
        <v>7212.0239999999985</v>
      </c>
    </row>
    <row r="1938" spans="1:13">
      <c r="A1938" s="257" t="s">
        <v>72</v>
      </c>
      <c r="B1938" s="256"/>
      <c r="C1938" s="256"/>
      <c r="D1938" s="256"/>
      <c r="E1938" s="256"/>
      <c r="F1938" s="256"/>
      <c r="G1938" s="256"/>
      <c r="H1938" s="255"/>
      <c r="I1938" s="270"/>
      <c r="J1938" s="269"/>
      <c r="K1938" s="262"/>
      <c r="L1938" s="261"/>
      <c r="M1938" s="215"/>
    </row>
    <row r="1939" spans="1:13">
      <c r="A1939" s="249" t="s">
        <v>71</v>
      </c>
      <c r="B1939" s="248"/>
      <c r="C1939" s="248"/>
      <c r="D1939" s="248"/>
      <c r="E1939" s="248"/>
      <c r="F1939" s="248"/>
      <c r="G1939" s="248"/>
      <c r="H1939" s="247"/>
      <c r="I1939" s="967" t="s">
        <v>70</v>
      </c>
      <c r="J1939" s="968"/>
      <c r="K1939" s="262"/>
      <c r="L1939" s="261"/>
      <c r="M1939" s="215"/>
    </row>
    <row r="1940" spans="1:13" ht="15.75" thickBot="1">
      <c r="A1940" s="249" t="s">
        <v>69</v>
      </c>
      <c r="B1940" s="248"/>
      <c r="C1940" s="248"/>
      <c r="D1940" s="248"/>
      <c r="E1940" s="248"/>
      <c r="F1940" s="248"/>
      <c r="G1940" s="248"/>
      <c r="H1940" s="247"/>
      <c r="I1940" s="961" t="s">
        <v>133</v>
      </c>
      <c r="J1940" s="962"/>
      <c r="K1940" s="280"/>
      <c r="L1940" s="279"/>
      <c r="M1940" s="278"/>
    </row>
    <row r="1941" spans="1:13" ht="15.75" thickBot="1">
      <c r="A1941" s="277" t="s">
        <v>66</v>
      </c>
      <c r="B1941" s="276"/>
      <c r="C1941" s="276"/>
      <c r="D1941" s="276"/>
      <c r="E1941" s="276"/>
      <c r="F1941" s="276"/>
      <c r="G1941" s="275"/>
      <c r="H1941" s="274"/>
      <c r="I1941" s="273"/>
      <c r="J1941" s="272"/>
      <c r="K1941" s="991">
        <f>K1942+K1949+K1957+K1961+K1962+K1963</f>
        <v>33.200000000000003</v>
      </c>
      <c r="L1941" s="956"/>
      <c r="M1941" s="226">
        <f>M1942+M1949+M1957+M1961+M1962+M1963</f>
        <v>138404.15999999997</v>
      </c>
    </row>
    <row r="1942" spans="1:13" ht="15.75" thickBot="1">
      <c r="A1942" s="986" t="s">
        <v>65</v>
      </c>
      <c r="B1942" s="987"/>
      <c r="C1942" s="987"/>
      <c r="D1942" s="987"/>
      <c r="E1942" s="987"/>
      <c r="F1942" s="987"/>
      <c r="G1942" s="987"/>
      <c r="H1942" s="988"/>
      <c r="I1942" s="242"/>
      <c r="J1942" s="241"/>
      <c r="K1942" s="989">
        <f>K1943+K1944+K1945+K1947+K1948</f>
        <v>8.3000000000000007</v>
      </c>
      <c r="L1942" s="990"/>
      <c r="M1942" s="240">
        <f>K1942*12*I1917</f>
        <v>34601.040000000001</v>
      </c>
    </row>
    <row r="1943" spans="1:13">
      <c r="A1943" s="257" t="s">
        <v>64</v>
      </c>
      <c r="B1943" s="256"/>
      <c r="C1943" s="256"/>
      <c r="D1943" s="256"/>
      <c r="E1943" s="256"/>
      <c r="F1943" s="256"/>
      <c r="G1943" s="256"/>
      <c r="H1943" s="255"/>
      <c r="I1943" s="975" t="s">
        <v>63</v>
      </c>
      <c r="J1943" s="976"/>
      <c r="K1943" s="977">
        <v>2.2400000000000002</v>
      </c>
      <c r="L1943" s="978"/>
      <c r="M1943" s="215">
        <f>K1943*12*I1917</f>
        <v>9338.112000000001</v>
      </c>
    </row>
    <row r="1944" spans="1:13">
      <c r="A1944" s="254" t="s">
        <v>62</v>
      </c>
      <c r="B1944" s="253"/>
      <c r="C1944" s="253"/>
      <c r="D1944" s="253"/>
      <c r="E1944" s="253"/>
      <c r="F1944" s="253"/>
      <c r="G1944" s="253"/>
      <c r="H1944" s="252"/>
      <c r="I1944" s="979" t="s">
        <v>61</v>
      </c>
      <c r="J1944" s="980"/>
      <c r="K1944" s="981">
        <v>5.28</v>
      </c>
      <c r="L1944" s="982"/>
      <c r="M1944" s="215">
        <f>K1944*12*I1917</f>
        <v>22011.263999999999</v>
      </c>
    </row>
    <row r="1945" spans="1:13">
      <c r="A1945" s="249" t="s">
        <v>60</v>
      </c>
      <c r="B1945" s="248"/>
      <c r="C1945" s="248"/>
      <c r="D1945" s="248"/>
      <c r="E1945" s="248"/>
      <c r="F1945" s="248"/>
      <c r="G1945" s="248"/>
      <c r="H1945" s="247"/>
      <c r="I1945" s="961" t="s">
        <v>59</v>
      </c>
      <c r="J1945" s="962"/>
      <c r="K1945" s="981">
        <v>0.6</v>
      </c>
      <c r="L1945" s="982"/>
      <c r="M1945" s="215">
        <f>K1945*12*I1917</f>
        <v>2501.2799999999997</v>
      </c>
    </row>
    <row r="1946" spans="1:13">
      <c r="A1946" s="271" t="s">
        <v>58</v>
      </c>
      <c r="B1946" s="266"/>
      <c r="C1946" s="266"/>
      <c r="D1946" s="266"/>
      <c r="E1946" s="256"/>
      <c r="F1946" s="256"/>
      <c r="G1946" s="256"/>
      <c r="H1946" s="255"/>
      <c r="I1946" s="270"/>
      <c r="J1946" s="269"/>
      <c r="K1946" s="268"/>
      <c r="L1946" s="261"/>
      <c r="M1946" s="215"/>
    </row>
    <row r="1947" spans="1:13">
      <c r="A1947" s="254" t="s">
        <v>57</v>
      </c>
      <c r="B1947" s="253"/>
      <c r="C1947" s="253"/>
      <c r="D1947" s="253"/>
      <c r="E1947" s="253"/>
      <c r="F1947" s="253"/>
      <c r="G1947" s="253"/>
      <c r="H1947" s="252"/>
      <c r="I1947" s="979" t="s">
        <v>27</v>
      </c>
      <c r="J1947" s="980"/>
      <c r="K1947" s="981">
        <v>0.18</v>
      </c>
      <c r="L1947" s="982"/>
      <c r="M1947" s="215">
        <f>K1947*12*I1917</f>
        <v>750.38400000000001</v>
      </c>
    </row>
    <row r="1948" spans="1:13" ht="15.75" thickBot="1">
      <c r="A1948" s="249" t="s">
        <v>56</v>
      </c>
      <c r="B1948" s="248"/>
      <c r="C1948" s="248"/>
      <c r="D1948" s="248"/>
      <c r="E1948" s="248"/>
      <c r="F1948" s="248"/>
      <c r="G1948" s="248"/>
      <c r="H1948" s="247"/>
      <c r="I1948" s="992" t="s">
        <v>27</v>
      </c>
      <c r="J1948" s="993"/>
      <c r="K1948" s="994"/>
      <c r="L1948" s="995"/>
      <c r="M1948" s="215"/>
    </row>
    <row r="1949" spans="1:13" ht="15.75" thickBot="1">
      <c r="A1949" s="996" t="s">
        <v>55</v>
      </c>
      <c r="B1949" s="997"/>
      <c r="C1949" s="997"/>
      <c r="D1949" s="997"/>
      <c r="E1949" s="997"/>
      <c r="F1949" s="997"/>
      <c r="G1949" s="997"/>
      <c r="H1949" s="998"/>
      <c r="I1949" s="242"/>
      <c r="J1949" s="241"/>
      <c r="K1949" s="999">
        <f>K1950+K1951+K1953+K1954+K1955+K1956</f>
        <v>2.5499999999999998</v>
      </c>
      <c r="L1949" s="990"/>
      <c r="M1949" s="240">
        <f>K1949*12*I1917</f>
        <v>10630.439999999999</v>
      </c>
    </row>
    <row r="1950" spans="1:13">
      <c r="A1950" s="267" t="s">
        <v>54</v>
      </c>
      <c r="B1950" s="266"/>
      <c r="C1950" s="266"/>
      <c r="D1950" s="266"/>
      <c r="E1950" s="266"/>
      <c r="F1950" s="256"/>
      <c r="G1950" s="256"/>
      <c r="H1950" s="255"/>
      <c r="I1950" s="265"/>
      <c r="J1950" s="233"/>
      <c r="K1950" s="977">
        <v>0.14000000000000001</v>
      </c>
      <c r="L1950" s="978"/>
      <c r="M1950" s="215">
        <f>K1950*12*I1917</f>
        <v>583.63200000000006</v>
      </c>
    </row>
    <row r="1951" spans="1:13">
      <c r="A1951" s="264" t="s">
        <v>53</v>
      </c>
      <c r="B1951" s="263"/>
      <c r="C1951" s="263"/>
      <c r="D1951" s="263"/>
      <c r="E1951" s="263"/>
      <c r="F1951" s="248"/>
      <c r="G1951" s="248"/>
      <c r="H1951" s="247"/>
      <c r="I1951" s="967" t="s">
        <v>52</v>
      </c>
      <c r="J1951" s="968"/>
      <c r="K1951" s="981">
        <v>1.22</v>
      </c>
      <c r="L1951" s="982"/>
      <c r="M1951" s="215">
        <f>K1951*12*I1917</f>
        <v>5085.9359999999997</v>
      </c>
    </row>
    <row r="1952" spans="1:13">
      <c r="A1952" s="257" t="s">
        <v>51</v>
      </c>
      <c r="B1952" s="256"/>
      <c r="C1952" s="256"/>
      <c r="D1952" s="256"/>
      <c r="E1952" s="256"/>
      <c r="F1952" s="256"/>
      <c r="G1952" s="256"/>
      <c r="H1952" s="255"/>
      <c r="I1952" s="975" t="s">
        <v>50</v>
      </c>
      <c r="J1952" s="976"/>
      <c r="K1952" s="262"/>
      <c r="L1952" s="261"/>
      <c r="M1952" s="215"/>
    </row>
    <row r="1953" spans="1:13">
      <c r="A1953" s="254" t="s">
        <v>49</v>
      </c>
      <c r="B1953" s="253"/>
      <c r="C1953" s="253"/>
      <c r="D1953" s="253"/>
      <c r="E1953" s="253"/>
      <c r="F1953" s="253"/>
      <c r="G1953" s="253"/>
      <c r="H1953" s="252"/>
      <c r="I1953" s="979" t="s">
        <v>48</v>
      </c>
      <c r="J1953" s="980"/>
      <c r="K1953" s="981">
        <v>0.75</v>
      </c>
      <c r="L1953" s="982"/>
      <c r="M1953" s="215">
        <f>K1953*12*I1917</f>
        <v>3126.6</v>
      </c>
    </row>
    <row r="1954" spans="1:13">
      <c r="A1954" s="254" t="s">
        <v>47</v>
      </c>
      <c r="B1954" s="253"/>
      <c r="C1954" s="253"/>
      <c r="D1954" s="253"/>
      <c r="E1954" s="253"/>
      <c r="F1954" s="253"/>
      <c r="G1954" s="253"/>
      <c r="H1954" s="252"/>
      <c r="I1954" s="979" t="s">
        <v>46</v>
      </c>
      <c r="J1954" s="980"/>
      <c r="K1954" s="981">
        <v>0.19</v>
      </c>
      <c r="L1954" s="982"/>
      <c r="M1954" s="215">
        <f>K1954*12*I1917</f>
        <v>792.072</v>
      </c>
    </row>
    <row r="1955" spans="1:13">
      <c r="A1955" s="249" t="s">
        <v>38</v>
      </c>
      <c r="B1955" s="248"/>
      <c r="C1955" s="248"/>
      <c r="D1955" s="248"/>
      <c r="E1955" s="248"/>
      <c r="F1955" s="248"/>
      <c r="G1955" s="248"/>
      <c r="H1955" s="247"/>
      <c r="I1955" s="979" t="s">
        <v>37</v>
      </c>
      <c r="J1955" s="980"/>
      <c r="K1955" s="983">
        <v>0.1</v>
      </c>
      <c r="L1955" s="984"/>
      <c r="M1955" s="215">
        <f>K1955*12*I1917</f>
        <v>416.88000000000005</v>
      </c>
    </row>
    <row r="1956" spans="1:13" ht="15.75" thickBot="1">
      <c r="A1956" s="249" t="s">
        <v>45</v>
      </c>
      <c r="B1956" s="248"/>
      <c r="C1956" s="248"/>
      <c r="D1956" s="248"/>
      <c r="E1956" s="248"/>
      <c r="F1956" s="248"/>
      <c r="G1956" s="248"/>
      <c r="H1956" s="247"/>
      <c r="I1956" s="992" t="s">
        <v>44</v>
      </c>
      <c r="J1956" s="993"/>
      <c r="K1956" s="1002">
        <v>0.15</v>
      </c>
      <c r="L1956" s="1003"/>
      <c r="M1956" s="260">
        <f>K1956*12*I1917</f>
        <v>625.31999999999994</v>
      </c>
    </row>
    <row r="1957" spans="1:13" ht="15.75" thickBot="1">
      <c r="A1957" s="996" t="s">
        <v>108</v>
      </c>
      <c r="B1957" s="997"/>
      <c r="C1957" s="997"/>
      <c r="D1957" s="997"/>
      <c r="E1957" s="997"/>
      <c r="F1957" s="997"/>
      <c r="G1957" s="997"/>
      <c r="H1957" s="998"/>
      <c r="I1957" s="259"/>
      <c r="J1957" s="258"/>
      <c r="K1957" s="1004">
        <f>K1958+K1959+K1960</f>
        <v>1.67</v>
      </c>
      <c r="L1957" s="1005"/>
      <c r="M1957" s="240">
        <f>K1957*12*I1917</f>
        <v>6961.8959999999988</v>
      </c>
    </row>
    <row r="1958" spans="1:13">
      <c r="A1958" s="257" t="s">
        <v>42</v>
      </c>
      <c r="B1958" s="256"/>
      <c r="C1958" s="256"/>
      <c r="D1958" s="256"/>
      <c r="E1958" s="256"/>
      <c r="F1958" s="256"/>
      <c r="G1958" s="256"/>
      <c r="H1958" s="255"/>
      <c r="I1958" s="1006" t="s">
        <v>41</v>
      </c>
      <c r="J1958" s="1007"/>
      <c r="K1958" s="1008">
        <v>0.8</v>
      </c>
      <c r="L1958" s="1009"/>
      <c r="M1958" s="215">
        <f>K1958*12*I1917</f>
        <v>3335.0400000000004</v>
      </c>
    </row>
    <row r="1959" spans="1:13">
      <c r="A1959" s="254" t="s">
        <v>40</v>
      </c>
      <c r="B1959" s="253"/>
      <c r="C1959" s="253"/>
      <c r="D1959" s="253"/>
      <c r="E1959" s="253"/>
      <c r="F1959" s="253"/>
      <c r="G1959" s="253"/>
      <c r="H1959" s="252"/>
      <c r="I1959" s="251" t="s">
        <v>39</v>
      </c>
      <c r="J1959" s="250"/>
      <c r="K1959" s="983">
        <v>0.7</v>
      </c>
      <c r="L1959" s="984"/>
      <c r="M1959" s="215">
        <f>K1959*12*I1917</f>
        <v>2918.1599999999994</v>
      </c>
    </row>
    <row r="1960" spans="1:13" ht="15.75" thickBot="1">
      <c r="A1960" s="249" t="s">
        <v>38</v>
      </c>
      <c r="B1960" s="248"/>
      <c r="C1960" s="248"/>
      <c r="D1960" s="248"/>
      <c r="E1960" s="248"/>
      <c r="F1960" s="248"/>
      <c r="G1960" s="248"/>
      <c r="H1960" s="247"/>
      <c r="I1960" s="992" t="s">
        <v>37</v>
      </c>
      <c r="J1960" s="993"/>
      <c r="K1960" s="1002">
        <v>0.17</v>
      </c>
      <c r="L1960" s="1003"/>
      <c r="M1960" s="215">
        <f>K1960*12*I1917</f>
        <v>708.69599999999991</v>
      </c>
    </row>
    <row r="1961" spans="1:13" ht="15.75" thickBot="1">
      <c r="A1961" s="246" t="s">
        <v>107</v>
      </c>
      <c r="B1961" s="245"/>
      <c r="C1961" s="245"/>
      <c r="D1961" s="245"/>
      <c r="E1961" s="245"/>
      <c r="F1961" s="245"/>
      <c r="G1961" s="245"/>
      <c r="H1961" s="244"/>
      <c r="I1961" s="1010" t="s">
        <v>35</v>
      </c>
      <c r="J1961" s="1011"/>
      <c r="K1961" s="1012">
        <v>18.61</v>
      </c>
      <c r="L1961" s="1013"/>
      <c r="M1961" s="240">
        <f>K1961*12*I1917</f>
        <v>77581.367999999988</v>
      </c>
    </row>
    <row r="1962" spans="1:13" ht="15.75" thickBot="1">
      <c r="A1962" s="986" t="s">
        <v>106</v>
      </c>
      <c r="B1962" s="987"/>
      <c r="C1962" s="987"/>
      <c r="D1962" s="987"/>
      <c r="E1962" s="987"/>
      <c r="F1962" s="987"/>
      <c r="G1962" s="987"/>
      <c r="H1962" s="988"/>
      <c r="I1962" s="1014" t="s">
        <v>32</v>
      </c>
      <c r="J1962" s="1015"/>
      <c r="K1962" s="999">
        <v>1.98</v>
      </c>
      <c r="L1962" s="1005"/>
      <c r="M1962" s="240">
        <f>K1962*12*I1917</f>
        <v>8254.2239999999983</v>
      </c>
    </row>
    <row r="1963" spans="1:13" ht="15.75" thickBot="1">
      <c r="A1963" s="246" t="s">
        <v>105</v>
      </c>
      <c r="B1963" s="245"/>
      <c r="C1963" s="245"/>
      <c r="D1963" s="245"/>
      <c r="E1963" s="245"/>
      <c r="F1963" s="245"/>
      <c r="G1963" s="245"/>
      <c r="H1963" s="244"/>
      <c r="I1963" s="242"/>
      <c r="J1963" s="241"/>
      <c r="K1963" s="999">
        <v>0.09</v>
      </c>
      <c r="L1963" s="1005"/>
      <c r="M1963" s="240">
        <f>K1963*12*I1917</f>
        <v>375.19200000000001</v>
      </c>
    </row>
    <row r="1964" spans="1:13">
      <c r="A1964" s="238" t="s">
        <v>28</v>
      </c>
      <c r="B1964" s="237"/>
      <c r="C1964" s="237"/>
      <c r="D1964" s="237"/>
      <c r="E1964" s="237"/>
      <c r="F1964" s="237"/>
      <c r="G1964" s="237"/>
      <c r="H1964" s="235"/>
      <c r="I1964" s="1014" t="s">
        <v>27</v>
      </c>
      <c r="J1964" s="1015"/>
      <c r="K1964" s="431"/>
      <c r="L1964" s="432"/>
      <c r="M1964" s="215"/>
    </row>
    <row r="1965" spans="1:13" ht="15.75" thickBot="1">
      <c r="A1965" s="238" t="s">
        <v>26</v>
      </c>
      <c r="B1965" s="237"/>
      <c r="C1965" s="237"/>
      <c r="D1965" s="237"/>
      <c r="E1965" s="237"/>
      <c r="F1965" s="237"/>
      <c r="G1965" s="237"/>
      <c r="H1965" s="235"/>
      <c r="I1965" s="234"/>
      <c r="J1965" s="233"/>
      <c r="K1965" s="431"/>
      <c r="L1965" s="432"/>
      <c r="M1965" s="215"/>
    </row>
    <row r="1966" spans="1:13" ht="15.75" thickBot="1">
      <c r="A1966" s="986" t="s">
        <v>111</v>
      </c>
      <c r="B1966" s="987"/>
      <c r="C1966" s="987"/>
      <c r="D1966" s="987"/>
      <c r="E1966" s="987"/>
      <c r="F1966" s="987"/>
      <c r="G1966" s="987"/>
      <c r="H1966" s="988"/>
      <c r="I1966" s="242"/>
      <c r="J1966" s="241"/>
      <c r="K1966" s="999">
        <v>7.34</v>
      </c>
      <c r="L1966" s="1005"/>
      <c r="M1966" s="240">
        <f>K1966*12*I1917</f>
        <v>30598.991999999998</v>
      </c>
    </row>
    <row r="1967" spans="1:13">
      <c r="A1967" s="238" t="s">
        <v>132</v>
      </c>
      <c r="B1967" s="236"/>
      <c r="C1967" s="236"/>
      <c r="D1967" s="236"/>
      <c r="E1967" s="236"/>
      <c r="F1967" s="237"/>
      <c r="G1967" s="236"/>
      <c r="H1967" s="235"/>
      <c r="I1967" s="967" t="s">
        <v>23</v>
      </c>
      <c r="J1967" s="968"/>
      <c r="K1967" s="232"/>
      <c r="L1967" s="432"/>
      <c r="M1967" s="215"/>
    </row>
    <row r="1968" spans="1:13">
      <c r="A1968" s="238" t="s">
        <v>131</v>
      </c>
      <c r="B1968" s="236"/>
      <c r="C1968" s="236"/>
      <c r="D1968" s="236"/>
      <c r="E1968" s="236"/>
      <c r="F1968" s="237"/>
      <c r="G1968" s="236"/>
      <c r="H1968" s="235"/>
      <c r="I1968" s="967" t="s">
        <v>21</v>
      </c>
      <c r="J1968" s="968"/>
      <c r="K1968" s="232"/>
      <c r="L1968" s="432"/>
      <c r="M1968" s="215"/>
    </row>
    <row r="1969" spans="1:13">
      <c r="A1969" s="238" t="s">
        <v>130</v>
      </c>
      <c r="B1969" s="236"/>
      <c r="C1969" s="236"/>
      <c r="D1969" s="236"/>
      <c r="E1969" s="236"/>
      <c r="F1969" s="237"/>
      <c r="G1969" s="236"/>
      <c r="H1969" s="235"/>
      <c r="I1969" s="967" t="s">
        <v>19</v>
      </c>
      <c r="J1969" s="968"/>
      <c r="K1969" s="232"/>
      <c r="L1969" s="432"/>
      <c r="M1969" s="215"/>
    </row>
    <row r="1970" spans="1:13">
      <c r="A1970" s="238" t="s">
        <v>129</v>
      </c>
      <c r="B1970" s="236"/>
      <c r="C1970" s="236"/>
      <c r="D1970" s="236"/>
      <c r="E1970" s="236"/>
      <c r="F1970" s="237"/>
      <c r="G1970" s="236"/>
      <c r="H1970" s="235"/>
      <c r="I1970" s="967" t="s">
        <v>17</v>
      </c>
      <c r="J1970" s="968"/>
      <c r="K1970" s="232"/>
      <c r="L1970" s="432"/>
      <c r="M1970" s="215"/>
    </row>
    <row r="1971" spans="1:13">
      <c r="A1971" s="238" t="s">
        <v>128</v>
      </c>
      <c r="B1971" s="236"/>
      <c r="C1971" s="236"/>
      <c r="D1971" s="236"/>
      <c r="E1971" s="236"/>
      <c r="F1971" s="237"/>
      <c r="G1971" s="236"/>
      <c r="H1971" s="235"/>
      <c r="I1971" s="967" t="s">
        <v>15</v>
      </c>
      <c r="J1971" s="968"/>
      <c r="K1971" s="232"/>
      <c r="L1971" s="432"/>
      <c r="M1971" s="215"/>
    </row>
    <row r="1972" spans="1:13">
      <c r="A1972" s="238" t="s">
        <v>127</v>
      </c>
      <c r="B1972" s="236"/>
      <c r="C1972" s="236"/>
      <c r="D1972" s="236"/>
      <c r="E1972" s="236"/>
      <c r="F1972" s="237"/>
      <c r="G1972" s="236"/>
      <c r="H1972" s="235"/>
      <c r="I1972" s="234"/>
      <c r="J1972" s="233"/>
      <c r="K1972" s="232"/>
      <c r="L1972" s="239"/>
      <c r="M1972" s="215"/>
    </row>
    <row r="1973" spans="1:13">
      <c r="A1973" s="238" t="s">
        <v>126</v>
      </c>
      <c r="B1973" s="236"/>
      <c r="C1973" s="236"/>
      <c r="D1973" s="236"/>
      <c r="E1973" s="236"/>
      <c r="F1973" s="237"/>
      <c r="G1973" s="236"/>
      <c r="H1973" s="235"/>
      <c r="I1973" s="234"/>
      <c r="J1973" s="233"/>
      <c r="K1973" s="232"/>
      <c r="L1973" s="432"/>
      <c r="M1973" s="215"/>
    </row>
    <row r="1974" spans="1:13">
      <c r="A1974" s="238" t="s">
        <v>11</v>
      </c>
      <c r="B1974" s="236"/>
      <c r="C1974" s="236"/>
      <c r="D1974" s="236"/>
      <c r="E1974" s="236"/>
      <c r="F1974" s="237"/>
      <c r="G1974" s="236"/>
      <c r="H1974" s="235"/>
      <c r="I1974" s="234"/>
      <c r="J1974" s="233"/>
      <c r="K1974" s="232"/>
      <c r="L1974" s="432"/>
      <c r="M1974" s="215"/>
    </row>
    <row r="1975" spans="1:13" ht="15.75" thickBot="1">
      <c r="A1975" s="238" t="s">
        <v>125</v>
      </c>
      <c r="B1975" s="236"/>
      <c r="C1975" s="236"/>
      <c r="D1975" s="236"/>
      <c r="E1975" s="236"/>
      <c r="F1975" s="237"/>
      <c r="G1975" s="236"/>
      <c r="H1975" s="235"/>
      <c r="I1975" s="234"/>
      <c r="J1975" s="233"/>
      <c r="K1975" s="232"/>
      <c r="L1975" s="432"/>
      <c r="M1975" s="215"/>
    </row>
    <row r="1976" spans="1:13">
      <c r="A1976" s="230" t="s">
        <v>8</v>
      </c>
      <c r="B1976" s="229"/>
      <c r="C1976" s="229"/>
      <c r="D1976" s="229"/>
      <c r="E1976" s="229"/>
      <c r="F1976" s="229"/>
      <c r="G1976" s="229"/>
      <c r="H1976" s="229"/>
      <c r="I1976" s="1014" t="s">
        <v>3</v>
      </c>
      <c r="J1976" s="1015"/>
      <c r="K1976" s="228"/>
      <c r="L1976" s="227"/>
      <c r="M1976" s="226"/>
    </row>
    <row r="1977" spans="1:13" ht="15.75" thickBot="1">
      <c r="A1977" s="225" t="s">
        <v>7</v>
      </c>
      <c r="B1977" s="224"/>
      <c r="C1977" s="224"/>
      <c r="D1977" s="224"/>
      <c r="E1977" s="224"/>
      <c r="F1977" s="224"/>
      <c r="G1977" s="224"/>
      <c r="H1977" s="224"/>
      <c r="I1977" s="223"/>
      <c r="J1977" s="222"/>
      <c r="K1977" s="221"/>
      <c r="L1977" s="220"/>
      <c r="M1977" s="219"/>
    </row>
    <row r="1978" spans="1:13" ht="15.75" thickBot="1">
      <c r="A1978" s="1016" t="s">
        <v>157</v>
      </c>
      <c r="B1978" s="1016"/>
      <c r="C1978" s="1016"/>
      <c r="D1978" s="1016"/>
      <c r="E1978" s="1016"/>
      <c r="F1978" s="1016"/>
      <c r="G1978" s="1016"/>
      <c r="H1978" s="1016"/>
      <c r="I1978" s="1014" t="s">
        <v>3</v>
      </c>
      <c r="J1978" s="1015"/>
      <c r="K1978" s="1017">
        <v>0.6</v>
      </c>
      <c r="L1978" s="1017"/>
      <c r="M1978" s="215">
        <f>I1917*12*K1978</f>
        <v>2501.2799999999993</v>
      </c>
    </row>
    <row r="1979" spans="1:13" ht="15.75" thickBot="1">
      <c r="A1979" s="1020" t="s">
        <v>0</v>
      </c>
      <c r="B1979" s="1021"/>
      <c r="C1979" s="1021"/>
      <c r="D1979" s="1021"/>
      <c r="E1979" s="1021"/>
      <c r="F1979" s="1021"/>
      <c r="G1979" s="1021"/>
      <c r="H1979" s="1021"/>
      <c r="I1979" s="210"/>
      <c r="J1979" s="209"/>
      <c r="K1979" s="1022">
        <f>K1918+K1928+K1941+K1966+K1978</f>
        <v>54.93</v>
      </c>
      <c r="L1979" s="1023"/>
      <c r="M1979" s="208">
        <f>M1918+M1928+M1941+M1966+M1978</f>
        <v>228992.18399999995</v>
      </c>
    </row>
    <row r="1982" spans="1:13" ht="15.75">
      <c r="A1982" s="957" t="s">
        <v>104</v>
      </c>
      <c r="B1982" s="957"/>
      <c r="C1982" s="957"/>
      <c r="D1982" s="957"/>
      <c r="E1982" s="957"/>
      <c r="F1982" s="957"/>
      <c r="G1982" s="957"/>
      <c r="H1982" s="957"/>
      <c r="I1982" s="957"/>
      <c r="J1982" s="957"/>
      <c r="K1982" s="957"/>
      <c r="L1982" s="957"/>
      <c r="M1982" s="262"/>
    </row>
    <row r="1983" spans="1:13" ht="15.75">
      <c r="A1983" s="958" t="s">
        <v>139</v>
      </c>
      <c r="B1983" s="958"/>
      <c r="C1983" s="958"/>
      <c r="D1983" s="958"/>
      <c r="E1983" s="958"/>
      <c r="F1983" s="958"/>
      <c r="G1983" s="958"/>
      <c r="H1983" s="958"/>
      <c r="I1983" s="958"/>
      <c r="J1983" s="958"/>
      <c r="K1983" s="958"/>
      <c r="L1983" s="958"/>
      <c r="M1983" s="262"/>
    </row>
    <row r="1984" spans="1:13" ht="15.75">
      <c r="A1984" s="300"/>
      <c r="B1984" s="300"/>
      <c r="C1984" s="300"/>
      <c r="D1984" s="300"/>
      <c r="E1984" s="300"/>
      <c r="F1984" s="300" t="s">
        <v>178</v>
      </c>
      <c r="G1984" s="300"/>
      <c r="H1984" s="300"/>
      <c r="I1984" s="300"/>
      <c r="J1984" s="300"/>
      <c r="K1984" s="1110" t="s">
        <v>159</v>
      </c>
      <c r="L1984" s="1111"/>
      <c r="M1984" s="1111"/>
    </row>
    <row r="1985" spans="1:13">
      <c r="A1985" s="264"/>
      <c r="B1985" s="263"/>
      <c r="C1985" s="960" t="s">
        <v>100</v>
      </c>
      <c r="D1985" s="960"/>
      <c r="E1985" s="960"/>
      <c r="F1985" s="263"/>
      <c r="G1985" s="263"/>
      <c r="H1985" s="298"/>
      <c r="I1985" s="961" t="s">
        <v>99</v>
      </c>
      <c r="J1985" s="962"/>
      <c r="K1985" s="963" t="s">
        <v>98</v>
      </c>
      <c r="L1985" s="964"/>
      <c r="M1985" s="312"/>
    </row>
    <row r="1986" spans="1:13">
      <c r="A1986" s="311"/>
      <c r="B1986" s="283"/>
      <c r="C1986" s="283"/>
      <c r="D1986" s="283"/>
      <c r="E1986" s="283"/>
      <c r="F1986" s="283"/>
      <c r="G1986" s="283"/>
      <c r="H1986" s="284"/>
      <c r="I1986" s="234"/>
      <c r="J1986" s="233"/>
      <c r="K1986" s="965" t="s">
        <v>97</v>
      </c>
      <c r="L1986" s="966"/>
      <c r="M1986" s="310" t="s">
        <v>96</v>
      </c>
    </row>
    <row r="1987" spans="1:13">
      <c r="A1987" s="311"/>
      <c r="B1987" s="283"/>
      <c r="C1987" s="283"/>
      <c r="D1987" s="283"/>
      <c r="E1987" s="283"/>
      <c r="F1987" s="283"/>
      <c r="G1987" s="283"/>
      <c r="H1987" s="284"/>
      <c r="I1987" s="967" t="s">
        <v>95</v>
      </c>
      <c r="J1987" s="968"/>
      <c r="K1987" s="969" t="s">
        <v>94</v>
      </c>
      <c r="L1987" s="970"/>
      <c r="M1987" s="310" t="s">
        <v>93</v>
      </c>
    </row>
    <row r="1988" spans="1:13" ht="16.5" thickBot="1">
      <c r="A1988" s="309"/>
      <c r="B1988" s="280"/>
      <c r="C1988" s="280"/>
      <c r="D1988" s="280"/>
      <c r="E1988" s="280"/>
      <c r="F1988" s="280"/>
      <c r="G1988" s="280"/>
      <c r="H1988" s="279"/>
      <c r="I1988" s="971">
        <v>376</v>
      </c>
      <c r="J1988" s="972"/>
      <c r="K1988" s="973"/>
      <c r="L1988" s="974"/>
      <c r="M1988" s="308"/>
    </row>
    <row r="1989" spans="1:13">
      <c r="A1989" s="296" t="s">
        <v>92</v>
      </c>
      <c r="B1989" s="276"/>
      <c r="C1989" s="276"/>
      <c r="D1989" s="276"/>
      <c r="E1989" s="276"/>
      <c r="F1989" s="276"/>
      <c r="G1989" s="276"/>
      <c r="H1989" s="307"/>
      <c r="I1989" s="273"/>
      <c r="J1989" s="272"/>
      <c r="K1989" s="955">
        <f>K1992+K1995</f>
        <v>7.59</v>
      </c>
      <c r="L1989" s="956"/>
      <c r="M1989" s="226">
        <f>K1989*12*I1988</f>
        <v>34246.080000000002</v>
      </c>
    </row>
    <row r="1990" spans="1:13">
      <c r="A1990" s="306" t="s">
        <v>91</v>
      </c>
      <c r="B1990" s="305"/>
      <c r="C1990" s="305"/>
      <c r="D1990" s="305"/>
      <c r="E1990" s="305"/>
      <c r="F1990" s="305"/>
      <c r="G1990" s="305"/>
      <c r="H1990" s="304"/>
      <c r="I1990" s="234"/>
      <c r="J1990" s="233"/>
      <c r="K1990" s="268"/>
      <c r="L1990" s="261"/>
      <c r="M1990" s="303"/>
    </row>
    <row r="1991" spans="1:13" ht="15.75" thickBot="1">
      <c r="A1991" s="292" t="s">
        <v>90</v>
      </c>
      <c r="B1991" s="302"/>
      <c r="C1991" s="302"/>
      <c r="D1991" s="302"/>
      <c r="E1991" s="302"/>
      <c r="F1991" s="302"/>
      <c r="G1991" s="302"/>
      <c r="H1991" s="301"/>
      <c r="I1991" s="289"/>
      <c r="J1991" s="222"/>
      <c r="K1991" s="221"/>
      <c r="L1991" s="220"/>
      <c r="M1991" s="219"/>
    </row>
    <row r="1992" spans="1:13">
      <c r="A1992" s="257" t="s">
        <v>89</v>
      </c>
      <c r="B1992" s="266"/>
      <c r="C1992" s="266"/>
      <c r="D1992" s="266"/>
      <c r="E1992" s="266"/>
      <c r="F1992" s="266"/>
      <c r="G1992" s="266"/>
      <c r="H1992" s="285"/>
      <c r="I1992" s="975" t="s">
        <v>27</v>
      </c>
      <c r="J1992" s="976"/>
      <c r="K1992" s="977">
        <v>4.54</v>
      </c>
      <c r="L1992" s="978"/>
      <c r="M1992" s="215">
        <f>K1992*12*I1988</f>
        <v>20484.480000000003</v>
      </c>
    </row>
    <row r="1993" spans="1:13">
      <c r="A1993" s="238" t="s">
        <v>80</v>
      </c>
      <c r="B1993" s="283"/>
      <c r="C1993" s="283"/>
      <c r="D1993" s="283"/>
      <c r="E1993" s="283"/>
      <c r="F1993" s="283"/>
      <c r="G1993" s="283"/>
      <c r="H1993" s="284"/>
      <c r="I1993" s="967" t="s">
        <v>70</v>
      </c>
      <c r="J1993" s="968"/>
      <c r="K1993" s="262"/>
      <c r="L1993" s="261"/>
      <c r="M1993" s="215"/>
    </row>
    <row r="1994" spans="1:13">
      <c r="A1994" s="257" t="s">
        <v>79</v>
      </c>
      <c r="B1994" s="266"/>
      <c r="C1994" s="266"/>
      <c r="D1994" s="266"/>
      <c r="E1994" s="266"/>
      <c r="F1994" s="266"/>
      <c r="G1994" s="266"/>
      <c r="H1994" s="285"/>
      <c r="I1994" s="975"/>
      <c r="J1994" s="976"/>
      <c r="K1994" s="262"/>
      <c r="L1994" s="261"/>
      <c r="M1994" s="215"/>
    </row>
    <row r="1995" spans="1:13">
      <c r="A1995" s="257" t="s">
        <v>88</v>
      </c>
      <c r="B1995" s="266"/>
      <c r="C1995" s="266"/>
      <c r="D1995" s="266"/>
      <c r="E1995" s="266"/>
      <c r="F1995" s="266"/>
      <c r="G1995" s="266"/>
      <c r="H1995" s="285"/>
      <c r="I1995" s="979" t="s">
        <v>59</v>
      </c>
      <c r="J1995" s="980"/>
      <c r="K1995" s="981">
        <v>3.05</v>
      </c>
      <c r="L1995" s="982"/>
      <c r="M1995" s="215">
        <f>K1995*12*I1988</f>
        <v>13761.599999999999</v>
      </c>
    </row>
    <row r="1996" spans="1:13" ht="15.75">
      <c r="A1996" s="254" t="s">
        <v>87</v>
      </c>
      <c r="B1996" s="282"/>
      <c r="C1996" s="282"/>
      <c r="D1996" s="282"/>
      <c r="E1996" s="282"/>
      <c r="F1996" s="282"/>
      <c r="G1996" s="282"/>
      <c r="H1996" s="281"/>
      <c r="I1996" s="967" t="s">
        <v>70</v>
      </c>
      <c r="J1996" s="968"/>
      <c r="K1996" s="300"/>
      <c r="L1996" s="299"/>
      <c r="M1996" s="215"/>
    </row>
    <row r="1997" spans="1:13">
      <c r="A1997" s="249" t="s">
        <v>86</v>
      </c>
      <c r="B1997" s="263"/>
      <c r="C1997" s="263"/>
      <c r="D1997" s="263"/>
      <c r="E1997" s="263"/>
      <c r="F1997" s="263"/>
      <c r="G1997" s="263"/>
      <c r="H1997" s="298"/>
      <c r="I1997" s="967"/>
      <c r="J1997" s="968"/>
      <c r="K1997" s="297"/>
      <c r="L1997" s="261"/>
      <c r="M1997" s="215"/>
    </row>
    <row r="1998" spans="1:13" ht="15.75" thickBot="1">
      <c r="A1998" s="257" t="s">
        <v>85</v>
      </c>
      <c r="B1998" s="256"/>
      <c r="C1998" s="256"/>
      <c r="D1998" s="256"/>
      <c r="E1998" s="256"/>
      <c r="F1998" s="256"/>
      <c r="G1998" s="256"/>
      <c r="H1998" s="255"/>
      <c r="I1998" s="270"/>
      <c r="J1998" s="269"/>
      <c r="K1998" s="983"/>
      <c r="L1998" s="984"/>
      <c r="M1998" s="215"/>
    </row>
    <row r="1999" spans="1:13">
      <c r="A1999" s="296" t="s">
        <v>84</v>
      </c>
      <c r="B1999" s="295"/>
      <c r="C1999" s="295"/>
      <c r="D1999" s="295"/>
      <c r="E1999" s="295"/>
      <c r="F1999" s="295"/>
      <c r="G1999" s="295"/>
      <c r="H1999" s="294"/>
      <c r="I1999" s="273"/>
      <c r="J1999" s="293"/>
      <c r="K1999" s="985">
        <f>K2001+K2006+K2008</f>
        <v>6.1999999999999993</v>
      </c>
      <c r="L1999" s="956"/>
      <c r="M1999" s="226">
        <f>K1999*12*I1988</f>
        <v>27974.399999999998</v>
      </c>
    </row>
    <row r="2000" spans="1:13" ht="15.75" thickBot="1">
      <c r="A2000" s="292" t="s">
        <v>83</v>
      </c>
      <c r="B2000" s="291"/>
      <c r="C2000" s="291"/>
      <c r="D2000" s="291"/>
      <c r="E2000" s="291"/>
      <c r="F2000" s="291"/>
      <c r="G2000" s="291"/>
      <c r="H2000" s="290"/>
      <c r="I2000" s="289"/>
      <c r="J2000" s="288"/>
      <c r="K2000" s="221"/>
      <c r="L2000" s="220"/>
      <c r="M2000" s="219"/>
    </row>
    <row r="2001" spans="1:13">
      <c r="A2001" s="238" t="s">
        <v>82</v>
      </c>
      <c r="B2001" s="237"/>
      <c r="C2001" s="237"/>
      <c r="D2001" s="237"/>
      <c r="E2001" s="237"/>
      <c r="F2001" s="237"/>
      <c r="G2001" s="237"/>
      <c r="H2001" s="235"/>
      <c r="I2001" s="967" t="s">
        <v>27</v>
      </c>
      <c r="J2001" s="968"/>
      <c r="K2001" s="977">
        <v>3.11</v>
      </c>
      <c r="L2001" s="978"/>
      <c r="M2001" s="215">
        <f>K2001*12*I1988</f>
        <v>14032.32</v>
      </c>
    </row>
    <row r="2002" spans="1:13">
      <c r="A2002" s="257" t="s">
        <v>81</v>
      </c>
      <c r="B2002" s="256"/>
      <c r="C2002" s="256"/>
      <c r="D2002" s="256"/>
      <c r="E2002" s="256"/>
      <c r="F2002" s="256"/>
      <c r="G2002" s="256"/>
      <c r="H2002" s="255"/>
      <c r="I2002" s="429"/>
      <c r="J2002" s="430"/>
      <c r="K2002" s="262"/>
      <c r="L2002" s="261"/>
      <c r="M2002" s="215"/>
    </row>
    <row r="2003" spans="1:13">
      <c r="A2003" s="238" t="s">
        <v>80</v>
      </c>
      <c r="B2003" s="283"/>
      <c r="C2003" s="283"/>
      <c r="D2003" s="283"/>
      <c r="E2003" s="283"/>
      <c r="F2003" s="283"/>
      <c r="G2003" s="283"/>
      <c r="H2003" s="284"/>
      <c r="I2003" s="967" t="s">
        <v>70</v>
      </c>
      <c r="J2003" s="968"/>
      <c r="K2003" s="262"/>
      <c r="L2003" s="261"/>
      <c r="M2003" s="215"/>
    </row>
    <row r="2004" spans="1:13">
      <c r="A2004" s="257" t="s">
        <v>79</v>
      </c>
      <c r="B2004" s="266"/>
      <c r="C2004" s="266"/>
      <c r="D2004" s="266"/>
      <c r="E2004" s="266"/>
      <c r="F2004" s="266"/>
      <c r="G2004" s="266"/>
      <c r="H2004" s="285"/>
      <c r="I2004" s="975"/>
      <c r="J2004" s="976"/>
      <c r="K2004" s="262"/>
      <c r="L2004" s="261"/>
      <c r="M2004" s="215"/>
    </row>
    <row r="2005" spans="1:13">
      <c r="A2005" s="254" t="s">
        <v>78</v>
      </c>
      <c r="B2005" s="282"/>
      <c r="C2005" s="281"/>
      <c r="D2005" s="283"/>
      <c r="E2005" s="283"/>
      <c r="F2005" s="283"/>
      <c r="G2005" s="283"/>
      <c r="H2005" s="284"/>
      <c r="I2005" s="967" t="s">
        <v>70</v>
      </c>
      <c r="J2005" s="968"/>
      <c r="K2005" s="262"/>
      <c r="L2005" s="261"/>
      <c r="M2005" s="215"/>
    </row>
    <row r="2006" spans="1:13">
      <c r="A2006" s="238" t="s">
        <v>77</v>
      </c>
      <c r="B2006" s="283"/>
      <c r="C2006" s="283"/>
      <c r="D2006" s="282"/>
      <c r="E2006" s="282"/>
      <c r="F2006" s="282"/>
      <c r="G2006" s="282"/>
      <c r="H2006" s="281"/>
      <c r="I2006" s="979" t="s">
        <v>59</v>
      </c>
      <c r="J2006" s="980"/>
      <c r="K2006" s="981">
        <v>1.36</v>
      </c>
      <c r="L2006" s="982"/>
      <c r="M2006" s="215">
        <f>K2006*12*I1988</f>
        <v>6136.32</v>
      </c>
    </row>
    <row r="2007" spans="1:13">
      <c r="A2007" s="249" t="s">
        <v>76</v>
      </c>
      <c r="B2007" s="248"/>
      <c r="C2007" s="248"/>
      <c r="D2007" s="248"/>
      <c r="E2007" s="248"/>
      <c r="F2007" s="248"/>
      <c r="G2007" s="248"/>
      <c r="H2007" s="247"/>
      <c r="I2007" s="961" t="s">
        <v>134</v>
      </c>
      <c r="J2007" s="962"/>
      <c r="K2007" s="262"/>
      <c r="L2007" s="261"/>
      <c r="M2007" s="215"/>
    </row>
    <row r="2008" spans="1:13">
      <c r="A2008" s="249" t="s">
        <v>73</v>
      </c>
      <c r="B2008" s="248"/>
      <c r="C2008" s="248"/>
      <c r="D2008" s="248"/>
      <c r="E2008" s="248"/>
      <c r="F2008" s="248"/>
      <c r="G2008" s="248"/>
      <c r="H2008" s="247"/>
      <c r="I2008" s="961" t="s">
        <v>59</v>
      </c>
      <c r="J2008" s="962"/>
      <c r="K2008" s="981">
        <v>1.73</v>
      </c>
      <c r="L2008" s="982"/>
      <c r="M2008" s="215">
        <f>K2008*12*I1988</f>
        <v>7805.7599999999993</v>
      </c>
    </row>
    <row r="2009" spans="1:13">
      <c r="A2009" s="257" t="s">
        <v>72</v>
      </c>
      <c r="B2009" s="256"/>
      <c r="C2009" s="256"/>
      <c r="D2009" s="256"/>
      <c r="E2009" s="256"/>
      <c r="F2009" s="256"/>
      <c r="G2009" s="256"/>
      <c r="H2009" s="255"/>
      <c r="I2009" s="270"/>
      <c r="J2009" s="269"/>
      <c r="K2009" s="262"/>
      <c r="L2009" s="261"/>
      <c r="M2009" s="215"/>
    </row>
    <row r="2010" spans="1:13">
      <c r="A2010" s="249" t="s">
        <v>71</v>
      </c>
      <c r="B2010" s="248"/>
      <c r="C2010" s="248"/>
      <c r="D2010" s="248"/>
      <c r="E2010" s="248"/>
      <c r="F2010" s="248"/>
      <c r="G2010" s="248"/>
      <c r="H2010" s="247"/>
      <c r="I2010" s="967" t="s">
        <v>70</v>
      </c>
      <c r="J2010" s="968"/>
      <c r="K2010" s="262"/>
      <c r="L2010" s="261"/>
      <c r="M2010" s="215"/>
    </row>
    <row r="2011" spans="1:13" ht="15.75" thickBot="1">
      <c r="A2011" s="249" t="s">
        <v>69</v>
      </c>
      <c r="B2011" s="248"/>
      <c r="C2011" s="248"/>
      <c r="D2011" s="248"/>
      <c r="E2011" s="248"/>
      <c r="F2011" s="248"/>
      <c r="G2011" s="248"/>
      <c r="H2011" s="247"/>
      <c r="I2011" s="961" t="s">
        <v>133</v>
      </c>
      <c r="J2011" s="962"/>
      <c r="K2011" s="280"/>
      <c r="L2011" s="279"/>
      <c r="M2011" s="278"/>
    </row>
    <row r="2012" spans="1:13" ht="15.75" thickBot="1">
      <c r="A2012" s="277" t="s">
        <v>66</v>
      </c>
      <c r="B2012" s="276"/>
      <c r="C2012" s="276"/>
      <c r="D2012" s="276"/>
      <c r="E2012" s="276"/>
      <c r="F2012" s="276"/>
      <c r="G2012" s="275"/>
      <c r="H2012" s="274"/>
      <c r="I2012" s="273"/>
      <c r="J2012" s="272"/>
      <c r="K2012" s="991">
        <f>K2013+K2020+K2028+K2032+K2033</f>
        <v>15.910000000000002</v>
      </c>
      <c r="L2012" s="956"/>
      <c r="M2012" s="226">
        <f>M2013+M2020+M2028+M2032+M2033</f>
        <v>71785.919999999998</v>
      </c>
    </row>
    <row r="2013" spans="1:13" ht="15.75" thickBot="1">
      <c r="A2013" s="986" t="s">
        <v>65</v>
      </c>
      <c r="B2013" s="987"/>
      <c r="C2013" s="987"/>
      <c r="D2013" s="987"/>
      <c r="E2013" s="987"/>
      <c r="F2013" s="987"/>
      <c r="G2013" s="987"/>
      <c r="H2013" s="988"/>
      <c r="I2013" s="242"/>
      <c r="J2013" s="241"/>
      <c r="K2013" s="989">
        <f>K2014+K2015+K2016+K2018+K2019</f>
        <v>9.620000000000001</v>
      </c>
      <c r="L2013" s="990"/>
      <c r="M2013" s="240">
        <f>K2013*12*I1988</f>
        <v>43405.440000000002</v>
      </c>
    </row>
    <row r="2014" spans="1:13">
      <c r="A2014" s="257" t="s">
        <v>64</v>
      </c>
      <c r="B2014" s="256"/>
      <c r="C2014" s="256"/>
      <c r="D2014" s="256"/>
      <c r="E2014" s="256"/>
      <c r="F2014" s="256"/>
      <c r="G2014" s="256"/>
      <c r="H2014" s="255"/>
      <c r="I2014" s="975" t="s">
        <v>63</v>
      </c>
      <c r="J2014" s="976"/>
      <c r="K2014" s="977">
        <v>2.2400000000000002</v>
      </c>
      <c r="L2014" s="978"/>
      <c r="M2014" s="215">
        <f>K2014*12*I1988</f>
        <v>10106.880000000001</v>
      </c>
    </row>
    <row r="2015" spans="1:13">
      <c r="A2015" s="254" t="s">
        <v>62</v>
      </c>
      <c r="B2015" s="253"/>
      <c r="C2015" s="253"/>
      <c r="D2015" s="253"/>
      <c r="E2015" s="253"/>
      <c r="F2015" s="253"/>
      <c r="G2015" s="253"/>
      <c r="H2015" s="252"/>
      <c r="I2015" s="979" t="s">
        <v>61</v>
      </c>
      <c r="J2015" s="980"/>
      <c r="K2015" s="981">
        <v>5.28</v>
      </c>
      <c r="L2015" s="982"/>
      <c r="M2015" s="215">
        <f>K2015*12*I1988</f>
        <v>23823.360000000001</v>
      </c>
    </row>
    <row r="2016" spans="1:13">
      <c r="A2016" s="249" t="s">
        <v>60</v>
      </c>
      <c r="B2016" s="248"/>
      <c r="C2016" s="248"/>
      <c r="D2016" s="248"/>
      <c r="E2016" s="248"/>
      <c r="F2016" s="248"/>
      <c r="G2016" s="248"/>
      <c r="H2016" s="247"/>
      <c r="I2016" s="961" t="s">
        <v>59</v>
      </c>
      <c r="J2016" s="962"/>
      <c r="K2016" s="981">
        <v>0.6</v>
      </c>
      <c r="L2016" s="982"/>
      <c r="M2016" s="215">
        <f>K2016*12*I1988</f>
        <v>2707.2</v>
      </c>
    </row>
    <row r="2017" spans="1:13">
      <c r="A2017" s="271" t="s">
        <v>58</v>
      </c>
      <c r="B2017" s="266"/>
      <c r="C2017" s="266"/>
      <c r="D2017" s="266"/>
      <c r="E2017" s="256"/>
      <c r="F2017" s="256"/>
      <c r="G2017" s="256"/>
      <c r="H2017" s="255"/>
      <c r="I2017" s="270"/>
      <c r="J2017" s="269"/>
      <c r="K2017" s="268"/>
      <c r="L2017" s="261"/>
      <c r="M2017" s="215"/>
    </row>
    <row r="2018" spans="1:13">
      <c r="A2018" s="254" t="s">
        <v>57</v>
      </c>
      <c r="B2018" s="253"/>
      <c r="C2018" s="253"/>
      <c r="D2018" s="253"/>
      <c r="E2018" s="253"/>
      <c r="F2018" s="253"/>
      <c r="G2018" s="253"/>
      <c r="H2018" s="252"/>
      <c r="I2018" s="979" t="s">
        <v>27</v>
      </c>
      <c r="J2018" s="980"/>
      <c r="K2018" s="981">
        <v>0.18</v>
      </c>
      <c r="L2018" s="982"/>
      <c r="M2018" s="215">
        <f>K2018*12*I1988</f>
        <v>812.16000000000008</v>
      </c>
    </row>
    <row r="2019" spans="1:13" ht="15.75" thickBot="1">
      <c r="A2019" s="249" t="s">
        <v>56</v>
      </c>
      <c r="B2019" s="248"/>
      <c r="C2019" s="248"/>
      <c r="D2019" s="248"/>
      <c r="E2019" s="248"/>
      <c r="F2019" s="248"/>
      <c r="G2019" s="248"/>
      <c r="H2019" s="247"/>
      <c r="I2019" s="992" t="s">
        <v>27</v>
      </c>
      <c r="J2019" s="993"/>
      <c r="K2019" s="994">
        <v>1.32</v>
      </c>
      <c r="L2019" s="995"/>
      <c r="M2019" s="215">
        <f>K2019*12*I1988</f>
        <v>5955.84</v>
      </c>
    </row>
    <row r="2020" spans="1:13" ht="15.75" thickBot="1">
      <c r="A2020" s="996" t="s">
        <v>55</v>
      </c>
      <c r="B2020" s="997"/>
      <c r="C2020" s="997"/>
      <c r="D2020" s="997"/>
      <c r="E2020" s="997"/>
      <c r="F2020" s="997"/>
      <c r="G2020" s="997"/>
      <c r="H2020" s="998"/>
      <c r="I2020" s="242"/>
      <c r="J2020" s="241"/>
      <c r="K2020" s="999">
        <f>K2021+K2022+K2024+K2025+K2026+K2027</f>
        <v>2.5499999999999998</v>
      </c>
      <c r="L2020" s="990"/>
      <c r="M2020" s="240">
        <f>K2020*12*I1988</f>
        <v>11505.599999999999</v>
      </c>
    </row>
    <row r="2021" spans="1:13">
      <c r="A2021" s="267" t="s">
        <v>54</v>
      </c>
      <c r="B2021" s="266"/>
      <c r="C2021" s="266"/>
      <c r="D2021" s="266"/>
      <c r="E2021" s="266"/>
      <c r="F2021" s="256"/>
      <c r="G2021" s="256"/>
      <c r="H2021" s="255"/>
      <c r="I2021" s="265"/>
      <c r="J2021" s="233"/>
      <c r="K2021" s="977">
        <v>0.14000000000000001</v>
      </c>
      <c r="L2021" s="978"/>
      <c r="M2021" s="215">
        <f>K2021*12*I1988</f>
        <v>631.68000000000006</v>
      </c>
    </row>
    <row r="2022" spans="1:13">
      <c r="A2022" s="264" t="s">
        <v>53</v>
      </c>
      <c r="B2022" s="263"/>
      <c r="C2022" s="263"/>
      <c r="D2022" s="263"/>
      <c r="E2022" s="263"/>
      <c r="F2022" s="248"/>
      <c r="G2022" s="248"/>
      <c r="H2022" s="247"/>
      <c r="I2022" s="967" t="s">
        <v>52</v>
      </c>
      <c r="J2022" s="968"/>
      <c r="K2022" s="981">
        <v>1.22</v>
      </c>
      <c r="L2022" s="982"/>
      <c r="M2022" s="215">
        <f>K2022*12*I1988</f>
        <v>5504.64</v>
      </c>
    </row>
    <row r="2023" spans="1:13">
      <c r="A2023" s="257" t="s">
        <v>51</v>
      </c>
      <c r="B2023" s="256"/>
      <c r="C2023" s="256"/>
      <c r="D2023" s="256"/>
      <c r="E2023" s="256"/>
      <c r="F2023" s="256"/>
      <c r="G2023" s="256"/>
      <c r="H2023" s="255"/>
      <c r="I2023" s="975" t="s">
        <v>50</v>
      </c>
      <c r="J2023" s="976"/>
      <c r="K2023" s="262"/>
      <c r="L2023" s="261"/>
      <c r="M2023" s="215"/>
    </row>
    <row r="2024" spans="1:13">
      <c r="A2024" s="254" t="s">
        <v>49</v>
      </c>
      <c r="B2024" s="253"/>
      <c r="C2024" s="253"/>
      <c r="D2024" s="253"/>
      <c r="E2024" s="253"/>
      <c r="F2024" s="253"/>
      <c r="G2024" s="253"/>
      <c r="H2024" s="252"/>
      <c r="I2024" s="979" t="s">
        <v>48</v>
      </c>
      <c r="J2024" s="980"/>
      <c r="K2024" s="981">
        <v>0.75</v>
      </c>
      <c r="L2024" s="982"/>
      <c r="M2024" s="215">
        <f>K2024*12*I1988</f>
        <v>3384</v>
      </c>
    </row>
    <row r="2025" spans="1:13">
      <c r="A2025" s="254" t="s">
        <v>47</v>
      </c>
      <c r="B2025" s="253"/>
      <c r="C2025" s="253"/>
      <c r="D2025" s="253"/>
      <c r="E2025" s="253"/>
      <c r="F2025" s="253"/>
      <c r="G2025" s="253"/>
      <c r="H2025" s="252"/>
      <c r="I2025" s="979" t="s">
        <v>46</v>
      </c>
      <c r="J2025" s="980"/>
      <c r="K2025" s="981">
        <v>0.19</v>
      </c>
      <c r="L2025" s="982"/>
      <c r="M2025" s="215">
        <f>K2025*12*I1988</f>
        <v>857.28000000000009</v>
      </c>
    </row>
    <row r="2026" spans="1:13">
      <c r="A2026" s="249" t="s">
        <v>38</v>
      </c>
      <c r="B2026" s="248"/>
      <c r="C2026" s="248"/>
      <c r="D2026" s="248"/>
      <c r="E2026" s="248"/>
      <c r="F2026" s="248"/>
      <c r="G2026" s="248"/>
      <c r="H2026" s="247"/>
      <c r="I2026" s="979" t="s">
        <v>37</v>
      </c>
      <c r="J2026" s="980"/>
      <c r="K2026" s="983">
        <v>0.1</v>
      </c>
      <c r="L2026" s="984"/>
      <c r="M2026" s="215">
        <f>K2026*12*I1988</f>
        <v>451.20000000000005</v>
      </c>
    </row>
    <row r="2027" spans="1:13" ht="15.75" thickBot="1">
      <c r="A2027" s="249" t="s">
        <v>45</v>
      </c>
      <c r="B2027" s="248"/>
      <c r="C2027" s="248"/>
      <c r="D2027" s="248"/>
      <c r="E2027" s="248"/>
      <c r="F2027" s="248"/>
      <c r="G2027" s="248"/>
      <c r="H2027" s="247"/>
      <c r="I2027" s="992" t="s">
        <v>44</v>
      </c>
      <c r="J2027" s="993"/>
      <c r="K2027" s="1002">
        <v>0.15</v>
      </c>
      <c r="L2027" s="1003"/>
      <c r="M2027" s="260">
        <f>K2027*12*I1988</f>
        <v>676.8</v>
      </c>
    </row>
    <row r="2028" spans="1:13" ht="15.75" thickBot="1">
      <c r="A2028" s="996" t="s">
        <v>108</v>
      </c>
      <c r="B2028" s="997"/>
      <c r="C2028" s="997"/>
      <c r="D2028" s="997"/>
      <c r="E2028" s="997"/>
      <c r="F2028" s="997"/>
      <c r="G2028" s="997"/>
      <c r="H2028" s="998"/>
      <c r="I2028" s="259"/>
      <c r="J2028" s="258"/>
      <c r="K2028" s="1004">
        <f>K2029+K2030+K2031</f>
        <v>1.67</v>
      </c>
      <c r="L2028" s="1005"/>
      <c r="M2028" s="240">
        <f>K2028*12*I1988</f>
        <v>7535.04</v>
      </c>
    </row>
    <row r="2029" spans="1:13">
      <c r="A2029" s="257" t="s">
        <v>42</v>
      </c>
      <c r="B2029" s="256"/>
      <c r="C2029" s="256"/>
      <c r="D2029" s="256"/>
      <c r="E2029" s="256"/>
      <c r="F2029" s="256"/>
      <c r="G2029" s="256"/>
      <c r="H2029" s="255"/>
      <c r="I2029" s="1006" t="s">
        <v>41</v>
      </c>
      <c r="J2029" s="1007"/>
      <c r="K2029" s="1008">
        <v>0.8</v>
      </c>
      <c r="L2029" s="1009"/>
      <c r="M2029" s="215">
        <f>K2029*12*I1988</f>
        <v>3609.6000000000004</v>
      </c>
    </row>
    <row r="2030" spans="1:13">
      <c r="A2030" s="254" t="s">
        <v>40</v>
      </c>
      <c r="B2030" s="253"/>
      <c r="C2030" s="253"/>
      <c r="D2030" s="253"/>
      <c r="E2030" s="253"/>
      <c r="F2030" s="253"/>
      <c r="G2030" s="253"/>
      <c r="H2030" s="252"/>
      <c r="I2030" s="251" t="s">
        <v>39</v>
      </c>
      <c r="J2030" s="250"/>
      <c r="K2030" s="983">
        <v>0.7</v>
      </c>
      <c r="L2030" s="984"/>
      <c r="M2030" s="215">
        <f>K2030*12*I1988</f>
        <v>3158.3999999999996</v>
      </c>
    </row>
    <row r="2031" spans="1:13" ht="15.75" thickBot="1">
      <c r="A2031" s="249" t="s">
        <v>38</v>
      </c>
      <c r="B2031" s="248"/>
      <c r="C2031" s="248"/>
      <c r="D2031" s="248"/>
      <c r="E2031" s="248"/>
      <c r="F2031" s="248"/>
      <c r="G2031" s="248"/>
      <c r="H2031" s="247"/>
      <c r="I2031" s="992" t="s">
        <v>37</v>
      </c>
      <c r="J2031" s="993"/>
      <c r="K2031" s="1002">
        <v>0.17</v>
      </c>
      <c r="L2031" s="1003"/>
      <c r="M2031" s="215">
        <f>K2031*12*I1988</f>
        <v>767.04</v>
      </c>
    </row>
    <row r="2032" spans="1:13" ht="15.75" thickBot="1">
      <c r="A2032" s="986" t="s">
        <v>167</v>
      </c>
      <c r="B2032" s="987"/>
      <c r="C2032" s="987"/>
      <c r="D2032" s="987"/>
      <c r="E2032" s="987"/>
      <c r="F2032" s="987"/>
      <c r="G2032" s="987"/>
      <c r="H2032" s="988"/>
      <c r="I2032" s="1014" t="s">
        <v>32</v>
      </c>
      <c r="J2032" s="1015"/>
      <c r="K2032" s="999">
        <v>1.98</v>
      </c>
      <c r="L2032" s="1005"/>
      <c r="M2032" s="240">
        <f>K2032*12*I1988</f>
        <v>8933.7599999999984</v>
      </c>
    </row>
    <row r="2033" spans="1:13" ht="15.75" thickBot="1">
      <c r="A2033" s="246" t="s">
        <v>166</v>
      </c>
      <c r="B2033" s="245"/>
      <c r="C2033" s="245"/>
      <c r="D2033" s="245"/>
      <c r="E2033" s="245"/>
      <c r="F2033" s="245"/>
      <c r="G2033" s="245"/>
      <c r="H2033" s="244"/>
      <c r="I2033" s="242"/>
      <c r="J2033" s="241"/>
      <c r="K2033" s="999">
        <v>0.09</v>
      </c>
      <c r="L2033" s="1005"/>
      <c r="M2033" s="240">
        <f>K2033*12*I1988</f>
        <v>406.08000000000004</v>
      </c>
    </row>
    <row r="2034" spans="1:13">
      <c r="A2034" s="238" t="s">
        <v>28</v>
      </c>
      <c r="B2034" s="237"/>
      <c r="C2034" s="237"/>
      <c r="D2034" s="237"/>
      <c r="E2034" s="237"/>
      <c r="F2034" s="237"/>
      <c r="G2034" s="237"/>
      <c r="H2034" s="235"/>
      <c r="I2034" s="1014" t="s">
        <v>27</v>
      </c>
      <c r="J2034" s="1015"/>
      <c r="K2034" s="431"/>
      <c r="L2034" s="432"/>
      <c r="M2034" s="215"/>
    </row>
    <row r="2035" spans="1:13" ht="15.75" thickBot="1">
      <c r="A2035" s="238" t="s">
        <v>26</v>
      </c>
      <c r="B2035" s="237"/>
      <c r="C2035" s="237"/>
      <c r="D2035" s="237"/>
      <c r="E2035" s="237"/>
      <c r="F2035" s="237"/>
      <c r="G2035" s="237"/>
      <c r="H2035" s="235"/>
      <c r="I2035" s="234"/>
      <c r="J2035" s="233"/>
      <c r="K2035" s="431"/>
      <c r="L2035" s="432"/>
      <c r="M2035" s="215"/>
    </row>
    <row r="2036" spans="1:13" ht="15.75" thickBot="1">
      <c r="A2036" s="986" t="s">
        <v>111</v>
      </c>
      <c r="B2036" s="987"/>
      <c r="C2036" s="987"/>
      <c r="D2036" s="987"/>
      <c r="E2036" s="987"/>
      <c r="F2036" s="987"/>
      <c r="G2036" s="987"/>
      <c r="H2036" s="988"/>
      <c r="I2036" s="242"/>
      <c r="J2036" s="241"/>
      <c r="K2036" s="999">
        <v>7.34</v>
      </c>
      <c r="L2036" s="1005"/>
      <c r="M2036" s="240">
        <f>K2036*12*I1988</f>
        <v>33118.080000000002</v>
      </c>
    </row>
    <row r="2037" spans="1:13">
      <c r="A2037" s="238" t="s">
        <v>132</v>
      </c>
      <c r="B2037" s="236"/>
      <c r="C2037" s="236"/>
      <c r="D2037" s="236"/>
      <c r="E2037" s="236"/>
      <c r="F2037" s="237"/>
      <c r="G2037" s="236"/>
      <c r="H2037" s="235"/>
      <c r="I2037" s="967" t="s">
        <v>23</v>
      </c>
      <c r="J2037" s="968"/>
      <c r="K2037" s="232"/>
      <c r="L2037" s="432"/>
      <c r="M2037" s="215"/>
    </row>
    <row r="2038" spans="1:13">
      <c r="A2038" s="238" t="s">
        <v>131</v>
      </c>
      <c r="B2038" s="236"/>
      <c r="C2038" s="236"/>
      <c r="D2038" s="236"/>
      <c r="E2038" s="236"/>
      <c r="F2038" s="237"/>
      <c r="G2038" s="236"/>
      <c r="H2038" s="235"/>
      <c r="I2038" s="967" t="s">
        <v>21</v>
      </c>
      <c r="J2038" s="968"/>
      <c r="K2038" s="232"/>
      <c r="L2038" s="432"/>
      <c r="M2038" s="215"/>
    </row>
    <row r="2039" spans="1:13">
      <c r="A2039" s="238" t="s">
        <v>130</v>
      </c>
      <c r="B2039" s="236"/>
      <c r="C2039" s="236"/>
      <c r="D2039" s="236"/>
      <c r="E2039" s="236"/>
      <c r="F2039" s="237"/>
      <c r="G2039" s="236"/>
      <c r="H2039" s="235"/>
      <c r="I2039" s="967" t="s">
        <v>19</v>
      </c>
      <c r="J2039" s="968"/>
      <c r="K2039" s="232"/>
      <c r="L2039" s="432"/>
      <c r="M2039" s="215"/>
    </row>
    <row r="2040" spans="1:13">
      <c r="A2040" s="238" t="s">
        <v>129</v>
      </c>
      <c r="B2040" s="236"/>
      <c r="C2040" s="236"/>
      <c r="D2040" s="236"/>
      <c r="E2040" s="236"/>
      <c r="F2040" s="237"/>
      <c r="G2040" s="236"/>
      <c r="H2040" s="235"/>
      <c r="I2040" s="967" t="s">
        <v>17</v>
      </c>
      <c r="J2040" s="968"/>
      <c r="K2040" s="232"/>
      <c r="L2040" s="432"/>
      <c r="M2040" s="215"/>
    </row>
    <row r="2041" spans="1:13">
      <c r="A2041" s="238" t="s">
        <v>128</v>
      </c>
      <c r="B2041" s="236"/>
      <c r="C2041" s="236"/>
      <c r="D2041" s="236"/>
      <c r="E2041" s="236"/>
      <c r="F2041" s="237"/>
      <c r="G2041" s="236"/>
      <c r="H2041" s="235"/>
      <c r="I2041" s="967" t="s">
        <v>15</v>
      </c>
      <c r="J2041" s="968"/>
      <c r="K2041" s="232"/>
      <c r="L2041" s="432"/>
      <c r="M2041" s="215"/>
    </row>
    <row r="2042" spans="1:13">
      <c r="A2042" s="238" t="s">
        <v>127</v>
      </c>
      <c r="B2042" s="236"/>
      <c r="C2042" s="236"/>
      <c r="D2042" s="236"/>
      <c r="E2042" s="236"/>
      <c r="F2042" s="237"/>
      <c r="G2042" s="236"/>
      <c r="H2042" s="235"/>
      <c r="I2042" s="234"/>
      <c r="J2042" s="233"/>
      <c r="K2042" s="232"/>
      <c r="L2042" s="239"/>
      <c r="M2042" s="215"/>
    </row>
    <row r="2043" spans="1:13">
      <c r="A2043" s="238" t="s">
        <v>126</v>
      </c>
      <c r="B2043" s="236"/>
      <c r="C2043" s="236"/>
      <c r="D2043" s="236"/>
      <c r="E2043" s="236"/>
      <c r="F2043" s="237"/>
      <c r="G2043" s="236"/>
      <c r="H2043" s="235"/>
      <c r="I2043" s="234"/>
      <c r="J2043" s="233"/>
      <c r="K2043" s="232"/>
      <c r="L2043" s="432"/>
      <c r="M2043" s="215"/>
    </row>
    <row r="2044" spans="1:13">
      <c r="A2044" s="238" t="s">
        <v>11</v>
      </c>
      <c r="B2044" s="236"/>
      <c r="C2044" s="236"/>
      <c r="D2044" s="236"/>
      <c r="E2044" s="236"/>
      <c r="F2044" s="237"/>
      <c r="G2044" s="236"/>
      <c r="H2044" s="235"/>
      <c r="I2044" s="234"/>
      <c r="J2044" s="233"/>
      <c r="K2044" s="232"/>
      <c r="L2044" s="432"/>
      <c r="M2044" s="215"/>
    </row>
    <row r="2045" spans="1:13" ht="15.75" thickBot="1">
      <c r="A2045" s="238" t="s">
        <v>125</v>
      </c>
      <c r="B2045" s="236"/>
      <c r="C2045" s="236"/>
      <c r="D2045" s="236"/>
      <c r="E2045" s="236"/>
      <c r="F2045" s="237"/>
      <c r="G2045" s="236"/>
      <c r="H2045" s="235"/>
      <c r="I2045" s="234"/>
      <c r="J2045" s="233"/>
      <c r="K2045" s="232"/>
      <c r="L2045" s="432"/>
      <c r="M2045" s="215"/>
    </row>
    <row r="2046" spans="1:13">
      <c r="A2046" s="230" t="s">
        <v>8</v>
      </c>
      <c r="B2046" s="229"/>
      <c r="C2046" s="229"/>
      <c r="D2046" s="229"/>
      <c r="E2046" s="229"/>
      <c r="F2046" s="229"/>
      <c r="G2046" s="229"/>
      <c r="H2046" s="229"/>
      <c r="I2046" s="1014" t="s">
        <v>3</v>
      </c>
      <c r="J2046" s="1015"/>
      <c r="K2046" s="228"/>
      <c r="L2046" s="227"/>
      <c r="M2046" s="226"/>
    </row>
    <row r="2047" spans="1:13" ht="15.75" thickBot="1">
      <c r="A2047" s="225" t="s">
        <v>7</v>
      </c>
      <c r="B2047" s="224"/>
      <c r="C2047" s="224"/>
      <c r="D2047" s="224"/>
      <c r="E2047" s="224"/>
      <c r="F2047" s="224"/>
      <c r="G2047" s="224"/>
      <c r="H2047" s="224"/>
      <c r="I2047" s="223"/>
      <c r="J2047" s="222"/>
      <c r="K2047" s="221"/>
      <c r="L2047" s="220"/>
      <c r="M2047" s="219"/>
    </row>
    <row r="2048" spans="1:13" ht="15.75" thickBot="1">
      <c r="A2048" s="1016" t="s">
        <v>157</v>
      </c>
      <c r="B2048" s="1016"/>
      <c r="C2048" s="1016"/>
      <c r="D2048" s="1016"/>
      <c r="E2048" s="1016"/>
      <c r="F2048" s="1016"/>
      <c r="G2048" s="1016"/>
      <c r="H2048" s="1016"/>
      <c r="I2048" s="1014" t="s">
        <v>3</v>
      </c>
      <c r="J2048" s="1015"/>
      <c r="K2048" s="1017">
        <v>0.56000000000000005</v>
      </c>
      <c r="L2048" s="1017"/>
      <c r="M2048" s="215">
        <f>K2048*I1988*12</f>
        <v>2526.7200000000003</v>
      </c>
    </row>
    <row r="2049" spans="1:13" ht="15.75" thickBot="1">
      <c r="A2049" s="1020" t="s">
        <v>0</v>
      </c>
      <c r="B2049" s="1021"/>
      <c r="C2049" s="1021"/>
      <c r="D2049" s="1021"/>
      <c r="E2049" s="1021"/>
      <c r="F2049" s="1021"/>
      <c r="G2049" s="1021"/>
      <c r="H2049" s="1021"/>
      <c r="I2049" s="210"/>
      <c r="J2049" s="209"/>
      <c r="K2049" s="1022">
        <f>K1989+K1999+K2012+K2036+K2048</f>
        <v>37.600000000000009</v>
      </c>
      <c r="L2049" s="1023"/>
      <c r="M2049" s="208">
        <f>M1989+M1999+M2012+M2036+M2048</f>
        <v>169651.19999999998</v>
      </c>
    </row>
    <row r="2052" spans="1:13" ht="15.75">
      <c r="A2052" s="957" t="s">
        <v>104</v>
      </c>
      <c r="B2052" s="957"/>
      <c r="C2052" s="957"/>
      <c r="D2052" s="957"/>
      <c r="E2052" s="957"/>
      <c r="F2052" s="957"/>
      <c r="G2052" s="957"/>
      <c r="H2052" s="957"/>
      <c r="I2052" s="957"/>
      <c r="J2052" s="957"/>
      <c r="K2052" s="957"/>
      <c r="L2052" s="957"/>
      <c r="M2052" s="262"/>
    </row>
    <row r="2053" spans="1:13" ht="15.75">
      <c r="A2053" s="958" t="s">
        <v>139</v>
      </c>
      <c r="B2053" s="958"/>
      <c r="C2053" s="958"/>
      <c r="D2053" s="958"/>
      <c r="E2053" s="958"/>
      <c r="F2053" s="958"/>
      <c r="G2053" s="958"/>
      <c r="H2053" s="958"/>
      <c r="I2053" s="958"/>
      <c r="J2053" s="958"/>
      <c r="K2053" s="958"/>
      <c r="L2053" s="958"/>
      <c r="M2053" s="262"/>
    </row>
    <row r="2054" spans="1:13" ht="15.75">
      <c r="A2054" s="300"/>
      <c r="B2054" s="300"/>
      <c r="C2054" s="300"/>
      <c r="D2054" s="300"/>
      <c r="E2054" s="300"/>
      <c r="F2054" s="300" t="s">
        <v>177</v>
      </c>
      <c r="G2054" s="300"/>
      <c r="H2054" s="300"/>
      <c r="I2054" s="300"/>
      <c r="J2054" s="300"/>
      <c r="K2054" s="1110" t="s">
        <v>159</v>
      </c>
      <c r="L2054" s="1111"/>
      <c r="M2054" s="1111"/>
    </row>
    <row r="2055" spans="1:13">
      <c r="A2055" s="264"/>
      <c r="B2055" s="263"/>
      <c r="C2055" s="960" t="s">
        <v>100</v>
      </c>
      <c r="D2055" s="960"/>
      <c r="E2055" s="960"/>
      <c r="F2055" s="263"/>
      <c r="G2055" s="263"/>
      <c r="H2055" s="298"/>
      <c r="I2055" s="961" t="s">
        <v>99</v>
      </c>
      <c r="J2055" s="962"/>
      <c r="K2055" s="963" t="s">
        <v>98</v>
      </c>
      <c r="L2055" s="964"/>
      <c r="M2055" s="312"/>
    </row>
    <row r="2056" spans="1:13">
      <c r="A2056" s="311"/>
      <c r="B2056" s="283"/>
      <c r="C2056" s="283"/>
      <c r="D2056" s="283"/>
      <c r="E2056" s="283"/>
      <c r="F2056" s="283"/>
      <c r="G2056" s="283"/>
      <c r="H2056" s="284"/>
      <c r="I2056" s="234"/>
      <c r="J2056" s="233"/>
      <c r="K2056" s="965" t="s">
        <v>97</v>
      </c>
      <c r="L2056" s="966"/>
      <c r="M2056" s="310" t="s">
        <v>96</v>
      </c>
    </row>
    <row r="2057" spans="1:13">
      <c r="A2057" s="311"/>
      <c r="B2057" s="283"/>
      <c r="C2057" s="283"/>
      <c r="D2057" s="283"/>
      <c r="E2057" s="283"/>
      <c r="F2057" s="283"/>
      <c r="G2057" s="283"/>
      <c r="H2057" s="284"/>
      <c r="I2057" s="967" t="s">
        <v>95</v>
      </c>
      <c r="J2057" s="968"/>
      <c r="K2057" s="969" t="s">
        <v>94</v>
      </c>
      <c r="L2057" s="970"/>
      <c r="M2057" s="310" t="s">
        <v>93</v>
      </c>
    </row>
    <row r="2058" spans="1:13" ht="16.5" thickBot="1">
      <c r="A2058" s="309"/>
      <c r="B2058" s="280"/>
      <c r="C2058" s="280"/>
      <c r="D2058" s="280"/>
      <c r="E2058" s="280"/>
      <c r="F2058" s="280"/>
      <c r="G2058" s="280"/>
      <c r="H2058" s="279"/>
      <c r="I2058" s="971">
        <v>262.89999999999998</v>
      </c>
      <c r="J2058" s="972"/>
      <c r="K2058" s="973"/>
      <c r="L2058" s="974"/>
      <c r="M2058" s="308"/>
    </row>
    <row r="2059" spans="1:13">
      <c r="A2059" s="296" t="s">
        <v>92</v>
      </c>
      <c r="B2059" s="276"/>
      <c r="C2059" s="276"/>
      <c r="D2059" s="276"/>
      <c r="E2059" s="276"/>
      <c r="F2059" s="276"/>
      <c r="G2059" s="276"/>
      <c r="H2059" s="307"/>
      <c r="I2059" s="273"/>
      <c r="J2059" s="272"/>
      <c r="K2059" s="955">
        <f>K2062+K2065</f>
        <v>7.59</v>
      </c>
      <c r="L2059" s="956"/>
      <c r="M2059" s="226">
        <f>K2059*12*I2058</f>
        <v>23944.931999999997</v>
      </c>
    </row>
    <row r="2060" spans="1:13">
      <c r="A2060" s="306" t="s">
        <v>91</v>
      </c>
      <c r="B2060" s="305"/>
      <c r="C2060" s="305"/>
      <c r="D2060" s="305"/>
      <c r="E2060" s="305"/>
      <c r="F2060" s="305"/>
      <c r="G2060" s="305"/>
      <c r="H2060" s="304"/>
      <c r="I2060" s="234"/>
      <c r="J2060" s="233"/>
      <c r="K2060" s="268"/>
      <c r="L2060" s="261"/>
      <c r="M2060" s="303"/>
    </row>
    <row r="2061" spans="1:13" ht="15.75" thickBot="1">
      <c r="A2061" s="292" t="s">
        <v>90</v>
      </c>
      <c r="B2061" s="302"/>
      <c r="C2061" s="302"/>
      <c r="D2061" s="302"/>
      <c r="E2061" s="302"/>
      <c r="F2061" s="302"/>
      <c r="G2061" s="302"/>
      <c r="H2061" s="301"/>
      <c r="I2061" s="289"/>
      <c r="J2061" s="222"/>
      <c r="K2061" s="221"/>
      <c r="L2061" s="220"/>
      <c r="M2061" s="219"/>
    </row>
    <row r="2062" spans="1:13">
      <c r="A2062" s="257" t="s">
        <v>89</v>
      </c>
      <c r="B2062" s="266"/>
      <c r="C2062" s="266"/>
      <c r="D2062" s="266"/>
      <c r="E2062" s="266"/>
      <c r="F2062" s="266"/>
      <c r="G2062" s="266"/>
      <c r="H2062" s="285"/>
      <c r="I2062" s="975" t="s">
        <v>27</v>
      </c>
      <c r="J2062" s="976"/>
      <c r="K2062" s="977">
        <v>4.54</v>
      </c>
      <c r="L2062" s="978"/>
      <c r="M2062" s="215">
        <f>K2062*12*I2058</f>
        <v>14322.791999999999</v>
      </c>
    </row>
    <row r="2063" spans="1:13">
      <c r="A2063" s="238" t="s">
        <v>80</v>
      </c>
      <c r="B2063" s="283"/>
      <c r="C2063" s="283"/>
      <c r="D2063" s="283"/>
      <c r="E2063" s="283"/>
      <c r="F2063" s="283"/>
      <c r="G2063" s="283"/>
      <c r="H2063" s="284"/>
      <c r="I2063" s="967" t="s">
        <v>70</v>
      </c>
      <c r="J2063" s="968"/>
      <c r="K2063" s="262"/>
      <c r="L2063" s="261"/>
      <c r="M2063" s="215"/>
    </row>
    <row r="2064" spans="1:13">
      <c r="A2064" s="257" t="s">
        <v>79</v>
      </c>
      <c r="B2064" s="266"/>
      <c r="C2064" s="266"/>
      <c r="D2064" s="266"/>
      <c r="E2064" s="266"/>
      <c r="F2064" s="266"/>
      <c r="G2064" s="266"/>
      <c r="H2064" s="285"/>
      <c r="I2064" s="975"/>
      <c r="J2064" s="976"/>
      <c r="K2064" s="262"/>
      <c r="L2064" s="261"/>
      <c r="M2064" s="215"/>
    </row>
    <row r="2065" spans="1:13">
      <c r="A2065" s="257" t="s">
        <v>88</v>
      </c>
      <c r="B2065" s="266"/>
      <c r="C2065" s="266"/>
      <c r="D2065" s="266"/>
      <c r="E2065" s="266"/>
      <c r="F2065" s="266"/>
      <c r="G2065" s="266"/>
      <c r="H2065" s="285"/>
      <c r="I2065" s="979" t="s">
        <v>59</v>
      </c>
      <c r="J2065" s="980"/>
      <c r="K2065" s="981">
        <v>3.05</v>
      </c>
      <c r="L2065" s="982"/>
      <c r="M2065" s="215">
        <f>K2065*12*I2058</f>
        <v>9622.1399999999976</v>
      </c>
    </row>
    <row r="2066" spans="1:13" ht="15.75">
      <c r="A2066" s="254" t="s">
        <v>87</v>
      </c>
      <c r="B2066" s="282"/>
      <c r="C2066" s="282"/>
      <c r="D2066" s="282"/>
      <c r="E2066" s="282"/>
      <c r="F2066" s="282"/>
      <c r="G2066" s="282"/>
      <c r="H2066" s="281"/>
      <c r="I2066" s="967" t="s">
        <v>70</v>
      </c>
      <c r="J2066" s="968"/>
      <c r="K2066" s="300"/>
      <c r="L2066" s="299"/>
      <c r="M2066" s="215"/>
    </row>
    <row r="2067" spans="1:13">
      <c r="A2067" s="249" t="s">
        <v>86</v>
      </c>
      <c r="B2067" s="263"/>
      <c r="C2067" s="263"/>
      <c r="D2067" s="263"/>
      <c r="E2067" s="263"/>
      <c r="F2067" s="263"/>
      <c r="G2067" s="263"/>
      <c r="H2067" s="298"/>
      <c r="I2067" s="967"/>
      <c r="J2067" s="968"/>
      <c r="K2067" s="297"/>
      <c r="L2067" s="261"/>
      <c r="M2067" s="215"/>
    </row>
    <row r="2068" spans="1:13" ht="15.75" thickBot="1">
      <c r="A2068" s="257" t="s">
        <v>85</v>
      </c>
      <c r="B2068" s="256"/>
      <c r="C2068" s="256"/>
      <c r="D2068" s="256"/>
      <c r="E2068" s="256"/>
      <c r="F2068" s="256"/>
      <c r="G2068" s="256"/>
      <c r="H2068" s="255"/>
      <c r="I2068" s="270"/>
      <c r="J2068" s="269"/>
      <c r="K2068" s="983"/>
      <c r="L2068" s="984"/>
      <c r="M2068" s="215"/>
    </row>
    <row r="2069" spans="1:13">
      <c r="A2069" s="296" t="s">
        <v>84</v>
      </c>
      <c r="B2069" s="295"/>
      <c r="C2069" s="295"/>
      <c r="D2069" s="295"/>
      <c r="E2069" s="295"/>
      <c r="F2069" s="295"/>
      <c r="G2069" s="295"/>
      <c r="H2069" s="294"/>
      <c r="I2069" s="273"/>
      <c r="J2069" s="293"/>
      <c r="K2069" s="985">
        <f>K2071+K2076+K2078</f>
        <v>6.1999999999999993</v>
      </c>
      <c r="L2069" s="956"/>
      <c r="M2069" s="226">
        <f>K2069*12*I2058</f>
        <v>19559.759999999995</v>
      </c>
    </row>
    <row r="2070" spans="1:13" ht="15.75" thickBot="1">
      <c r="A2070" s="292" t="s">
        <v>83</v>
      </c>
      <c r="B2070" s="291"/>
      <c r="C2070" s="291"/>
      <c r="D2070" s="291"/>
      <c r="E2070" s="291"/>
      <c r="F2070" s="291"/>
      <c r="G2070" s="291"/>
      <c r="H2070" s="290"/>
      <c r="I2070" s="289"/>
      <c r="J2070" s="288"/>
      <c r="K2070" s="221"/>
      <c r="L2070" s="220"/>
      <c r="M2070" s="219"/>
    </row>
    <row r="2071" spans="1:13">
      <c r="A2071" s="238" t="s">
        <v>82</v>
      </c>
      <c r="B2071" s="237"/>
      <c r="C2071" s="237"/>
      <c r="D2071" s="237"/>
      <c r="E2071" s="237"/>
      <c r="F2071" s="237"/>
      <c r="G2071" s="237"/>
      <c r="H2071" s="235"/>
      <c r="I2071" s="967" t="s">
        <v>27</v>
      </c>
      <c r="J2071" s="968"/>
      <c r="K2071" s="977">
        <v>3.11</v>
      </c>
      <c r="L2071" s="978"/>
      <c r="M2071" s="215">
        <f>K2071*12*I2058</f>
        <v>9811.4279999999999</v>
      </c>
    </row>
    <row r="2072" spans="1:13">
      <c r="A2072" s="257" t="s">
        <v>81</v>
      </c>
      <c r="B2072" s="256"/>
      <c r="C2072" s="256"/>
      <c r="D2072" s="256"/>
      <c r="E2072" s="256"/>
      <c r="F2072" s="256"/>
      <c r="G2072" s="256"/>
      <c r="H2072" s="255"/>
      <c r="I2072" s="429"/>
      <c r="J2072" s="430"/>
      <c r="K2072" s="262"/>
      <c r="L2072" s="261"/>
      <c r="M2072" s="215"/>
    </row>
    <row r="2073" spans="1:13">
      <c r="A2073" s="238" t="s">
        <v>80</v>
      </c>
      <c r="B2073" s="283"/>
      <c r="C2073" s="283"/>
      <c r="D2073" s="283"/>
      <c r="E2073" s="283"/>
      <c r="F2073" s="283"/>
      <c r="G2073" s="283"/>
      <c r="H2073" s="284"/>
      <c r="I2073" s="967" t="s">
        <v>70</v>
      </c>
      <c r="J2073" s="968"/>
      <c r="K2073" s="262"/>
      <c r="L2073" s="261"/>
      <c r="M2073" s="215"/>
    </row>
    <row r="2074" spans="1:13">
      <c r="A2074" s="257" t="s">
        <v>79</v>
      </c>
      <c r="B2074" s="266"/>
      <c r="C2074" s="266"/>
      <c r="D2074" s="266"/>
      <c r="E2074" s="266"/>
      <c r="F2074" s="266"/>
      <c r="G2074" s="266"/>
      <c r="H2074" s="285"/>
      <c r="I2074" s="975"/>
      <c r="J2074" s="976"/>
      <c r="K2074" s="262"/>
      <c r="L2074" s="261"/>
      <c r="M2074" s="215"/>
    </row>
    <row r="2075" spans="1:13">
      <c r="A2075" s="254" t="s">
        <v>78</v>
      </c>
      <c r="B2075" s="282"/>
      <c r="C2075" s="281"/>
      <c r="D2075" s="283"/>
      <c r="E2075" s="283"/>
      <c r="F2075" s="283"/>
      <c r="G2075" s="283"/>
      <c r="H2075" s="284"/>
      <c r="I2075" s="967" t="s">
        <v>70</v>
      </c>
      <c r="J2075" s="968"/>
      <c r="K2075" s="262"/>
      <c r="L2075" s="261"/>
      <c r="M2075" s="215"/>
    </row>
    <row r="2076" spans="1:13">
      <c r="A2076" s="238" t="s">
        <v>77</v>
      </c>
      <c r="B2076" s="283"/>
      <c r="C2076" s="283"/>
      <c r="D2076" s="282"/>
      <c r="E2076" s="282"/>
      <c r="F2076" s="282"/>
      <c r="G2076" s="282"/>
      <c r="H2076" s="281"/>
      <c r="I2076" s="979" t="s">
        <v>59</v>
      </c>
      <c r="J2076" s="980"/>
      <c r="K2076" s="981">
        <v>1.36</v>
      </c>
      <c r="L2076" s="982"/>
      <c r="M2076" s="215">
        <f>K2076*12*I2058</f>
        <v>4290.5279999999993</v>
      </c>
    </row>
    <row r="2077" spans="1:13">
      <c r="A2077" s="249" t="s">
        <v>76</v>
      </c>
      <c r="B2077" s="248"/>
      <c r="C2077" s="248"/>
      <c r="D2077" s="248"/>
      <c r="E2077" s="248"/>
      <c r="F2077" s="248"/>
      <c r="G2077" s="248"/>
      <c r="H2077" s="247"/>
      <c r="I2077" s="961" t="s">
        <v>134</v>
      </c>
      <c r="J2077" s="962"/>
      <c r="K2077" s="262"/>
      <c r="L2077" s="261"/>
      <c r="M2077" s="215"/>
    </row>
    <row r="2078" spans="1:13">
      <c r="A2078" s="249" t="s">
        <v>73</v>
      </c>
      <c r="B2078" s="248"/>
      <c r="C2078" s="248"/>
      <c r="D2078" s="248"/>
      <c r="E2078" s="248"/>
      <c r="F2078" s="248"/>
      <c r="G2078" s="248"/>
      <c r="H2078" s="247"/>
      <c r="I2078" s="961" t="s">
        <v>59</v>
      </c>
      <c r="J2078" s="962"/>
      <c r="K2078" s="981">
        <v>1.73</v>
      </c>
      <c r="L2078" s="982"/>
      <c r="M2078" s="215">
        <f>K2078*12*I2058</f>
        <v>5457.8039999999992</v>
      </c>
    </row>
    <row r="2079" spans="1:13">
      <c r="A2079" s="257" t="s">
        <v>72</v>
      </c>
      <c r="B2079" s="256"/>
      <c r="C2079" s="256"/>
      <c r="D2079" s="256"/>
      <c r="E2079" s="256"/>
      <c r="F2079" s="256"/>
      <c r="G2079" s="256"/>
      <c r="H2079" s="255"/>
      <c r="I2079" s="270"/>
      <c r="J2079" s="269"/>
      <c r="K2079" s="262"/>
      <c r="L2079" s="261"/>
      <c r="M2079" s="215"/>
    </row>
    <row r="2080" spans="1:13">
      <c r="A2080" s="249" t="s">
        <v>71</v>
      </c>
      <c r="B2080" s="248"/>
      <c r="C2080" s="248"/>
      <c r="D2080" s="248"/>
      <c r="E2080" s="248"/>
      <c r="F2080" s="248"/>
      <c r="G2080" s="248"/>
      <c r="H2080" s="247"/>
      <c r="I2080" s="967" t="s">
        <v>70</v>
      </c>
      <c r="J2080" s="968"/>
      <c r="K2080" s="262"/>
      <c r="L2080" s="261"/>
      <c r="M2080" s="215"/>
    </row>
    <row r="2081" spans="1:13" ht="15.75" thickBot="1">
      <c r="A2081" s="249" t="s">
        <v>69</v>
      </c>
      <c r="B2081" s="248"/>
      <c r="C2081" s="248"/>
      <c r="D2081" s="248"/>
      <c r="E2081" s="248"/>
      <c r="F2081" s="248"/>
      <c r="G2081" s="248"/>
      <c r="H2081" s="247"/>
      <c r="I2081" s="961" t="s">
        <v>133</v>
      </c>
      <c r="J2081" s="962"/>
      <c r="K2081" s="280"/>
      <c r="L2081" s="279"/>
      <c r="M2081" s="278"/>
    </row>
    <row r="2082" spans="1:13" ht="15.75" thickBot="1">
      <c r="A2082" s="277" t="s">
        <v>66</v>
      </c>
      <c r="B2082" s="276"/>
      <c r="C2082" s="276"/>
      <c r="D2082" s="276"/>
      <c r="E2082" s="276"/>
      <c r="F2082" s="276"/>
      <c r="G2082" s="275"/>
      <c r="H2082" s="274"/>
      <c r="I2082" s="273"/>
      <c r="J2082" s="272"/>
      <c r="K2082" s="991">
        <f>K2083+K2090+K2098+K2102+K2103+K2104</f>
        <v>46.01</v>
      </c>
      <c r="L2082" s="956"/>
      <c r="M2082" s="226">
        <f>M2083+M2090+M2098+M2102+M2103+M2104</f>
        <v>145152.34799999997</v>
      </c>
    </row>
    <row r="2083" spans="1:13" ht="15.75" thickBot="1">
      <c r="A2083" s="986" t="s">
        <v>65</v>
      </c>
      <c r="B2083" s="987"/>
      <c r="C2083" s="987"/>
      <c r="D2083" s="987"/>
      <c r="E2083" s="987"/>
      <c r="F2083" s="987"/>
      <c r="G2083" s="987"/>
      <c r="H2083" s="988"/>
      <c r="I2083" s="242"/>
      <c r="J2083" s="241"/>
      <c r="K2083" s="989">
        <f>K2084+K2085+K2086+K2088+K2089</f>
        <v>12.24</v>
      </c>
      <c r="L2083" s="990"/>
      <c r="M2083" s="240">
        <f>K2083*12*I2058</f>
        <v>38614.751999999993</v>
      </c>
    </row>
    <row r="2084" spans="1:13">
      <c r="A2084" s="257" t="s">
        <v>64</v>
      </c>
      <c r="B2084" s="256"/>
      <c r="C2084" s="256"/>
      <c r="D2084" s="256"/>
      <c r="E2084" s="256"/>
      <c r="F2084" s="256"/>
      <c r="G2084" s="256"/>
      <c r="H2084" s="255"/>
      <c r="I2084" s="975" t="s">
        <v>63</v>
      </c>
      <c r="J2084" s="976"/>
      <c r="K2084" s="977">
        <v>2.2400000000000002</v>
      </c>
      <c r="L2084" s="978"/>
      <c r="M2084" s="215">
        <f>K2084*12*I2058</f>
        <v>7066.7520000000004</v>
      </c>
    </row>
    <row r="2085" spans="1:13">
      <c r="A2085" s="254" t="s">
        <v>62</v>
      </c>
      <c r="B2085" s="253"/>
      <c r="C2085" s="253"/>
      <c r="D2085" s="253"/>
      <c r="E2085" s="253"/>
      <c r="F2085" s="253"/>
      <c r="G2085" s="253"/>
      <c r="H2085" s="252"/>
      <c r="I2085" s="979" t="s">
        <v>61</v>
      </c>
      <c r="J2085" s="980"/>
      <c r="K2085" s="981">
        <v>5.28</v>
      </c>
      <c r="L2085" s="982"/>
      <c r="M2085" s="215">
        <f>K2085*12*I2058</f>
        <v>16657.343999999997</v>
      </c>
    </row>
    <row r="2086" spans="1:13">
      <c r="A2086" s="249" t="s">
        <v>60</v>
      </c>
      <c r="B2086" s="248"/>
      <c r="C2086" s="248"/>
      <c r="D2086" s="248"/>
      <c r="E2086" s="248"/>
      <c r="F2086" s="248"/>
      <c r="G2086" s="248"/>
      <c r="H2086" s="247"/>
      <c r="I2086" s="961" t="s">
        <v>59</v>
      </c>
      <c r="J2086" s="962"/>
      <c r="K2086" s="981">
        <v>0.6</v>
      </c>
      <c r="L2086" s="982"/>
      <c r="M2086" s="215">
        <f>K2086*12*I2058</f>
        <v>1892.8799999999997</v>
      </c>
    </row>
    <row r="2087" spans="1:13">
      <c r="A2087" s="271" t="s">
        <v>58</v>
      </c>
      <c r="B2087" s="266"/>
      <c r="C2087" s="266"/>
      <c r="D2087" s="266"/>
      <c r="E2087" s="256"/>
      <c r="F2087" s="256"/>
      <c r="G2087" s="256"/>
      <c r="H2087" s="255"/>
      <c r="I2087" s="270"/>
      <c r="J2087" s="269"/>
      <c r="K2087" s="268"/>
      <c r="L2087" s="261"/>
      <c r="M2087" s="215"/>
    </row>
    <row r="2088" spans="1:13">
      <c r="A2088" s="254" t="s">
        <v>57</v>
      </c>
      <c r="B2088" s="253"/>
      <c r="C2088" s="253"/>
      <c r="D2088" s="253"/>
      <c r="E2088" s="253"/>
      <c r="F2088" s="253"/>
      <c r="G2088" s="253"/>
      <c r="H2088" s="252"/>
      <c r="I2088" s="979" t="s">
        <v>27</v>
      </c>
      <c r="J2088" s="980"/>
      <c r="K2088" s="981">
        <v>0.18</v>
      </c>
      <c r="L2088" s="982"/>
      <c r="M2088" s="215">
        <f>K2088*12*I2058</f>
        <v>567.86400000000003</v>
      </c>
    </row>
    <row r="2089" spans="1:13" ht="15.75" thickBot="1">
      <c r="A2089" s="249" t="s">
        <v>56</v>
      </c>
      <c r="B2089" s="248"/>
      <c r="C2089" s="248"/>
      <c r="D2089" s="248"/>
      <c r="E2089" s="248"/>
      <c r="F2089" s="248"/>
      <c r="G2089" s="248"/>
      <c r="H2089" s="247"/>
      <c r="I2089" s="992" t="s">
        <v>27</v>
      </c>
      <c r="J2089" s="993"/>
      <c r="K2089" s="994">
        <v>3.94</v>
      </c>
      <c r="L2089" s="995"/>
      <c r="M2089" s="215">
        <f>K2089*12*I2058</f>
        <v>12429.911999999998</v>
      </c>
    </row>
    <row r="2090" spans="1:13" ht="15.75" thickBot="1">
      <c r="A2090" s="996" t="s">
        <v>55</v>
      </c>
      <c r="B2090" s="997"/>
      <c r="C2090" s="997"/>
      <c r="D2090" s="997"/>
      <c r="E2090" s="997"/>
      <c r="F2090" s="997"/>
      <c r="G2090" s="997"/>
      <c r="H2090" s="998"/>
      <c r="I2090" s="242"/>
      <c r="J2090" s="241"/>
      <c r="K2090" s="999">
        <f>K2091+K2092+K2094+K2095+K2096+K2097</f>
        <v>2.5499999999999998</v>
      </c>
      <c r="L2090" s="990"/>
      <c r="M2090" s="240">
        <f>K2090*12*I2058</f>
        <v>8044.7399999999989</v>
      </c>
    </row>
    <row r="2091" spans="1:13">
      <c r="A2091" s="267" t="s">
        <v>54</v>
      </c>
      <c r="B2091" s="266"/>
      <c r="C2091" s="266"/>
      <c r="D2091" s="266"/>
      <c r="E2091" s="266"/>
      <c r="F2091" s="256"/>
      <c r="G2091" s="256"/>
      <c r="H2091" s="255"/>
      <c r="I2091" s="265"/>
      <c r="J2091" s="233"/>
      <c r="K2091" s="977">
        <v>0.14000000000000001</v>
      </c>
      <c r="L2091" s="978"/>
      <c r="M2091" s="215">
        <f>K2091*12*I2058</f>
        <v>441.67200000000003</v>
      </c>
    </row>
    <row r="2092" spans="1:13">
      <c r="A2092" s="264" t="s">
        <v>53</v>
      </c>
      <c r="B2092" s="263"/>
      <c r="C2092" s="263"/>
      <c r="D2092" s="263"/>
      <c r="E2092" s="263"/>
      <c r="F2092" s="248"/>
      <c r="G2092" s="248"/>
      <c r="H2092" s="247"/>
      <c r="I2092" s="967" t="s">
        <v>52</v>
      </c>
      <c r="J2092" s="968"/>
      <c r="K2092" s="981">
        <v>1.22</v>
      </c>
      <c r="L2092" s="982"/>
      <c r="M2092" s="215">
        <f>K2092*12*I2058</f>
        <v>3848.8559999999998</v>
      </c>
    </row>
    <row r="2093" spans="1:13">
      <c r="A2093" s="257" t="s">
        <v>51</v>
      </c>
      <c r="B2093" s="256"/>
      <c r="C2093" s="256"/>
      <c r="D2093" s="256"/>
      <c r="E2093" s="256"/>
      <c r="F2093" s="256"/>
      <c r="G2093" s="256"/>
      <c r="H2093" s="255"/>
      <c r="I2093" s="975" t="s">
        <v>50</v>
      </c>
      <c r="J2093" s="976"/>
      <c r="K2093" s="262"/>
      <c r="L2093" s="261"/>
      <c r="M2093" s="215"/>
    </row>
    <row r="2094" spans="1:13">
      <c r="A2094" s="254" t="s">
        <v>49</v>
      </c>
      <c r="B2094" s="253"/>
      <c r="C2094" s="253"/>
      <c r="D2094" s="253"/>
      <c r="E2094" s="253"/>
      <c r="F2094" s="253"/>
      <c r="G2094" s="253"/>
      <c r="H2094" s="252"/>
      <c r="I2094" s="979" t="s">
        <v>48</v>
      </c>
      <c r="J2094" s="980"/>
      <c r="K2094" s="981">
        <v>0.75</v>
      </c>
      <c r="L2094" s="982"/>
      <c r="M2094" s="215">
        <f>K2094*12*I2058</f>
        <v>2366.1</v>
      </c>
    </row>
    <row r="2095" spans="1:13">
      <c r="A2095" s="254" t="s">
        <v>47</v>
      </c>
      <c r="B2095" s="253"/>
      <c r="C2095" s="253"/>
      <c r="D2095" s="253"/>
      <c r="E2095" s="253"/>
      <c r="F2095" s="253"/>
      <c r="G2095" s="253"/>
      <c r="H2095" s="252"/>
      <c r="I2095" s="979" t="s">
        <v>46</v>
      </c>
      <c r="J2095" s="980"/>
      <c r="K2095" s="981">
        <v>0.19</v>
      </c>
      <c r="L2095" s="982"/>
      <c r="M2095" s="215">
        <f>K2095*12*I2058</f>
        <v>599.41200000000003</v>
      </c>
    </row>
    <row r="2096" spans="1:13">
      <c r="A2096" s="249" t="s">
        <v>38</v>
      </c>
      <c r="B2096" s="248"/>
      <c r="C2096" s="248"/>
      <c r="D2096" s="248"/>
      <c r="E2096" s="248"/>
      <c r="F2096" s="248"/>
      <c r="G2096" s="248"/>
      <c r="H2096" s="247"/>
      <c r="I2096" s="979" t="s">
        <v>37</v>
      </c>
      <c r="J2096" s="980"/>
      <c r="K2096" s="983">
        <v>0.1</v>
      </c>
      <c r="L2096" s="984"/>
      <c r="M2096" s="215">
        <f>K2096*12*I2058</f>
        <v>315.48</v>
      </c>
    </row>
    <row r="2097" spans="1:13" ht="15.75" thickBot="1">
      <c r="A2097" s="249" t="s">
        <v>45</v>
      </c>
      <c r="B2097" s="248"/>
      <c r="C2097" s="248"/>
      <c r="D2097" s="248"/>
      <c r="E2097" s="248"/>
      <c r="F2097" s="248"/>
      <c r="G2097" s="248"/>
      <c r="H2097" s="247"/>
      <c r="I2097" s="992" t="s">
        <v>44</v>
      </c>
      <c r="J2097" s="993"/>
      <c r="K2097" s="1002">
        <v>0.15</v>
      </c>
      <c r="L2097" s="1003"/>
      <c r="M2097" s="260">
        <f>K2097*12*I2058</f>
        <v>473.21999999999991</v>
      </c>
    </row>
    <row r="2098" spans="1:13" ht="15.75" thickBot="1">
      <c r="A2098" s="996" t="s">
        <v>108</v>
      </c>
      <c r="B2098" s="997"/>
      <c r="C2098" s="997"/>
      <c r="D2098" s="997"/>
      <c r="E2098" s="997"/>
      <c r="F2098" s="997"/>
      <c r="G2098" s="997"/>
      <c r="H2098" s="998"/>
      <c r="I2098" s="259"/>
      <c r="J2098" s="258"/>
      <c r="K2098" s="1004">
        <f>K2099+K2100+K2101</f>
        <v>1.67</v>
      </c>
      <c r="L2098" s="1005"/>
      <c r="M2098" s="240">
        <f>K2098*12*I2058</f>
        <v>5268.5159999999996</v>
      </c>
    </row>
    <row r="2099" spans="1:13">
      <c r="A2099" s="257" t="s">
        <v>42</v>
      </c>
      <c r="B2099" s="256"/>
      <c r="C2099" s="256"/>
      <c r="D2099" s="256"/>
      <c r="E2099" s="256"/>
      <c r="F2099" s="256"/>
      <c r="G2099" s="256"/>
      <c r="H2099" s="255"/>
      <c r="I2099" s="1006" t="s">
        <v>41</v>
      </c>
      <c r="J2099" s="1007"/>
      <c r="K2099" s="1008">
        <v>0.8</v>
      </c>
      <c r="L2099" s="1009"/>
      <c r="M2099" s="215">
        <f>K2099*12*I2058</f>
        <v>2523.84</v>
      </c>
    </row>
    <row r="2100" spans="1:13">
      <c r="A2100" s="254" t="s">
        <v>40</v>
      </c>
      <c r="B2100" s="253"/>
      <c r="C2100" s="253"/>
      <c r="D2100" s="253"/>
      <c r="E2100" s="253"/>
      <c r="F2100" s="253"/>
      <c r="G2100" s="253"/>
      <c r="H2100" s="252"/>
      <c r="I2100" s="251" t="s">
        <v>39</v>
      </c>
      <c r="J2100" s="250"/>
      <c r="K2100" s="983">
        <v>0.7</v>
      </c>
      <c r="L2100" s="984"/>
      <c r="M2100" s="215">
        <f>K2100*12*I2058</f>
        <v>2208.3599999999992</v>
      </c>
    </row>
    <row r="2101" spans="1:13" ht="15.75" thickBot="1">
      <c r="A2101" s="249" t="s">
        <v>38</v>
      </c>
      <c r="B2101" s="248"/>
      <c r="C2101" s="248"/>
      <c r="D2101" s="248"/>
      <c r="E2101" s="248"/>
      <c r="F2101" s="248"/>
      <c r="G2101" s="248"/>
      <c r="H2101" s="247"/>
      <c r="I2101" s="992" t="s">
        <v>37</v>
      </c>
      <c r="J2101" s="993"/>
      <c r="K2101" s="1002">
        <v>0.17</v>
      </c>
      <c r="L2101" s="1003"/>
      <c r="M2101" s="215">
        <f>K2101*12*I2058</f>
        <v>536.31599999999992</v>
      </c>
    </row>
    <row r="2102" spans="1:13" ht="15.75" thickBot="1">
      <c r="A2102" s="246" t="s">
        <v>107</v>
      </c>
      <c r="B2102" s="245"/>
      <c r="C2102" s="245"/>
      <c r="D2102" s="245"/>
      <c r="E2102" s="245"/>
      <c r="F2102" s="245"/>
      <c r="G2102" s="245"/>
      <c r="H2102" s="244"/>
      <c r="I2102" s="1010" t="s">
        <v>35</v>
      </c>
      <c r="J2102" s="1011"/>
      <c r="K2102" s="1012">
        <v>27.48</v>
      </c>
      <c r="L2102" s="1013"/>
      <c r="M2102" s="240">
        <f>K2102*12*I2058</f>
        <v>86693.903999999995</v>
      </c>
    </row>
    <row r="2103" spans="1:13" ht="15.75" thickBot="1">
      <c r="A2103" s="986" t="s">
        <v>106</v>
      </c>
      <c r="B2103" s="987"/>
      <c r="C2103" s="987"/>
      <c r="D2103" s="987"/>
      <c r="E2103" s="987"/>
      <c r="F2103" s="987"/>
      <c r="G2103" s="987"/>
      <c r="H2103" s="988"/>
      <c r="I2103" s="1014" t="s">
        <v>32</v>
      </c>
      <c r="J2103" s="1015"/>
      <c r="K2103" s="999">
        <v>1.98</v>
      </c>
      <c r="L2103" s="1005"/>
      <c r="M2103" s="240">
        <f>K2103*12*I2058</f>
        <v>6246.503999999999</v>
      </c>
    </row>
    <row r="2104" spans="1:13" ht="15.75" thickBot="1">
      <c r="A2104" s="246" t="s">
        <v>105</v>
      </c>
      <c r="B2104" s="245"/>
      <c r="C2104" s="245"/>
      <c r="D2104" s="245"/>
      <c r="E2104" s="245"/>
      <c r="F2104" s="245"/>
      <c r="G2104" s="245"/>
      <c r="H2104" s="244"/>
      <c r="I2104" s="242"/>
      <c r="J2104" s="241"/>
      <c r="K2104" s="999">
        <v>0.09</v>
      </c>
      <c r="L2104" s="1005"/>
      <c r="M2104" s="240">
        <f>K2104*12*I2058</f>
        <v>283.93200000000002</v>
      </c>
    </row>
    <row r="2105" spans="1:13">
      <c r="A2105" s="238" t="s">
        <v>28</v>
      </c>
      <c r="B2105" s="237"/>
      <c r="C2105" s="237"/>
      <c r="D2105" s="237"/>
      <c r="E2105" s="237"/>
      <c r="F2105" s="237"/>
      <c r="G2105" s="237"/>
      <c r="H2105" s="235"/>
      <c r="I2105" s="1014" t="s">
        <v>27</v>
      </c>
      <c r="J2105" s="1015"/>
      <c r="K2105" s="431"/>
      <c r="L2105" s="432"/>
      <c r="M2105" s="215"/>
    </row>
    <row r="2106" spans="1:13" ht="15.75" thickBot="1">
      <c r="A2106" s="238" t="s">
        <v>26</v>
      </c>
      <c r="B2106" s="237"/>
      <c r="C2106" s="237"/>
      <c r="D2106" s="237"/>
      <c r="E2106" s="237"/>
      <c r="F2106" s="237"/>
      <c r="G2106" s="237"/>
      <c r="H2106" s="235"/>
      <c r="I2106" s="234"/>
      <c r="J2106" s="233"/>
      <c r="K2106" s="431"/>
      <c r="L2106" s="432"/>
      <c r="M2106" s="215"/>
    </row>
    <row r="2107" spans="1:13" ht="15.75" thickBot="1">
      <c r="A2107" s="986" t="s">
        <v>111</v>
      </c>
      <c r="B2107" s="987"/>
      <c r="C2107" s="987"/>
      <c r="D2107" s="987"/>
      <c r="E2107" s="987"/>
      <c r="F2107" s="987"/>
      <c r="G2107" s="987"/>
      <c r="H2107" s="988"/>
      <c r="I2107" s="242"/>
      <c r="J2107" s="241"/>
      <c r="K2107" s="999">
        <v>7.34</v>
      </c>
      <c r="L2107" s="1005"/>
      <c r="M2107" s="240">
        <f>K2107*12*I2058</f>
        <v>23156.231999999996</v>
      </c>
    </row>
    <row r="2108" spans="1:13">
      <c r="A2108" s="238" t="s">
        <v>132</v>
      </c>
      <c r="B2108" s="236"/>
      <c r="C2108" s="236"/>
      <c r="D2108" s="236"/>
      <c r="E2108" s="236"/>
      <c r="F2108" s="237"/>
      <c r="G2108" s="236"/>
      <c r="H2108" s="235"/>
      <c r="I2108" s="967" t="s">
        <v>23</v>
      </c>
      <c r="J2108" s="968"/>
      <c r="K2108" s="232"/>
      <c r="L2108" s="432"/>
      <c r="M2108" s="215"/>
    </row>
    <row r="2109" spans="1:13">
      <c r="A2109" s="238" t="s">
        <v>131</v>
      </c>
      <c r="B2109" s="236"/>
      <c r="C2109" s="236"/>
      <c r="D2109" s="236"/>
      <c r="E2109" s="236"/>
      <c r="F2109" s="237"/>
      <c r="G2109" s="236"/>
      <c r="H2109" s="235"/>
      <c r="I2109" s="967" t="s">
        <v>21</v>
      </c>
      <c r="J2109" s="968"/>
      <c r="K2109" s="232"/>
      <c r="L2109" s="432"/>
      <c r="M2109" s="215"/>
    </row>
    <row r="2110" spans="1:13">
      <c r="A2110" s="238" t="s">
        <v>130</v>
      </c>
      <c r="B2110" s="236"/>
      <c r="C2110" s="236"/>
      <c r="D2110" s="236"/>
      <c r="E2110" s="236"/>
      <c r="F2110" s="237"/>
      <c r="G2110" s="236"/>
      <c r="H2110" s="235"/>
      <c r="I2110" s="967" t="s">
        <v>19</v>
      </c>
      <c r="J2110" s="968"/>
      <c r="K2110" s="232"/>
      <c r="L2110" s="432"/>
      <c r="M2110" s="215"/>
    </row>
    <row r="2111" spans="1:13">
      <c r="A2111" s="238" t="s">
        <v>129</v>
      </c>
      <c r="B2111" s="236"/>
      <c r="C2111" s="236"/>
      <c r="D2111" s="236"/>
      <c r="E2111" s="236"/>
      <c r="F2111" s="237"/>
      <c r="G2111" s="236"/>
      <c r="H2111" s="235"/>
      <c r="I2111" s="967" t="s">
        <v>17</v>
      </c>
      <c r="J2111" s="968"/>
      <c r="K2111" s="232"/>
      <c r="L2111" s="432"/>
      <c r="M2111" s="215"/>
    </row>
    <row r="2112" spans="1:13">
      <c r="A2112" s="238" t="s">
        <v>128</v>
      </c>
      <c r="B2112" s="236"/>
      <c r="C2112" s="236"/>
      <c r="D2112" s="236"/>
      <c r="E2112" s="236"/>
      <c r="F2112" s="237"/>
      <c r="G2112" s="236"/>
      <c r="H2112" s="235"/>
      <c r="I2112" s="967" t="s">
        <v>15</v>
      </c>
      <c r="J2112" s="968"/>
      <c r="K2112" s="232"/>
      <c r="L2112" s="432"/>
      <c r="M2112" s="215"/>
    </row>
    <row r="2113" spans="1:13">
      <c r="A2113" s="238" t="s">
        <v>127</v>
      </c>
      <c r="B2113" s="236"/>
      <c r="C2113" s="236"/>
      <c r="D2113" s="236"/>
      <c r="E2113" s="236"/>
      <c r="F2113" s="237"/>
      <c r="G2113" s="236"/>
      <c r="H2113" s="235"/>
      <c r="I2113" s="234"/>
      <c r="J2113" s="233"/>
      <c r="K2113" s="232"/>
      <c r="L2113" s="239"/>
      <c r="M2113" s="215"/>
    </row>
    <row r="2114" spans="1:13">
      <c r="A2114" s="238" t="s">
        <v>126</v>
      </c>
      <c r="B2114" s="236"/>
      <c r="C2114" s="236"/>
      <c r="D2114" s="236"/>
      <c r="E2114" s="236"/>
      <c r="F2114" s="237"/>
      <c r="G2114" s="236"/>
      <c r="H2114" s="235"/>
      <c r="I2114" s="234"/>
      <c r="J2114" s="233"/>
      <c r="K2114" s="232"/>
      <c r="L2114" s="432"/>
      <c r="M2114" s="215"/>
    </row>
    <row r="2115" spans="1:13">
      <c r="A2115" s="238" t="s">
        <v>11</v>
      </c>
      <c r="B2115" s="236"/>
      <c r="C2115" s="236"/>
      <c r="D2115" s="236"/>
      <c r="E2115" s="236"/>
      <c r="F2115" s="237"/>
      <c r="G2115" s="236"/>
      <c r="H2115" s="235"/>
      <c r="I2115" s="234"/>
      <c r="J2115" s="233"/>
      <c r="K2115" s="232"/>
      <c r="L2115" s="432"/>
      <c r="M2115" s="215"/>
    </row>
    <row r="2116" spans="1:13" ht="15.75" thickBot="1">
      <c r="A2116" s="238" t="s">
        <v>125</v>
      </c>
      <c r="B2116" s="236"/>
      <c r="C2116" s="236"/>
      <c r="D2116" s="236"/>
      <c r="E2116" s="236"/>
      <c r="F2116" s="237"/>
      <c r="G2116" s="236"/>
      <c r="H2116" s="235"/>
      <c r="I2116" s="234"/>
      <c r="J2116" s="233"/>
      <c r="K2116" s="232"/>
      <c r="L2116" s="432"/>
      <c r="M2116" s="215"/>
    </row>
    <row r="2117" spans="1:13">
      <c r="A2117" s="230" t="s">
        <v>8</v>
      </c>
      <c r="B2117" s="229"/>
      <c r="C2117" s="229"/>
      <c r="D2117" s="229"/>
      <c r="E2117" s="229"/>
      <c r="F2117" s="229"/>
      <c r="G2117" s="229"/>
      <c r="H2117" s="229"/>
      <c r="I2117" s="1014" t="s">
        <v>3</v>
      </c>
      <c r="J2117" s="1015"/>
      <c r="K2117" s="228"/>
      <c r="L2117" s="227"/>
      <c r="M2117" s="226"/>
    </row>
    <row r="2118" spans="1:13" ht="15.75" thickBot="1">
      <c r="A2118" s="225" t="s">
        <v>7</v>
      </c>
      <c r="B2118" s="224"/>
      <c r="C2118" s="224"/>
      <c r="D2118" s="224"/>
      <c r="E2118" s="224"/>
      <c r="F2118" s="224"/>
      <c r="G2118" s="224"/>
      <c r="H2118" s="224"/>
      <c r="I2118" s="223"/>
      <c r="J2118" s="222"/>
      <c r="K2118" s="221"/>
      <c r="L2118" s="220"/>
      <c r="M2118" s="219"/>
    </row>
    <row r="2119" spans="1:13" ht="15.75" thickBot="1">
      <c r="A2119" s="986" t="s">
        <v>6</v>
      </c>
      <c r="B2119" s="987"/>
      <c r="C2119" s="987"/>
      <c r="D2119" s="987"/>
      <c r="E2119" s="987"/>
      <c r="F2119" s="987"/>
      <c r="G2119" s="987"/>
      <c r="H2119" s="1026"/>
      <c r="I2119" s="1027" t="s">
        <v>5</v>
      </c>
      <c r="J2119" s="1028"/>
      <c r="K2119" s="1024">
        <v>1.69</v>
      </c>
      <c r="L2119" s="1025"/>
      <c r="M2119" s="208">
        <f>K2119*12*I2058</f>
        <v>5331.6120000000001</v>
      </c>
    </row>
    <row r="2120" spans="1:13" ht="15.75" thickBot="1">
      <c r="A2120" s="1016" t="s">
        <v>4</v>
      </c>
      <c r="B2120" s="1016"/>
      <c r="C2120" s="1016"/>
      <c r="D2120" s="1016"/>
      <c r="E2120" s="1016"/>
      <c r="F2120" s="1016"/>
      <c r="G2120" s="1016"/>
      <c r="H2120" s="1016"/>
      <c r="I2120" s="1014" t="s">
        <v>3</v>
      </c>
      <c r="J2120" s="1015"/>
      <c r="K2120" s="1017">
        <v>0.8</v>
      </c>
      <c r="L2120" s="1017"/>
      <c r="M2120" s="215">
        <f>K2120*I2058*12</f>
        <v>2523.84</v>
      </c>
    </row>
    <row r="2121" spans="1:13" ht="15.75" thickBot="1">
      <c r="A2121" s="433" t="s">
        <v>2</v>
      </c>
      <c r="B2121" s="434"/>
      <c r="C2121" s="434"/>
      <c r="D2121" s="434"/>
      <c r="E2121" s="434"/>
      <c r="F2121" s="434"/>
      <c r="G2121" s="434"/>
      <c r="H2121" s="434"/>
      <c r="I2121" s="436"/>
      <c r="J2121" s="441"/>
      <c r="K2121" s="1024"/>
      <c r="L2121" s="1025"/>
      <c r="M2121" s="208"/>
    </row>
    <row r="2122" spans="1:13" ht="15.75" thickBot="1">
      <c r="A2122" s="1020" t="s">
        <v>0</v>
      </c>
      <c r="B2122" s="1021"/>
      <c r="C2122" s="1021"/>
      <c r="D2122" s="1021"/>
      <c r="E2122" s="1021"/>
      <c r="F2122" s="1021"/>
      <c r="G2122" s="1021"/>
      <c r="H2122" s="1021"/>
      <c r="I2122" s="210"/>
      <c r="J2122" s="209"/>
      <c r="K2122" s="1022">
        <f>K2059+K2069+K2082+K2107+K2119+K2121+K2120</f>
        <v>69.63</v>
      </c>
      <c r="L2122" s="1023"/>
      <c r="M2122" s="208">
        <f>M2059+M2069+M2082+M2107+M2119+M2121+M2120</f>
        <v>219668.72399999996</v>
      </c>
    </row>
    <row r="2124" spans="1:13" ht="15.75">
      <c r="A2124" s="957" t="s">
        <v>104</v>
      </c>
      <c r="B2124" s="957"/>
      <c r="C2124" s="957"/>
      <c r="D2124" s="957"/>
      <c r="E2124" s="957"/>
      <c r="F2124" s="957"/>
      <c r="G2124" s="957"/>
      <c r="H2124" s="957"/>
      <c r="I2124" s="957"/>
      <c r="J2124" s="957"/>
      <c r="K2124" s="957"/>
      <c r="L2124" s="957"/>
      <c r="M2124" s="262"/>
    </row>
    <row r="2125" spans="1:13" ht="15.75">
      <c r="A2125" s="958" t="s">
        <v>139</v>
      </c>
      <c r="B2125" s="958"/>
      <c r="C2125" s="958"/>
      <c r="D2125" s="958"/>
      <c r="E2125" s="958"/>
      <c r="F2125" s="958"/>
      <c r="G2125" s="958"/>
      <c r="H2125" s="958"/>
      <c r="I2125" s="958"/>
      <c r="J2125" s="958"/>
      <c r="K2125" s="958"/>
      <c r="L2125" s="958"/>
      <c r="M2125" s="262"/>
    </row>
    <row r="2126" spans="1:13" ht="15.75">
      <c r="A2126" s="300"/>
      <c r="B2126" s="300"/>
      <c r="C2126" s="300"/>
      <c r="D2126" s="300"/>
      <c r="E2126" s="300"/>
      <c r="F2126" s="300" t="s">
        <v>176</v>
      </c>
      <c r="G2126" s="300"/>
      <c r="H2126" s="300"/>
      <c r="I2126" s="300"/>
      <c r="J2126" s="300"/>
      <c r="K2126" s="1110" t="s">
        <v>159</v>
      </c>
      <c r="L2126" s="1111"/>
      <c r="M2126" s="1111"/>
    </row>
    <row r="2127" spans="1:13">
      <c r="A2127" s="264"/>
      <c r="B2127" s="263"/>
      <c r="C2127" s="960" t="s">
        <v>100</v>
      </c>
      <c r="D2127" s="960"/>
      <c r="E2127" s="960"/>
      <c r="F2127" s="263"/>
      <c r="G2127" s="263"/>
      <c r="H2127" s="298"/>
      <c r="I2127" s="961" t="s">
        <v>99</v>
      </c>
      <c r="J2127" s="962"/>
      <c r="K2127" s="963" t="s">
        <v>98</v>
      </c>
      <c r="L2127" s="964"/>
      <c r="M2127" s="312"/>
    </row>
    <row r="2128" spans="1:13">
      <c r="A2128" s="311"/>
      <c r="B2128" s="283"/>
      <c r="C2128" s="283"/>
      <c r="D2128" s="283"/>
      <c r="E2128" s="283"/>
      <c r="F2128" s="283"/>
      <c r="G2128" s="283"/>
      <c r="H2128" s="284"/>
      <c r="I2128" s="234"/>
      <c r="J2128" s="233"/>
      <c r="K2128" s="965" t="s">
        <v>97</v>
      </c>
      <c r="L2128" s="966"/>
      <c r="M2128" s="310" t="s">
        <v>96</v>
      </c>
    </row>
    <row r="2129" spans="1:13">
      <c r="A2129" s="311"/>
      <c r="B2129" s="283"/>
      <c r="C2129" s="283"/>
      <c r="D2129" s="283"/>
      <c r="E2129" s="283"/>
      <c r="F2129" s="283"/>
      <c r="G2129" s="283"/>
      <c r="H2129" s="284"/>
      <c r="I2129" s="967" t="s">
        <v>95</v>
      </c>
      <c r="J2129" s="968"/>
      <c r="K2129" s="969" t="s">
        <v>94</v>
      </c>
      <c r="L2129" s="970"/>
      <c r="M2129" s="310" t="s">
        <v>93</v>
      </c>
    </row>
    <row r="2130" spans="1:13" ht="16.5" thickBot="1">
      <c r="A2130" s="309"/>
      <c r="B2130" s="280"/>
      <c r="C2130" s="280"/>
      <c r="D2130" s="280"/>
      <c r="E2130" s="280"/>
      <c r="F2130" s="280"/>
      <c r="G2130" s="280"/>
      <c r="H2130" s="279"/>
      <c r="I2130" s="971">
        <v>270.3</v>
      </c>
      <c r="J2130" s="972"/>
      <c r="K2130" s="973"/>
      <c r="L2130" s="974"/>
      <c r="M2130" s="308"/>
    </row>
    <row r="2131" spans="1:13">
      <c r="A2131" s="296" t="s">
        <v>92</v>
      </c>
      <c r="B2131" s="276"/>
      <c r="C2131" s="276"/>
      <c r="D2131" s="276"/>
      <c r="E2131" s="276"/>
      <c r="F2131" s="276"/>
      <c r="G2131" s="276"/>
      <c r="H2131" s="307"/>
      <c r="I2131" s="273"/>
      <c r="J2131" s="272"/>
      <c r="K2131" s="955">
        <f>K2134+K2137</f>
        <v>7.59</v>
      </c>
      <c r="L2131" s="956"/>
      <c r="M2131" s="226">
        <f>K2131*12*I2130</f>
        <v>24618.923999999999</v>
      </c>
    </row>
    <row r="2132" spans="1:13">
      <c r="A2132" s="306" t="s">
        <v>91</v>
      </c>
      <c r="B2132" s="305"/>
      <c r="C2132" s="305"/>
      <c r="D2132" s="305"/>
      <c r="E2132" s="305"/>
      <c r="F2132" s="305"/>
      <c r="G2132" s="305"/>
      <c r="H2132" s="304"/>
      <c r="I2132" s="234"/>
      <c r="J2132" s="233"/>
      <c r="K2132" s="268"/>
      <c r="L2132" s="261"/>
      <c r="M2132" s="303"/>
    </row>
    <row r="2133" spans="1:13" ht="15.75" thickBot="1">
      <c r="A2133" s="292" t="s">
        <v>90</v>
      </c>
      <c r="B2133" s="302"/>
      <c r="C2133" s="302"/>
      <c r="D2133" s="302"/>
      <c r="E2133" s="302"/>
      <c r="F2133" s="302"/>
      <c r="G2133" s="302"/>
      <c r="H2133" s="301"/>
      <c r="I2133" s="289"/>
      <c r="J2133" s="222"/>
      <c r="K2133" s="221"/>
      <c r="L2133" s="220"/>
      <c r="M2133" s="219"/>
    </row>
    <row r="2134" spans="1:13">
      <c r="A2134" s="257" t="s">
        <v>89</v>
      </c>
      <c r="B2134" s="266"/>
      <c r="C2134" s="266"/>
      <c r="D2134" s="266"/>
      <c r="E2134" s="266"/>
      <c r="F2134" s="266"/>
      <c r="G2134" s="266"/>
      <c r="H2134" s="285"/>
      <c r="I2134" s="975" t="s">
        <v>27</v>
      </c>
      <c r="J2134" s="976"/>
      <c r="K2134" s="977">
        <v>4.54</v>
      </c>
      <c r="L2134" s="978"/>
      <c r="M2134" s="215">
        <f>K2134*12*I2130</f>
        <v>14725.944000000001</v>
      </c>
    </row>
    <row r="2135" spans="1:13">
      <c r="A2135" s="238" t="s">
        <v>80</v>
      </c>
      <c r="B2135" s="283"/>
      <c r="C2135" s="283"/>
      <c r="D2135" s="283"/>
      <c r="E2135" s="283"/>
      <c r="F2135" s="283"/>
      <c r="G2135" s="283"/>
      <c r="H2135" s="284"/>
      <c r="I2135" s="967" t="s">
        <v>70</v>
      </c>
      <c r="J2135" s="968"/>
      <c r="K2135" s="262"/>
      <c r="L2135" s="261"/>
      <c r="M2135" s="215"/>
    </row>
    <row r="2136" spans="1:13">
      <c r="A2136" s="257" t="s">
        <v>79</v>
      </c>
      <c r="B2136" s="266"/>
      <c r="C2136" s="266"/>
      <c r="D2136" s="266"/>
      <c r="E2136" s="266"/>
      <c r="F2136" s="266"/>
      <c r="G2136" s="266"/>
      <c r="H2136" s="285"/>
      <c r="I2136" s="975"/>
      <c r="J2136" s="976"/>
      <c r="K2136" s="262"/>
      <c r="L2136" s="261"/>
      <c r="M2136" s="215"/>
    </row>
    <row r="2137" spans="1:13">
      <c r="A2137" s="257" t="s">
        <v>88</v>
      </c>
      <c r="B2137" s="266"/>
      <c r="C2137" s="266"/>
      <c r="D2137" s="266"/>
      <c r="E2137" s="266"/>
      <c r="F2137" s="266"/>
      <c r="G2137" s="266"/>
      <c r="H2137" s="285"/>
      <c r="I2137" s="979" t="s">
        <v>59</v>
      </c>
      <c r="J2137" s="980"/>
      <c r="K2137" s="981">
        <v>3.05</v>
      </c>
      <c r="L2137" s="982"/>
      <c r="M2137" s="215">
        <f>K2137*12*I2130</f>
        <v>9892.98</v>
      </c>
    </row>
    <row r="2138" spans="1:13" ht="15.75">
      <c r="A2138" s="254" t="s">
        <v>87</v>
      </c>
      <c r="B2138" s="282"/>
      <c r="C2138" s="282"/>
      <c r="D2138" s="282"/>
      <c r="E2138" s="282"/>
      <c r="F2138" s="282"/>
      <c r="G2138" s="282"/>
      <c r="H2138" s="281"/>
      <c r="I2138" s="967" t="s">
        <v>70</v>
      </c>
      <c r="J2138" s="968"/>
      <c r="K2138" s="300"/>
      <c r="L2138" s="299"/>
      <c r="M2138" s="215"/>
    </row>
    <row r="2139" spans="1:13">
      <c r="A2139" s="249" t="s">
        <v>86</v>
      </c>
      <c r="B2139" s="263"/>
      <c r="C2139" s="263"/>
      <c r="D2139" s="263"/>
      <c r="E2139" s="263"/>
      <c r="F2139" s="263"/>
      <c r="G2139" s="263"/>
      <c r="H2139" s="298"/>
      <c r="I2139" s="967"/>
      <c r="J2139" s="968"/>
      <c r="K2139" s="297"/>
      <c r="L2139" s="261"/>
      <c r="M2139" s="215"/>
    </row>
    <row r="2140" spans="1:13" ht="15.75" thickBot="1">
      <c r="A2140" s="257" t="s">
        <v>85</v>
      </c>
      <c r="B2140" s="256"/>
      <c r="C2140" s="256"/>
      <c r="D2140" s="256"/>
      <c r="E2140" s="256"/>
      <c r="F2140" s="256"/>
      <c r="G2140" s="256"/>
      <c r="H2140" s="255"/>
      <c r="I2140" s="270"/>
      <c r="J2140" s="269"/>
      <c r="K2140" s="983"/>
      <c r="L2140" s="984"/>
      <c r="M2140" s="215"/>
    </row>
    <row r="2141" spans="1:13">
      <c r="A2141" s="296" t="s">
        <v>84</v>
      </c>
      <c r="B2141" s="295"/>
      <c r="C2141" s="295"/>
      <c r="D2141" s="295"/>
      <c r="E2141" s="295"/>
      <c r="F2141" s="295"/>
      <c r="G2141" s="295"/>
      <c r="H2141" s="294"/>
      <c r="I2141" s="273"/>
      <c r="J2141" s="293"/>
      <c r="K2141" s="985">
        <f>K2143+K2148+K2150</f>
        <v>6.1999999999999993</v>
      </c>
      <c r="L2141" s="956"/>
      <c r="M2141" s="226">
        <f>K2141*12*I2130</f>
        <v>20110.32</v>
      </c>
    </row>
    <row r="2142" spans="1:13" ht="15.75" thickBot="1">
      <c r="A2142" s="292" t="s">
        <v>83</v>
      </c>
      <c r="B2142" s="291"/>
      <c r="C2142" s="291"/>
      <c r="D2142" s="291"/>
      <c r="E2142" s="291"/>
      <c r="F2142" s="291"/>
      <c r="G2142" s="291"/>
      <c r="H2142" s="290"/>
      <c r="I2142" s="289"/>
      <c r="J2142" s="288"/>
      <c r="K2142" s="221"/>
      <c r="L2142" s="220"/>
      <c r="M2142" s="219"/>
    </row>
    <row r="2143" spans="1:13">
      <c r="A2143" s="238" t="s">
        <v>82</v>
      </c>
      <c r="B2143" s="237"/>
      <c r="C2143" s="237"/>
      <c r="D2143" s="237"/>
      <c r="E2143" s="237"/>
      <c r="F2143" s="237"/>
      <c r="G2143" s="237"/>
      <c r="H2143" s="235"/>
      <c r="I2143" s="967" t="s">
        <v>27</v>
      </c>
      <c r="J2143" s="968"/>
      <c r="K2143" s="977">
        <v>3.11</v>
      </c>
      <c r="L2143" s="978"/>
      <c r="M2143" s="215">
        <f>K2143*12*I2130</f>
        <v>10087.596000000001</v>
      </c>
    </row>
    <row r="2144" spans="1:13">
      <c r="A2144" s="257" t="s">
        <v>81</v>
      </c>
      <c r="B2144" s="256"/>
      <c r="C2144" s="256"/>
      <c r="D2144" s="256"/>
      <c r="E2144" s="256"/>
      <c r="F2144" s="256"/>
      <c r="G2144" s="256"/>
      <c r="H2144" s="255"/>
      <c r="I2144" s="429"/>
      <c r="J2144" s="430"/>
      <c r="K2144" s="262"/>
      <c r="L2144" s="261"/>
      <c r="M2144" s="215"/>
    </row>
    <row r="2145" spans="1:13">
      <c r="A2145" s="238" t="s">
        <v>80</v>
      </c>
      <c r="B2145" s="283"/>
      <c r="C2145" s="283"/>
      <c r="D2145" s="283"/>
      <c r="E2145" s="283"/>
      <c r="F2145" s="283"/>
      <c r="G2145" s="283"/>
      <c r="H2145" s="284"/>
      <c r="I2145" s="967" t="s">
        <v>70</v>
      </c>
      <c r="J2145" s="968"/>
      <c r="K2145" s="262"/>
      <c r="L2145" s="261"/>
      <c r="M2145" s="215"/>
    </row>
    <row r="2146" spans="1:13">
      <c r="A2146" s="257" t="s">
        <v>79</v>
      </c>
      <c r="B2146" s="266"/>
      <c r="C2146" s="266"/>
      <c r="D2146" s="266"/>
      <c r="E2146" s="266"/>
      <c r="F2146" s="266"/>
      <c r="G2146" s="266"/>
      <c r="H2146" s="285"/>
      <c r="I2146" s="975"/>
      <c r="J2146" s="976"/>
      <c r="K2146" s="262"/>
      <c r="L2146" s="261"/>
      <c r="M2146" s="215"/>
    </row>
    <row r="2147" spans="1:13">
      <c r="A2147" s="254" t="s">
        <v>78</v>
      </c>
      <c r="B2147" s="282"/>
      <c r="C2147" s="281"/>
      <c r="D2147" s="283"/>
      <c r="E2147" s="283"/>
      <c r="F2147" s="283"/>
      <c r="G2147" s="283"/>
      <c r="H2147" s="284"/>
      <c r="I2147" s="967" t="s">
        <v>70</v>
      </c>
      <c r="J2147" s="968"/>
      <c r="K2147" s="262"/>
      <c r="L2147" s="261"/>
      <c r="M2147" s="215"/>
    </row>
    <row r="2148" spans="1:13">
      <c r="A2148" s="238" t="s">
        <v>77</v>
      </c>
      <c r="B2148" s="283"/>
      <c r="C2148" s="283"/>
      <c r="D2148" s="282"/>
      <c r="E2148" s="282"/>
      <c r="F2148" s="282"/>
      <c r="G2148" s="282"/>
      <c r="H2148" s="281"/>
      <c r="I2148" s="979" t="s">
        <v>59</v>
      </c>
      <c r="J2148" s="980"/>
      <c r="K2148" s="981">
        <v>1.36</v>
      </c>
      <c r="L2148" s="982"/>
      <c r="M2148" s="215">
        <f>K2148*12*I2130</f>
        <v>4411.2960000000003</v>
      </c>
    </row>
    <row r="2149" spans="1:13">
      <c r="A2149" s="249" t="s">
        <v>76</v>
      </c>
      <c r="B2149" s="248"/>
      <c r="C2149" s="248"/>
      <c r="D2149" s="248"/>
      <c r="E2149" s="248"/>
      <c r="F2149" s="248"/>
      <c r="G2149" s="248"/>
      <c r="H2149" s="247"/>
      <c r="I2149" s="961" t="s">
        <v>134</v>
      </c>
      <c r="J2149" s="962"/>
      <c r="K2149" s="262"/>
      <c r="L2149" s="261"/>
      <c r="M2149" s="215"/>
    </row>
    <row r="2150" spans="1:13">
      <c r="A2150" s="249" t="s">
        <v>73</v>
      </c>
      <c r="B2150" s="248"/>
      <c r="C2150" s="248"/>
      <c r="D2150" s="248"/>
      <c r="E2150" s="248"/>
      <c r="F2150" s="248"/>
      <c r="G2150" s="248"/>
      <c r="H2150" s="247"/>
      <c r="I2150" s="961" t="s">
        <v>59</v>
      </c>
      <c r="J2150" s="962"/>
      <c r="K2150" s="981">
        <v>1.73</v>
      </c>
      <c r="L2150" s="982"/>
      <c r="M2150" s="215">
        <f>K2150*12*I2130</f>
        <v>5611.4279999999999</v>
      </c>
    </row>
    <row r="2151" spans="1:13">
      <c r="A2151" s="257" t="s">
        <v>72</v>
      </c>
      <c r="B2151" s="256"/>
      <c r="C2151" s="256"/>
      <c r="D2151" s="256"/>
      <c r="E2151" s="256"/>
      <c r="F2151" s="256"/>
      <c r="G2151" s="256"/>
      <c r="H2151" s="255"/>
      <c r="I2151" s="270"/>
      <c r="J2151" s="269"/>
      <c r="K2151" s="262"/>
      <c r="L2151" s="261"/>
      <c r="M2151" s="215"/>
    </row>
    <row r="2152" spans="1:13">
      <c r="A2152" s="249" t="s">
        <v>71</v>
      </c>
      <c r="B2152" s="248"/>
      <c r="C2152" s="248"/>
      <c r="D2152" s="248"/>
      <c r="E2152" s="248"/>
      <c r="F2152" s="248"/>
      <c r="G2152" s="248"/>
      <c r="H2152" s="247"/>
      <c r="I2152" s="967" t="s">
        <v>70</v>
      </c>
      <c r="J2152" s="968"/>
      <c r="K2152" s="262"/>
      <c r="L2152" s="261"/>
      <c r="M2152" s="215"/>
    </row>
    <row r="2153" spans="1:13" ht="15.75" thickBot="1">
      <c r="A2153" s="249" t="s">
        <v>69</v>
      </c>
      <c r="B2153" s="248"/>
      <c r="C2153" s="248"/>
      <c r="D2153" s="248"/>
      <c r="E2153" s="248"/>
      <c r="F2153" s="248"/>
      <c r="G2153" s="248"/>
      <c r="H2153" s="247"/>
      <c r="I2153" s="961" t="s">
        <v>133</v>
      </c>
      <c r="J2153" s="962"/>
      <c r="K2153" s="280"/>
      <c r="L2153" s="279"/>
      <c r="M2153" s="278"/>
    </row>
    <row r="2154" spans="1:13" ht="15.75" thickBot="1">
      <c r="A2154" s="277" t="s">
        <v>66</v>
      </c>
      <c r="B2154" s="276"/>
      <c r="C2154" s="276"/>
      <c r="D2154" s="276"/>
      <c r="E2154" s="276"/>
      <c r="F2154" s="276"/>
      <c r="G2154" s="275"/>
      <c r="H2154" s="274"/>
      <c r="I2154" s="273"/>
      <c r="J2154" s="272"/>
      <c r="K2154" s="991">
        <f>K2155+K2162+K2170+K2174+K2175+K2176</f>
        <v>34.96</v>
      </c>
      <c r="L2154" s="956"/>
      <c r="M2154" s="226">
        <f>M2155+M2162+M2170+M2174+M2175+M2176</f>
        <v>113396.25599999999</v>
      </c>
    </row>
    <row r="2155" spans="1:13" ht="15.75" thickBot="1">
      <c r="A2155" s="986" t="s">
        <v>65</v>
      </c>
      <c r="B2155" s="987"/>
      <c r="C2155" s="987"/>
      <c r="D2155" s="987"/>
      <c r="E2155" s="987"/>
      <c r="F2155" s="987"/>
      <c r="G2155" s="987"/>
      <c r="H2155" s="988"/>
      <c r="I2155" s="242"/>
      <c r="J2155" s="241"/>
      <c r="K2155" s="989">
        <f>K2156+K2157+K2158+K2160+K2161</f>
        <v>12.13</v>
      </c>
      <c r="L2155" s="990"/>
      <c r="M2155" s="240">
        <f>K2155*12*I2130</f>
        <v>39344.868000000002</v>
      </c>
    </row>
    <row r="2156" spans="1:13">
      <c r="A2156" s="257" t="s">
        <v>64</v>
      </c>
      <c r="B2156" s="256"/>
      <c r="C2156" s="256"/>
      <c r="D2156" s="256"/>
      <c r="E2156" s="256"/>
      <c r="F2156" s="256"/>
      <c r="G2156" s="256"/>
      <c r="H2156" s="255"/>
      <c r="I2156" s="975" t="s">
        <v>63</v>
      </c>
      <c r="J2156" s="976"/>
      <c r="K2156" s="977">
        <v>2.2400000000000002</v>
      </c>
      <c r="L2156" s="978"/>
      <c r="M2156" s="215">
        <f>K2156*12*I2130</f>
        <v>7265.6640000000007</v>
      </c>
    </row>
    <row r="2157" spans="1:13">
      <c r="A2157" s="254" t="s">
        <v>62</v>
      </c>
      <c r="B2157" s="253"/>
      <c r="C2157" s="253"/>
      <c r="D2157" s="253"/>
      <c r="E2157" s="253"/>
      <c r="F2157" s="253"/>
      <c r="G2157" s="253"/>
      <c r="H2157" s="252"/>
      <c r="I2157" s="979" t="s">
        <v>61</v>
      </c>
      <c r="J2157" s="980"/>
      <c r="K2157" s="981">
        <v>5.28</v>
      </c>
      <c r="L2157" s="982"/>
      <c r="M2157" s="215">
        <f>K2157*12*I2130</f>
        <v>17126.208000000002</v>
      </c>
    </row>
    <row r="2158" spans="1:13">
      <c r="A2158" s="249" t="s">
        <v>60</v>
      </c>
      <c r="B2158" s="248"/>
      <c r="C2158" s="248"/>
      <c r="D2158" s="248"/>
      <c r="E2158" s="248"/>
      <c r="F2158" s="248"/>
      <c r="G2158" s="248"/>
      <c r="H2158" s="247"/>
      <c r="I2158" s="961" t="s">
        <v>59</v>
      </c>
      <c r="J2158" s="962"/>
      <c r="K2158" s="981">
        <v>0.6</v>
      </c>
      <c r="L2158" s="982"/>
      <c r="M2158" s="215">
        <f>K2158*12*I2130</f>
        <v>1946.1599999999999</v>
      </c>
    </row>
    <row r="2159" spans="1:13">
      <c r="A2159" s="271" t="s">
        <v>58</v>
      </c>
      <c r="B2159" s="266"/>
      <c r="C2159" s="266"/>
      <c r="D2159" s="266"/>
      <c r="E2159" s="256"/>
      <c r="F2159" s="256"/>
      <c r="G2159" s="256"/>
      <c r="H2159" s="255"/>
      <c r="I2159" s="270"/>
      <c r="J2159" s="269"/>
      <c r="K2159" s="268"/>
      <c r="L2159" s="261"/>
      <c r="M2159" s="215"/>
    </row>
    <row r="2160" spans="1:13">
      <c r="A2160" s="254" t="s">
        <v>57</v>
      </c>
      <c r="B2160" s="253"/>
      <c r="C2160" s="253"/>
      <c r="D2160" s="253"/>
      <c r="E2160" s="253"/>
      <c r="F2160" s="253"/>
      <c r="G2160" s="253"/>
      <c r="H2160" s="252"/>
      <c r="I2160" s="979" t="s">
        <v>27</v>
      </c>
      <c r="J2160" s="980"/>
      <c r="K2160" s="981">
        <v>0.18</v>
      </c>
      <c r="L2160" s="982"/>
      <c r="M2160" s="215">
        <f>K2160*12*I2130</f>
        <v>583.84800000000007</v>
      </c>
    </row>
    <row r="2161" spans="1:13" ht="15.75" thickBot="1">
      <c r="A2161" s="249" t="s">
        <v>56</v>
      </c>
      <c r="B2161" s="248"/>
      <c r="C2161" s="248"/>
      <c r="D2161" s="248"/>
      <c r="E2161" s="248"/>
      <c r="F2161" s="248"/>
      <c r="G2161" s="248"/>
      <c r="H2161" s="247"/>
      <c r="I2161" s="992" t="s">
        <v>27</v>
      </c>
      <c r="J2161" s="993"/>
      <c r="K2161" s="994">
        <v>3.83</v>
      </c>
      <c r="L2161" s="995"/>
      <c r="M2161" s="215">
        <f>K2161*12*I2130</f>
        <v>12422.988000000001</v>
      </c>
    </row>
    <row r="2162" spans="1:13" ht="15.75" thickBot="1">
      <c r="A2162" s="996" t="s">
        <v>55</v>
      </c>
      <c r="B2162" s="997"/>
      <c r="C2162" s="997"/>
      <c r="D2162" s="997"/>
      <c r="E2162" s="997"/>
      <c r="F2162" s="997"/>
      <c r="G2162" s="997"/>
      <c r="H2162" s="998"/>
      <c r="I2162" s="242"/>
      <c r="J2162" s="241"/>
      <c r="K2162" s="999">
        <f>K2163+K2164+K2166+K2167+K2168+K2169</f>
        <v>2.5499999999999998</v>
      </c>
      <c r="L2162" s="990"/>
      <c r="M2162" s="240">
        <f>K2162*12*I2130</f>
        <v>8271.18</v>
      </c>
    </row>
    <row r="2163" spans="1:13">
      <c r="A2163" s="267" t="s">
        <v>54</v>
      </c>
      <c r="B2163" s="266"/>
      <c r="C2163" s="266"/>
      <c r="D2163" s="266"/>
      <c r="E2163" s="266"/>
      <c r="F2163" s="256"/>
      <c r="G2163" s="256"/>
      <c r="H2163" s="255"/>
      <c r="I2163" s="265"/>
      <c r="J2163" s="233"/>
      <c r="K2163" s="977">
        <v>0.14000000000000001</v>
      </c>
      <c r="L2163" s="978"/>
      <c r="M2163" s="215">
        <f>K2163*12*I2130</f>
        <v>454.10400000000004</v>
      </c>
    </row>
    <row r="2164" spans="1:13">
      <c r="A2164" s="264" t="s">
        <v>53</v>
      </c>
      <c r="B2164" s="263"/>
      <c r="C2164" s="263"/>
      <c r="D2164" s="263"/>
      <c r="E2164" s="263"/>
      <c r="F2164" s="248"/>
      <c r="G2164" s="248"/>
      <c r="H2164" s="247"/>
      <c r="I2164" s="967" t="s">
        <v>52</v>
      </c>
      <c r="J2164" s="968"/>
      <c r="K2164" s="981">
        <v>1.22</v>
      </c>
      <c r="L2164" s="982"/>
      <c r="M2164" s="215">
        <f>K2164*12*I2130</f>
        <v>3957.1920000000005</v>
      </c>
    </row>
    <row r="2165" spans="1:13">
      <c r="A2165" s="257" t="s">
        <v>51</v>
      </c>
      <c r="B2165" s="256"/>
      <c r="C2165" s="256"/>
      <c r="D2165" s="256"/>
      <c r="E2165" s="256"/>
      <c r="F2165" s="256"/>
      <c r="G2165" s="256"/>
      <c r="H2165" s="255"/>
      <c r="I2165" s="975" t="s">
        <v>50</v>
      </c>
      <c r="J2165" s="976"/>
      <c r="K2165" s="262"/>
      <c r="L2165" s="261"/>
      <c r="M2165" s="215"/>
    </row>
    <row r="2166" spans="1:13">
      <c r="A2166" s="254" t="s">
        <v>49</v>
      </c>
      <c r="B2166" s="253"/>
      <c r="C2166" s="253"/>
      <c r="D2166" s="253"/>
      <c r="E2166" s="253"/>
      <c r="F2166" s="253"/>
      <c r="G2166" s="253"/>
      <c r="H2166" s="252"/>
      <c r="I2166" s="979" t="s">
        <v>48</v>
      </c>
      <c r="J2166" s="980"/>
      <c r="K2166" s="981">
        <v>0.75</v>
      </c>
      <c r="L2166" s="982"/>
      <c r="M2166" s="215">
        <f>K2166*12*I2130</f>
        <v>2432.7000000000003</v>
      </c>
    </row>
    <row r="2167" spans="1:13">
      <c r="A2167" s="254" t="s">
        <v>47</v>
      </c>
      <c r="B2167" s="253"/>
      <c r="C2167" s="253"/>
      <c r="D2167" s="253"/>
      <c r="E2167" s="253"/>
      <c r="F2167" s="253"/>
      <c r="G2167" s="253"/>
      <c r="H2167" s="252"/>
      <c r="I2167" s="979" t="s">
        <v>46</v>
      </c>
      <c r="J2167" s="980"/>
      <c r="K2167" s="981">
        <v>0.19</v>
      </c>
      <c r="L2167" s="982"/>
      <c r="M2167" s="215">
        <f>K2167*12*I2130</f>
        <v>616.28400000000011</v>
      </c>
    </row>
    <row r="2168" spans="1:13">
      <c r="A2168" s="249" t="s">
        <v>38</v>
      </c>
      <c r="B2168" s="248"/>
      <c r="C2168" s="248"/>
      <c r="D2168" s="248"/>
      <c r="E2168" s="248"/>
      <c r="F2168" s="248"/>
      <c r="G2168" s="248"/>
      <c r="H2168" s="247"/>
      <c r="I2168" s="979" t="s">
        <v>37</v>
      </c>
      <c r="J2168" s="980"/>
      <c r="K2168" s="983">
        <v>0.1</v>
      </c>
      <c r="L2168" s="984"/>
      <c r="M2168" s="215">
        <f>K2168*12*I2130</f>
        <v>324.36000000000007</v>
      </c>
    </row>
    <row r="2169" spans="1:13" ht="15.75" thickBot="1">
      <c r="A2169" s="249" t="s">
        <v>45</v>
      </c>
      <c r="B2169" s="248"/>
      <c r="C2169" s="248"/>
      <c r="D2169" s="248"/>
      <c r="E2169" s="248"/>
      <c r="F2169" s="248"/>
      <c r="G2169" s="248"/>
      <c r="H2169" s="247"/>
      <c r="I2169" s="992" t="s">
        <v>44</v>
      </c>
      <c r="J2169" s="993"/>
      <c r="K2169" s="1002">
        <v>0.15</v>
      </c>
      <c r="L2169" s="1003"/>
      <c r="M2169" s="260">
        <f>K2169*12*I2130</f>
        <v>486.53999999999996</v>
      </c>
    </row>
    <row r="2170" spans="1:13" ht="15.75" thickBot="1">
      <c r="A2170" s="996" t="s">
        <v>108</v>
      </c>
      <c r="B2170" s="997"/>
      <c r="C2170" s="997"/>
      <c r="D2170" s="997"/>
      <c r="E2170" s="997"/>
      <c r="F2170" s="997"/>
      <c r="G2170" s="997"/>
      <c r="H2170" s="998"/>
      <c r="I2170" s="259"/>
      <c r="J2170" s="258"/>
      <c r="K2170" s="1004">
        <f>K2171+K2172+K2173</f>
        <v>1.67</v>
      </c>
      <c r="L2170" s="1005"/>
      <c r="M2170" s="240">
        <f>K2170*12*I2130</f>
        <v>5416.8119999999999</v>
      </c>
    </row>
    <row r="2171" spans="1:13">
      <c r="A2171" s="257" t="s">
        <v>42</v>
      </c>
      <c r="B2171" s="256"/>
      <c r="C2171" s="256"/>
      <c r="D2171" s="256"/>
      <c r="E2171" s="256"/>
      <c r="F2171" s="256"/>
      <c r="G2171" s="256"/>
      <c r="H2171" s="255"/>
      <c r="I2171" s="1006" t="s">
        <v>41</v>
      </c>
      <c r="J2171" s="1007"/>
      <c r="K2171" s="1008">
        <v>0.8</v>
      </c>
      <c r="L2171" s="1009"/>
      <c r="M2171" s="215">
        <f>K2171*12*I2130</f>
        <v>2594.8800000000006</v>
      </c>
    </row>
    <row r="2172" spans="1:13">
      <c r="A2172" s="254" t="s">
        <v>40</v>
      </c>
      <c r="B2172" s="253"/>
      <c r="C2172" s="253"/>
      <c r="D2172" s="253"/>
      <c r="E2172" s="253"/>
      <c r="F2172" s="253"/>
      <c r="G2172" s="253"/>
      <c r="H2172" s="252"/>
      <c r="I2172" s="251" t="s">
        <v>39</v>
      </c>
      <c r="J2172" s="250"/>
      <c r="K2172" s="983">
        <v>0.7</v>
      </c>
      <c r="L2172" s="984"/>
      <c r="M2172" s="215">
        <f>K2172*12*I2130</f>
        <v>2270.5199999999995</v>
      </c>
    </row>
    <row r="2173" spans="1:13" ht="15.75" thickBot="1">
      <c r="A2173" s="249" t="s">
        <v>38</v>
      </c>
      <c r="B2173" s="248"/>
      <c r="C2173" s="248"/>
      <c r="D2173" s="248"/>
      <c r="E2173" s="248"/>
      <c r="F2173" s="248"/>
      <c r="G2173" s="248"/>
      <c r="H2173" s="247"/>
      <c r="I2173" s="992" t="s">
        <v>37</v>
      </c>
      <c r="J2173" s="993"/>
      <c r="K2173" s="1002">
        <v>0.17</v>
      </c>
      <c r="L2173" s="1003"/>
      <c r="M2173" s="215">
        <f>K2173*12*I2130</f>
        <v>551.41200000000003</v>
      </c>
    </row>
    <row r="2174" spans="1:13" ht="15.75" thickBot="1">
      <c r="A2174" s="246" t="s">
        <v>107</v>
      </c>
      <c r="B2174" s="245"/>
      <c r="C2174" s="245"/>
      <c r="D2174" s="245"/>
      <c r="E2174" s="245"/>
      <c r="F2174" s="245"/>
      <c r="G2174" s="245"/>
      <c r="H2174" s="244"/>
      <c r="I2174" s="1010" t="s">
        <v>35</v>
      </c>
      <c r="J2174" s="1011"/>
      <c r="K2174" s="1012">
        <v>16.54</v>
      </c>
      <c r="L2174" s="1013"/>
      <c r="M2174" s="240">
        <f>K2174*12*I2130</f>
        <v>53649.144</v>
      </c>
    </row>
    <row r="2175" spans="1:13" ht="15.75" thickBot="1">
      <c r="A2175" s="986" t="s">
        <v>106</v>
      </c>
      <c r="B2175" s="987"/>
      <c r="C2175" s="987"/>
      <c r="D2175" s="987"/>
      <c r="E2175" s="987"/>
      <c r="F2175" s="987"/>
      <c r="G2175" s="987"/>
      <c r="H2175" s="988"/>
      <c r="I2175" s="1014" t="s">
        <v>32</v>
      </c>
      <c r="J2175" s="1015"/>
      <c r="K2175" s="999">
        <v>1.98</v>
      </c>
      <c r="L2175" s="1005"/>
      <c r="M2175" s="240">
        <f>K2175*12*I2130</f>
        <v>6422.3279999999995</v>
      </c>
    </row>
    <row r="2176" spans="1:13" ht="15.75" thickBot="1">
      <c r="A2176" s="246" t="s">
        <v>105</v>
      </c>
      <c r="B2176" s="245"/>
      <c r="C2176" s="245"/>
      <c r="D2176" s="245"/>
      <c r="E2176" s="245"/>
      <c r="F2176" s="245"/>
      <c r="G2176" s="245"/>
      <c r="H2176" s="244"/>
      <c r="I2176" s="242"/>
      <c r="J2176" s="241"/>
      <c r="K2176" s="999">
        <v>0.09</v>
      </c>
      <c r="L2176" s="1005"/>
      <c r="M2176" s="240">
        <f>K2176*12*I2130</f>
        <v>291.92400000000004</v>
      </c>
    </row>
    <row r="2177" spans="1:13">
      <c r="A2177" s="238" t="s">
        <v>28</v>
      </c>
      <c r="B2177" s="237"/>
      <c r="C2177" s="237"/>
      <c r="D2177" s="237"/>
      <c r="E2177" s="237"/>
      <c r="F2177" s="237"/>
      <c r="G2177" s="237"/>
      <c r="H2177" s="235"/>
      <c r="I2177" s="1014" t="s">
        <v>27</v>
      </c>
      <c r="J2177" s="1015"/>
      <c r="K2177" s="431"/>
      <c r="L2177" s="432"/>
      <c r="M2177" s="215"/>
    </row>
    <row r="2178" spans="1:13" ht="15.75" thickBot="1">
      <c r="A2178" s="238" t="s">
        <v>26</v>
      </c>
      <c r="B2178" s="237"/>
      <c r="C2178" s="237"/>
      <c r="D2178" s="237"/>
      <c r="E2178" s="237"/>
      <c r="F2178" s="237"/>
      <c r="G2178" s="237"/>
      <c r="H2178" s="235"/>
      <c r="I2178" s="234"/>
      <c r="J2178" s="233"/>
      <c r="K2178" s="431"/>
      <c r="L2178" s="432"/>
      <c r="M2178" s="215"/>
    </row>
    <row r="2179" spans="1:13" ht="15.75" thickBot="1">
      <c r="A2179" s="986" t="s">
        <v>111</v>
      </c>
      <c r="B2179" s="987"/>
      <c r="C2179" s="987"/>
      <c r="D2179" s="987"/>
      <c r="E2179" s="987"/>
      <c r="F2179" s="987"/>
      <c r="G2179" s="987"/>
      <c r="H2179" s="988"/>
      <c r="I2179" s="242"/>
      <c r="J2179" s="241"/>
      <c r="K2179" s="999">
        <v>7.34</v>
      </c>
      <c r="L2179" s="1005"/>
      <c r="M2179" s="240">
        <f>K2179*12*I2130</f>
        <v>23808.024000000001</v>
      </c>
    </row>
    <row r="2180" spans="1:13">
      <c r="A2180" s="238" t="s">
        <v>132</v>
      </c>
      <c r="B2180" s="236"/>
      <c r="C2180" s="236"/>
      <c r="D2180" s="236"/>
      <c r="E2180" s="236"/>
      <c r="F2180" s="237"/>
      <c r="G2180" s="236"/>
      <c r="H2180" s="235"/>
      <c r="I2180" s="967" t="s">
        <v>23</v>
      </c>
      <c r="J2180" s="968"/>
      <c r="K2180" s="232"/>
      <c r="L2180" s="432"/>
      <c r="M2180" s="215"/>
    </row>
    <row r="2181" spans="1:13">
      <c r="A2181" s="238" t="s">
        <v>131</v>
      </c>
      <c r="B2181" s="236"/>
      <c r="C2181" s="236"/>
      <c r="D2181" s="236"/>
      <c r="E2181" s="236"/>
      <c r="F2181" s="237"/>
      <c r="G2181" s="236"/>
      <c r="H2181" s="235"/>
      <c r="I2181" s="967" t="s">
        <v>21</v>
      </c>
      <c r="J2181" s="968"/>
      <c r="K2181" s="232"/>
      <c r="L2181" s="432"/>
      <c r="M2181" s="215"/>
    </row>
    <row r="2182" spans="1:13">
      <c r="A2182" s="238" t="s">
        <v>130</v>
      </c>
      <c r="B2182" s="236"/>
      <c r="C2182" s="236"/>
      <c r="D2182" s="236"/>
      <c r="E2182" s="236"/>
      <c r="F2182" s="237"/>
      <c r="G2182" s="236"/>
      <c r="H2182" s="235"/>
      <c r="I2182" s="967" t="s">
        <v>19</v>
      </c>
      <c r="J2182" s="968"/>
      <c r="K2182" s="232"/>
      <c r="L2182" s="432"/>
      <c r="M2182" s="215"/>
    </row>
    <row r="2183" spans="1:13">
      <c r="A2183" s="238" t="s">
        <v>129</v>
      </c>
      <c r="B2183" s="236"/>
      <c r="C2183" s="236"/>
      <c r="D2183" s="236"/>
      <c r="E2183" s="236"/>
      <c r="F2183" s="237"/>
      <c r="G2183" s="236"/>
      <c r="H2183" s="235"/>
      <c r="I2183" s="967" t="s">
        <v>17</v>
      </c>
      <c r="J2183" s="968"/>
      <c r="K2183" s="232"/>
      <c r="L2183" s="432"/>
      <c r="M2183" s="215"/>
    </row>
    <row r="2184" spans="1:13">
      <c r="A2184" s="238" t="s">
        <v>128</v>
      </c>
      <c r="B2184" s="236"/>
      <c r="C2184" s="236"/>
      <c r="D2184" s="236"/>
      <c r="E2184" s="236"/>
      <c r="F2184" s="237"/>
      <c r="G2184" s="236"/>
      <c r="H2184" s="235"/>
      <c r="I2184" s="967" t="s">
        <v>15</v>
      </c>
      <c r="J2184" s="968"/>
      <c r="K2184" s="232"/>
      <c r="L2184" s="432"/>
      <c r="M2184" s="215"/>
    </row>
    <row r="2185" spans="1:13">
      <c r="A2185" s="238" t="s">
        <v>127</v>
      </c>
      <c r="B2185" s="236"/>
      <c r="C2185" s="236"/>
      <c r="D2185" s="236"/>
      <c r="E2185" s="236"/>
      <c r="F2185" s="237"/>
      <c r="G2185" s="236"/>
      <c r="H2185" s="235"/>
      <c r="I2185" s="234"/>
      <c r="J2185" s="233"/>
      <c r="K2185" s="232"/>
      <c r="L2185" s="239"/>
      <c r="M2185" s="215"/>
    </row>
    <row r="2186" spans="1:13">
      <c r="A2186" s="238" t="s">
        <v>126</v>
      </c>
      <c r="B2186" s="236"/>
      <c r="C2186" s="236"/>
      <c r="D2186" s="236"/>
      <c r="E2186" s="236"/>
      <c r="F2186" s="237"/>
      <c r="G2186" s="236"/>
      <c r="H2186" s="235"/>
      <c r="I2186" s="234"/>
      <c r="J2186" s="233"/>
      <c r="K2186" s="232"/>
      <c r="L2186" s="432"/>
      <c r="M2186" s="215"/>
    </row>
    <row r="2187" spans="1:13">
      <c r="A2187" s="238" t="s">
        <v>11</v>
      </c>
      <c r="B2187" s="236"/>
      <c r="C2187" s="236"/>
      <c r="D2187" s="236"/>
      <c r="E2187" s="236"/>
      <c r="F2187" s="237"/>
      <c r="G2187" s="236"/>
      <c r="H2187" s="235"/>
      <c r="I2187" s="234"/>
      <c r="J2187" s="233"/>
      <c r="K2187" s="232"/>
      <c r="L2187" s="432"/>
      <c r="M2187" s="215"/>
    </row>
    <row r="2188" spans="1:13" ht="15.75" thickBot="1">
      <c r="A2188" s="238" t="s">
        <v>125</v>
      </c>
      <c r="B2188" s="236"/>
      <c r="C2188" s="236"/>
      <c r="D2188" s="236"/>
      <c r="E2188" s="236"/>
      <c r="F2188" s="237"/>
      <c r="G2188" s="236"/>
      <c r="H2188" s="235"/>
      <c r="I2188" s="234"/>
      <c r="J2188" s="233"/>
      <c r="K2188" s="232"/>
      <c r="L2188" s="432"/>
      <c r="M2188" s="215"/>
    </row>
    <row r="2189" spans="1:13">
      <c r="A2189" s="230" t="s">
        <v>8</v>
      </c>
      <c r="B2189" s="229"/>
      <c r="C2189" s="229"/>
      <c r="D2189" s="229"/>
      <c r="E2189" s="229"/>
      <c r="F2189" s="229"/>
      <c r="G2189" s="229"/>
      <c r="H2189" s="229"/>
      <c r="I2189" s="1014" t="s">
        <v>3</v>
      </c>
      <c r="J2189" s="1015"/>
      <c r="K2189" s="228"/>
      <c r="L2189" s="227"/>
      <c r="M2189" s="226"/>
    </row>
    <row r="2190" spans="1:13" ht="15.75" thickBot="1">
      <c r="A2190" s="225" t="s">
        <v>7</v>
      </c>
      <c r="B2190" s="224"/>
      <c r="C2190" s="224"/>
      <c r="D2190" s="224"/>
      <c r="E2190" s="224"/>
      <c r="F2190" s="224"/>
      <c r="G2190" s="224"/>
      <c r="H2190" s="224"/>
      <c r="I2190" s="223"/>
      <c r="J2190" s="222"/>
      <c r="K2190" s="221"/>
      <c r="L2190" s="220"/>
      <c r="M2190" s="219"/>
    </row>
    <row r="2191" spans="1:13" ht="15.75" thickBot="1">
      <c r="A2191" s="986" t="s">
        <v>6</v>
      </c>
      <c r="B2191" s="987"/>
      <c r="C2191" s="987"/>
      <c r="D2191" s="987"/>
      <c r="E2191" s="987"/>
      <c r="F2191" s="987"/>
      <c r="G2191" s="987"/>
      <c r="H2191" s="1026"/>
      <c r="I2191" s="1027" t="s">
        <v>5</v>
      </c>
      <c r="J2191" s="1028"/>
      <c r="K2191" s="1024">
        <v>1.69</v>
      </c>
      <c r="L2191" s="1025"/>
      <c r="M2191" s="208">
        <f>K2191*12*I2130</f>
        <v>5481.6840000000002</v>
      </c>
    </row>
    <row r="2192" spans="1:13" ht="15.75" thickBot="1">
      <c r="A2192" s="1016" t="s">
        <v>4</v>
      </c>
      <c r="B2192" s="1016"/>
      <c r="C2192" s="1016"/>
      <c r="D2192" s="1016"/>
      <c r="E2192" s="1016"/>
      <c r="F2192" s="1016"/>
      <c r="G2192" s="1016"/>
      <c r="H2192" s="1016"/>
      <c r="I2192" s="1014" t="s">
        <v>3</v>
      </c>
      <c r="J2192" s="1015"/>
      <c r="K2192" s="1017">
        <v>0.78</v>
      </c>
      <c r="L2192" s="1017"/>
      <c r="M2192" s="215">
        <f>K2192*I2130*12</f>
        <v>2530.0079999999998</v>
      </c>
    </row>
    <row r="2193" spans="1:13" ht="15.75" thickBot="1">
      <c r="A2193" s="433" t="s">
        <v>2</v>
      </c>
      <c r="B2193" s="434"/>
      <c r="C2193" s="434"/>
      <c r="D2193" s="434"/>
      <c r="E2193" s="434"/>
      <c r="F2193" s="434"/>
      <c r="G2193" s="434"/>
      <c r="H2193" s="434"/>
      <c r="I2193" s="436"/>
      <c r="J2193" s="441"/>
      <c r="K2193" s="1018"/>
      <c r="L2193" s="1019"/>
      <c r="M2193" s="208">
        <f>K2193*I2130*12</f>
        <v>0</v>
      </c>
    </row>
    <row r="2194" spans="1:13" ht="15.75" thickBot="1">
      <c r="A2194" s="1020" t="s">
        <v>0</v>
      </c>
      <c r="B2194" s="1021"/>
      <c r="C2194" s="1021"/>
      <c r="D2194" s="1021"/>
      <c r="E2194" s="1021"/>
      <c r="F2194" s="1021"/>
      <c r="G2194" s="1021"/>
      <c r="H2194" s="1021"/>
      <c r="I2194" s="210"/>
      <c r="J2194" s="209"/>
      <c r="K2194" s="1022">
        <f>K2131+K2141+K2154+K2179+K2191+K2193+K2192</f>
        <v>58.56</v>
      </c>
      <c r="L2194" s="1023"/>
      <c r="M2194" s="208">
        <f>M2131+M2141+M2154+M2179+M2191+M2193+M2192</f>
        <v>189945.21600000001</v>
      </c>
    </row>
    <row r="2196" spans="1:13" ht="15.75">
      <c r="A2196" s="957" t="s">
        <v>104</v>
      </c>
      <c r="B2196" s="957"/>
      <c r="C2196" s="957"/>
      <c r="D2196" s="957"/>
      <c r="E2196" s="957"/>
      <c r="F2196" s="957"/>
      <c r="G2196" s="957"/>
      <c r="H2196" s="957"/>
      <c r="I2196" s="957"/>
      <c r="J2196" s="957"/>
      <c r="K2196" s="957"/>
      <c r="L2196" s="957"/>
      <c r="M2196" s="262"/>
    </row>
    <row r="2197" spans="1:13" ht="15.75">
      <c r="A2197" s="958" t="s">
        <v>139</v>
      </c>
      <c r="B2197" s="958"/>
      <c r="C2197" s="958"/>
      <c r="D2197" s="958"/>
      <c r="E2197" s="958"/>
      <c r="F2197" s="958"/>
      <c r="G2197" s="958"/>
      <c r="H2197" s="958"/>
      <c r="I2197" s="958"/>
      <c r="J2197" s="958"/>
      <c r="K2197" s="958"/>
      <c r="L2197" s="958"/>
      <c r="M2197" s="262"/>
    </row>
    <row r="2198" spans="1:13" ht="15.75">
      <c r="A2198" s="300"/>
      <c r="B2198" s="300"/>
      <c r="C2198" s="300"/>
      <c r="D2198" s="300"/>
      <c r="E2198" s="300"/>
      <c r="F2198" s="300" t="s">
        <v>175</v>
      </c>
      <c r="G2198" s="300"/>
      <c r="H2198" s="300"/>
      <c r="I2198" s="300"/>
      <c r="J2198" s="300"/>
      <c r="K2198" s="1110" t="s">
        <v>159</v>
      </c>
      <c r="L2198" s="1111"/>
      <c r="M2198" s="1111"/>
    </row>
    <row r="2199" spans="1:13">
      <c r="A2199" s="264"/>
      <c r="B2199" s="263"/>
      <c r="C2199" s="960" t="s">
        <v>100</v>
      </c>
      <c r="D2199" s="960"/>
      <c r="E2199" s="960"/>
      <c r="F2199" s="263"/>
      <c r="G2199" s="263"/>
      <c r="H2199" s="298"/>
      <c r="I2199" s="961" t="s">
        <v>99</v>
      </c>
      <c r="J2199" s="962"/>
      <c r="K2199" s="963" t="s">
        <v>98</v>
      </c>
      <c r="L2199" s="964"/>
      <c r="M2199" s="312"/>
    </row>
    <row r="2200" spans="1:13">
      <c r="A2200" s="311"/>
      <c r="B2200" s="283"/>
      <c r="C2200" s="283"/>
      <c r="D2200" s="283"/>
      <c r="E2200" s="283"/>
      <c r="F2200" s="283"/>
      <c r="G2200" s="283"/>
      <c r="H2200" s="284"/>
      <c r="I2200" s="234"/>
      <c r="J2200" s="233"/>
      <c r="K2200" s="965" t="s">
        <v>97</v>
      </c>
      <c r="L2200" s="966"/>
      <c r="M2200" s="310" t="s">
        <v>96</v>
      </c>
    </row>
    <row r="2201" spans="1:13">
      <c r="A2201" s="311"/>
      <c r="B2201" s="283"/>
      <c r="C2201" s="283"/>
      <c r="D2201" s="283"/>
      <c r="E2201" s="283"/>
      <c r="F2201" s="283"/>
      <c r="G2201" s="283"/>
      <c r="H2201" s="284"/>
      <c r="I2201" s="967" t="s">
        <v>95</v>
      </c>
      <c r="J2201" s="968"/>
      <c r="K2201" s="969" t="s">
        <v>94</v>
      </c>
      <c r="L2201" s="970"/>
      <c r="M2201" s="310" t="s">
        <v>93</v>
      </c>
    </row>
    <row r="2202" spans="1:13" ht="16.5" thickBot="1">
      <c r="A2202" s="309"/>
      <c r="B2202" s="280"/>
      <c r="C2202" s="280"/>
      <c r="D2202" s="280"/>
      <c r="E2202" s="280"/>
      <c r="F2202" s="280"/>
      <c r="G2202" s="280"/>
      <c r="H2202" s="279"/>
      <c r="I2202" s="971">
        <v>1510.8</v>
      </c>
      <c r="J2202" s="972"/>
      <c r="K2202" s="973"/>
      <c r="L2202" s="974"/>
      <c r="M2202" s="308"/>
    </row>
    <row r="2203" spans="1:13">
      <c r="A2203" s="296" t="s">
        <v>92</v>
      </c>
      <c r="B2203" s="276"/>
      <c r="C2203" s="276"/>
      <c r="D2203" s="276"/>
      <c r="E2203" s="276"/>
      <c r="F2203" s="276"/>
      <c r="G2203" s="276"/>
      <c r="H2203" s="307"/>
      <c r="I2203" s="273"/>
      <c r="J2203" s="272"/>
      <c r="K2203" s="955">
        <f>K2206+K2209</f>
        <v>7.59</v>
      </c>
      <c r="L2203" s="956"/>
      <c r="M2203" s="226">
        <f>K2203*12*I2202</f>
        <v>137603.66399999999</v>
      </c>
    </row>
    <row r="2204" spans="1:13">
      <c r="A2204" s="306" t="s">
        <v>91</v>
      </c>
      <c r="B2204" s="305"/>
      <c r="C2204" s="305"/>
      <c r="D2204" s="305"/>
      <c r="E2204" s="305"/>
      <c r="F2204" s="305"/>
      <c r="G2204" s="305"/>
      <c r="H2204" s="304"/>
      <c r="I2204" s="234"/>
      <c r="J2204" s="233"/>
      <c r="K2204" s="268"/>
      <c r="L2204" s="261"/>
      <c r="M2204" s="303"/>
    </row>
    <row r="2205" spans="1:13" ht="15.75" thickBot="1">
      <c r="A2205" s="292" t="s">
        <v>90</v>
      </c>
      <c r="B2205" s="302"/>
      <c r="C2205" s="302"/>
      <c r="D2205" s="302"/>
      <c r="E2205" s="302"/>
      <c r="F2205" s="302"/>
      <c r="G2205" s="302"/>
      <c r="H2205" s="301"/>
      <c r="I2205" s="289"/>
      <c r="J2205" s="222"/>
      <c r="K2205" s="221"/>
      <c r="L2205" s="220"/>
      <c r="M2205" s="219"/>
    </row>
    <row r="2206" spans="1:13">
      <c r="A2206" s="257" t="s">
        <v>89</v>
      </c>
      <c r="B2206" s="266"/>
      <c r="C2206" s="266"/>
      <c r="D2206" s="266"/>
      <c r="E2206" s="266"/>
      <c r="F2206" s="266"/>
      <c r="G2206" s="266"/>
      <c r="H2206" s="285"/>
      <c r="I2206" s="975" t="s">
        <v>27</v>
      </c>
      <c r="J2206" s="976"/>
      <c r="K2206" s="977">
        <v>4.54</v>
      </c>
      <c r="L2206" s="978"/>
      <c r="M2206" s="215">
        <f>K2206*12*I2202</f>
        <v>82308.384000000005</v>
      </c>
    </row>
    <row r="2207" spans="1:13">
      <c r="A2207" s="238" t="s">
        <v>80</v>
      </c>
      <c r="B2207" s="283"/>
      <c r="C2207" s="283"/>
      <c r="D2207" s="283"/>
      <c r="E2207" s="283"/>
      <c r="F2207" s="283"/>
      <c r="G2207" s="283"/>
      <c r="H2207" s="284"/>
      <c r="I2207" s="967" t="s">
        <v>70</v>
      </c>
      <c r="J2207" s="968"/>
      <c r="K2207" s="262"/>
      <c r="L2207" s="261"/>
      <c r="M2207" s="215"/>
    </row>
    <row r="2208" spans="1:13">
      <c r="A2208" s="257" t="s">
        <v>79</v>
      </c>
      <c r="B2208" s="266"/>
      <c r="C2208" s="266"/>
      <c r="D2208" s="266"/>
      <c r="E2208" s="266"/>
      <c r="F2208" s="266"/>
      <c r="G2208" s="266"/>
      <c r="H2208" s="285"/>
      <c r="I2208" s="975"/>
      <c r="J2208" s="976"/>
      <c r="K2208" s="262"/>
      <c r="L2208" s="261"/>
      <c r="M2208" s="215"/>
    </row>
    <row r="2209" spans="1:13">
      <c r="A2209" s="257" t="s">
        <v>88</v>
      </c>
      <c r="B2209" s="266"/>
      <c r="C2209" s="266"/>
      <c r="D2209" s="266"/>
      <c r="E2209" s="266"/>
      <c r="F2209" s="266"/>
      <c r="G2209" s="266"/>
      <c r="H2209" s="285"/>
      <c r="I2209" s="979" t="s">
        <v>59</v>
      </c>
      <c r="J2209" s="980"/>
      <c r="K2209" s="981">
        <v>3.05</v>
      </c>
      <c r="L2209" s="982"/>
      <c r="M2209" s="215">
        <f>K2209*12*I2202</f>
        <v>55295.279999999992</v>
      </c>
    </row>
    <row r="2210" spans="1:13" ht="15.75">
      <c r="A2210" s="254" t="s">
        <v>87</v>
      </c>
      <c r="B2210" s="282"/>
      <c r="C2210" s="282"/>
      <c r="D2210" s="282"/>
      <c r="E2210" s="282"/>
      <c r="F2210" s="282"/>
      <c r="G2210" s="282"/>
      <c r="H2210" s="281"/>
      <c r="I2210" s="967" t="s">
        <v>70</v>
      </c>
      <c r="J2210" s="968"/>
      <c r="K2210" s="300"/>
      <c r="L2210" s="299"/>
      <c r="M2210" s="215"/>
    </row>
    <row r="2211" spans="1:13">
      <c r="A2211" s="249" t="s">
        <v>86</v>
      </c>
      <c r="B2211" s="263"/>
      <c r="C2211" s="263"/>
      <c r="D2211" s="263"/>
      <c r="E2211" s="263"/>
      <c r="F2211" s="263"/>
      <c r="G2211" s="263"/>
      <c r="H2211" s="298"/>
      <c r="I2211" s="967"/>
      <c r="J2211" s="968"/>
      <c r="K2211" s="297"/>
      <c r="L2211" s="261"/>
      <c r="M2211" s="215"/>
    </row>
    <row r="2212" spans="1:13" ht="15.75" thickBot="1">
      <c r="A2212" s="257" t="s">
        <v>85</v>
      </c>
      <c r="B2212" s="256"/>
      <c r="C2212" s="256"/>
      <c r="D2212" s="256"/>
      <c r="E2212" s="256"/>
      <c r="F2212" s="256"/>
      <c r="G2212" s="256"/>
      <c r="H2212" s="255"/>
      <c r="I2212" s="270"/>
      <c r="J2212" s="269"/>
      <c r="K2212" s="983"/>
      <c r="L2212" s="984"/>
      <c r="M2212" s="215"/>
    </row>
    <row r="2213" spans="1:13">
      <c r="A2213" s="296" t="s">
        <v>84</v>
      </c>
      <c r="B2213" s="295"/>
      <c r="C2213" s="295"/>
      <c r="D2213" s="295"/>
      <c r="E2213" s="295"/>
      <c r="F2213" s="295"/>
      <c r="G2213" s="295"/>
      <c r="H2213" s="294"/>
      <c r="I2213" s="273"/>
      <c r="J2213" s="293"/>
      <c r="K2213" s="985">
        <f>K2215+K2220+K2222</f>
        <v>6.1999999999999993</v>
      </c>
      <c r="L2213" s="956"/>
      <c r="M2213" s="226">
        <f>K2213*12*I2202</f>
        <v>112403.51999999999</v>
      </c>
    </row>
    <row r="2214" spans="1:13" ht="15.75" thickBot="1">
      <c r="A2214" s="292" t="s">
        <v>83</v>
      </c>
      <c r="B2214" s="291"/>
      <c r="C2214" s="291"/>
      <c r="D2214" s="291"/>
      <c r="E2214" s="291"/>
      <c r="F2214" s="291"/>
      <c r="G2214" s="291"/>
      <c r="H2214" s="290"/>
      <c r="I2214" s="289"/>
      <c r="J2214" s="288"/>
      <c r="K2214" s="221"/>
      <c r="L2214" s="220"/>
      <c r="M2214" s="219"/>
    </row>
    <row r="2215" spans="1:13">
      <c r="A2215" s="238" t="s">
        <v>82</v>
      </c>
      <c r="B2215" s="237"/>
      <c r="C2215" s="237"/>
      <c r="D2215" s="237"/>
      <c r="E2215" s="237"/>
      <c r="F2215" s="237"/>
      <c r="G2215" s="237"/>
      <c r="H2215" s="235"/>
      <c r="I2215" s="967" t="s">
        <v>27</v>
      </c>
      <c r="J2215" s="968"/>
      <c r="K2215" s="977">
        <v>3.11</v>
      </c>
      <c r="L2215" s="978"/>
      <c r="M2215" s="215">
        <f>K2215*12*I2202</f>
        <v>56383.055999999997</v>
      </c>
    </row>
    <row r="2216" spans="1:13">
      <c r="A2216" s="257" t="s">
        <v>81</v>
      </c>
      <c r="B2216" s="256"/>
      <c r="C2216" s="256"/>
      <c r="D2216" s="256"/>
      <c r="E2216" s="256"/>
      <c r="F2216" s="256"/>
      <c r="G2216" s="256"/>
      <c r="H2216" s="255"/>
      <c r="I2216" s="429"/>
      <c r="J2216" s="430"/>
      <c r="K2216" s="262"/>
      <c r="L2216" s="261"/>
      <c r="M2216" s="215"/>
    </row>
    <row r="2217" spans="1:13">
      <c r="A2217" s="238" t="s">
        <v>80</v>
      </c>
      <c r="B2217" s="283"/>
      <c r="C2217" s="283"/>
      <c r="D2217" s="283"/>
      <c r="E2217" s="283"/>
      <c r="F2217" s="283"/>
      <c r="G2217" s="283"/>
      <c r="H2217" s="284"/>
      <c r="I2217" s="967" t="s">
        <v>70</v>
      </c>
      <c r="J2217" s="968"/>
      <c r="K2217" s="262"/>
      <c r="L2217" s="261"/>
      <c r="M2217" s="215"/>
    </row>
    <row r="2218" spans="1:13">
      <c r="A2218" s="257" t="s">
        <v>79</v>
      </c>
      <c r="B2218" s="266"/>
      <c r="C2218" s="266"/>
      <c r="D2218" s="266"/>
      <c r="E2218" s="266"/>
      <c r="F2218" s="266"/>
      <c r="G2218" s="266"/>
      <c r="H2218" s="285"/>
      <c r="I2218" s="975"/>
      <c r="J2218" s="976"/>
      <c r="K2218" s="262"/>
      <c r="L2218" s="261"/>
      <c r="M2218" s="215"/>
    </row>
    <row r="2219" spans="1:13">
      <c r="A2219" s="254" t="s">
        <v>78</v>
      </c>
      <c r="B2219" s="282"/>
      <c r="C2219" s="281"/>
      <c r="D2219" s="283"/>
      <c r="E2219" s="283"/>
      <c r="F2219" s="283"/>
      <c r="G2219" s="283"/>
      <c r="H2219" s="284"/>
      <c r="I2219" s="967" t="s">
        <v>70</v>
      </c>
      <c r="J2219" s="968"/>
      <c r="K2219" s="262"/>
      <c r="L2219" s="261"/>
      <c r="M2219" s="215"/>
    </row>
    <row r="2220" spans="1:13">
      <c r="A2220" s="238" t="s">
        <v>77</v>
      </c>
      <c r="B2220" s="283"/>
      <c r="C2220" s="283"/>
      <c r="D2220" s="282"/>
      <c r="E2220" s="282"/>
      <c r="F2220" s="282"/>
      <c r="G2220" s="282"/>
      <c r="H2220" s="281"/>
      <c r="I2220" s="979" t="s">
        <v>59</v>
      </c>
      <c r="J2220" s="980"/>
      <c r="K2220" s="981">
        <v>1.36</v>
      </c>
      <c r="L2220" s="982"/>
      <c r="M2220" s="215">
        <f>K2220*12*I2202</f>
        <v>24656.256000000001</v>
      </c>
    </row>
    <row r="2221" spans="1:13">
      <c r="A2221" s="249" t="s">
        <v>76</v>
      </c>
      <c r="B2221" s="248"/>
      <c r="C2221" s="248"/>
      <c r="D2221" s="248"/>
      <c r="E2221" s="248"/>
      <c r="F2221" s="248"/>
      <c r="G2221" s="248"/>
      <c r="H2221" s="247"/>
      <c r="I2221" s="961" t="s">
        <v>134</v>
      </c>
      <c r="J2221" s="962"/>
      <c r="K2221" s="262"/>
      <c r="L2221" s="261"/>
      <c r="M2221" s="215"/>
    </row>
    <row r="2222" spans="1:13">
      <c r="A2222" s="249" t="s">
        <v>73</v>
      </c>
      <c r="B2222" s="248"/>
      <c r="C2222" s="248"/>
      <c r="D2222" s="248"/>
      <c r="E2222" s="248"/>
      <c r="F2222" s="248"/>
      <c r="G2222" s="248"/>
      <c r="H2222" s="247"/>
      <c r="I2222" s="961" t="s">
        <v>59</v>
      </c>
      <c r="J2222" s="962"/>
      <c r="K2222" s="981">
        <v>1.73</v>
      </c>
      <c r="L2222" s="982"/>
      <c r="M2222" s="215">
        <f>K2222*12*I2202</f>
        <v>31364.207999999995</v>
      </c>
    </row>
    <row r="2223" spans="1:13">
      <c r="A2223" s="257" t="s">
        <v>72</v>
      </c>
      <c r="B2223" s="256"/>
      <c r="C2223" s="256"/>
      <c r="D2223" s="256"/>
      <c r="E2223" s="256"/>
      <c r="F2223" s="256"/>
      <c r="G2223" s="256"/>
      <c r="H2223" s="255"/>
      <c r="I2223" s="270"/>
      <c r="J2223" s="269"/>
      <c r="K2223" s="262"/>
      <c r="L2223" s="261"/>
      <c r="M2223" s="215"/>
    </row>
    <row r="2224" spans="1:13">
      <c r="A2224" s="249" t="s">
        <v>71</v>
      </c>
      <c r="B2224" s="248"/>
      <c r="C2224" s="248"/>
      <c r="D2224" s="248"/>
      <c r="E2224" s="248"/>
      <c r="F2224" s="248"/>
      <c r="G2224" s="248"/>
      <c r="H2224" s="247"/>
      <c r="I2224" s="967" t="s">
        <v>70</v>
      </c>
      <c r="J2224" s="968"/>
      <c r="K2224" s="262"/>
      <c r="L2224" s="261"/>
      <c r="M2224" s="215"/>
    </row>
    <row r="2225" spans="1:13" ht="15.75" thickBot="1">
      <c r="A2225" s="249" t="s">
        <v>69</v>
      </c>
      <c r="B2225" s="248"/>
      <c r="C2225" s="248"/>
      <c r="D2225" s="248"/>
      <c r="E2225" s="248"/>
      <c r="F2225" s="248"/>
      <c r="G2225" s="248"/>
      <c r="H2225" s="247"/>
      <c r="I2225" s="961" t="s">
        <v>133</v>
      </c>
      <c r="J2225" s="962"/>
      <c r="K2225" s="280"/>
      <c r="L2225" s="279"/>
      <c r="M2225" s="278"/>
    </row>
    <row r="2226" spans="1:13" ht="15.75" thickBot="1">
      <c r="A2226" s="277" t="s">
        <v>66</v>
      </c>
      <c r="B2226" s="276"/>
      <c r="C2226" s="276"/>
      <c r="D2226" s="276"/>
      <c r="E2226" s="276"/>
      <c r="F2226" s="276"/>
      <c r="G2226" s="275"/>
      <c r="H2226" s="274"/>
      <c r="I2226" s="273"/>
      <c r="J2226" s="272"/>
      <c r="K2226" s="991">
        <f>K2227+K2234+K2242+K2246+K2247+K2248</f>
        <v>39.61</v>
      </c>
      <c r="L2226" s="956"/>
      <c r="M2226" s="226">
        <f>M2227+M2234+M2242+M2246+M2247+M2248</f>
        <v>718113.45600000001</v>
      </c>
    </row>
    <row r="2227" spans="1:13" ht="15.75" thickBot="1">
      <c r="A2227" s="986" t="s">
        <v>65</v>
      </c>
      <c r="B2227" s="987"/>
      <c r="C2227" s="987"/>
      <c r="D2227" s="987"/>
      <c r="E2227" s="987"/>
      <c r="F2227" s="987"/>
      <c r="G2227" s="987"/>
      <c r="H2227" s="988"/>
      <c r="I2227" s="242"/>
      <c r="J2227" s="241"/>
      <c r="K2227" s="989">
        <f>K2228+K2229+K2230+K2232+K2233</f>
        <v>9.7900000000000009</v>
      </c>
      <c r="L2227" s="990"/>
      <c r="M2227" s="240">
        <f>K2227*12*I2202</f>
        <v>177488.78400000001</v>
      </c>
    </row>
    <row r="2228" spans="1:13">
      <c r="A2228" s="257" t="s">
        <v>64</v>
      </c>
      <c r="B2228" s="256"/>
      <c r="C2228" s="256"/>
      <c r="D2228" s="256"/>
      <c r="E2228" s="256"/>
      <c r="F2228" s="256"/>
      <c r="G2228" s="256"/>
      <c r="H2228" s="255"/>
      <c r="I2228" s="975" t="s">
        <v>63</v>
      </c>
      <c r="J2228" s="976"/>
      <c r="K2228" s="977">
        <v>2.2400000000000002</v>
      </c>
      <c r="L2228" s="978"/>
      <c r="M2228" s="215">
        <f>K2228*12*I2202</f>
        <v>40610.304000000004</v>
      </c>
    </row>
    <row r="2229" spans="1:13">
      <c r="A2229" s="254" t="s">
        <v>62</v>
      </c>
      <c r="B2229" s="253"/>
      <c r="C2229" s="253"/>
      <c r="D2229" s="253"/>
      <c r="E2229" s="253"/>
      <c r="F2229" s="253"/>
      <c r="G2229" s="253"/>
      <c r="H2229" s="252"/>
      <c r="I2229" s="979" t="s">
        <v>61</v>
      </c>
      <c r="J2229" s="980"/>
      <c r="K2229" s="981">
        <v>5.28</v>
      </c>
      <c r="L2229" s="982"/>
      <c r="M2229" s="215">
        <f>K2229*12*I2202</f>
        <v>95724.288</v>
      </c>
    </row>
    <row r="2230" spans="1:13">
      <c r="A2230" s="249" t="s">
        <v>60</v>
      </c>
      <c r="B2230" s="248"/>
      <c r="C2230" s="248"/>
      <c r="D2230" s="248"/>
      <c r="E2230" s="248"/>
      <c r="F2230" s="248"/>
      <c r="G2230" s="248"/>
      <c r="H2230" s="247"/>
      <c r="I2230" s="961" t="s">
        <v>59</v>
      </c>
      <c r="J2230" s="962"/>
      <c r="K2230" s="981">
        <v>0.6</v>
      </c>
      <c r="L2230" s="982"/>
      <c r="M2230" s="215">
        <f>K2230*12*I2202</f>
        <v>10877.759999999998</v>
      </c>
    </row>
    <row r="2231" spans="1:13">
      <c r="A2231" s="271" t="s">
        <v>58</v>
      </c>
      <c r="B2231" s="266"/>
      <c r="C2231" s="266"/>
      <c r="D2231" s="266"/>
      <c r="E2231" s="256"/>
      <c r="F2231" s="256"/>
      <c r="G2231" s="256"/>
      <c r="H2231" s="255"/>
      <c r="I2231" s="270"/>
      <c r="J2231" s="269"/>
      <c r="K2231" s="268"/>
      <c r="L2231" s="261"/>
      <c r="M2231" s="215"/>
    </row>
    <row r="2232" spans="1:13">
      <c r="A2232" s="254" t="s">
        <v>57</v>
      </c>
      <c r="B2232" s="253"/>
      <c r="C2232" s="253"/>
      <c r="D2232" s="253"/>
      <c r="E2232" s="253"/>
      <c r="F2232" s="253"/>
      <c r="G2232" s="253"/>
      <c r="H2232" s="252"/>
      <c r="I2232" s="979" t="s">
        <v>27</v>
      </c>
      <c r="J2232" s="980"/>
      <c r="K2232" s="981">
        <v>0.18</v>
      </c>
      <c r="L2232" s="982"/>
      <c r="M2232" s="215">
        <f>K2232*12*I2202</f>
        <v>3263.328</v>
      </c>
    </row>
    <row r="2233" spans="1:13" ht="15.75" thickBot="1">
      <c r="A2233" s="249" t="s">
        <v>56</v>
      </c>
      <c r="B2233" s="248"/>
      <c r="C2233" s="248"/>
      <c r="D2233" s="248"/>
      <c r="E2233" s="248"/>
      <c r="F2233" s="248"/>
      <c r="G2233" s="248"/>
      <c r="H2233" s="247"/>
      <c r="I2233" s="992" t="s">
        <v>27</v>
      </c>
      <c r="J2233" s="993"/>
      <c r="K2233" s="994">
        <v>1.49</v>
      </c>
      <c r="L2233" s="995"/>
      <c r="M2233" s="215">
        <f>K2233*12*I2202</f>
        <v>27013.103999999999</v>
      </c>
    </row>
    <row r="2234" spans="1:13" ht="15.75" thickBot="1">
      <c r="A2234" s="996" t="s">
        <v>55</v>
      </c>
      <c r="B2234" s="997"/>
      <c r="C2234" s="997"/>
      <c r="D2234" s="997"/>
      <c r="E2234" s="997"/>
      <c r="F2234" s="997"/>
      <c r="G2234" s="997"/>
      <c r="H2234" s="998"/>
      <c r="I2234" s="242"/>
      <c r="J2234" s="241"/>
      <c r="K2234" s="999">
        <f>K2235+K2236+K2238+K2239+K2240+K2241</f>
        <v>2.5499999999999998</v>
      </c>
      <c r="L2234" s="990"/>
      <c r="M2234" s="240">
        <f>K2234*12*I2202</f>
        <v>46230.479999999996</v>
      </c>
    </row>
    <row r="2235" spans="1:13">
      <c r="A2235" s="267" t="s">
        <v>54</v>
      </c>
      <c r="B2235" s="266"/>
      <c r="C2235" s="266"/>
      <c r="D2235" s="266"/>
      <c r="E2235" s="266"/>
      <c r="F2235" s="256"/>
      <c r="G2235" s="256"/>
      <c r="H2235" s="255"/>
      <c r="I2235" s="265"/>
      <c r="J2235" s="233"/>
      <c r="K2235" s="977">
        <v>0.14000000000000001</v>
      </c>
      <c r="L2235" s="978"/>
      <c r="M2235" s="215">
        <f>K2235*12*I2202</f>
        <v>2538.1440000000002</v>
      </c>
    </row>
    <row r="2236" spans="1:13">
      <c r="A2236" s="264" t="s">
        <v>53</v>
      </c>
      <c r="B2236" s="263"/>
      <c r="C2236" s="263"/>
      <c r="D2236" s="263"/>
      <c r="E2236" s="263"/>
      <c r="F2236" s="248"/>
      <c r="G2236" s="248"/>
      <c r="H2236" s="247"/>
      <c r="I2236" s="967" t="s">
        <v>52</v>
      </c>
      <c r="J2236" s="968"/>
      <c r="K2236" s="981">
        <v>1.22</v>
      </c>
      <c r="L2236" s="982"/>
      <c r="M2236" s="215">
        <f>K2236*12*I2202</f>
        <v>22118.112000000001</v>
      </c>
    </row>
    <row r="2237" spans="1:13">
      <c r="A2237" s="257" t="s">
        <v>51</v>
      </c>
      <c r="B2237" s="256"/>
      <c r="C2237" s="256"/>
      <c r="D2237" s="256"/>
      <c r="E2237" s="256"/>
      <c r="F2237" s="256"/>
      <c r="G2237" s="256"/>
      <c r="H2237" s="255"/>
      <c r="I2237" s="975" t="s">
        <v>50</v>
      </c>
      <c r="J2237" s="976"/>
      <c r="K2237" s="262"/>
      <c r="L2237" s="261"/>
      <c r="M2237" s="215"/>
    </row>
    <row r="2238" spans="1:13">
      <c r="A2238" s="254" t="s">
        <v>49</v>
      </c>
      <c r="B2238" s="253"/>
      <c r="C2238" s="253"/>
      <c r="D2238" s="253"/>
      <c r="E2238" s="253"/>
      <c r="F2238" s="253"/>
      <c r="G2238" s="253"/>
      <c r="H2238" s="252"/>
      <c r="I2238" s="979" t="s">
        <v>48</v>
      </c>
      <c r="J2238" s="980"/>
      <c r="K2238" s="981">
        <v>0.75</v>
      </c>
      <c r="L2238" s="982"/>
      <c r="M2238" s="215">
        <f>K2238*12*I2202</f>
        <v>13597.199999999999</v>
      </c>
    </row>
    <row r="2239" spans="1:13">
      <c r="A2239" s="254" t="s">
        <v>47</v>
      </c>
      <c r="B2239" s="253"/>
      <c r="C2239" s="253"/>
      <c r="D2239" s="253"/>
      <c r="E2239" s="253"/>
      <c r="F2239" s="253"/>
      <c r="G2239" s="253"/>
      <c r="H2239" s="252"/>
      <c r="I2239" s="979" t="s">
        <v>46</v>
      </c>
      <c r="J2239" s="980"/>
      <c r="K2239" s="981">
        <v>0.19</v>
      </c>
      <c r="L2239" s="982"/>
      <c r="M2239" s="215">
        <f>K2239*12*I2202</f>
        <v>3444.6240000000003</v>
      </c>
    </row>
    <row r="2240" spans="1:13">
      <c r="A2240" s="249" t="s">
        <v>38</v>
      </c>
      <c r="B2240" s="248"/>
      <c r="C2240" s="248"/>
      <c r="D2240" s="248"/>
      <c r="E2240" s="248"/>
      <c r="F2240" s="248"/>
      <c r="G2240" s="248"/>
      <c r="H2240" s="247"/>
      <c r="I2240" s="979" t="s">
        <v>37</v>
      </c>
      <c r="J2240" s="980"/>
      <c r="K2240" s="983">
        <v>0.1</v>
      </c>
      <c r="L2240" s="984"/>
      <c r="M2240" s="215">
        <f>K2240*12*I2202</f>
        <v>1812.9600000000003</v>
      </c>
    </row>
    <row r="2241" spans="1:13" ht="15.75" thickBot="1">
      <c r="A2241" s="249" t="s">
        <v>45</v>
      </c>
      <c r="B2241" s="248"/>
      <c r="C2241" s="248"/>
      <c r="D2241" s="248"/>
      <c r="E2241" s="248"/>
      <c r="F2241" s="248"/>
      <c r="G2241" s="248"/>
      <c r="H2241" s="247"/>
      <c r="I2241" s="992" t="s">
        <v>44</v>
      </c>
      <c r="J2241" s="993"/>
      <c r="K2241" s="1002">
        <v>0.15</v>
      </c>
      <c r="L2241" s="1003"/>
      <c r="M2241" s="260">
        <f>K2241*12*I2202</f>
        <v>2719.4399999999996</v>
      </c>
    </row>
    <row r="2242" spans="1:13" ht="15.75" thickBot="1">
      <c r="A2242" s="996" t="s">
        <v>108</v>
      </c>
      <c r="B2242" s="997"/>
      <c r="C2242" s="997"/>
      <c r="D2242" s="997"/>
      <c r="E2242" s="997"/>
      <c r="F2242" s="997"/>
      <c r="G2242" s="997"/>
      <c r="H2242" s="998"/>
      <c r="I2242" s="259"/>
      <c r="J2242" s="258"/>
      <c r="K2242" s="1004">
        <f>K2243+K2244+K2245</f>
        <v>1.67</v>
      </c>
      <c r="L2242" s="1005"/>
      <c r="M2242" s="240">
        <f>K2242*12*I2202</f>
        <v>30276.431999999997</v>
      </c>
    </row>
    <row r="2243" spans="1:13">
      <c r="A2243" s="257" t="s">
        <v>42</v>
      </c>
      <c r="B2243" s="256"/>
      <c r="C2243" s="256"/>
      <c r="D2243" s="256"/>
      <c r="E2243" s="256"/>
      <c r="F2243" s="256"/>
      <c r="G2243" s="256"/>
      <c r="H2243" s="255"/>
      <c r="I2243" s="1006" t="s">
        <v>41</v>
      </c>
      <c r="J2243" s="1007"/>
      <c r="K2243" s="1008">
        <v>0.8</v>
      </c>
      <c r="L2243" s="1009"/>
      <c r="M2243" s="215">
        <f>K2243*12*I2202</f>
        <v>14503.680000000002</v>
      </c>
    </row>
    <row r="2244" spans="1:13">
      <c r="A2244" s="254" t="s">
        <v>40</v>
      </c>
      <c r="B2244" s="253"/>
      <c r="C2244" s="253"/>
      <c r="D2244" s="253"/>
      <c r="E2244" s="253"/>
      <c r="F2244" s="253"/>
      <c r="G2244" s="253"/>
      <c r="H2244" s="252"/>
      <c r="I2244" s="251" t="s">
        <v>39</v>
      </c>
      <c r="J2244" s="250"/>
      <c r="K2244" s="983">
        <v>0.7</v>
      </c>
      <c r="L2244" s="984"/>
      <c r="M2244" s="215">
        <f>K2244*12*I2202</f>
        <v>12690.719999999998</v>
      </c>
    </row>
    <row r="2245" spans="1:13" ht="15.75" thickBot="1">
      <c r="A2245" s="249" t="s">
        <v>38</v>
      </c>
      <c r="B2245" s="248"/>
      <c r="C2245" s="248"/>
      <c r="D2245" s="248"/>
      <c r="E2245" s="248"/>
      <c r="F2245" s="248"/>
      <c r="G2245" s="248"/>
      <c r="H2245" s="247"/>
      <c r="I2245" s="992" t="s">
        <v>37</v>
      </c>
      <c r="J2245" s="993"/>
      <c r="K2245" s="1002">
        <v>0.17</v>
      </c>
      <c r="L2245" s="1003"/>
      <c r="M2245" s="215">
        <f>K2245*12*I2202</f>
        <v>3082.0320000000002</v>
      </c>
    </row>
    <row r="2246" spans="1:13" ht="15.75" thickBot="1">
      <c r="A2246" s="246" t="s">
        <v>107</v>
      </c>
      <c r="B2246" s="245"/>
      <c r="C2246" s="245"/>
      <c r="D2246" s="245"/>
      <c r="E2246" s="245"/>
      <c r="F2246" s="245"/>
      <c r="G2246" s="245"/>
      <c r="H2246" s="244"/>
      <c r="I2246" s="1010" t="s">
        <v>35</v>
      </c>
      <c r="J2246" s="1011"/>
      <c r="K2246" s="1012">
        <v>23.53</v>
      </c>
      <c r="L2246" s="1013"/>
      <c r="M2246" s="240">
        <f>K2246*12*I2202</f>
        <v>426589.48800000001</v>
      </c>
    </row>
    <row r="2247" spans="1:13" ht="15.75" thickBot="1">
      <c r="A2247" s="986" t="s">
        <v>106</v>
      </c>
      <c r="B2247" s="987"/>
      <c r="C2247" s="987"/>
      <c r="D2247" s="987"/>
      <c r="E2247" s="987"/>
      <c r="F2247" s="987"/>
      <c r="G2247" s="987"/>
      <c r="H2247" s="988"/>
      <c r="I2247" s="1014" t="s">
        <v>32</v>
      </c>
      <c r="J2247" s="1015"/>
      <c r="K2247" s="999">
        <v>1.98</v>
      </c>
      <c r="L2247" s="1005"/>
      <c r="M2247" s="240">
        <f>K2247*12*I2202</f>
        <v>35896.607999999993</v>
      </c>
    </row>
    <row r="2248" spans="1:13" ht="15.75" thickBot="1">
      <c r="A2248" s="246" t="s">
        <v>105</v>
      </c>
      <c r="B2248" s="245"/>
      <c r="C2248" s="245"/>
      <c r="D2248" s="245"/>
      <c r="E2248" s="245"/>
      <c r="F2248" s="245"/>
      <c r="G2248" s="245"/>
      <c r="H2248" s="244"/>
      <c r="I2248" s="242"/>
      <c r="J2248" s="241"/>
      <c r="K2248" s="999">
        <v>0.09</v>
      </c>
      <c r="L2248" s="1005"/>
      <c r="M2248" s="240">
        <f>K2248*12*I2202</f>
        <v>1631.664</v>
      </c>
    </row>
    <row r="2249" spans="1:13">
      <c r="A2249" s="238" t="s">
        <v>28</v>
      </c>
      <c r="B2249" s="237"/>
      <c r="C2249" s="237"/>
      <c r="D2249" s="237"/>
      <c r="E2249" s="237"/>
      <c r="F2249" s="237"/>
      <c r="G2249" s="237"/>
      <c r="H2249" s="235"/>
      <c r="I2249" s="1014" t="s">
        <v>27</v>
      </c>
      <c r="J2249" s="1015"/>
      <c r="K2249" s="431"/>
      <c r="L2249" s="432"/>
      <c r="M2249" s="215"/>
    </row>
    <row r="2250" spans="1:13" ht="15.75" thickBot="1">
      <c r="A2250" s="238" t="s">
        <v>26</v>
      </c>
      <c r="B2250" s="237"/>
      <c r="C2250" s="237"/>
      <c r="D2250" s="237"/>
      <c r="E2250" s="237"/>
      <c r="F2250" s="237"/>
      <c r="G2250" s="237"/>
      <c r="H2250" s="235"/>
      <c r="I2250" s="234"/>
      <c r="J2250" s="233"/>
      <c r="K2250" s="431"/>
      <c r="L2250" s="432"/>
      <c r="M2250" s="215"/>
    </row>
    <row r="2251" spans="1:13" ht="15.75" thickBot="1">
      <c r="A2251" s="986" t="s">
        <v>111</v>
      </c>
      <c r="B2251" s="987"/>
      <c r="C2251" s="987"/>
      <c r="D2251" s="987"/>
      <c r="E2251" s="987"/>
      <c r="F2251" s="987"/>
      <c r="G2251" s="987"/>
      <c r="H2251" s="988"/>
      <c r="I2251" s="242"/>
      <c r="J2251" s="241"/>
      <c r="K2251" s="999">
        <v>7.34</v>
      </c>
      <c r="L2251" s="1005"/>
      <c r="M2251" s="240">
        <f>K2251*12*I2202</f>
        <v>133071.264</v>
      </c>
    </row>
    <row r="2252" spans="1:13">
      <c r="A2252" s="238" t="s">
        <v>132</v>
      </c>
      <c r="B2252" s="236"/>
      <c r="C2252" s="236"/>
      <c r="D2252" s="236"/>
      <c r="E2252" s="236"/>
      <c r="F2252" s="237"/>
      <c r="G2252" s="236"/>
      <c r="H2252" s="235"/>
      <c r="I2252" s="967" t="s">
        <v>23</v>
      </c>
      <c r="J2252" s="968"/>
      <c r="K2252" s="232"/>
      <c r="L2252" s="432"/>
      <c r="M2252" s="215"/>
    </row>
    <row r="2253" spans="1:13">
      <c r="A2253" s="238" t="s">
        <v>131</v>
      </c>
      <c r="B2253" s="236"/>
      <c r="C2253" s="236"/>
      <c r="D2253" s="236"/>
      <c r="E2253" s="236"/>
      <c r="F2253" s="237"/>
      <c r="G2253" s="236"/>
      <c r="H2253" s="235"/>
      <c r="I2253" s="967" t="s">
        <v>21</v>
      </c>
      <c r="J2253" s="968"/>
      <c r="K2253" s="232"/>
      <c r="L2253" s="432"/>
      <c r="M2253" s="215"/>
    </row>
    <row r="2254" spans="1:13">
      <c r="A2254" s="238" t="s">
        <v>130</v>
      </c>
      <c r="B2254" s="236"/>
      <c r="C2254" s="236"/>
      <c r="D2254" s="236"/>
      <c r="E2254" s="236"/>
      <c r="F2254" s="237"/>
      <c r="G2254" s="236"/>
      <c r="H2254" s="235"/>
      <c r="I2254" s="967" t="s">
        <v>19</v>
      </c>
      <c r="J2254" s="968"/>
      <c r="K2254" s="232"/>
      <c r="L2254" s="432"/>
      <c r="M2254" s="215"/>
    </row>
    <row r="2255" spans="1:13">
      <c r="A2255" s="238" t="s">
        <v>129</v>
      </c>
      <c r="B2255" s="236"/>
      <c r="C2255" s="236"/>
      <c r="D2255" s="236"/>
      <c r="E2255" s="236"/>
      <c r="F2255" s="237"/>
      <c r="G2255" s="236"/>
      <c r="H2255" s="235"/>
      <c r="I2255" s="967" t="s">
        <v>17</v>
      </c>
      <c r="J2255" s="968"/>
      <c r="K2255" s="232"/>
      <c r="L2255" s="432"/>
      <c r="M2255" s="215"/>
    </row>
    <row r="2256" spans="1:13">
      <c r="A2256" s="238" t="s">
        <v>128</v>
      </c>
      <c r="B2256" s="236"/>
      <c r="C2256" s="236"/>
      <c r="D2256" s="236"/>
      <c r="E2256" s="236"/>
      <c r="F2256" s="237"/>
      <c r="G2256" s="236"/>
      <c r="H2256" s="235"/>
      <c r="I2256" s="967" t="s">
        <v>15</v>
      </c>
      <c r="J2256" s="968"/>
      <c r="K2256" s="232"/>
      <c r="L2256" s="432"/>
      <c r="M2256" s="215"/>
    </row>
    <row r="2257" spans="1:13">
      <c r="A2257" s="238" t="s">
        <v>127</v>
      </c>
      <c r="B2257" s="236"/>
      <c r="C2257" s="236"/>
      <c r="D2257" s="236"/>
      <c r="E2257" s="236"/>
      <c r="F2257" s="237"/>
      <c r="G2257" s="236"/>
      <c r="H2257" s="235"/>
      <c r="I2257" s="234"/>
      <c r="J2257" s="233"/>
      <c r="K2257" s="232"/>
      <c r="L2257" s="239"/>
      <c r="M2257" s="215"/>
    </row>
    <row r="2258" spans="1:13">
      <c r="A2258" s="238" t="s">
        <v>126</v>
      </c>
      <c r="B2258" s="236"/>
      <c r="C2258" s="236"/>
      <c r="D2258" s="236"/>
      <c r="E2258" s="236"/>
      <c r="F2258" s="237"/>
      <c r="G2258" s="236"/>
      <c r="H2258" s="235"/>
      <c r="I2258" s="234"/>
      <c r="J2258" s="233"/>
      <c r="K2258" s="232"/>
      <c r="L2258" s="432"/>
      <c r="M2258" s="215"/>
    </row>
    <row r="2259" spans="1:13">
      <c r="A2259" s="238" t="s">
        <v>11</v>
      </c>
      <c r="B2259" s="236"/>
      <c r="C2259" s="236"/>
      <c r="D2259" s="236"/>
      <c r="E2259" s="236"/>
      <c r="F2259" s="237"/>
      <c r="G2259" s="236"/>
      <c r="H2259" s="235"/>
      <c r="I2259" s="234"/>
      <c r="J2259" s="233"/>
      <c r="K2259" s="232"/>
      <c r="L2259" s="432"/>
      <c r="M2259" s="215"/>
    </row>
    <row r="2260" spans="1:13" ht="15.75" thickBot="1">
      <c r="A2260" s="238" t="s">
        <v>125</v>
      </c>
      <c r="B2260" s="236"/>
      <c r="C2260" s="236"/>
      <c r="D2260" s="236"/>
      <c r="E2260" s="236"/>
      <c r="F2260" s="237"/>
      <c r="G2260" s="236"/>
      <c r="H2260" s="235"/>
      <c r="I2260" s="234"/>
      <c r="J2260" s="233"/>
      <c r="K2260" s="232"/>
      <c r="L2260" s="432"/>
      <c r="M2260" s="215"/>
    </row>
    <row r="2261" spans="1:13">
      <c r="A2261" s="230" t="s">
        <v>8</v>
      </c>
      <c r="B2261" s="229"/>
      <c r="C2261" s="229"/>
      <c r="D2261" s="229"/>
      <c r="E2261" s="229"/>
      <c r="F2261" s="229"/>
      <c r="G2261" s="229"/>
      <c r="H2261" s="229"/>
      <c r="I2261" s="1014" t="s">
        <v>3</v>
      </c>
      <c r="J2261" s="1015"/>
      <c r="K2261" s="228"/>
      <c r="L2261" s="227"/>
      <c r="M2261" s="226"/>
    </row>
    <row r="2262" spans="1:13" ht="15.75" thickBot="1">
      <c r="A2262" s="225" t="s">
        <v>7</v>
      </c>
      <c r="B2262" s="224"/>
      <c r="C2262" s="224"/>
      <c r="D2262" s="224"/>
      <c r="E2262" s="224"/>
      <c r="F2262" s="224"/>
      <c r="G2262" s="224"/>
      <c r="H2262" s="224"/>
      <c r="I2262" s="223"/>
      <c r="J2262" s="222"/>
      <c r="K2262" s="221"/>
      <c r="L2262" s="220"/>
      <c r="M2262" s="219"/>
    </row>
    <row r="2263" spans="1:13" ht="15.75" thickBot="1">
      <c r="A2263" s="986" t="s">
        <v>6</v>
      </c>
      <c r="B2263" s="987"/>
      <c r="C2263" s="987"/>
      <c r="D2263" s="987"/>
      <c r="E2263" s="987"/>
      <c r="F2263" s="987"/>
      <c r="G2263" s="987"/>
      <c r="H2263" s="1026"/>
      <c r="I2263" s="1027" t="s">
        <v>5</v>
      </c>
      <c r="J2263" s="1028"/>
      <c r="K2263" s="1024">
        <v>1.69</v>
      </c>
      <c r="L2263" s="1025"/>
      <c r="M2263" s="208">
        <f>K2263*12*I2202</f>
        <v>30639.024000000001</v>
      </c>
    </row>
    <row r="2264" spans="1:13" ht="15.75" thickBot="1">
      <c r="A2264" s="1016" t="s">
        <v>4</v>
      </c>
      <c r="B2264" s="1016"/>
      <c r="C2264" s="1016"/>
      <c r="D2264" s="1016"/>
      <c r="E2264" s="1016"/>
      <c r="F2264" s="1016"/>
      <c r="G2264" s="1016"/>
      <c r="H2264" s="1016"/>
      <c r="I2264" s="1014" t="s">
        <v>3</v>
      </c>
      <c r="J2264" s="1015"/>
      <c r="K2264" s="1017">
        <v>0.42</v>
      </c>
      <c r="L2264" s="1017"/>
      <c r="M2264" s="215">
        <f>K2264*I2202*12</f>
        <v>7614.4319999999989</v>
      </c>
    </row>
    <row r="2265" spans="1:13" ht="15.75" thickBot="1">
      <c r="A2265" s="433" t="s">
        <v>2</v>
      </c>
      <c r="B2265" s="434"/>
      <c r="C2265" s="434"/>
      <c r="D2265" s="434"/>
      <c r="E2265" s="434"/>
      <c r="F2265" s="434"/>
      <c r="G2265" s="434"/>
      <c r="H2265" s="434"/>
      <c r="I2265" s="436"/>
      <c r="J2265" s="441"/>
      <c r="K2265" s="1018"/>
      <c r="L2265" s="1019"/>
      <c r="M2265" s="208">
        <f>K2265*I2202*12</f>
        <v>0</v>
      </c>
    </row>
    <row r="2266" spans="1:13" ht="15.75" thickBot="1">
      <c r="A2266" s="1020" t="s">
        <v>0</v>
      </c>
      <c r="B2266" s="1021"/>
      <c r="C2266" s="1021"/>
      <c r="D2266" s="1021"/>
      <c r="E2266" s="1021"/>
      <c r="F2266" s="1021"/>
      <c r="G2266" s="1021"/>
      <c r="H2266" s="1021"/>
      <c r="I2266" s="210"/>
      <c r="J2266" s="209"/>
      <c r="K2266" s="1022">
        <f>K2203+K2213+K2226+K2251+K2263+K2265+K2264</f>
        <v>62.849999999999994</v>
      </c>
      <c r="L2266" s="1023"/>
      <c r="M2266" s="208">
        <f>M2203+M2213+M2226+M2251+M2263+M2265+M2264</f>
        <v>1139445.3600000001</v>
      </c>
    </row>
    <row r="2268" spans="1:13" ht="15.75">
      <c r="A2268" s="957" t="s">
        <v>104</v>
      </c>
      <c r="B2268" s="957"/>
      <c r="C2268" s="957"/>
      <c r="D2268" s="957"/>
      <c r="E2268" s="957"/>
      <c r="F2268" s="957"/>
      <c r="G2268" s="957"/>
      <c r="H2268" s="957"/>
      <c r="I2268" s="957"/>
      <c r="J2268" s="957"/>
      <c r="K2268" s="957"/>
      <c r="L2268" s="957"/>
      <c r="M2268" s="262"/>
    </row>
    <row r="2269" spans="1:13" ht="15.75">
      <c r="A2269" s="958" t="s">
        <v>139</v>
      </c>
      <c r="B2269" s="958"/>
      <c r="C2269" s="958"/>
      <c r="D2269" s="958"/>
      <c r="E2269" s="958"/>
      <c r="F2269" s="958"/>
      <c r="G2269" s="958"/>
      <c r="H2269" s="958"/>
      <c r="I2269" s="958"/>
      <c r="J2269" s="958"/>
      <c r="K2269" s="958"/>
      <c r="L2269" s="958"/>
      <c r="M2269" s="262"/>
    </row>
    <row r="2270" spans="1:13" ht="15.75">
      <c r="A2270" s="300"/>
      <c r="B2270" s="300"/>
      <c r="C2270" s="300"/>
      <c r="D2270" s="300"/>
      <c r="E2270" s="300"/>
      <c r="F2270" s="300" t="s">
        <v>174</v>
      </c>
      <c r="G2270" s="300"/>
      <c r="H2270" s="300"/>
      <c r="I2270" s="300"/>
      <c r="J2270" s="300"/>
      <c r="K2270" s="1110" t="s">
        <v>159</v>
      </c>
      <c r="L2270" s="1111"/>
      <c r="M2270" s="1111"/>
    </row>
    <row r="2271" spans="1:13">
      <c r="A2271" s="264"/>
      <c r="B2271" s="263"/>
      <c r="C2271" s="960" t="s">
        <v>100</v>
      </c>
      <c r="D2271" s="960"/>
      <c r="E2271" s="960"/>
      <c r="F2271" s="263"/>
      <c r="G2271" s="263"/>
      <c r="H2271" s="298"/>
      <c r="I2271" s="961" t="s">
        <v>99</v>
      </c>
      <c r="J2271" s="962"/>
      <c r="K2271" s="963" t="s">
        <v>98</v>
      </c>
      <c r="L2271" s="964"/>
      <c r="M2271" s="312"/>
    </row>
    <row r="2272" spans="1:13">
      <c r="A2272" s="311"/>
      <c r="B2272" s="283"/>
      <c r="C2272" s="283"/>
      <c r="D2272" s="283"/>
      <c r="E2272" s="283"/>
      <c r="F2272" s="283"/>
      <c r="G2272" s="283"/>
      <c r="H2272" s="284"/>
      <c r="I2272" s="234"/>
      <c r="J2272" s="233"/>
      <c r="K2272" s="965" t="s">
        <v>97</v>
      </c>
      <c r="L2272" s="966"/>
      <c r="M2272" s="310" t="s">
        <v>96</v>
      </c>
    </row>
    <row r="2273" spans="1:13">
      <c r="A2273" s="311"/>
      <c r="B2273" s="283"/>
      <c r="C2273" s="283"/>
      <c r="D2273" s="283"/>
      <c r="E2273" s="283"/>
      <c r="F2273" s="283"/>
      <c r="G2273" s="283"/>
      <c r="H2273" s="284"/>
      <c r="I2273" s="967" t="s">
        <v>95</v>
      </c>
      <c r="J2273" s="968"/>
      <c r="K2273" s="969" t="s">
        <v>94</v>
      </c>
      <c r="L2273" s="970"/>
      <c r="M2273" s="310" t="s">
        <v>93</v>
      </c>
    </row>
    <row r="2274" spans="1:13" ht="16.5" thickBot="1">
      <c r="A2274" s="309"/>
      <c r="B2274" s="280"/>
      <c r="C2274" s="280"/>
      <c r="D2274" s="280"/>
      <c r="E2274" s="280"/>
      <c r="F2274" s="280"/>
      <c r="G2274" s="280"/>
      <c r="H2274" s="279"/>
      <c r="I2274" s="971">
        <v>1520.2</v>
      </c>
      <c r="J2274" s="972"/>
      <c r="K2274" s="973"/>
      <c r="L2274" s="974"/>
      <c r="M2274" s="308"/>
    </row>
    <row r="2275" spans="1:13">
      <c r="A2275" s="296" t="s">
        <v>92</v>
      </c>
      <c r="B2275" s="276"/>
      <c r="C2275" s="276"/>
      <c r="D2275" s="276"/>
      <c r="E2275" s="276"/>
      <c r="F2275" s="276"/>
      <c r="G2275" s="276"/>
      <c r="H2275" s="307"/>
      <c r="I2275" s="273"/>
      <c r="J2275" s="272"/>
      <c r="K2275" s="955">
        <f>K2278+K2281</f>
        <v>7.59</v>
      </c>
      <c r="L2275" s="956"/>
      <c r="M2275" s="226">
        <f>K2275*12*I2274</f>
        <v>138459.81599999999</v>
      </c>
    </row>
    <row r="2276" spans="1:13">
      <c r="A2276" s="306" t="s">
        <v>91</v>
      </c>
      <c r="B2276" s="305"/>
      <c r="C2276" s="305"/>
      <c r="D2276" s="305"/>
      <c r="E2276" s="305"/>
      <c r="F2276" s="305"/>
      <c r="G2276" s="305"/>
      <c r="H2276" s="304"/>
      <c r="I2276" s="234"/>
      <c r="J2276" s="233"/>
      <c r="K2276" s="268"/>
      <c r="L2276" s="261"/>
      <c r="M2276" s="303"/>
    </row>
    <row r="2277" spans="1:13" ht="15.75" thickBot="1">
      <c r="A2277" s="292" t="s">
        <v>90</v>
      </c>
      <c r="B2277" s="302"/>
      <c r="C2277" s="302"/>
      <c r="D2277" s="302"/>
      <c r="E2277" s="302"/>
      <c r="F2277" s="302"/>
      <c r="G2277" s="302"/>
      <c r="H2277" s="301"/>
      <c r="I2277" s="289"/>
      <c r="J2277" s="222"/>
      <c r="K2277" s="221"/>
      <c r="L2277" s="220"/>
      <c r="M2277" s="219"/>
    </row>
    <row r="2278" spans="1:13">
      <c r="A2278" s="257" t="s">
        <v>89</v>
      </c>
      <c r="B2278" s="266"/>
      <c r="C2278" s="266"/>
      <c r="D2278" s="266"/>
      <c r="E2278" s="266"/>
      <c r="F2278" s="266"/>
      <c r="G2278" s="266"/>
      <c r="H2278" s="285"/>
      <c r="I2278" s="975" t="s">
        <v>27</v>
      </c>
      <c r="J2278" s="976"/>
      <c r="K2278" s="977">
        <v>4.54</v>
      </c>
      <c r="L2278" s="978"/>
      <c r="M2278" s="215">
        <f>K2278*12*I2274</f>
        <v>82820.496000000014</v>
      </c>
    </row>
    <row r="2279" spans="1:13">
      <c r="A2279" s="238" t="s">
        <v>80</v>
      </c>
      <c r="B2279" s="283"/>
      <c r="C2279" s="283"/>
      <c r="D2279" s="283"/>
      <c r="E2279" s="283"/>
      <c r="F2279" s="283"/>
      <c r="G2279" s="283"/>
      <c r="H2279" s="284"/>
      <c r="I2279" s="967" t="s">
        <v>70</v>
      </c>
      <c r="J2279" s="968"/>
      <c r="K2279" s="262"/>
      <c r="L2279" s="261"/>
      <c r="M2279" s="215"/>
    </row>
    <row r="2280" spans="1:13">
      <c r="A2280" s="257" t="s">
        <v>79</v>
      </c>
      <c r="B2280" s="266"/>
      <c r="C2280" s="266"/>
      <c r="D2280" s="266"/>
      <c r="E2280" s="266"/>
      <c r="F2280" s="266"/>
      <c r="G2280" s="266"/>
      <c r="H2280" s="285"/>
      <c r="I2280" s="975"/>
      <c r="J2280" s="976"/>
      <c r="K2280" s="262"/>
      <c r="L2280" s="261"/>
      <c r="M2280" s="215"/>
    </row>
    <row r="2281" spans="1:13">
      <c r="A2281" s="257" t="s">
        <v>88</v>
      </c>
      <c r="B2281" s="266"/>
      <c r="C2281" s="266"/>
      <c r="D2281" s="266"/>
      <c r="E2281" s="266"/>
      <c r="F2281" s="266"/>
      <c r="G2281" s="266"/>
      <c r="H2281" s="285"/>
      <c r="I2281" s="979" t="s">
        <v>59</v>
      </c>
      <c r="J2281" s="980"/>
      <c r="K2281" s="981">
        <v>3.05</v>
      </c>
      <c r="L2281" s="982"/>
      <c r="M2281" s="215">
        <f>K2281*12*I2274</f>
        <v>55639.319999999992</v>
      </c>
    </row>
    <row r="2282" spans="1:13" ht="15.75">
      <c r="A2282" s="254" t="s">
        <v>87</v>
      </c>
      <c r="B2282" s="282"/>
      <c r="C2282" s="282"/>
      <c r="D2282" s="282"/>
      <c r="E2282" s="282"/>
      <c r="F2282" s="282"/>
      <c r="G2282" s="282"/>
      <c r="H2282" s="281"/>
      <c r="I2282" s="967" t="s">
        <v>70</v>
      </c>
      <c r="J2282" s="968"/>
      <c r="K2282" s="300"/>
      <c r="L2282" s="299"/>
      <c r="M2282" s="215"/>
    </row>
    <row r="2283" spans="1:13">
      <c r="A2283" s="249" t="s">
        <v>86</v>
      </c>
      <c r="B2283" s="263"/>
      <c r="C2283" s="263"/>
      <c r="D2283" s="263"/>
      <c r="E2283" s="263"/>
      <c r="F2283" s="263"/>
      <c r="G2283" s="263"/>
      <c r="H2283" s="298"/>
      <c r="I2283" s="967"/>
      <c r="J2283" s="968"/>
      <c r="K2283" s="297"/>
      <c r="L2283" s="261"/>
      <c r="M2283" s="215"/>
    </row>
    <row r="2284" spans="1:13" ht="15.75" thickBot="1">
      <c r="A2284" s="257" t="s">
        <v>85</v>
      </c>
      <c r="B2284" s="256"/>
      <c r="C2284" s="256"/>
      <c r="D2284" s="256"/>
      <c r="E2284" s="256"/>
      <c r="F2284" s="256"/>
      <c r="G2284" s="256"/>
      <c r="H2284" s="255"/>
      <c r="I2284" s="270"/>
      <c r="J2284" s="269"/>
      <c r="K2284" s="983"/>
      <c r="L2284" s="984"/>
      <c r="M2284" s="215"/>
    </row>
    <row r="2285" spans="1:13">
      <c r="A2285" s="296" t="s">
        <v>84</v>
      </c>
      <c r="B2285" s="295"/>
      <c r="C2285" s="295"/>
      <c r="D2285" s="295"/>
      <c r="E2285" s="295"/>
      <c r="F2285" s="295"/>
      <c r="G2285" s="295"/>
      <c r="H2285" s="294"/>
      <c r="I2285" s="273"/>
      <c r="J2285" s="293"/>
      <c r="K2285" s="985">
        <f>K2287+K2292+K2294</f>
        <v>6.1999999999999993</v>
      </c>
      <c r="L2285" s="956"/>
      <c r="M2285" s="226">
        <f>K2285*12*I2274</f>
        <v>113102.87999999999</v>
      </c>
    </row>
    <row r="2286" spans="1:13" ht="15.75" thickBot="1">
      <c r="A2286" s="292" t="s">
        <v>83</v>
      </c>
      <c r="B2286" s="291"/>
      <c r="C2286" s="291"/>
      <c r="D2286" s="291"/>
      <c r="E2286" s="291"/>
      <c r="F2286" s="291"/>
      <c r="G2286" s="291"/>
      <c r="H2286" s="290"/>
      <c r="I2286" s="289"/>
      <c r="J2286" s="288"/>
      <c r="K2286" s="221"/>
      <c r="L2286" s="220"/>
      <c r="M2286" s="219"/>
    </row>
    <row r="2287" spans="1:13">
      <c r="A2287" s="238" t="s">
        <v>82</v>
      </c>
      <c r="B2287" s="237"/>
      <c r="C2287" s="237"/>
      <c r="D2287" s="237"/>
      <c r="E2287" s="237"/>
      <c r="F2287" s="237"/>
      <c r="G2287" s="237"/>
      <c r="H2287" s="235"/>
      <c r="I2287" s="967" t="s">
        <v>27</v>
      </c>
      <c r="J2287" s="968"/>
      <c r="K2287" s="977">
        <v>3.11</v>
      </c>
      <c r="L2287" s="978"/>
      <c r="M2287" s="215">
        <f>K2287*12*I2274</f>
        <v>56733.864000000001</v>
      </c>
    </row>
    <row r="2288" spans="1:13">
      <c r="A2288" s="257" t="s">
        <v>81</v>
      </c>
      <c r="B2288" s="256"/>
      <c r="C2288" s="256"/>
      <c r="D2288" s="256"/>
      <c r="E2288" s="256"/>
      <c r="F2288" s="256"/>
      <c r="G2288" s="256"/>
      <c r="H2288" s="255"/>
      <c r="I2288" s="429"/>
      <c r="J2288" s="430"/>
      <c r="K2288" s="262"/>
      <c r="L2288" s="261"/>
      <c r="M2288" s="215"/>
    </row>
    <row r="2289" spans="1:13">
      <c r="A2289" s="238" t="s">
        <v>80</v>
      </c>
      <c r="B2289" s="283"/>
      <c r="C2289" s="283"/>
      <c r="D2289" s="283"/>
      <c r="E2289" s="283"/>
      <c r="F2289" s="283"/>
      <c r="G2289" s="283"/>
      <c r="H2289" s="284"/>
      <c r="I2289" s="967" t="s">
        <v>70</v>
      </c>
      <c r="J2289" s="968"/>
      <c r="K2289" s="262"/>
      <c r="L2289" s="261"/>
      <c r="M2289" s="215"/>
    </row>
    <row r="2290" spans="1:13">
      <c r="A2290" s="257" t="s">
        <v>79</v>
      </c>
      <c r="B2290" s="266"/>
      <c r="C2290" s="266"/>
      <c r="D2290" s="266"/>
      <c r="E2290" s="266"/>
      <c r="F2290" s="266"/>
      <c r="G2290" s="266"/>
      <c r="H2290" s="285"/>
      <c r="I2290" s="975"/>
      <c r="J2290" s="976"/>
      <c r="K2290" s="262"/>
      <c r="L2290" s="261"/>
      <c r="M2290" s="215"/>
    </row>
    <row r="2291" spans="1:13">
      <c r="A2291" s="254" t="s">
        <v>78</v>
      </c>
      <c r="B2291" s="282"/>
      <c r="C2291" s="281"/>
      <c r="D2291" s="283"/>
      <c r="E2291" s="283"/>
      <c r="F2291" s="283"/>
      <c r="G2291" s="283"/>
      <c r="H2291" s="284"/>
      <c r="I2291" s="967" t="s">
        <v>70</v>
      </c>
      <c r="J2291" s="968"/>
      <c r="K2291" s="262"/>
      <c r="L2291" s="261"/>
      <c r="M2291" s="215"/>
    </row>
    <row r="2292" spans="1:13">
      <c r="A2292" s="238" t="s">
        <v>77</v>
      </c>
      <c r="B2292" s="283"/>
      <c r="C2292" s="283"/>
      <c r="D2292" s="282"/>
      <c r="E2292" s="282"/>
      <c r="F2292" s="282"/>
      <c r="G2292" s="282"/>
      <c r="H2292" s="281"/>
      <c r="I2292" s="979" t="s">
        <v>59</v>
      </c>
      <c r="J2292" s="980"/>
      <c r="K2292" s="981">
        <v>1.36</v>
      </c>
      <c r="L2292" s="982"/>
      <c r="M2292" s="215">
        <f>K2292*12*I2274</f>
        <v>24809.664000000001</v>
      </c>
    </row>
    <row r="2293" spans="1:13">
      <c r="A2293" s="249" t="s">
        <v>76</v>
      </c>
      <c r="B2293" s="248"/>
      <c r="C2293" s="248"/>
      <c r="D2293" s="248"/>
      <c r="E2293" s="248"/>
      <c r="F2293" s="248"/>
      <c r="G2293" s="248"/>
      <c r="H2293" s="247"/>
      <c r="I2293" s="961" t="s">
        <v>134</v>
      </c>
      <c r="J2293" s="962"/>
      <c r="K2293" s="262"/>
      <c r="L2293" s="261"/>
      <c r="M2293" s="215"/>
    </row>
    <row r="2294" spans="1:13">
      <c r="A2294" s="249" t="s">
        <v>73</v>
      </c>
      <c r="B2294" s="248"/>
      <c r="C2294" s="248"/>
      <c r="D2294" s="248"/>
      <c r="E2294" s="248"/>
      <c r="F2294" s="248"/>
      <c r="G2294" s="248"/>
      <c r="H2294" s="247"/>
      <c r="I2294" s="961" t="s">
        <v>59</v>
      </c>
      <c r="J2294" s="962"/>
      <c r="K2294" s="981">
        <v>1.73</v>
      </c>
      <c r="L2294" s="982"/>
      <c r="M2294" s="215">
        <f>K2294*12*I2274</f>
        <v>31559.351999999999</v>
      </c>
    </row>
    <row r="2295" spans="1:13">
      <c r="A2295" s="257" t="s">
        <v>72</v>
      </c>
      <c r="B2295" s="256"/>
      <c r="C2295" s="256"/>
      <c r="D2295" s="256"/>
      <c r="E2295" s="256"/>
      <c r="F2295" s="256"/>
      <c r="G2295" s="256"/>
      <c r="H2295" s="255"/>
      <c r="I2295" s="270"/>
      <c r="J2295" s="269"/>
      <c r="K2295" s="262"/>
      <c r="L2295" s="261"/>
      <c r="M2295" s="215"/>
    </row>
    <row r="2296" spans="1:13">
      <c r="A2296" s="249" t="s">
        <v>71</v>
      </c>
      <c r="B2296" s="248"/>
      <c r="C2296" s="248"/>
      <c r="D2296" s="248"/>
      <c r="E2296" s="248"/>
      <c r="F2296" s="248"/>
      <c r="G2296" s="248"/>
      <c r="H2296" s="247"/>
      <c r="I2296" s="967" t="s">
        <v>70</v>
      </c>
      <c r="J2296" s="968"/>
      <c r="K2296" s="262"/>
      <c r="L2296" s="261"/>
      <c r="M2296" s="215"/>
    </row>
    <row r="2297" spans="1:13" ht="15.75" thickBot="1">
      <c r="A2297" s="249" t="s">
        <v>69</v>
      </c>
      <c r="B2297" s="248"/>
      <c r="C2297" s="248"/>
      <c r="D2297" s="248"/>
      <c r="E2297" s="248"/>
      <c r="F2297" s="248"/>
      <c r="G2297" s="248"/>
      <c r="H2297" s="247"/>
      <c r="I2297" s="961" t="s">
        <v>133</v>
      </c>
      <c r="J2297" s="962"/>
      <c r="K2297" s="280"/>
      <c r="L2297" s="279"/>
      <c r="M2297" s="278"/>
    </row>
    <row r="2298" spans="1:13" ht="15.75" thickBot="1">
      <c r="A2298" s="277" t="s">
        <v>66</v>
      </c>
      <c r="B2298" s="276"/>
      <c r="C2298" s="276"/>
      <c r="D2298" s="276"/>
      <c r="E2298" s="276"/>
      <c r="F2298" s="276"/>
      <c r="G2298" s="275"/>
      <c r="H2298" s="274"/>
      <c r="I2298" s="273"/>
      <c r="J2298" s="272"/>
      <c r="K2298" s="991">
        <f>K2299+K2306+K2314+K2318+K2319+K2320</f>
        <v>37.71</v>
      </c>
      <c r="L2298" s="956"/>
      <c r="M2298" s="226">
        <f>M2299+M2306+M2314+M2318+M2319+M2320</f>
        <v>687920.9040000001</v>
      </c>
    </row>
    <row r="2299" spans="1:13" ht="15.75" thickBot="1">
      <c r="A2299" s="986" t="s">
        <v>65</v>
      </c>
      <c r="B2299" s="987"/>
      <c r="C2299" s="987"/>
      <c r="D2299" s="987"/>
      <c r="E2299" s="987"/>
      <c r="F2299" s="987"/>
      <c r="G2299" s="987"/>
      <c r="H2299" s="988"/>
      <c r="I2299" s="242"/>
      <c r="J2299" s="241"/>
      <c r="K2299" s="989">
        <f>K2300+K2301+K2302+K2304+K2305</f>
        <v>9.7900000000000009</v>
      </c>
      <c r="L2299" s="990"/>
      <c r="M2299" s="240">
        <f>K2299*12*I2274</f>
        <v>178593.09600000002</v>
      </c>
    </row>
    <row r="2300" spans="1:13">
      <c r="A2300" s="257" t="s">
        <v>64</v>
      </c>
      <c r="B2300" s="256"/>
      <c r="C2300" s="256"/>
      <c r="D2300" s="256"/>
      <c r="E2300" s="256"/>
      <c r="F2300" s="256"/>
      <c r="G2300" s="256"/>
      <c r="H2300" s="255"/>
      <c r="I2300" s="975" t="s">
        <v>63</v>
      </c>
      <c r="J2300" s="976"/>
      <c r="K2300" s="977">
        <v>2.2400000000000002</v>
      </c>
      <c r="L2300" s="978"/>
      <c r="M2300" s="215">
        <f>K2300*12*I2274</f>
        <v>40862.976000000002</v>
      </c>
    </row>
    <row r="2301" spans="1:13">
      <c r="A2301" s="254" t="s">
        <v>62</v>
      </c>
      <c r="B2301" s="253"/>
      <c r="C2301" s="253"/>
      <c r="D2301" s="253"/>
      <c r="E2301" s="253"/>
      <c r="F2301" s="253"/>
      <c r="G2301" s="253"/>
      <c r="H2301" s="252"/>
      <c r="I2301" s="979" t="s">
        <v>61</v>
      </c>
      <c r="J2301" s="980"/>
      <c r="K2301" s="981">
        <v>5.28</v>
      </c>
      <c r="L2301" s="982"/>
      <c r="M2301" s="215">
        <f>K2301*12*I2274</f>
        <v>96319.872000000003</v>
      </c>
    </row>
    <row r="2302" spans="1:13">
      <c r="A2302" s="249" t="s">
        <v>60</v>
      </c>
      <c r="B2302" s="248"/>
      <c r="C2302" s="248"/>
      <c r="D2302" s="248"/>
      <c r="E2302" s="248"/>
      <c r="F2302" s="248"/>
      <c r="G2302" s="248"/>
      <c r="H2302" s="247"/>
      <c r="I2302" s="961" t="s">
        <v>59</v>
      </c>
      <c r="J2302" s="962"/>
      <c r="K2302" s="981">
        <v>0.6</v>
      </c>
      <c r="L2302" s="982"/>
      <c r="M2302" s="215">
        <f>K2302*12*I2274</f>
        <v>10945.439999999999</v>
      </c>
    </row>
    <row r="2303" spans="1:13">
      <c r="A2303" s="271" t="s">
        <v>58</v>
      </c>
      <c r="B2303" s="266"/>
      <c r="C2303" s="266"/>
      <c r="D2303" s="266"/>
      <c r="E2303" s="256"/>
      <c r="F2303" s="256"/>
      <c r="G2303" s="256"/>
      <c r="H2303" s="255"/>
      <c r="I2303" s="270"/>
      <c r="J2303" s="269"/>
      <c r="K2303" s="268"/>
      <c r="L2303" s="261"/>
      <c r="M2303" s="215"/>
    </row>
    <row r="2304" spans="1:13">
      <c r="A2304" s="254" t="s">
        <v>57</v>
      </c>
      <c r="B2304" s="253"/>
      <c r="C2304" s="253"/>
      <c r="D2304" s="253"/>
      <c r="E2304" s="253"/>
      <c r="F2304" s="253"/>
      <c r="G2304" s="253"/>
      <c r="H2304" s="252"/>
      <c r="I2304" s="979" t="s">
        <v>27</v>
      </c>
      <c r="J2304" s="980"/>
      <c r="K2304" s="981">
        <v>0.18</v>
      </c>
      <c r="L2304" s="982"/>
      <c r="M2304" s="215">
        <f>K2304*12*I2274</f>
        <v>3283.6320000000005</v>
      </c>
    </row>
    <row r="2305" spans="1:13" ht="15.75" thickBot="1">
      <c r="A2305" s="249" t="s">
        <v>56</v>
      </c>
      <c r="B2305" s="248"/>
      <c r="C2305" s="248"/>
      <c r="D2305" s="248"/>
      <c r="E2305" s="248"/>
      <c r="F2305" s="248"/>
      <c r="G2305" s="248"/>
      <c r="H2305" s="247"/>
      <c r="I2305" s="992" t="s">
        <v>27</v>
      </c>
      <c r="J2305" s="993"/>
      <c r="K2305" s="994">
        <v>1.49</v>
      </c>
      <c r="L2305" s="995"/>
      <c r="M2305" s="215">
        <f>K2305*12*I2274</f>
        <v>27181.175999999999</v>
      </c>
    </row>
    <row r="2306" spans="1:13" ht="15.75" thickBot="1">
      <c r="A2306" s="996" t="s">
        <v>55</v>
      </c>
      <c r="B2306" s="997"/>
      <c r="C2306" s="997"/>
      <c r="D2306" s="997"/>
      <c r="E2306" s="997"/>
      <c r="F2306" s="997"/>
      <c r="G2306" s="997"/>
      <c r="H2306" s="998"/>
      <c r="I2306" s="242"/>
      <c r="J2306" s="241"/>
      <c r="K2306" s="999">
        <f>K2307+K2308+K2310+K2311+K2312+K2313</f>
        <v>2.5499999999999998</v>
      </c>
      <c r="L2306" s="990"/>
      <c r="M2306" s="240">
        <f>K2306*12*I2274</f>
        <v>46518.119999999995</v>
      </c>
    </row>
    <row r="2307" spans="1:13">
      <c r="A2307" s="267" t="s">
        <v>54</v>
      </c>
      <c r="B2307" s="266"/>
      <c r="C2307" s="266"/>
      <c r="D2307" s="266"/>
      <c r="E2307" s="266"/>
      <c r="F2307" s="256"/>
      <c r="G2307" s="256"/>
      <c r="H2307" s="255"/>
      <c r="I2307" s="265"/>
      <c r="J2307" s="233"/>
      <c r="K2307" s="977">
        <v>0.14000000000000001</v>
      </c>
      <c r="L2307" s="978"/>
      <c r="M2307" s="215">
        <f>K2307*12*I2274</f>
        <v>2553.9360000000001</v>
      </c>
    </row>
    <row r="2308" spans="1:13">
      <c r="A2308" s="264" t="s">
        <v>53</v>
      </c>
      <c r="B2308" s="263"/>
      <c r="C2308" s="263"/>
      <c r="D2308" s="263"/>
      <c r="E2308" s="263"/>
      <c r="F2308" s="248"/>
      <c r="G2308" s="248"/>
      <c r="H2308" s="247"/>
      <c r="I2308" s="967" t="s">
        <v>52</v>
      </c>
      <c r="J2308" s="968"/>
      <c r="K2308" s="981">
        <v>1.22</v>
      </c>
      <c r="L2308" s="982"/>
      <c r="M2308" s="215">
        <f>K2308*12*I2274</f>
        <v>22255.728000000003</v>
      </c>
    </row>
    <row r="2309" spans="1:13">
      <c r="A2309" s="257" t="s">
        <v>51</v>
      </c>
      <c r="B2309" s="256"/>
      <c r="C2309" s="256"/>
      <c r="D2309" s="256"/>
      <c r="E2309" s="256"/>
      <c r="F2309" s="256"/>
      <c r="G2309" s="256"/>
      <c r="H2309" s="255"/>
      <c r="I2309" s="975" t="s">
        <v>50</v>
      </c>
      <c r="J2309" s="976"/>
      <c r="K2309" s="262"/>
      <c r="L2309" s="261"/>
      <c r="M2309" s="215"/>
    </row>
    <row r="2310" spans="1:13">
      <c r="A2310" s="254" t="s">
        <v>49</v>
      </c>
      <c r="B2310" s="253"/>
      <c r="C2310" s="253"/>
      <c r="D2310" s="253"/>
      <c r="E2310" s="253"/>
      <c r="F2310" s="253"/>
      <c r="G2310" s="253"/>
      <c r="H2310" s="252"/>
      <c r="I2310" s="979" t="s">
        <v>48</v>
      </c>
      <c r="J2310" s="980"/>
      <c r="K2310" s="981">
        <v>0.75</v>
      </c>
      <c r="L2310" s="982"/>
      <c r="M2310" s="215">
        <f>K2310*12*I2274</f>
        <v>13681.800000000001</v>
      </c>
    </row>
    <row r="2311" spans="1:13">
      <c r="A2311" s="254" t="s">
        <v>47</v>
      </c>
      <c r="B2311" s="253"/>
      <c r="C2311" s="253"/>
      <c r="D2311" s="253"/>
      <c r="E2311" s="253"/>
      <c r="F2311" s="253"/>
      <c r="G2311" s="253"/>
      <c r="H2311" s="252"/>
      <c r="I2311" s="979" t="s">
        <v>46</v>
      </c>
      <c r="J2311" s="980"/>
      <c r="K2311" s="981">
        <v>0.19</v>
      </c>
      <c r="L2311" s="982"/>
      <c r="M2311" s="215">
        <f>K2311*12*I2274</f>
        <v>3466.0560000000005</v>
      </c>
    </row>
    <row r="2312" spans="1:13">
      <c r="A2312" s="249" t="s">
        <v>38</v>
      </c>
      <c r="B2312" s="248"/>
      <c r="C2312" s="248"/>
      <c r="D2312" s="248"/>
      <c r="E2312" s="248"/>
      <c r="F2312" s="248"/>
      <c r="G2312" s="248"/>
      <c r="H2312" s="247"/>
      <c r="I2312" s="979" t="s">
        <v>37</v>
      </c>
      <c r="J2312" s="980"/>
      <c r="K2312" s="983">
        <v>0.1</v>
      </c>
      <c r="L2312" s="984"/>
      <c r="M2312" s="215">
        <f>K2312*12*I2274</f>
        <v>1824.2400000000002</v>
      </c>
    </row>
    <row r="2313" spans="1:13" ht="15.75" thickBot="1">
      <c r="A2313" s="249" t="s">
        <v>45</v>
      </c>
      <c r="B2313" s="248"/>
      <c r="C2313" s="248"/>
      <c r="D2313" s="248"/>
      <c r="E2313" s="248"/>
      <c r="F2313" s="248"/>
      <c r="G2313" s="248"/>
      <c r="H2313" s="247"/>
      <c r="I2313" s="992" t="s">
        <v>44</v>
      </c>
      <c r="J2313" s="993"/>
      <c r="K2313" s="1002">
        <v>0.15</v>
      </c>
      <c r="L2313" s="1003"/>
      <c r="M2313" s="260">
        <f>K2313*12*I2274</f>
        <v>2736.3599999999997</v>
      </c>
    </row>
    <row r="2314" spans="1:13" ht="15.75" thickBot="1">
      <c r="A2314" s="996" t="s">
        <v>108</v>
      </c>
      <c r="B2314" s="997"/>
      <c r="C2314" s="997"/>
      <c r="D2314" s="997"/>
      <c r="E2314" s="997"/>
      <c r="F2314" s="997"/>
      <c r="G2314" s="997"/>
      <c r="H2314" s="998"/>
      <c r="I2314" s="259"/>
      <c r="J2314" s="258"/>
      <c r="K2314" s="1004">
        <f>K2315+K2316+K2317</f>
        <v>1.67</v>
      </c>
      <c r="L2314" s="1005"/>
      <c r="M2314" s="240">
        <f>K2314*12*I2274</f>
        <v>30464.808000000001</v>
      </c>
    </row>
    <row r="2315" spans="1:13">
      <c r="A2315" s="257" t="s">
        <v>42</v>
      </c>
      <c r="B2315" s="256"/>
      <c r="C2315" s="256"/>
      <c r="D2315" s="256"/>
      <c r="E2315" s="256"/>
      <c r="F2315" s="256"/>
      <c r="G2315" s="256"/>
      <c r="H2315" s="255"/>
      <c r="I2315" s="1006" t="s">
        <v>41</v>
      </c>
      <c r="J2315" s="1007"/>
      <c r="K2315" s="1008">
        <v>0.8</v>
      </c>
      <c r="L2315" s="1009"/>
      <c r="M2315" s="215">
        <f>K2315*12*I2274</f>
        <v>14593.920000000002</v>
      </c>
    </row>
    <row r="2316" spans="1:13">
      <c r="A2316" s="254" t="s">
        <v>40</v>
      </c>
      <c r="B2316" s="253"/>
      <c r="C2316" s="253"/>
      <c r="D2316" s="253"/>
      <c r="E2316" s="253"/>
      <c r="F2316" s="253"/>
      <c r="G2316" s="253"/>
      <c r="H2316" s="252"/>
      <c r="I2316" s="251" t="s">
        <v>39</v>
      </c>
      <c r="J2316" s="250"/>
      <c r="K2316" s="983">
        <v>0.7</v>
      </c>
      <c r="L2316" s="984"/>
      <c r="M2316" s="215">
        <f>K2316*12*I2274</f>
        <v>12769.679999999998</v>
      </c>
    </row>
    <row r="2317" spans="1:13" ht="15.75" thickBot="1">
      <c r="A2317" s="249" t="s">
        <v>38</v>
      </c>
      <c r="B2317" s="248"/>
      <c r="C2317" s="248"/>
      <c r="D2317" s="248"/>
      <c r="E2317" s="248"/>
      <c r="F2317" s="248"/>
      <c r="G2317" s="248"/>
      <c r="H2317" s="247"/>
      <c r="I2317" s="992" t="s">
        <v>37</v>
      </c>
      <c r="J2317" s="993"/>
      <c r="K2317" s="1002">
        <v>0.17</v>
      </c>
      <c r="L2317" s="1003"/>
      <c r="M2317" s="215">
        <f>K2317*12*I2274</f>
        <v>3101.2080000000001</v>
      </c>
    </row>
    <row r="2318" spans="1:13" ht="15.75" thickBot="1">
      <c r="A2318" s="246" t="s">
        <v>107</v>
      </c>
      <c r="B2318" s="245"/>
      <c r="C2318" s="245"/>
      <c r="D2318" s="245"/>
      <c r="E2318" s="245"/>
      <c r="F2318" s="245"/>
      <c r="G2318" s="245"/>
      <c r="H2318" s="244"/>
      <c r="I2318" s="1010" t="s">
        <v>35</v>
      </c>
      <c r="J2318" s="1011"/>
      <c r="K2318" s="1012">
        <v>21.63</v>
      </c>
      <c r="L2318" s="1013"/>
      <c r="M2318" s="240">
        <f>K2318*12*I2274</f>
        <v>394583.11200000002</v>
      </c>
    </row>
    <row r="2319" spans="1:13" ht="15.75" thickBot="1">
      <c r="A2319" s="986" t="s">
        <v>106</v>
      </c>
      <c r="B2319" s="987"/>
      <c r="C2319" s="987"/>
      <c r="D2319" s="987"/>
      <c r="E2319" s="987"/>
      <c r="F2319" s="987"/>
      <c r="G2319" s="987"/>
      <c r="H2319" s="988"/>
      <c r="I2319" s="1014" t="s">
        <v>32</v>
      </c>
      <c r="J2319" s="1015"/>
      <c r="K2319" s="999">
        <v>1.98</v>
      </c>
      <c r="L2319" s="1005"/>
      <c r="M2319" s="240">
        <f>K2319*12*I2274</f>
        <v>36119.951999999997</v>
      </c>
    </row>
    <row r="2320" spans="1:13" ht="15.75" thickBot="1">
      <c r="A2320" s="246" t="s">
        <v>105</v>
      </c>
      <c r="B2320" s="245"/>
      <c r="C2320" s="245"/>
      <c r="D2320" s="245"/>
      <c r="E2320" s="245"/>
      <c r="F2320" s="245"/>
      <c r="G2320" s="245"/>
      <c r="H2320" s="244"/>
      <c r="I2320" s="242"/>
      <c r="J2320" s="241"/>
      <c r="K2320" s="999">
        <v>0.09</v>
      </c>
      <c r="L2320" s="1005"/>
      <c r="M2320" s="240">
        <f>K2320*12*I2274</f>
        <v>1641.8160000000003</v>
      </c>
    </row>
    <row r="2321" spans="1:13">
      <c r="A2321" s="238" t="s">
        <v>28</v>
      </c>
      <c r="B2321" s="237"/>
      <c r="C2321" s="237"/>
      <c r="D2321" s="237"/>
      <c r="E2321" s="237"/>
      <c r="F2321" s="237"/>
      <c r="G2321" s="237"/>
      <c r="H2321" s="235"/>
      <c r="I2321" s="1014" t="s">
        <v>27</v>
      </c>
      <c r="J2321" s="1015"/>
      <c r="K2321" s="431"/>
      <c r="L2321" s="432"/>
      <c r="M2321" s="215"/>
    </row>
    <row r="2322" spans="1:13" ht="15.75" thickBot="1">
      <c r="A2322" s="238" t="s">
        <v>26</v>
      </c>
      <c r="B2322" s="237"/>
      <c r="C2322" s="237"/>
      <c r="D2322" s="237"/>
      <c r="E2322" s="237"/>
      <c r="F2322" s="237"/>
      <c r="G2322" s="237"/>
      <c r="H2322" s="235"/>
      <c r="I2322" s="234"/>
      <c r="J2322" s="233"/>
      <c r="K2322" s="431"/>
      <c r="L2322" s="432"/>
      <c r="M2322" s="215"/>
    </row>
    <row r="2323" spans="1:13" ht="15.75" thickBot="1">
      <c r="A2323" s="986" t="s">
        <v>111</v>
      </c>
      <c r="B2323" s="987"/>
      <c r="C2323" s="987"/>
      <c r="D2323" s="987"/>
      <c r="E2323" s="987"/>
      <c r="F2323" s="987"/>
      <c r="G2323" s="987"/>
      <c r="H2323" s="988"/>
      <c r="I2323" s="242"/>
      <c r="J2323" s="241"/>
      <c r="K2323" s="999">
        <v>7.34</v>
      </c>
      <c r="L2323" s="1005"/>
      <c r="M2323" s="240">
        <f>K2323*12*I2274</f>
        <v>133899.21600000001</v>
      </c>
    </row>
    <row r="2324" spans="1:13">
      <c r="A2324" s="238" t="s">
        <v>132</v>
      </c>
      <c r="B2324" s="236"/>
      <c r="C2324" s="236"/>
      <c r="D2324" s="236"/>
      <c r="E2324" s="236"/>
      <c r="F2324" s="237"/>
      <c r="G2324" s="236"/>
      <c r="H2324" s="235"/>
      <c r="I2324" s="967" t="s">
        <v>23</v>
      </c>
      <c r="J2324" s="968"/>
      <c r="K2324" s="232"/>
      <c r="L2324" s="432"/>
      <c r="M2324" s="215"/>
    </row>
    <row r="2325" spans="1:13">
      <c r="A2325" s="238" t="s">
        <v>131</v>
      </c>
      <c r="B2325" s="236"/>
      <c r="C2325" s="236"/>
      <c r="D2325" s="236"/>
      <c r="E2325" s="236"/>
      <c r="F2325" s="237"/>
      <c r="G2325" s="236"/>
      <c r="H2325" s="235"/>
      <c r="I2325" s="967" t="s">
        <v>21</v>
      </c>
      <c r="J2325" s="968"/>
      <c r="K2325" s="232"/>
      <c r="L2325" s="432"/>
      <c r="M2325" s="215"/>
    </row>
    <row r="2326" spans="1:13">
      <c r="A2326" s="238" t="s">
        <v>130</v>
      </c>
      <c r="B2326" s="236"/>
      <c r="C2326" s="236"/>
      <c r="D2326" s="236"/>
      <c r="E2326" s="236"/>
      <c r="F2326" s="237"/>
      <c r="G2326" s="236"/>
      <c r="H2326" s="235"/>
      <c r="I2326" s="967" t="s">
        <v>19</v>
      </c>
      <c r="J2326" s="968"/>
      <c r="K2326" s="232"/>
      <c r="L2326" s="432"/>
      <c r="M2326" s="215"/>
    </row>
    <row r="2327" spans="1:13">
      <c r="A2327" s="238" t="s">
        <v>129</v>
      </c>
      <c r="B2327" s="236"/>
      <c r="C2327" s="236"/>
      <c r="D2327" s="236"/>
      <c r="E2327" s="236"/>
      <c r="F2327" s="237"/>
      <c r="G2327" s="236"/>
      <c r="H2327" s="235"/>
      <c r="I2327" s="967" t="s">
        <v>17</v>
      </c>
      <c r="J2327" s="968"/>
      <c r="K2327" s="232"/>
      <c r="L2327" s="432"/>
      <c r="M2327" s="215"/>
    </row>
    <row r="2328" spans="1:13">
      <c r="A2328" s="238" t="s">
        <v>128</v>
      </c>
      <c r="B2328" s="236"/>
      <c r="C2328" s="236"/>
      <c r="D2328" s="236"/>
      <c r="E2328" s="236"/>
      <c r="F2328" s="237"/>
      <c r="G2328" s="236"/>
      <c r="H2328" s="235"/>
      <c r="I2328" s="967" t="s">
        <v>15</v>
      </c>
      <c r="J2328" s="968"/>
      <c r="K2328" s="232"/>
      <c r="L2328" s="432"/>
      <c r="M2328" s="215"/>
    </row>
    <row r="2329" spans="1:13">
      <c r="A2329" s="238" t="s">
        <v>127</v>
      </c>
      <c r="B2329" s="236"/>
      <c r="C2329" s="236"/>
      <c r="D2329" s="236"/>
      <c r="E2329" s="236"/>
      <c r="F2329" s="237"/>
      <c r="G2329" s="236"/>
      <c r="H2329" s="235"/>
      <c r="I2329" s="234"/>
      <c r="J2329" s="233"/>
      <c r="K2329" s="232"/>
      <c r="L2329" s="239"/>
      <c r="M2329" s="215"/>
    </row>
    <row r="2330" spans="1:13">
      <c r="A2330" s="238" t="s">
        <v>126</v>
      </c>
      <c r="B2330" s="236"/>
      <c r="C2330" s="236"/>
      <c r="D2330" s="236"/>
      <c r="E2330" s="236"/>
      <c r="F2330" s="237"/>
      <c r="G2330" s="236"/>
      <c r="H2330" s="235"/>
      <c r="I2330" s="234"/>
      <c r="J2330" s="233"/>
      <c r="K2330" s="232"/>
      <c r="L2330" s="432"/>
      <c r="M2330" s="215"/>
    </row>
    <row r="2331" spans="1:13">
      <c r="A2331" s="238" t="s">
        <v>11</v>
      </c>
      <c r="B2331" s="236"/>
      <c r="C2331" s="236"/>
      <c r="D2331" s="236"/>
      <c r="E2331" s="236"/>
      <c r="F2331" s="237"/>
      <c r="G2331" s="236"/>
      <c r="H2331" s="235"/>
      <c r="I2331" s="234"/>
      <c r="J2331" s="233"/>
      <c r="K2331" s="232"/>
      <c r="L2331" s="432"/>
      <c r="M2331" s="215"/>
    </row>
    <row r="2332" spans="1:13" ht="15.75" thickBot="1">
      <c r="A2332" s="238" t="s">
        <v>125</v>
      </c>
      <c r="B2332" s="236"/>
      <c r="C2332" s="236"/>
      <c r="D2332" s="236"/>
      <c r="E2332" s="236"/>
      <c r="F2332" s="237"/>
      <c r="G2332" s="236"/>
      <c r="H2332" s="235"/>
      <c r="I2332" s="234"/>
      <c r="J2332" s="233"/>
      <c r="K2332" s="232"/>
      <c r="L2332" s="432"/>
      <c r="M2332" s="215"/>
    </row>
    <row r="2333" spans="1:13">
      <c r="A2333" s="230" t="s">
        <v>8</v>
      </c>
      <c r="B2333" s="229"/>
      <c r="C2333" s="229"/>
      <c r="D2333" s="229"/>
      <c r="E2333" s="229"/>
      <c r="F2333" s="229"/>
      <c r="G2333" s="229"/>
      <c r="H2333" s="229"/>
      <c r="I2333" s="1014" t="s">
        <v>3</v>
      </c>
      <c r="J2333" s="1015"/>
      <c r="K2333" s="228"/>
      <c r="L2333" s="227"/>
      <c r="M2333" s="226"/>
    </row>
    <row r="2334" spans="1:13" ht="15.75" thickBot="1">
      <c r="A2334" s="225" t="s">
        <v>7</v>
      </c>
      <c r="B2334" s="224"/>
      <c r="C2334" s="224"/>
      <c r="D2334" s="224"/>
      <c r="E2334" s="224"/>
      <c r="F2334" s="224"/>
      <c r="G2334" s="224"/>
      <c r="H2334" s="224"/>
      <c r="I2334" s="223"/>
      <c r="J2334" s="222"/>
      <c r="K2334" s="221"/>
      <c r="L2334" s="220"/>
      <c r="M2334" s="219"/>
    </row>
    <row r="2335" spans="1:13" ht="15.75" thickBot="1">
      <c r="A2335" s="986" t="s">
        <v>6</v>
      </c>
      <c r="B2335" s="987"/>
      <c r="C2335" s="987"/>
      <c r="D2335" s="987"/>
      <c r="E2335" s="987"/>
      <c r="F2335" s="987"/>
      <c r="G2335" s="987"/>
      <c r="H2335" s="1026"/>
      <c r="I2335" s="1027" t="s">
        <v>5</v>
      </c>
      <c r="J2335" s="1028"/>
      <c r="K2335" s="1024">
        <v>1.69</v>
      </c>
      <c r="L2335" s="1025"/>
      <c r="M2335" s="208">
        <f>K2335*12*I2274</f>
        <v>30829.656000000003</v>
      </c>
    </row>
    <row r="2336" spans="1:13" ht="15.75" thickBot="1">
      <c r="A2336" s="1016" t="s">
        <v>4</v>
      </c>
      <c r="B2336" s="1016"/>
      <c r="C2336" s="1016"/>
      <c r="D2336" s="1016"/>
      <c r="E2336" s="1016"/>
      <c r="F2336" s="1016"/>
      <c r="G2336" s="1016"/>
      <c r="H2336" s="1016"/>
      <c r="I2336" s="1014" t="s">
        <v>3</v>
      </c>
      <c r="J2336" s="1015"/>
      <c r="K2336" s="1017">
        <v>0.42</v>
      </c>
      <c r="L2336" s="1017"/>
      <c r="M2336" s="215">
        <f>K2336*I2274*12</f>
        <v>7661.8080000000009</v>
      </c>
    </row>
    <row r="2337" spans="1:13" ht="15.75" thickBot="1">
      <c r="A2337" s="433" t="s">
        <v>2</v>
      </c>
      <c r="B2337" s="434"/>
      <c r="C2337" s="434"/>
      <c r="D2337" s="434"/>
      <c r="E2337" s="434"/>
      <c r="F2337" s="434"/>
      <c r="G2337" s="434"/>
      <c r="H2337" s="434"/>
      <c r="I2337" s="436"/>
      <c r="J2337" s="441"/>
      <c r="K2337" s="1018"/>
      <c r="L2337" s="1019"/>
      <c r="M2337" s="208">
        <f>K2337*I2274*12</f>
        <v>0</v>
      </c>
    </row>
    <row r="2338" spans="1:13" ht="15.75" thickBot="1">
      <c r="A2338" s="1020" t="s">
        <v>0</v>
      </c>
      <c r="B2338" s="1021"/>
      <c r="C2338" s="1021"/>
      <c r="D2338" s="1021"/>
      <c r="E2338" s="1021"/>
      <c r="F2338" s="1021"/>
      <c r="G2338" s="1021"/>
      <c r="H2338" s="1021"/>
      <c r="I2338" s="210"/>
      <c r="J2338" s="209"/>
      <c r="K2338" s="1022">
        <f>K2275+K2285+K2298+K2323+K2335+K2337+K2336</f>
        <v>60.95</v>
      </c>
      <c r="L2338" s="1023"/>
      <c r="M2338" s="208">
        <f>M2275+M2285+M2298+M2323+M2335+M2337+M2336</f>
        <v>1111874.28</v>
      </c>
    </row>
    <row r="2340" spans="1:13" ht="15.75">
      <c r="A2340" s="957" t="s">
        <v>104</v>
      </c>
      <c r="B2340" s="957"/>
      <c r="C2340" s="957"/>
      <c r="D2340" s="957"/>
      <c r="E2340" s="957"/>
      <c r="F2340" s="957"/>
      <c r="G2340" s="957"/>
      <c r="H2340" s="957"/>
      <c r="I2340" s="957"/>
      <c r="J2340" s="957"/>
      <c r="K2340" s="957"/>
      <c r="L2340" s="957"/>
      <c r="M2340" s="262"/>
    </row>
    <row r="2341" spans="1:13" ht="15.75">
      <c r="A2341" s="958" t="s">
        <v>139</v>
      </c>
      <c r="B2341" s="958"/>
      <c r="C2341" s="958"/>
      <c r="D2341" s="958"/>
      <c r="E2341" s="958"/>
      <c r="F2341" s="958"/>
      <c r="G2341" s="958"/>
      <c r="H2341" s="958"/>
      <c r="I2341" s="958"/>
      <c r="J2341" s="958"/>
      <c r="K2341" s="958"/>
      <c r="L2341" s="958"/>
      <c r="M2341" s="262"/>
    </row>
    <row r="2342" spans="1:13" ht="15.75">
      <c r="A2342" s="300"/>
      <c r="B2342" s="300"/>
      <c r="C2342" s="300"/>
      <c r="D2342" s="300"/>
      <c r="E2342" s="300"/>
      <c r="F2342" s="300" t="s">
        <v>173</v>
      </c>
      <c r="G2342" s="300"/>
      <c r="H2342" s="300"/>
      <c r="I2342" s="300"/>
      <c r="J2342" s="300"/>
      <c r="K2342" s="1110" t="s">
        <v>159</v>
      </c>
      <c r="L2342" s="1111"/>
      <c r="M2342" s="1111"/>
    </row>
    <row r="2343" spans="1:13">
      <c r="A2343" s="264"/>
      <c r="B2343" s="263"/>
      <c r="C2343" s="960" t="s">
        <v>100</v>
      </c>
      <c r="D2343" s="960"/>
      <c r="E2343" s="960"/>
      <c r="F2343" s="263"/>
      <c r="G2343" s="263"/>
      <c r="H2343" s="298"/>
      <c r="I2343" s="961" t="s">
        <v>99</v>
      </c>
      <c r="J2343" s="962"/>
      <c r="K2343" s="963" t="s">
        <v>98</v>
      </c>
      <c r="L2343" s="964"/>
      <c r="M2343" s="312"/>
    </row>
    <row r="2344" spans="1:13">
      <c r="A2344" s="311"/>
      <c r="B2344" s="283"/>
      <c r="C2344" s="283"/>
      <c r="D2344" s="283"/>
      <c r="E2344" s="283"/>
      <c r="F2344" s="283"/>
      <c r="G2344" s="283"/>
      <c r="H2344" s="284"/>
      <c r="I2344" s="234"/>
      <c r="J2344" s="233"/>
      <c r="K2344" s="965" t="s">
        <v>97</v>
      </c>
      <c r="L2344" s="966"/>
      <c r="M2344" s="310" t="s">
        <v>96</v>
      </c>
    </row>
    <row r="2345" spans="1:13">
      <c r="A2345" s="311"/>
      <c r="B2345" s="283"/>
      <c r="C2345" s="283"/>
      <c r="D2345" s="283"/>
      <c r="E2345" s="283"/>
      <c r="F2345" s="283"/>
      <c r="G2345" s="283"/>
      <c r="H2345" s="284"/>
      <c r="I2345" s="967" t="s">
        <v>95</v>
      </c>
      <c r="J2345" s="968"/>
      <c r="K2345" s="969" t="s">
        <v>94</v>
      </c>
      <c r="L2345" s="970"/>
      <c r="M2345" s="310" t="s">
        <v>93</v>
      </c>
    </row>
    <row r="2346" spans="1:13" ht="16.5" thickBot="1">
      <c r="A2346" s="309"/>
      <c r="B2346" s="280"/>
      <c r="C2346" s="280"/>
      <c r="D2346" s="280"/>
      <c r="E2346" s="280"/>
      <c r="F2346" s="280"/>
      <c r="G2346" s="280"/>
      <c r="H2346" s="279"/>
      <c r="I2346" s="971">
        <v>370.5</v>
      </c>
      <c r="J2346" s="972"/>
      <c r="K2346" s="973"/>
      <c r="L2346" s="974"/>
      <c r="M2346" s="308"/>
    </row>
    <row r="2347" spans="1:13">
      <c r="A2347" s="296" t="s">
        <v>92</v>
      </c>
      <c r="B2347" s="276"/>
      <c r="C2347" s="276"/>
      <c r="D2347" s="276"/>
      <c r="E2347" s="276"/>
      <c r="F2347" s="276"/>
      <c r="G2347" s="276"/>
      <c r="H2347" s="307"/>
      <c r="I2347" s="273"/>
      <c r="J2347" s="272"/>
      <c r="K2347" s="955">
        <f>K2350+K2353</f>
        <v>7.59</v>
      </c>
      <c r="L2347" s="956"/>
      <c r="M2347" s="226">
        <f>K2347*12*I2346</f>
        <v>33745.14</v>
      </c>
    </row>
    <row r="2348" spans="1:13">
      <c r="A2348" s="306" t="s">
        <v>91</v>
      </c>
      <c r="B2348" s="305"/>
      <c r="C2348" s="305"/>
      <c r="D2348" s="305"/>
      <c r="E2348" s="305"/>
      <c r="F2348" s="305"/>
      <c r="G2348" s="305"/>
      <c r="H2348" s="304"/>
      <c r="I2348" s="234"/>
      <c r="J2348" s="233"/>
      <c r="K2348" s="268"/>
      <c r="L2348" s="261"/>
      <c r="M2348" s="303"/>
    </row>
    <row r="2349" spans="1:13" ht="15.75" thickBot="1">
      <c r="A2349" s="292" t="s">
        <v>90</v>
      </c>
      <c r="B2349" s="302"/>
      <c r="C2349" s="302"/>
      <c r="D2349" s="302"/>
      <c r="E2349" s="302"/>
      <c r="F2349" s="302"/>
      <c r="G2349" s="302"/>
      <c r="H2349" s="301"/>
      <c r="I2349" s="289"/>
      <c r="J2349" s="222"/>
      <c r="K2349" s="221"/>
      <c r="L2349" s="220"/>
      <c r="M2349" s="219"/>
    </row>
    <row r="2350" spans="1:13">
      <c r="A2350" s="257" t="s">
        <v>89</v>
      </c>
      <c r="B2350" s="266"/>
      <c r="C2350" s="266"/>
      <c r="D2350" s="266"/>
      <c r="E2350" s="266"/>
      <c r="F2350" s="266"/>
      <c r="G2350" s="266"/>
      <c r="H2350" s="285"/>
      <c r="I2350" s="975" t="s">
        <v>27</v>
      </c>
      <c r="J2350" s="976"/>
      <c r="K2350" s="977">
        <v>4.54</v>
      </c>
      <c r="L2350" s="978"/>
      <c r="M2350" s="215">
        <f>K2350*12*I2346</f>
        <v>20184.84</v>
      </c>
    </row>
    <row r="2351" spans="1:13">
      <c r="A2351" s="238" t="s">
        <v>80</v>
      </c>
      <c r="B2351" s="283"/>
      <c r="C2351" s="283"/>
      <c r="D2351" s="283"/>
      <c r="E2351" s="283"/>
      <c r="F2351" s="283"/>
      <c r="G2351" s="283"/>
      <c r="H2351" s="284"/>
      <c r="I2351" s="967" t="s">
        <v>70</v>
      </c>
      <c r="J2351" s="968"/>
      <c r="K2351" s="262"/>
      <c r="L2351" s="261"/>
      <c r="M2351" s="215"/>
    </row>
    <row r="2352" spans="1:13">
      <c r="A2352" s="257" t="s">
        <v>79</v>
      </c>
      <c r="B2352" s="266"/>
      <c r="C2352" s="266"/>
      <c r="D2352" s="266"/>
      <c r="E2352" s="266"/>
      <c r="F2352" s="266"/>
      <c r="G2352" s="266"/>
      <c r="H2352" s="285"/>
      <c r="I2352" s="975"/>
      <c r="J2352" s="976"/>
      <c r="K2352" s="262"/>
      <c r="L2352" s="261"/>
      <c r="M2352" s="215"/>
    </row>
    <row r="2353" spans="1:13">
      <c r="A2353" s="257" t="s">
        <v>88</v>
      </c>
      <c r="B2353" s="266"/>
      <c r="C2353" s="266"/>
      <c r="D2353" s="266"/>
      <c r="E2353" s="266"/>
      <c r="F2353" s="266"/>
      <c r="G2353" s="266"/>
      <c r="H2353" s="285"/>
      <c r="I2353" s="979" t="s">
        <v>59</v>
      </c>
      <c r="J2353" s="980"/>
      <c r="K2353" s="981">
        <v>3.05</v>
      </c>
      <c r="L2353" s="982"/>
      <c r="M2353" s="215">
        <f>K2353*12*I2346</f>
        <v>13560.299999999997</v>
      </c>
    </row>
    <row r="2354" spans="1:13" ht="15.75">
      <c r="A2354" s="254" t="s">
        <v>87</v>
      </c>
      <c r="B2354" s="282"/>
      <c r="C2354" s="282"/>
      <c r="D2354" s="282"/>
      <c r="E2354" s="282"/>
      <c r="F2354" s="282"/>
      <c r="G2354" s="282"/>
      <c r="H2354" s="281"/>
      <c r="I2354" s="967" t="s">
        <v>70</v>
      </c>
      <c r="J2354" s="968"/>
      <c r="K2354" s="300"/>
      <c r="L2354" s="299"/>
      <c r="M2354" s="215"/>
    </row>
    <row r="2355" spans="1:13">
      <c r="A2355" s="249" t="s">
        <v>86</v>
      </c>
      <c r="B2355" s="263"/>
      <c r="C2355" s="263"/>
      <c r="D2355" s="263"/>
      <c r="E2355" s="263"/>
      <c r="F2355" s="263"/>
      <c r="G2355" s="263"/>
      <c r="H2355" s="298"/>
      <c r="I2355" s="967"/>
      <c r="J2355" s="968"/>
      <c r="K2355" s="297"/>
      <c r="L2355" s="261"/>
      <c r="M2355" s="215"/>
    </row>
    <row r="2356" spans="1:13" ht="15.75" thickBot="1">
      <c r="A2356" s="257" t="s">
        <v>85</v>
      </c>
      <c r="B2356" s="256"/>
      <c r="C2356" s="256"/>
      <c r="D2356" s="256"/>
      <c r="E2356" s="256"/>
      <c r="F2356" s="256"/>
      <c r="G2356" s="256"/>
      <c r="H2356" s="255"/>
      <c r="I2356" s="270"/>
      <c r="J2356" s="269"/>
      <c r="K2356" s="983"/>
      <c r="L2356" s="984"/>
      <c r="M2356" s="215"/>
    </row>
    <row r="2357" spans="1:13">
      <c r="A2357" s="296" t="s">
        <v>84</v>
      </c>
      <c r="B2357" s="295"/>
      <c r="C2357" s="295"/>
      <c r="D2357" s="295"/>
      <c r="E2357" s="295"/>
      <c r="F2357" s="295"/>
      <c r="G2357" s="295"/>
      <c r="H2357" s="294"/>
      <c r="I2357" s="273"/>
      <c r="J2357" s="293"/>
      <c r="K2357" s="985">
        <f>K2359+K2364+K2366</f>
        <v>6.1999999999999993</v>
      </c>
      <c r="L2357" s="956"/>
      <c r="M2357" s="226">
        <f>K2357*12*I2346</f>
        <v>27565.199999999997</v>
      </c>
    </row>
    <row r="2358" spans="1:13" ht="15.75" thickBot="1">
      <c r="A2358" s="292" t="s">
        <v>83</v>
      </c>
      <c r="B2358" s="291"/>
      <c r="C2358" s="291"/>
      <c r="D2358" s="291"/>
      <c r="E2358" s="291"/>
      <c r="F2358" s="291"/>
      <c r="G2358" s="291"/>
      <c r="H2358" s="290"/>
      <c r="I2358" s="289"/>
      <c r="J2358" s="288"/>
      <c r="K2358" s="221"/>
      <c r="L2358" s="220"/>
      <c r="M2358" s="219"/>
    </row>
    <row r="2359" spans="1:13">
      <c r="A2359" s="238" t="s">
        <v>82</v>
      </c>
      <c r="B2359" s="237"/>
      <c r="C2359" s="237"/>
      <c r="D2359" s="237"/>
      <c r="E2359" s="237"/>
      <c r="F2359" s="237"/>
      <c r="G2359" s="237"/>
      <c r="H2359" s="235"/>
      <c r="I2359" s="967" t="s">
        <v>27</v>
      </c>
      <c r="J2359" s="968"/>
      <c r="K2359" s="977">
        <v>3.11</v>
      </c>
      <c r="L2359" s="978"/>
      <c r="M2359" s="215">
        <f>K2359*12*I2346</f>
        <v>13827.06</v>
      </c>
    </row>
    <row r="2360" spans="1:13">
      <c r="A2360" s="257" t="s">
        <v>81</v>
      </c>
      <c r="B2360" s="256"/>
      <c r="C2360" s="256"/>
      <c r="D2360" s="256"/>
      <c r="E2360" s="256"/>
      <c r="F2360" s="256"/>
      <c r="G2360" s="256"/>
      <c r="H2360" s="255"/>
      <c r="I2360" s="429"/>
      <c r="J2360" s="430"/>
      <c r="K2360" s="262"/>
      <c r="L2360" s="261"/>
      <c r="M2360" s="215"/>
    </row>
    <row r="2361" spans="1:13">
      <c r="A2361" s="238" t="s">
        <v>80</v>
      </c>
      <c r="B2361" s="283"/>
      <c r="C2361" s="283"/>
      <c r="D2361" s="283"/>
      <c r="E2361" s="283"/>
      <c r="F2361" s="283"/>
      <c r="G2361" s="283"/>
      <c r="H2361" s="284"/>
      <c r="I2361" s="967" t="s">
        <v>70</v>
      </c>
      <c r="J2361" s="968"/>
      <c r="K2361" s="262"/>
      <c r="L2361" s="261"/>
      <c r="M2361" s="215"/>
    </row>
    <row r="2362" spans="1:13">
      <c r="A2362" s="257" t="s">
        <v>79</v>
      </c>
      <c r="B2362" s="266"/>
      <c r="C2362" s="266"/>
      <c r="D2362" s="266"/>
      <c r="E2362" s="266"/>
      <c r="F2362" s="266"/>
      <c r="G2362" s="266"/>
      <c r="H2362" s="285"/>
      <c r="I2362" s="975"/>
      <c r="J2362" s="976"/>
      <c r="K2362" s="262"/>
      <c r="L2362" s="261"/>
      <c r="M2362" s="215"/>
    </row>
    <row r="2363" spans="1:13">
      <c r="A2363" s="254" t="s">
        <v>78</v>
      </c>
      <c r="B2363" s="282"/>
      <c r="C2363" s="281"/>
      <c r="D2363" s="283"/>
      <c r="E2363" s="283"/>
      <c r="F2363" s="283"/>
      <c r="G2363" s="283"/>
      <c r="H2363" s="284"/>
      <c r="I2363" s="967" t="s">
        <v>70</v>
      </c>
      <c r="J2363" s="968"/>
      <c r="K2363" s="262"/>
      <c r="L2363" s="261"/>
      <c r="M2363" s="215"/>
    </row>
    <row r="2364" spans="1:13">
      <c r="A2364" s="238" t="s">
        <v>77</v>
      </c>
      <c r="B2364" s="283"/>
      <c r="C2364" s="283"/>
      <c r="D2364" s="282"/>
      <c r="E2364" s="282"/>
      <c r="F2364" s="282"/>
      <c r="G2364" s="282"/>
      <c r="H2364" s="281"/>
      <c r="I2364" s="979" t="s">
        <v>59</v>
      </c>
      <c r="J2364" s="980"/>
      <c r="K2364" s="981">
        <v>1.36</v>
      </c>
      <c r="L2364" s="982"/>
      <c r="M2364" s="215">
        <f>K2364*12*I2346</f>
        <v>6046.56</v>
      </c>
    </row>
    <row r="2365" spans="1:13">
      <c r="A2365" s="249" t="s">
        <v>76</v>
      </c>
      <c r="B2365" s="248"/>
      <c r="C2365" s="248"/>
      <c r="D2365" s="248"/>
      <c r="E2365" s="248"/>
      <c r="F2365" s="248"/>
      <c r="G2365" s="248"/>
      <c r="H2365" s="247"/>
      <c r="I2365" s="961" t="s">
        <v>134</v>
      </c>
      <c r="J2365" s="962"/>
      <c r="K2365" s="262"/>
      <c r="L2365" s="261"/>
      <c r="M2365" s="215"/>
    </row>
    <row r="2366" spans="1:13">
      <c r="A2366" s="249" t="s">
        <v>73</v>
      </c>
      <c r="B2366" s="248"/>
      <c r="C2366" s="248"/>
      <c r="D2366" s="248"/>
      <c r="E2366" s="248"/>
      <c r="F2366" s="248"/>
      <c r="G2366" s="248"/>
      <c r="H2366" s="247"/>
      <c r="I2366" s="961" t="s">
        <v>59</v>
      </c>
      <c r="J2366" s="962"/>
      <c r="K2366" s="981">
        <v>1.73</v>
      </c>
      <c r="L2366" s="982"/>
      <c r="M2366" s="215">
        <f>K2366*12*I2346</f>
        <v>7691.579999999999</v>
      </c>
    </row>
    <row r="2367" spans="1:13">
      <c r="A2367" s="257" t="s">
        <v>72</v>
      </c>
      <c r="B2367" s="256"/>
      <c r="C2367" s="256"/>
      <c r="D2367" s="256"/>
      <c r="E2367" s="256"/>
      <c r="F2367" s="256"/>
      <c r="G2367" s="256"/>
      <c r="H2367" s="255"/>
      <c r="I2367" s="270"/>
      <c r="J2367" s="269"/>
      <c r="K2367" s="262"/>
      <c r="L2367" s="261"/>
      <c r="M2367" s="215"/>
    </row>
    <row r="2368" spans="1:13">
      <c r="A2368" s="249" t="s">
        <v>71</v>
      </c>
      <c r="B2368" s="248"/>
      <c r="C2368" s="248"/>
      <c r="D2368" s="248"/>
      <c r="E2368" s="248"/>
      <c r="F2368" s="248"/>
      <c r="G2368" s="248"/>
      <c r="H2368" s="247"/>
      <c r="I2368" s="967" t="s">
        <v>70</v>
      </c>
      <c r="J2368" s="968"/>
      <c r="K2368" s="262"/>
      <c r="L2368" s="261"/>
      <c r="M2368" s="215"/>
    </row>
    <row r="2369" spans="1:13" ht="15.75" thickBot="1">
      <c r="A2369" s="249" t="s">
        <v>69</v>
      </c>
      <c r="B2369" s="248"/>
      <c r="C2369" s="248"/>
      <c r="D2369" s="248"/>
      <c r="E2369" s="248"/>
      <c r="F2369" s="248"/>
      <c r="G2369" s="248"/>
      <c r="H2369" s="247"/>
      <c r="I2369" s="961" t="s">
        <v>133</v>
      </c>
      <c r="J2369" s="962"/>
      <c r="K2369" s="280"/>
      <c r="L2369" s="279"/>
      <c r="M2369" s="278"/>
    </row>
    <row r="2370" spans="1:13" ht="15.75" thickBot="1">
      <c r="A2370" s="277" t="s">
        <v>66</v>
      </c>
      <c r="B2370" s="276"/>
      <c r="C2370" s="276"/>
      <c r="D2370" s="276"/>
      <c r="E2370" s="276"/>
      <c r="F2370" s="276"/>
      <c r="G2370" s="275"/>
      <c r="H2370" s="274"/>
      <c r="I2370" s="273"/>
      <c r="J2370" s="272"/>
      <c r="K2370" s="991">
        <f>K2371+K2378+K2386+K2390+K2391</f>
        <v>14.590000000000002</v>
      </c>
      <c r="L2370" s="956"/>
      <c r="M2370" s="226">
        <f>M2371+M2378+M2386+M2390+M2391</f>
        <v>64867.140000000007</v>
      </c>
    </row>
    <row r="2371" spans="1:13" ht="15.75" thickBot="1">
      <c r="A2371" s="986" t="s">
        <v>65</v>
      </c>
      <c r="B2371" s="987"/>
      <c r="C2371" s="987"/>
      <c r="D2371" s="987"/>
      <c r="E2371" s="987"/>
      <c r="F2371" s="987"/>
      <c r="G2371" s="987"/>
      <c r="H2371" s="988"/>
      <c r="I2371" s="242"/>
      <c r="J2371" s="241"/>
      <c r="K2371" s="989">
        <f>K2372+K2373+K2374+K2376+K2377</f>
        <v>8.3000000000000007</v>
      </c>
      <c r="L2371" s="990"/>
      <c r="M2371" s="240">
        <f>K2371*12*I2346</f>
        <v>36901.800000000003</v>
      </c>
    </row>
    <row r="2372" spans="1:13">
      <c r="A2372" s="257" t="s">
        <v>64</v>
      </c>
      <c r="B2372" s="256"/>
      <c r="C2372" s="256"/>
      <c r="D2372" s="256"/>
      <c r="E2372" s="256"/>
      <c r="F2372" s="256"/>
      <c r="G2372" s="256"/>
      <c r="H2372" s="255"/>
      <c r="I2372" s="975" t="s">
        <v>63</v>
      </c>
      <c r="J2372" s="976"/>
      <c r="K2372" s="977">
        <v>2.2400000000000002</v>
      </c>
      <c r="L2372" s="978"/>
      <c r="M2372" s="215">
        <f>K2372*12*I2346</f>
        <v>9959.0400000000009</v>
      </c>
    </row>
    <row r="2373" spans="1:13">
      <c r="A2373" s="254" t="s">
        <v>62</v>
      </c>
      <c r="B2373" s="253"/>
      <c r="C2373" s="253"/>
      <c r="D2373" s="253"/>
      <c r="E2373" s="253"/>
      <c r="F2373" s="253"/>
      <c r="G2373" s="253"/>
      <c r="H2373" s="252"/>
      <c r="I2373" s="979" t="s">
        <v>61</v>
      </c>
      <c r="J2373" s="980"/>
      <c r="K2373" s="981">
        <v>5.28</v>
      </c>
      <c r="L2373" s="982"/>
      <c r="M2373" s="215">
        <f>K2373*12*I2346</f>
        <v>23474.880000000001</v>
      </c>
    </row>
    <row r="2374" spans="1:13">
      <c r="A2374" s="249" t="s">
        <v>60</v>
      </c>
      <c r="B2374" s="248"/>
      <c r="C2374" s="248"/>
      <c r="D2374" s="248"/>
      <c r="E2374" s="248"/>
      <c r="F2374" s="248"/>
      <c r="G2374" s="248"/>
      <c r="H2374" s="247"/>
      <c r="I2374" s="961" t="s">
        <v>59</v>
      </c>
      <c r="J2374" s="962"/>
      <c r="K2374" s="981">
        <v>0.6</v>
      </c>
      <c r="L2374" s="982"/>
      <c r="M2374" s="215">
        <f>K2374*12*I2346</f>
        <v>2667.6</v>
      </c>
    </row>
    <row r="2375" spans="1:13">
      <c r="A2375" s="271" t="s">
        <v>58</v>
      </c>
      <c r="B2375" s="266"/>
      <c r="C2375" s="266"/>
      <c r="D2375" s="266"/>
      <c r="E2375" s="256"/>
      <c r="F2375" s="256"/>
      <c r="G2375" s="256"/>
      <c r="H2375" s="255"/>
      <c r="I2375" s="270"/>
      <c r="J2375" s="269"/>
      <c r="K2375" s="268"/>
      <c r="L2375" s="261"/>
      <c r="M2375" s="215"/>
    </row>
    <row r="2376" spans="1:13">
      <c r="A2376" s="254" t="s">
        <v>57</v>
      </c>
      <c r="B2376" s="253"/>
      <c r="C2376" s="253"/>
      <c r="D2376" s="253"/>
      <c r="E2376" s="253"/>
      <c r="F2376" s="253"/>
      <c r="G2376" s="253"/>
      <c r="H2376" s="252"/>
      <c r="I2376" s="979" t="s">
        <v>27</v>
      </c>
      <c r="J2376" s="980"/>
      <c r="K2376" s="981">
        <v>0.18</v>
      </c>
      <c r="L2376" s="982"/>
      <c r="M2376" s="215">
        <f>K2376*12*I2346</f>
        <v>800.28000000000009</v>
      </c>
    </row>
    <row r="2377" spans="1:13" ht="15.75" thickBot="1">
      <c r="A2377" s="249" t="s">
        <v>56</v>
      </c>
      <c r="B2377" s="248"/>
      <c r="C2377" s="248"/>
      <c r="D2377" s="248"/>
      <c r="E2377" s="248"/>
      <c r="F2377" s="248"/>
      <c r="G2377" s="248"/>
      <c r="H2377" s="247"/>
      <c r="I2377" s="992" t="s">
        <v>27</v>
      </c>
      <c r="J2377" s="993"/>
      <c r="K2377" s="994"/>
      <c r="L2377" s="995"/>
      <c r="M2377" s="215"/>
    </row>
    <row r="2378" spans="1:13" ht="15.75" thickBot="1">
      <c r="A2378" s="996" t="s">
        <v>55</v>
      </c>
      <c r="B2378" s="997"/>
      <c r="C2378" s="997"/>
      <c r="D2378" s="997"/>
      <c r="E2378" s="997"/>
      <c r="F2378" s="997"/>
      <c r="G2378" s="997"/>
      <c r="H2378" s="998"/>
      <c r="I2378" s="242"/>
      <c r="J2378" s="241"/>
      <c r="K2378" s="999">
        <f>K2379+K2380+K2382+K2383+K2384+K2385</f>
        <v>2.5499999999999998</v>
      </c>
      <c r="L2378" s="990"/>
      <c r="M2378" s="240">
        <f>K2378*12*I2346</f>
        <v>11337.3</v>
      </c>
    </row>
    <row r="2379" spans="1:13">
      <c r="A2379" s="267" t="s">
        <v>54</v>
      </c>
      <c r="B2379" s="266"/>
      <c r="C2379" s="266"/>
      <c r="D2379" s="266"/>
      <c r="E2379" s="266"/>
      <c r="F2379" s="256"/>
      <c r="G2379" s="256"/>
      <c r="H2379" s="255"/>
      <c r="I2379" s="265"/>
      <c r="J2379" s="233"/>
      <c r="K2379" s="977">
        <v>0.14000000000000001</v>
      </c>
      <c r="L2379" s="978"/>
      <c r="M2379" s="215">
        <f>K2379*12*I2346</f>
        <v>622.44000000000005</v>
      </c>
    </row>
    <row r="2380" spans="1:13">
      <c r="A2380" s="264" t="s">
        <v>53</v>
      </c>
      <c r="B2380" s="263"/>
      <c r="C2380" s="263"/>
      <c r="D2380" s="263"/>
      <c r="E2380" s="263"/>
      <c r="F2380" s="248"/>
      <c r="G2380" s="248"/>
      <c r="H2380" s="247"/>
      <c r="I2380" s="967" t="s">
        <v>52</v>
      </c>
      <c r="J2380" s="968"/>
      <c r="K2380" s="981">
        <v>1.22</v>
      </c>
      <c r="L2380" s="982"/>
      <c r="M2380" s="215">
        <f>K2380*12*I2346</f>
        <v>5424.12</v>
      </c>
    </row>
    <row r="2381" spans="1:13">
      <c r="A2381" s="257" t="s">
        <v>51</v>
      </c>
      <c r="B2381" s="256"/>
      <c r="C2381" s="256"/>
      <c r="D2381" s="256"/>
      <c r="E2381" s="256"/>
      <c r="F2381" s="256"/>
      <c r="G2381" s="256"/>
      <c r="H2381" s="255"/>
      <c r="I2381" s="975" t="s">
        <v>50</v>
      </c>
      <c r="J2381" s="976"/>
      <c r="K2381" s="262"/>
      <c r="L2381" s="261"/>
      <c r="M2381" s="215"/>
    </row>
    <row r="2382" spans="1:13">
      <c r="A2382" s="254" t="s">
        <v>49</v>
      </c>
      <c r="B2382" s="253"/>
      <c r="C2382" s="253"/>
      <c r="D2382" s="253"/>
      <c r="E2382" s="253"/>
      <c r="F2382" s="253"/>
      <c r="G2382" s="253"/>
      <c r="H2382" s="252"/>
      <c r="I2382" s="979" t="s">
        <v>48</v>
      </c>
      <c r="J2382" s="980"/>
      <c r="K2382" s="981">
        <v>0.75</v>
      </c>
      <c r="L2382" s="982"/>
      <c r="M2382" s="215">
        <f>K2382*12*I2346</f>
        <v>3334.5</v>
      </c>
    </row>
    <row r="2383" spans="1:13">
      <c r="A2383" s="254" t="s">
        <v>47</v>
      </c>
      <c r="B2383" s="253"/>
      <c r="C2383" s="253"/>
      <c r="D2383" s="253"/>
      <c r="E2383" s="253"/>
      <c r="F2383" s="253"/>
      <c r="G2383" s="253"/>
      <c r="H2383" s="252"/>
      <c r="I2383" s="979" t="s">
        <v>46</v>
      </c>
      <c r="J2383" s="980"/>
      <c r="K2383" s="981">
        <v>0.19</v>
      </c>
      <c r="L2383" s="982"/>
      <c r="M2383" s="215">
        <f>K2383*12*I2346</f>
        <v>844.74000000000012</v>
      </c>
    </row>
    <row r="2384" spans="1:13">
      <c r="A2384" s="249" t="s">
        <v>38</v>
      </c>
      <c r="B2384" s="248"/>
      <c r="C2384" s="248"/>
      <c r="D2384" s="248"/>
      <c r="E2384" s="248"/>
      <c r="F2384" s="248"/>
      <c r="G2384" s="248"/>
      <c r="H2384" s="247"/>
      <c r="I2384" s="979" t="s">
        <v>37</v>
      </c>
      <c r="J2384" s="980"/>
      <c r="K2384" s="983">
        <v>0.1</v>
      </c>
      <c r="L2384" s="984"/>
      <c r="M2384" s="215">
        <f>K2384*12*I2346</f>
        <v>444.60000000000008</v>
      </c>
    </row>
    <row r="2385" spans="1:13" ht="15.75" thickBot="1">
      <c r="A2385" s="249" t="s">
        <v>45</v>
      </c>
      <c r="B2385" s="248"/>
      <c r="C2385" s="248"/>
      <c r="D2385" s="248"/>
      <c r="E2385" s="248"/>
      <c r="F2385" s="248"/>
      <c r="G2385" s="248"/>
      <c r="H2385" s="247"/>
      <c r="I2385" s="992" t="s">
        <v>44</v>
      </c>
      <c r="J2385" s="993"/>
      <c r="K2385" s="1002">
        <v>0.15</v>
      </c>
      <c r="L2385" s="1003"/>
      <c r="M2385" s="260">
        <f>K2385*12*I2346</f>
        <v>666.9</v>
      </c>
    </row>
    <row r="2386" spans="1:13" ht="15.75" thickBot="1">
      <c r="A2386" s="996" t="s">
        <v>108</v>
      </c>
      <c r="B2386" s="997"/>
      <c r="C2386" s="997"/>
      <c r="D2386" s="997"/>
      <c r="E2386" s="997"/>
      <c r="F2386" s="997"/>
      <c r="G2386" s="997"/>
      <c r="H2386" s="998"/>
      <c r="I2386" s="259"/>
      <c r="J2386" s="258"/>
      <c r="K2386" s="1004">
        <f>K2387+K2388+K2389</f>
        <v>1.67</v>
      </c>
      <c r="L2386" s="1005"/>
      <c r="M2386" s="240">
        <f>K2386*12*I2346</f>
        <v>7424.82</v>
      </c>
    </row>
    <row r="2387" spans="1:13">
      <c r="A2387" s="257" t="s">
        <v>42</v>
      </c>
      <c r="B2387" s="256"/>
      <c r="C2387" s="256"/>
      <c r="D2387" s="256"/>
      <c r="E2387" s="256"/>
      <c r="F2387" s="256"/>
      <c r="G2387" s="256"/>
      <c r="H2387" s="255"/>
      <c r="I2387" s="1006" t="s">
        <v>41</v>
      </c>
      <c r="J2387" s="1007"/>
      <c r="K2387" s="1008">
        <v>0.8</v>
      </c>
      <c r="L2387" s="1009"/>
      <c r="M2387" s="215">
        <f>K2387*12*I2346</f>
        <v>3556.8000000000006</v>
      </c>
    </row>
    <row r="2388" spans="1:13">
      <c r="A2388" s="254" t="s">
        <v>40</v>
      </c>
      <c r="B2388" s="253"/>
      <c r="C2388" s="253"/>
      <c r="D2388" s="253"/>
      <c r="E2388" s="253"/>
      <c r="F2388" s="253"/>
      <c r="G2388" s="253"/>
      <c r="H2388" s="252"/>
      <c r="I2388" s="251" t="s">
        <v>39</v>
      </c>
      <c r="J2388" s="250"/>
      <c r="K2388" s="983">
        <v>0.7</v>
      </c>
      <c r="L2388" s="984"/>
      <c r="M2388" s="215">
        <f>K2388*12*I2346</f>
        <v>3112.1999999999994</v>
      </c>
    </row>
    <row r="2389" spans="1:13" ht="15.75" thickBot="1">
      <c r="A2389" s="249" t="s">
        <v>38</v>
      </c>
      <c r="B2389" s="248"/>
      <c r="C2389" s="248"/>
      <c r="D2389" s="248"/>
      <c r="E2389" s="248"/>
      <c r="F2389" s="248"/>
      <c r="G2389" s="248"/>
      <c r="H2389" s="247"/>
      <c r="I2389" s="992" t="s">
        <v>37</v>
      </c>
      <c r="J2389" s="993"/>
      <c r="K2389" s="1002">
        <v>0.17</v>
      </c>
      <c r="L2389" s="1003"/>
      <c r="M2389" s="215">
        <f>K2389*12*I2346</f>
        <v>755.82</v>
      </c>
    </row>
    <row r="2390" spans="1:13" ht="15.75" thickBot="1">
      <c r="A2390" s="986" t="s">
        <v>167</v>
      </c>
      <c r="B2390" s="987"/>
      <c r="C2390" s="987"/>
      <c r="D2390" s="987"/>
      <c r="E2390" s="987"/>
      <c r="F2390" s="987"/>
      <c r="G2390" s="987"/>
      <c r="H2390" s="988"/>
      <c r="I2390" s="1014" t="s">
        <v>32</v>
      </c>
      <c r="J2390" s="1015"/>
      <c r="K2390" s="999">
        <v>1.98</v>
      </c>
      <c r="L2390" s="1005"/>
      <c r="M2390" s="240">
        <f>K2390*12*I2346</f>
        <v>8803.08</v>
      </c>
    </row>
    <row r="2391" spans="1:13" ht="15.75" thickBot="1">
      <c r="A2391" s="246" t="s">
        <v>166</v>
      </c>
      <c r="B2391" s="245"/>
      <c r="C2391" s="245"/>
      <c r="D2391" s="245"/>
      <c r="E2391" s="245"/>
      <c r="F2391" s="245"/>
      <c r="G2391" s="245"/>
      <c r="H2391" s="244"/>
      <c r="I2391" s="242"/>
      <c r="J2391" s="241"/>
      <c r="K2391" s="999">
        <v>0.09</v>
      </c>
      <c r="L2391" s="1005"/>
      <c r="M2391" s="240">
        <f>K2391*12*I2346</f>
        <v>400.14000000000004</v>
      </c>
    </row>
    <row r="2392" spans="1:13">
      <c r="A2392" s="238" t="s">
        <v>28</v>
      </c>
      <c r="B2392" s="237"/>
      <c r="C2392" s="237"/>
      <c r="D2392" s="237"/>
      <c r="E2392" s="237"/>
      <c r="F2392" s="237"/>
      <c r="G2392" s="237"/>
      <c r="H2392" s="235"/>
      <c r="I2392" s="1014" t="s">
        <v>27</v>
      </c>
      <c r="J2392" s="1015"/>
      <c r="K2392" s="431"/>
      <c r="L2392" s="432"/>
      <c r="M2392" s="215"/>
    </row>
    <row r="2393" spans="1:13" ht="15.75" thickBot="1">
      <c r="A2393" s="238" t="s">
        <v>26</v>
      </c>
      <c r="B2393" s="237"/>
      <c r="C2393" s="237"/>
      <c r="D2393" s="237"/>
      <c r="E2393" s="237"/>
      <c r="F2393" s="237"/>
      <c r="G2393" s="237"/>
      <c r="H2393" s="235"/>
      <c r="I2393" s="234"/>
      <c r="J2393" s="233"/>
      <c r="K2393" s="431"/>
      <c r="L2393" s="432"/>
      <c r="M2393" s="215"/>
    </row>
    <row r="2394" spans="1:13" ht="15.75" thickBot="1">
      <c r="A2394" s="986" t="s">
        <v>111</v>
      </c>
      <c r="B2394" s="987"/>
      <c r="C2394" s="987"/>
      <c r="D2394" s="987"/>
      <c r="E2394" s="987"/>
      <c r="F2394" s="987"/>
      <c r="G2394" s="987"/>
      <c r="H2394" s="988"/>
      <c r="I2394" s="242"/>
      <c r="J2394" s="241"/>
      <c r="K2394" s="999">
        <v>7.34</v>
      </c>
      <c r="L2394" s="1005"/>
      <c r="M2394" s="240">
        <f>K2394*12*I2346</f>
        <v>32633.64</v>
      </c>
    </row>
    <row r="2395" spans="1:13">
      <c r="A2395" s="238" t="s">
        <v>132</v>
      </c>
      <c r="B2395" s="236"/>
      <c r="C2395" s="236"/>
      <c r="D2395" s="236"/>
      <c r="E2395" s="236"/>
      <c r="F2395" s="237"/>
      <c r="G2395" s="236"/>
      <c r="H2395" s="235"/>
      <c r="I2395" s="967" t="s">
        <v>23</v>
      </c>
      <c r="J2395" s="968"/>
      <c r="K2395" s="232"/>
      <c r="L2395" s="432"/>
      <c r="M2395" s="215"/>
    </row>
    <row r="2396" spans="1:13">
      <c r="A2396" s="238" t="s">
        <v>131</v>
      </c>
      <c r="B2396" s="236"/>
      <c r="C2396" s="236"/>
      <c r="D2396" s="236"/>
      <c r="E2396" s="236"/>
      <c r="F2396" s="237"/>
      <c r="G2396" s="236"/>
      <c r="H2396" s="235"/>
      <c r="I2396" s="967" t="s">
        <v>21</v>
      </c>
      <c r="J2396" s="968"/>
      <c r="K2396" s="232"/>
      <c r="L2396" s="432"/>
      <c r="M2396" s="215"/>
    </row>
    <row r="2397" spans="1:13">
      <c r="A2397" s="238" t="s">
        <v>130</v>
      </c>
      <c r="B2397" s="236"/>
      <c r="C2397" s="236"/>
      <c r="D2397" s="236"/>
      <c r="E2397" s="236"/>
      <c r="F2397" s="237"/>
      <c r="G2397" s="236"/>
      <c r="H2397" s="235"/>
      <c r="I2397" s="967" t="s">
        <v>19</v>
      </c>
      <c r="J2397" s="968"/>
      <c r="K2397" s="232"/>
      <c r="L2397" s="432"/>
      <c r="M2397" s="215"/>
    </row>
    <row r="2398" spans="1:13">
      <c r="A2398" s="238" t="s">
        <v>129</v>
      </c>
      <c r="B2398" s="236"/>
      <c r="C2398" s="236"/>
      <c r="D2398" s="236"/>
      <c r="E2398" s="236"/>
      <c r="F2398" s="237"/>
      <c r="G2398" s="236"/>
      <c r="H2398" s="235"/>
      <c r="I2398" s="967" t="s">
        <v>17</v>
      </c>
      <c r="J2398" s="968"/>
      <c r="K2398" s="232"/>
      <c r="L2398" s="432"/>
      <c r="M2398" s="215"/>
    </row>
    <row r="2399" spans="1:13">
      <c r="A2399" s="238" t="s">
        <v>128</v>
      </c>
      <c r="B2399" s="236"/>
      <c r="C2399" s="236"/>
      <c r="D2399" s="236"/>
      <c r="E2399" s="236"/>
      <c r="F2399" s="237"/>
      <c r="G2399" s="236"/>
      <c r="H2399" s="235"/>
      <c r="I2399" s="967" t="s">
        <v>15</v>
      </c>
      <c r="J2399" s="968"/>
      <c r="K2399" s="232"/>
      <c r="L2399" s="432"/>
      <c r="M2399" s="215"/>
    </row>
    <row r="2400" spans="1:13">
      <c r="A2400" s="238" t="s">
        <v>127</v>
      </c>
      <c r="B2400" s="236"/>
      <c r="C2400" s="236"/>
      <c r="D2400" s="236"/>
      <c r="E2400" s="236"/>
      <c r="F2400" s="237"/>
      <c r="G2400" s="236"/>
      <c r="H2400" s="235"/>
      <c r="I2400" s="234"/>
      <c r="J2400" s="233"/>
      <c r="K2400" s="232"/>
      <c r="L2400" s="239"/>
      <c r="M2400" s="215"/>
    </row>
    <row r="2401" spans="1:13">
      <c r="A2401" s="238" t="s">
        <v>126</v>
      </c>
      <c r="B2401" s="236"/>
      <c r="C2401" s="236"/>
      <c r="D2401" s="236"/>
      <c r="E2401" s="236"/>
      <c r="F2401" s="237"/>
      <c r="G2401" s="236"/>
      <c r="H2401" s="235"/>
      <c r="I2401" s="234"/>
      <c r="J2401" s="233"/>
      <c r="K2401" s="232"/>
      <c r="L2401" s="432"/>
      <c r="M2401" s="215"/>
    </row>
    <row r="2402" spans="1:13">
      <c r="A2402" s="238" t="s">
        <v>11</v>
      </c>
      <c r="B2402" s="236"/>
      <c r="C2402" s="236"/>
      <c r="D2402" s="236"/>
      <c r="E2402" s="236"/>
      <c r="F2402" s="237"/>
      <c r="G2402" s="236"/>
      <c r="H2402" s="235"/>
      <c r="I2402" s="234"/>
      <c r="J2402" s="233"/>
      <c r="K2402" s="232"/>
      <c r="L2402" s="432"/>
      <c r="M2402" s="215"/>
    </row>
    <row r="2403" spans="1:13" ht="15.75" thickBot="1">
      <c r="A2403" s="238" t="s">
        <v>125</v>
      </c>
      <c r="B2403" s="236"/>
      <c r="C2403" s="236"/>
      <c r="D2403" s="236"/>
      <c r="E2403" s="236"/>
      <c r="F2403" s="237"/>
      <c r="G2403" s="236"/>
      <c r="H2403" s="235"/>
      <c r="I2403" s="234"/>
      <c r="J2403" s="233"/>
      <c r="K2403" s="232"/>
      <c r="L2403" s="432"/>
      <c r="M2403" s="215"/>
    </row>
    <row r="2404" spans="1:13">
      <c r="A2404" s="230" t="s">
        <v>8</v>
      </c>
      <c r="B2404" s="229"/>
      <c r="C2404" s="229"/>
      <c r="D2404" s="229"/>
      <c r="E2404" s="229"/>
      <c r="F2404" s="229"/>
      <c r="G2404" s="229"/>
      <c r="H2404" s="229"/>
      <c r="I2404" s="1014" t="s">
        <v>3</v>
      </c>
      <c r="J2404" s="1015"/>
      <c r="K2404" s="228"/>
      <c r="L2404" s="227"/>
      <c r="M2404" s="226"/>
    </row>
    <row r="2405" spans="1:13" ht="15.75" thickBot="1">
      <c r="A2405" s="225" t="s">
        <v>7</v>
      </c>
      <c r="B2405" s="224"/>
      <c r="C2405" s="224"/>
      <c r="D2405" s="224"/>
      <c r="E2405" s="224"/>
      <c r="F2405" s="224"/>
      <c r="G2405" s="224"/>
      <c r="H2405" s="224"/>
      <c r="I2405" s="223"/>
      <c r="J2405" s="222"/>
      <c r="K2405" s="221"/>
      <c r="L2405" s="220"/>
      <c r="M2405" s="219"/>
    </row>
    <row r="2406" spans="1:13" ht="15.75" thickBot="1">
      <c r="A2406" s="1016" t="s">
        <v>157</v>
      </c>
      <c r="B2406" s="1016"/>
      <c r="C2406" s="1016"/>
      <c r="D2406" s="1016"/>
      <c r="E2406" s="1016"/>
      <c r="F2406" s="1016"/>
      <c r="G2406" s="1016"/>
      <c r="H2406" s="1016"/>
      <c r="I2406" s="1014" t="s">
        <v>3</v>
      </c>
      <c r="J2406" s="1015"/>
      <c r="K2406" s="1017">
        <v>0.57999999999999996</v>
      </c>
      <c r="L2406" s="1017"/>
      <c r="M2406" s="215">
        <f>K2406*I2346*12</f>
        <v>2578.6799999999998</v>
      </c>
    </row>
    <row r="2407" spans="1:13" ht="15.75" thickBot="1">
      <c r="A2407" s="1020" t="s">
        <v>0</v>
      </c>
      <c r="B2407" s="1021"/>
      <c r="C2407" s="1021"/>
      <c r="D2407" s="1021"/>
      <c r="E2407" s="1021"/>
      <c r="F2407" s="1021"/>
      <c r="G2407" s="1021"/>
      <c r="H2407" s="1021"/>
      <c r="I2407" s="210"/>
      <c r="J2407" s="209"/>
      <c r="K2407" s="1022">
        <f>K2347+K2357+K2370+K2394+K2406</f>
        <v>36.299999999999997</v>
      </c>
      <c r="L2407" s="1023"/>
      <c r="M2407" s="208">
        <f>M2347+M2357+M2370+M2394+M2406</f>
        <v>161389.79999999999</v>
      </c>
    </row>
    <row r="2409" spans="1:13" ht="15.75">
      <c r="A2409" s="957" t="s">
        <v>104</v>
      </c>
      <c r="B2409" s="957"/>
      <c r="C2409" s="957"/>
      <c r="D2409" s="957"/>
      <c r="E2409" s="957"/>
      <c r="F2409" s="957"/>
      <c r="G2409" s="957"/>
      <c r="H2409" s="957"/>
      <c r="I2409" s="957"/>
      <c r="J2409" s="957"/>
      <c r="K2409" s="957"/>
      <c r="L2409" s="957"/>
      <c r="M2409" s="262"/>
    </row>
    <row r="2410" spans="1:13" ht="15.75">
      <c r="A2410" s="958" t="s">
        <v>139</v>
      </c>
      <c r="B2410" s="958"/>
      <c r="C2410" s="958"/>
      <c r="D2410" s="958"/>
      <c r="E2410" s="958"/>
      <c r="F2410" s="958"/>
      <c r="G2410" s="958"/>
      <c r="H2410" s="958"/>
      <c r="I2410" s="958"/>
      <c r="J2410" s="958"/>
      <c r="K2410" s="958"/>
      <c r="L2410" s="958"/>
      <c r="M2410" s="262"/>
    </row>
    <row r="2411" spans="1:13" ht="15.75">
      <c r="A2411" s="300"/>
      <c r="B2411" s="300"/>
      <c r="C2411" s="300"/>
      <c r="D2411" s="300"/>
      <c r="E2411" s="300"/>
      <c r="F2411" s="300" t="s">
        <v>172</v>
      </c>
      <c r="G2411" s="300"/>
      <c r="H2411" s="300"/>
      <c r="I2411" s="300"/>
      <c r="J2411" s="300"/>
      <c r="K2411" s="1110" t="s">
        <v>159</v>
      </c>
      <c r="L2411" s="1111"/>
      <c r="M2411" s="1111"/>
    </row>
    <row r="2412" spans="1:13">
      <c r="A2412" s="264"/>
      <c r="B2412" s="263"/>
      <c r="C2412" s="960" t="s">
        <v>100</v>
      </c>
      <c r="D2412" s="960"/>
      <c r="E2412" s="960"/>
      <c r="F2412" s="263"/>
      <c r="G2412" s="263"/>
      <c r="H2412" s="298"/>
      <c r="I2412" s="961" t="s">
        <v>99</v>
      </c>
      <c r="J2412" s="962"/>
      <c r="K2412" s="963" t="s">
        <v>98</v>
      </c>
      <c r="L2412" s="964"/>
      <c r="M2412" s="312"/>
    </row>
    <row r="2413" spans="1:13">
      <c r="A2413" s="311"/>
      <c r="B2413" s="283"/>
      <c r="C2413" s="283"/>
      <c r="D2413" s="283"/>
      <c r="E2413" s="283"/>
      <c r="F2413" s="283"/>
      <c r="G2413" s="283"/>
      <c r="H2413" s="284"/>
      <c r="I2413" s="234"/>
      <c r="J2413" s="233"/>
      <c r="K2413" s="965" t="s">
        <v>97</v>
      </c>
      <c r="L2413" s="966"/>
      <c r="M2413" s="310" t="s">
        <v>96</v>
      </c>
    </row>
    <row r="2414" spans="1:13">
      <c r="A2414" s="311"/>
      <c r="B2414" s="283"/>
      <c r="C2414" s="283"/>
      <c r="D2414" s="283"/>
      <c r="E2414" s="283"/>
      <c r="F2414" s="283"/>
      <c r="G2414" s="283"/>
      <c r="H2414" s="284"/>
      <c r="I2414" s="967" t="s">
        <v>95</v>
      </c>
      <c r="J2414" s="968"/>
      <c r="K2414" s="969" t="s">
        <v>94</v>
      </c>
      <c r="L2414" s="970"/>
      <c r="M2414" s="310" t="s">
        <v>93</v>
      </c>
    </row>
    <row r="2415" spans="1:13" ht="16.5" thickBot="1">
      <c r="A2415" s="309"/>
      <c r="B2415" s="280"/>
      <c r="C2415" s="280"/>
      <c r="D2415" s="280"/>
      <c r="E2415" s="280"/>
      <c r="F2415" s="280"/>
      <c r="G2415" s="280"/>
      <c r="H2415" s="279"/>
      <c r="I2415" s="971">
        <v>626.5</v>
      </c>
      <c r="J2415" s="972"/>
      <c r="K2415" s="973"/>
      <c r="L2415" s="974"/>
      <c r="M2415" s="308"/>
    </row>
    <row r="2416" spans="1:13">
      <c r="A2416" s="296" t="s">
        <v>92</v>
      </c>
      <c r="B2416" s="276"/>
      <c r="C2416" s="276"/>
      <c r="D2416" s="276"/>
      <c r="E2416" s="276"/>
      <c r="F2416" s="276"/>
      <c r="G2416" s="276"/>
      <c r="H2416" s="307"/>
      <c r="I2416" s="273"/>
      <c r="J2416" s="272"/>
      <c r="K2416" s="955">
        <f>K2419+K2422</f>
        <v>7.59</v>
      </c>
      <c r="L2416" s="956"/>
      <c r="M2416" s="226">
        <f>K2416*12*I2415</f>
        <v>57061.619999999995</v>
      </c>
    </row>
    <row r="2417" spans="1:13">
      <c r="A2417" s="306" t="s">
        <v>91</v>
      </c>
      <c r="B2417" s="305"/>
      <c r="C2417" s="305"/>
      <c r="D2417" s="305"/>
      <c r="E2417" s="305"/>
      <c r="F2417" s="305"/>
      <c r="G2417" s="305"/>
      <c r="H2417" s="304"/>
      <c r="I2417" s="234"/>
      <c r="J2417" s="233"/>
      <c r="K2417" s="268"/>
      <c r="L2417" s="261"/>
      <c r="M2417" s="303"/>
    </row>
    <row r="2418" spans="1:13" ht="15.75" thickBot="1">
      <c r="A2418" s="292" t="s">
        <v>90</v>
      </c>
      <c r="B2418" s="302"/>
      <c r="C2418" s="302"/>
      <c r="D2418" s="302"/>
      <c r="E2418" s="302"/>
      <c r="F2418" s="302"/>
      <c r="G2418" s="302"/>
      <c r="H2418" s="301"/>
      <c r="I2418" s="289"/>
      <c r="J2418" s="222"/>
      <c r="K2418" s="221"/>
      <c r="L2418" s="220"/>
      <c r="M2418" s="219"/>
    </row>
    <row r="2419" spans="1:13">
      <c r="A2419" s="257" t="s">
        <v>89</v>
      </c>
      <c r="B2419" s="266"/>
      <c r="C2419" s="266"/>
      <c r="D2419" s="266"/>
      <c r="E2419" s="266"/>
      <c r="F2419" s="266"/>
      <c r="G2419" s="266"/>
      <c r="H2419" s="285"/>
      <c r="I2419" s="975" t="s">
        <v>27</v>
      </c>
      <c r="J2419" s="976"/>
      <c r="K2419" s="977">
        <v>4.54</v>
      </c>
      <c r="L2419" s="978"/>
      <c r="M2419" s="215">
        <f>K2419*12*I2415</f>
        <v>34131.72</v>
      </c>
    </row>
    <row r="2420" spans="1:13">
      <c r="A2420" s="238" t="s">
        <v>80</v>
      </c>
      <c r="B2420" s="283"/>
      <c r="C2420" s="283"/>
      <c r="D2420" s="283"/>
      <c r="E2420" s="283"/>
      <c r="F2420" s="283"/>
      <c r="G2420" s="283"/>
      <c r="H2420" s="284"/>
      <c r="I2420" s="967" t="s">
        <v>70</v>
      </c>
      <c r="J2420" s="968"/>
      <c r="K2420" s="262"/>
      <c r="L2420" s="261"/>
      <c r="M2420" s="215"/>
    </row>
    <row r="2421" spans="1:13">
      <c r="A2421" s="257" t="s">
        <v>79</v>
      </c>
      <c r="B2421" s="266"/>
      <c r="C2421" s="266"/>
      <c r="D2421" s="266"/>
      <c r="E2421" s="266"/>
      <c r="F2421" s="266"/>
      <c r="G2421" s="266"/>
      <c r="H2421" s="285"/>
      <c r="I2421" s="975"/>
      <c r="J2421" s="976"/>
      <c r="K2421" s="262"/>
      <c r="L2421" s="261"/>
      <c r="M2421" s="215"/>
    </row>
    <row r="2422" spans="1:13">
      <c r="A2422" s="257" t="s">
        <v>88</v>
      </c>
      <c r="B2422" s="266"/>
      <c r="C2422" s="266"/>
      <c r="D2422" s="266"/>
      <c r="E2422" s="266"/>
      <c r="F2422" s="266"/>
      <c r="G2422" s="266"/>
      <c r="H2422" s="285"/>
      <c r="I2422" s="979" t="s">
        <v>59</v>
      </c>
      <c r="J2422" s="980"/>
      <c r="K2422" s="981">
        <v>3.05</v>
      </c>
      <c r="L2422" s="982"/>
      <c r="M2422" s="215">
        <f>K2422*12*I2415</f>
        <v>22929.899999999998</v>
      </c>
    </row>
    <row r="2423" spans="1:13" ht="15.75">
      <c r="A2423" s="254" t="s">
        <v>87</v>
      </c>
      <c r="B2423" s="282"/>
      <c r="C2423" s="282"/>
      <c r="D2423" s="282"/>
      <c r="E2423" s="282"/>
      <c r="F2423" s="282"/>
      <c r="G2423" s="282"/>
      <c r="H2423" s="281"/>
      <c r="I2423" s="967" t="s">
        <v>70</v>
      </c>
      <c r="J2423" s="968"/>
      <c r="K2423" s="300"/>
      <c r="L2423" s="299"/>
      <c r="M2423" s="215"/>
    </row>
    <row r="2424" spans="1:13">
      <c r="A2424" s="249" t="s">
        <v>86</v>
      </c>
      <c r="B2424" s="263"/>
      <c r="C2424" s="263"/>
      <c r="D2424" s="263"/>
      <c r="E2424" s="263"/>
      <c r="F2424" s="263"/>
      <c r="G2424" s="263"/>
      <c r="H2424" s="298"/>
      <c r="I2424" s="967"/>
      <c r="J2424" s="968"/>
      <c r="K2424" s="297"/>
      <c r="L2424" s="261"/>
      <c r="M2424" s="215"/>
    </row>
    <row r="2425" spans="1:13" ht="15.75" thickBot="1">
      <c r="A2425" s="257" t="s">
        <v>85</v>
      </c>
      <c r="B2425" s="256"/>
      <c r="C2425" s="256"/>
      <c r="D2425" s="256"/>
      <c r="E2425" s="256"/>
      <c r="F2425" s="256"/>
      <c r="G2425" s="256"/>
      <c r="H2425" s="255"/>
      <c r="I2425" s="270"/>
      <c r="J2425" s="269"/>
      <c r="K2425" s="983"/>
      <c r="L2425" s="984"/>
      <c r="M2425" s="215"/>
    </row>
    <row r="2426" spans="1:13">
      <c r="A2426" s="296" t="s">
        <v>84</v>
      </c>
      <c r="B2426" s="295"/>
      <c r="C2426" s="295"/>
      <c r="D2426" s="295"/>
      <c r="E2426" s="295"/>
      <c r="F2426" s="295"/>
      <c r="G2426" s="295"/>
      <c r="H2426" s="294"/>
      <c r="I2426" s="273"/>
      <c r="J2426" s="293"/>
      <c r="K2426" s="985">
        <f>K2428+K2433+K2435</f>
        <v>6.1999999999999993</v>
      </c>
      <c r="L2426" s="956"/>
      <c r="M2426" s="226">
        <f>K2426*12*I2415</f>
        <v>46611.599999999991</v>
      </c>
    </row>
    <row r="2427" spans="1:13" ht="15.75" thickBot="1">
      <c r="A2427" s="292" t="s">
        <v>83</v>
      </c>
      <c r="B2427" s="291"/>
      <c r="C2427" s="291"/>
      <c r="D2427" s="291"/>
      <c r="E2427" s="291"/>
      <c r="F2427" s="291"/>
      <c r="G2427" s="291"/>
      <c r="H2427" s="290"/>
      <c r="I2427" s="289"/>
      <c r="J2427" s="288"/>
      <c r="K2427" s="221"/>
      <c r="L2427" s="220"/>
      <c r="M2427" s="219"/>
    </row>
    <row r="2428" spans="1:13">
      <c r="A2428" s="238" t="s">
        <v>82</v>
      </c>
      <c r="B2428" s="237"/>
      <c r="C2428" s="237"/>
      <c r="D2428" s="237"/>
      <c r="E2428" s="237"/>
      <c r="F2428" s="237"/>
      <c r="G2428" s="237"/>
      <c r="H2428" s="235"/>
      <c r="I2428" s="967" t="s">
        <v>27</v>
      </c>
      <c r="J2428" s="968"/>
      <c r="K2428" s="977">
        <v>3.11</v>
      </c>
      <c r="L2428" s="978"/>
      <c r="M2428" s="215">
        <f>K2428*12*I2415</f>
        <v>23380.98</v>
      </c>
    </row>
    <row r="2429" spans="1:13">
      <c r="A2429" s="257" t="s">
        <v>81</v>
      </c>
      <c r="B2429" s="256"/>
      <c r="C2429" s="256"/>
      <c r="D2429" s="256"/>
      <c r="E2429" s="256"/>
      <c r="F2429" s="256"/>
      <c r="G2429" s="256"/>
      <c r="H2429" s="255"/>
      <c r="I2429" s="429"/>
      <c r="J2429" s="430"/>
      <c r="K2429" s="262"/>
      <c r="L2429" s="261"/>
      <c r="M2429" s="215"/>
    </row>
    <row r="2430" spans="1:13">
      <c r="A2430" s="238" t="s">
        <v>80</v>
      </c>
      <c r="B2430" s="283"/>
      <c r="C2430" s="283"/>
      <c r="D2430" s="283"/>
      <c r="E2430" s="283"/>
      <c r="F2430" s="283"/>
      <c r="G2430" s="283"/>
      <c r="H2430" s="284"/>
      <c r="I2430" s="967" t="s">
        <v>70</v>
      </c>
      <c r="J2430" s="968"/>
      <c r="K2430" s="262"/>
      <c r="L2430" s="261"/>
      <c r="M2430" s="215"/>
    </row>
    <row r="2431" spans="1:13">
      <c r="A2431" s="257" t="s">
        <v>79</v>
      </c>
      <c r="B2431" s="266"/>
      <c r="C2431" s="266"/>
      <c r="D2431" s="266"/>
      <c r="E2431" s="266"/>
      <c r="F2431" s="266"/>
      <c r="G2431" s="266"/>
      <c r="H2431" s="285"/>
      <c r="I2431" s="975"/>
      <c r="J2431" s="976"/>
      <c r="K2431" s="262"/>
      <c r="L2431" s="261"/>
      <c r="M2431" s="215"/>
    </row>
    <row r="2432" spans="1:13">
      <c r="A2432" s="254" t="s">
        <v>78</v>
      </c>
      <c r="B2432" s="282"/>
      <c r="C2432" s="281"/>
      <c r="D2432" s="283"/>
      <c r="E2432" s="283"/>
      <c r="F2432" s="283"/>
      <c r="G2432" s="283"/>
      <c r="H2432" s="284"/>
      <c r="I2432" s="967" t="s">
        <v>70</v>
      </c>
      <c r="J2432" s="968"/>
      <c r="K2432" s="262"/>
      <c r="L2432" s="261"/>
      <c r="M2432" s="215"/>
    </row>
    <row r="2433" spans="1:13">
      <c r="A2433" s="238" t="s">
        <v>77</v>
      </c>
      <c r="B2433" s="283"/>
      <c r="C2433" s="283"/>
      <c r="D2433" s="282"/>
      <c r="E2433" s="282"/>
      <c r="F2433" s="282"/>
      <c r="G2433" s="282"/>
      <c r="H2433" s="281"/>
      <c r="I2433" s="979" t="s">
        <v>59</v>
      </c>
      <c r="J2433" s="980"/>
      <c r="K2433" s="981">
        <v>1.36</v>
      </c>
      <c r="L2433" s="982"/>
      <c r="M2433" s="215">
        <f>K2433*12*I2415</f>
        <v>10224.48</v>
      </c>
    </row>
    <row r="2434" spans="1:13">
      <c r="A2434" s="249" t="s">
        <v>76</v>
      </c>
      <c r="B2434" s="248"/>
      <c r="C2434" s="248"/>
      <c r="D2434" s="248"/>
      <c r="E2434" s="248"/>
      <c r="F2434" s="248"/>
      <c r="G2434" s="248"/>
      <c r="H2434" s="247"/>
      <c r="I2434" s="961" t="s">
        <v>134</v>
      </c>
      <c r="J2434" s="962"/>
      <c r="K2434" s="262"/>
      <c r="L2434" s="261"/>
      <c r="M2434" s="215"/>
    </row>
    <row r="2435" spans="1:13">
      <c r="A2435" s="249" t="s">
        <v>73</v>
      </c>
      <c r="B2435" s="248"/>
      <c r="C2435" s="248"/>
      <c r="D2435" s="248"/>
      <c r="E2435" s="248"/>
      <c r="F2435" s="248"/>
      <c r="G2435" s="248"/>
      <c r="H2435" s="247"/>
      <c r="I2435" s="961" t="s">
        <v>59</v>
      </c>
      <c r="J2435" s="962"/>
      <c r="K2435" s="981">
        <v>1.73</v>
      </c>
      <c r="L2435" s="982"/>
      <c r="M2435" s="215">
        <f>K2435*12*I2415</f>
        <v>13006.14</v>
      </c>
    </row>
    <row r="2436" spans="1:13">
      <c r="A2436" s="257" t="s">
        <v>72</v>
      </c>
      <c r="B2436" s="256"/>
      <c r="C2436" s="256"/>
      <c r="D2436" s="256"/>
      <c r="E2436" s="256"/>
      <c r="F2436" s="256"/>
      <c r="G2436" s="256"/>
      <c r="H2436" s="255"/>
      <c r="I2436" s="270"/>
      <c r="J2436" s="269"/>
      <c r="K2436" s="262"/>
      <c r="L2436" s="261"/>
      <c r="M2436" s="215"/>
    </row>
    <row r="2437" spans="1:13">
      <c r="A2437" s="249" t="s">
        <v>71</v>
      </c>
      <c r="B2437" s="248"/>
      <c r="C2437" s="248"/>
      <c r="D2437" s="248"/>
      <c r="E2437" s="248"/>
      <c r="F2437" s="248"/>
      <c r="G2437" s="248"/>
      <c r="H2437" s="247"/>
      <c r="I2437" s="967" t="s">
        <v>70</v>
      </c>
      <c r="J2437" s="968"/>
      <c r="K2437" s="262"/>
      <c r="L2437" s="261"/>
      <c r="M2437" s="215"/>
    </row>
    <row r="2438" spans="1:13" ht="15.75" thickBot="1">
      <c r="A2438" s="249" t="s">
        <v>69</v>
      </c>
      <c r="B2438" s="248"/>
      <c r="C2438" s="248"/>
      <c r="D2438" s="248"/>
      <c r="E2438" s="248"/>
      <c r="F2438" s="248"/>
      <c r="G2438" s="248"/>
      <c r="H2438" s="247"/>
      <c r="I2438" s="961" t="s">
        <v>133</v>
      </c>
      <c r="J2438" s="962"/>
      <c r="K2438" s="280"/>
      <c r="L2438" s="279"/>
      <c r="M2438" s="278"/>
    </row>
    <row r="2439" spans="1:13" ht="15.75" thickBot="1">
      <c r="A2439" s="277" t="s">
        <v>66</v>
      </c>
      <c r="B2439" s="276"/>
      <c r="C2439" s="276"/>
      <c r="D2439" s="276"/>
      <c r="E2439" s="276"/>
      <c r="F2439" s="276"/>
      <c r="G2439" s="275"/>
      <c r="H2439" s="274"/>
      <c r="I2439" s="273"/>
      <c r="J2439" s="272"/>
      <c r="K2439" s="991">
        <f>K2440+K2447+K2455+K2459+K2460</f>
        <v>14.590000000000002</v>
      </c>
      <c r="L2439" s="956"/>
      <c r="M2439" s="226">
        <f>M2440+M2447+M2455+M2459+M2460</f>
        <v>109687.62</v>
      </c>
    </row>
    <row r="2440" spans="1:13" ht="15.75" thickBot="1">
      <c r="A2440" s="986" t="s">
        <v>65</v>
      </c>
      <c r="B2440" s="987"/>
      <c r="C2440" s="987"/>
      <c r="D2440" s="987"/>
      <c r="E2440" s="987"/>
      <c r="F2440" s="987"/>
      <c r="G2440" s="987"/>
      <c r="H2440" s="988"/>
      <c r="I2440" s="242"/>
      <c r="J2440" s="241"/>
      <c r="K2440" s="989">
        <f>K2441+K2442+K2443+K2445+K2446</f>
        <v>8.3000000000000007</v>
      </c>
      <c r="L2440" s="990"/>
      <c r="M2440" s="240">
        <f>K2440*12*I2415</f>
        <v>62399.400000000009</v>
      </c>
    </row>
    <row r="2441" spans="1:13">
      <c r="A2441" s="257" t="s">
        <v>64</v>
      </c>
      <c r="B2441" s="256"/>
      <c r="C2441" s="256"/>
      <c r="D2441" s="256"/>
      <c r="E2441" s="256"/>
      <c r="F2441" s="256"/>
      <c r="G2441" s="256"/>
      <c r="H2441" s="255"/>
      <c r="I2441" s="975" t="s">
        <v>63</v>
      </c>
      <c r="J2441" s="976"/>
      <c r="K2441" s="977">
        <v>2.2400000000000002</v>
      </c>
      <c r="L2441" s="978"/>
      <c r="M2441" s="215">
        <f>K2441*12*I2415</f>
        <v>16840.320000000003</v>
      </c>
    </row>
    <row r="2442" spans="1:13">
      <c r="A2442" s="254" t="s">
        <v>62</v>
      </c>
      <c r="B2442" s="253"/>
      <c r="C2442" s="253"/>
      <c r="D2442" s="253"/>
      <c r="E2442" s="253"/>
      <c r="F2442" s="253"/>
      <c r="G2442" s="253"/>
      <c r="H2442" s="252"/>
      <c r="I2442" s="979" t="s">
        <v>61</v>
      </c>
      <c r="J2442" s="980"/>
      <c r="K2442" s="981">
        <v>5.28</v>
      </c>
      <c r="L2442" s="982"/>
      <c r="M2442" s="215">
        <f>K2442*12*I2415</f>
        <v>39695.040000000001</v>
      </c>
    </row>
    <row r="2443" spans="1:13">
      <c r="A2443" s="249" t="s">
        <v>60</v>
      </c>
      <c r="B2443" s="248"/>
      <c r="C2443" s="248"/>
      <c r="D2443" s="248"/>
      <c r="E2443" s="248"/>
      <c r="F2443" s="248"/>
      <c r="G2443" s="248"/>
      <c r="H2443" s="247"/>
      <c r="I2443" s="961" t="s">
        <v>59</v>
      </c>
      <c r="J2443" s="962"/>
      <c r="K2443" s="981">
        <v>0.6</v>
      </c>
      <c r="L2443" s="982"/>
      <c r="M2443" s="215">
        <f>K2443*12*I2415</f>
        <v>4510.7999999999993</v>
      </c>
    </row>
    <row r="2444" spans="1:13">
      <c r="A2444" s="271" t="s">
        <v>58</v>
      </c>
      <c r="B2444" s="266"/>
      <c r="C2444" s="266"/>
      <c r="D2444" s="266"/>
      <c r="E2444" s="256"/>
      <c r="F2444" s="256"/>
      <c r="G2444" s="256"/>
      <c r="H2444" s="255"/>
      <c r="I2444" s="270"/>
      <c r="J2444" s="269"/>
      <c r="K2444" s="268"/>
      <c r="L2444" s="261"/>
      <c r="M2444" s="215"/>
    </row>
    <row r="2445" spans="1:13">
      <c r="A2445" s="254" t="s">
        <v>57</v>
      </c>
      <c r="B2445" s="253"/>
      <c r="C2445" s="253"/>
      <c r="D2445" s="253"/>
      <c r="E2445" s="253"/>
      <c r="F2445" s="253"/>
      <c r="G2445" s="253"/>
      <c r="H2445" s="252"/>
      <c r="I2445" s="979" t="s">
        <v>27</v>
      </c>
      <c r="J2445" s="980"/>
      <c r="K2445" s="981">
        <v>0.18</v>
      </c>
      <c r="L2445" s="982"/>
      <c r="M2445" s="215">
        <f>K2445*12*I2415</f>
        <v>1353.24</v>
      </c>
    </row>
    <row r="2446" spans="1:13" ht="15.75" thickBot="1">
      <c r="A2446" s="249" t="s">
        <v>56</v>
      </c>
      <c r="B2446" s="248"/>
      <c r="C2446" s="248"/>
      <c r="D2446" s="248"/>
      <c r="E2446" s="248"/>
      <c r="F2446" s="248"/>
      <c r="G2446" s="248"/>
      <c r="H2446" s="247"/>
      <c r="I2446" s="992" t="s">
        <v>27</v>
      </c>
      <c r="J2446" s="993"/>
      <c r="K2446" s="994"/>
      <c r="L2446" s="995"/>
      <c r="M2446" s="215"/>
    </row>
    <row r="2447" spans="1:13" ht="15.75" thickBot="1">
      <c r="A2447" s="996" t="s">
        <v>55</v>
      </c>
      <c r="B2447" s="997"/>
      <c r="C2447" s="997"/>
      <c r="D2447" s="997"/>
      <c r="E2447" s="997"/>
      <c r="F2447" s="997"/>
      <c r="G2447" s="997"/>
      <c r="H2447" s="998"/>
      <c r="I2447" s="242"/>
      <c r="J2447" s="241"/>
      <c r="K2447" s="999">
        <f>K2448+K2449+K2451+K2452+K2453+K2454</f>
        <v>2.5499999999999998</v>
      </c>
      <c r="L2447" s="990"/>
      <c r="M2447" s="240">
        <f>K2447*12*I2415</f>
        <v>19170.899999999998</v>
      </c>
    </row>
    <row r="2448" spans="1:13">
      <c r="A2448" s="267" t="s">
        <v>54</v>
      </c>
      <c r="B2448" s="266"/>
      <c r="C2448" s="266"/>
      <c r="D2448" s="266"/>
      <c r="E2448" s="266"/>
      <c r="F2448" s="256"/>
      <c r="G2448" s="256"/>
      <c r="H2448" s="255"/>
      <c r="I2448" s="265"/>
      <c r="J2448" s="233"/>
      <c r="K2448" s="977">
        <v>0.14000000000000001</v>
      </c>
      <c r="L2448" s="978"/>
      <c r="M2448" s="215">
        <f>K2448*12*I2415</f>
        <v>1052.5200000000002</v>
      </c>
    </row>
    <row r="2449" spans="1:13">
      <c r="A2449" s="264" t="s">
        <v>53</v>
      </c>
      <c r="B2449" s="263"/>
      <c r="C2449" s="263"/>
      <c r="D2449" s="263"/>
      <c r="E2449" s="263"/>
      <c r="F2449" s="248"/>
      <c r="G2449" s="248"/>
      <c r="H2449" s="247"/>
      <c r="I2449" s="967" t="s">
        <v>52</v>
      </c>
      <c r="J2449" s="968"/>
      <c r="K2449" s="981">
        <v>1.22</v>
      </c>
      <c r="L2449" s="982"/>
      <c r="M2449" s="215">
        <f>K2449*12*I2415</f>
        <v>9171.9600000000009</v>
      </c>
    </row>
    <row r="2450" spans="1:13">
      <c r="A2450" s="257" t="s">
        <v>51</v>
      </c>
      <c r="B2450" s="256"/>
      <c r="C2450" s="256"/>
      <c r="D2450" s="256"/>
      <c r="E2450" s="256"/>
      <c r="F2450" s="256"/>
      <c r="G2450" s="256"/>
      <c r="H2450" s="255"/>
      <c r="I2450" s="975" t="s">
        <v>50</v>
      </c>
      <c r="J2450" s="976"/>
      <c r="K2450" s="262"/>
      <c r="L2450" s="261"/>
      <c r="M2450" s="215"/>
    </row>
    <row r="2451" spans="1:13">
      <c r="A2451" s="254" t="s">
        <v>49</v>
      </c>
      <c r="B2451" s="253"/>
      <c r="C2451" s="253"/>
      <c r="D2451" s="253"/>
      <c r="E2451" s="253"/>
      <c r="F2451" s="253"/>
      <c r="G2451" s="253"/>
      <c r="H2451" s="252"/>
      <c r="I2451" s="979" t="s">
        <v>48</v>
      </c>
      <c r="J2451" s="980"/>
      <c r="K2451" s="981">
        <v>0.75</v>
      </c>
      <c r="L2451" s="982"/>
      <c r="M2451" s="215">
        <f>K2451*12*I2415</f>
        <v>5638.5</v>
      </c>
    </row>
    <row r="2452" spans="1:13">
      <c r="A2452" s="254" t="s">
        <v>47</v>
      </c>
      <c r="B2452" s="253"/>
      <c r="C2452" s="253"/>
      <c r="D2452" s="253"/>
      <c r="E2452" s="253"/>
      <c r="F2452" s="253"/>
      <c r="G2452" s="253"/>
      <c r="H2452" s="252"/>
      <c r="I2452" s="979" t="s">
        <v>46</v>
      </c>
      <c r="J2452" s="980"/>
      <c r="K2452" s="981">
        <v>0.19</v>
      </c>
      <c r="L2452" s="982"/>
      <c r="M2452" s="215">
        <f>K2452*12*I2415</f>
        <v>1428.42</v>
      </c>
    </row>
    <row r="2453" spans="1:13">
      <c r="A2453" s="249" t="s">
        <v>38</v>
      </c>
      <c r="B2453" s="248"/>
      <c r="C2453" s="248"/>
      <c r="D2453" s="248"/>
      <c r="E2453" s="248"/>
      <c r="F2453" s="248"/>
      <c r="G2453" s="248"/>
      <c r="H2453" s="247"/>
      <c r="I2453" s="979" t="s">
        <v>37</v>
      </c>
      <c r="J2453" s="980"/>
      <c r="K2453" s="983">
        <v>0.1</v>
      </c>
      <c r="L2453" s="984"/>
      <c r="M2453" s="215">
        <f>K2453*12*I2415</f>
        <v>751.80000000000007</v>
      </c>
    </row>
    <row r="2454" spans="1:13" ht="15.75" thickBot="1">
      <c r="A2454" s="249" t="s">
        <v>45</v>
      </c>
      <c r="B2454" s="248"/>
      <c r="C2454" s="248"/>
      <c r="D2454" s="248"/>
      <c r="E2454" s="248"/>
      <c r="F2454" s="248"/>
      <c r="G2454" s="248"/>
      <c r="H2454" s="247"/>
      <c r="I2454" s="992" t="s">
        <v>44</v>
      </c>
      <c r="J2454" s="993"/>
      <c r="K2454" s="1002">
        <v>0.15</v>
      </c>
      <c r="L2454" s="1003"/>
      <c r="M2454" s="260">
        <f>K2454*12*I2415</f>
        <v>1127.6999999999998</v>
      </c>
    </row>
    <row r="2455" spans="1:13" ht="15.75" thickBot="1">
      <c r="A2455" s="996" t="s">
        <v>108</v>
      </c>
      <c r="B2455" s="997"/>
      <c r="C2455" s="997"/>
      <c r="D2455" s="997"/>
      <c r="E2455" s="997"/>
      <c r="F2455" s="997"/>
      <c r="G2455" s="997"/>
      <c r="H2455" s="998"/>
      <c r="I2455" s="259"/>
      <c r="J2455" s="258"/>
      <c r="K2455" s="1004">
        <f>K2456+K2457+K2458</f>
        <v>1.67</v>
      </c>
      <c r="L2455" s="1005"/>
      <c r="M2455" s="240">
        <f>K2455*12*I2415</f>
        <v>12555.06</v>
      </c>
    </row>
    <row r="2456" spans="1:13">
      <c r="A2456" s="257" t="s">
        <v>42</v>
      </c>
      <c r="B2456" s="256"/>
      <c r="C2456" s="256"/>
      <c r="D2456" s="256"/>
      <c r="E2456" s="256"/>
      <c r="F2456" s="256"/>
      <c r="G2456" s="256"/>
      <c r="H2456" s="255"/>
      <c r="I2456" s="1006" t="s">
        <v>41</v>
      </c>
      <c r="J2456" s="1007"/>
      <c r="K2456" s="1008">
        <v>0.8</v>
      </c>
      <c r="L2456" s="1009"/>
      <c r="M2456" s="215">
        <f>K2456*12*I2415</f>
        <v>6014.4000000000005</v>
      </c>
    </row>
    <row r="2457" spans="1:13">
      <c r="A2457" s="254" t="s">
        <v>40</v>
      </c>
      <c r="B2457" s="253"/>
      <c r="C2457" s="253"/>
      <c r="D2457" s="253"/>
      <c r="E2457" s="253"/>
      <c r="F2457" s="253"/>
      <c r="G2457" s="253"/>
      <c r="H2457" s="252"/>
      <c r="I2457" s="251" t="s">
        <v>39</v>
      </c>
      <c r="J2457" s="250"/>
      <c r="K2457" s="983">
        <v>0.7</v>
      </c>
      <c r="L2457" s="984"/>
      <c r="M2457" s="215">
        <f>K2457*12*I2415</f>
        <v>5262.5999999999995</v>
      </c>
    </row>
    <row r="2458" spans="1:13" ht="15.75" thickBot="1">
      <c r="A2458" s="249" t="s">
        <v>38</v>
      </c>
      <c r="B2458" s="248"/>
      <c r="C2458" s="248"/>
      <c r="D2458" s="248"/>
      <c r="E2458" s="248"/>
      <c r="F2458" s="248"/>
      <c r="G2458" s="248"/>
      <c r="H2458" s="247"/>
      <c r="I2458" s="992" t="s">
        <v>37</v>
      </c>
      <c r="J2458" s="993"/>
      <c r="K2458" s="1002">
        <v>0.17</v>
      </c>
      <c r="L2458" s="1003"/>
      <c r="M2458" s="215">
        <f>K2458*12*I2415</f>
        <v>1278.06</v>
      </c>
    </row>
    <row r="2459" spans="1:13" ht="15.75" thickBot="1">
      <c r="A2459" s="986" t="s">
        <v>34</v>
      </c>
      <c r="B2459" s="987"/>
      <c r="C2459" s="987"/>
      <c r="D2459" s="987"/>
      <c r="E2459" s="987"/>
      <c r="F2459" s="987"/>
      <c r="G2459" s="987"/>
      <c r="H2459" s="988"/>
      <c r="I2459" s="1014" t="s">
        <v>32</v>
      </c>
      <c r="J2459" s="1015"/>
      <c r="K2459" s="999">
        <v>1.98</v>
      </c>
      <c r="L2459" s="1005"/>
      <c r="M2459" s="240">
        <f>K2459*12*I2415</f>
        <v>14885.64</v>
      </c>
    </row>
    <row r="2460" spans="1:13" ht="15.75" thickBot="1">
      <c r="A2460" s="246" t="s">
        <v>29</v>
      </c>
      <c r="B2460" s="245"/>
      <c r="C2460" s="245"/>
      <c r="D2460" s="245"/>
      <c r="E2460" s="245"/>
      <c r="F2460" s="245"/>
      <c r="G2460" s="245"/>
      <c r="H2460" s="244"/>
      <c r="I2460" s="242"/>
      <c r="J2460" s="241"/>
      <c r="K2460" s="999">
        <v>0.09</v>
      </c>
      <c r="L2460" s="1005"/>
      <c r="M2460" s="240">
        <f>K2460*12*I2415</f>
        <v>676.62</v>
      </c>
    </row>
    <row r="2461" spans="1:13">
      <c r="A2461" s="238" t="s">
        <v>28</v>
      </c>
      <c r="B2461" s="237"/>
      <c r="C2461" s="237"/>
      <c r="D2461" s="237"/>
      <c r="E2461" s="237"/>
      <c r="F2461" s="237"/>
      <c r="G2461" s="237"/>
      <c r="H2461" s="235"/>
      <c r="I2461" s="1014" t="s">
        <v>27</v>
      </c>
      <c r="J2461" s="1015"/>
      <c r="K2461" s="431"/>
      <c r="L2461" s="432"/>
      <c r="M2461" s="215"/>
    </row>
    <row r="2462" spans="1:13" ht="15.75" thickBot="1">
      <c r="A2462" s="238" t="s">
        <v>26</v>
      </c>
      <c r="B2462" s="237"/>
      <c r="C2462" s="237"/>
      <c r="D2462" s="237"/>
      <c r="E2462" s="237"/>
      <c r="F2462" s="237"/>
      <c r="G2462" s="237"/>
      <c r="H2462" s="235"/>
      <c r="I2462" s="234"/>
      <c r="J2462" s="233"/>
      <c r="K2462" s="431"/>
      <c r="L2462" s="432"/>
      <c r="M2462" s="215"/>
    </row>
    <row r="2463" spans="1:13" ht="15.75" thickBot="1">
      <c r="A2463" s="986" t="s">
        <v>111</v>
      </c>
      <c r="B2463" s="987"/>
      <c r="C2463" s="987"/>
      <c r="D2463" s="987"/>
      <c r="E2463" s="987"/>
      <c r="F2463" s="987"/>
      <c r="G2463" s="987"/>
      <c r="H2463" s="988"/>
      <c r="I2463" s="242"/>
      <c r="J2463" s="241"/>
      <c r="K2463" s="999">
        <v>7.34</v>
      </c>
      <c r="L2463" s="1005"/>
      <c r="M2463" s="240">
        <f>K2463*12*I2415</f>
        <v>55182.119999999995</v>
      </c>
    </row>
    <row r="2464" spans="1:13">
      <c r="A2464" s="238" t="s">
        <v>132</v>
      </c>
      <c r="B2464" s="236"/>
      <c r="C2464" s="236"/>
      <c r="D2464" s="236"/>
      <c r="E2464" s="236"/>
      <c r="F2464" s="237"/>
      <c r="G2464" s="236"/>
      <c r="H2464" s="235"/>
      <c r="I2464" s="967" t="s">
        <v>23</v>
      </c>
      <c r="J2464" s="968"/>
      <c r="K2464" s="232"/>
      <c r="L2464" s="432"/>
      <c r="M2464" s="215"/>
    </row>
    <row r="2465" spans="1:13">
      <c r="A2465" s="238" t="s">
        <v>131</v>
      </c>
      <c r="B2465" s="236"/>
      <c r="C2465" s="236"/>
      <c r="D2465" s="236"/>
      <c r="E2465" s="236"/>
      <c r="F2465" s="237"/>
      <c r="G2465" s="236"/>
      <c r="H2465" s="235"/>
      <c r="I2465" s="967" t="s">
        <v>21</v>
      </c>
      <c r="J2465" s="968"/>
      <c r="K2465" s="232"/>
      <c r="L2465" s="432"/>
      <c r="M2465" s="215"/>
    </row>
    <row r="2466" spans="1:13">
      <c r="A2466" s="238" t="s">
        <v>130</v>
      </c>
      <c r="B2466" s="236"/>
      <c r="C2466" s="236"/>
      <c r="D2466" s="236"/>
      <c r="E2466" s="236"/>
      <c r="F2466" s="237"/>
      <c r="G2466" s="236"/>
      <c r="H2466" s="235"/>
      <c r="I2466" s="967" t="s">
        <v>19</v>
      </c>
      <c r="J2466" s="968"/>
      <c r="K2466" s="232"/>
      <c r="L2466" s="432"/>
      <c r="M2466" s="215"/>
    </row>
    <row r="2467" spans="1:13">
      <c r="A2467" s="238" t="s">
        <v>129</v>
      </c>
      <c r="B2467" s="236"/>
      <c r="C2467" s="236"/>
      <c r="D2467" s="236"/>
      <c r="E2467" s="236"/>
      <c r="F2467" s="237"/>
      <c r="G2467" s="236"/>
      <c r="H2467" s="235"/>
      <c r="I2467" s="967" t="s">
        <v>17</v>
      </c>
      <c r="J2467" s="968"/>
      <c r="K2467" s="232"/>
      <c r="L2467" s="432"/>
      <c r="M2467" s="215"/>
    </row>
    <row r="2468" spans="1:13">
      <c r="A2468" s="238" t="s">
        <v>128</v>
      </c>
      <c r="B2468" s="236"/>
      <c r="C2468" s="236"/>
      <c r="D2468" s="236"/>
      <c r="E2468" s="236"/>
      <c r="F2468" s="237"/>
      <c r="G2468" s="236"/>
      <c r="H2468" s="235"/>
      <c r="I2468" s="967" t="s">
        <v>15</v>
      </c>
      <c r="J2468" s="968"/>
      <c r="K2468" s="232"/>
      <c r="L2468" s="432"/>
      <c r="M2468" s="215"/>
    </row>
    <row r="2469" spans="1:13">
      <c r="A2469" s="238" t="s">
        <v>127</v>
      </c>
      <c r="B2469" s="236"/>
      <c r="C2469" s="236"/>
      <c r="D2469" s="236"/>
      <c r="E2469" s="236"/>
      <c r="F2469" s="237"/>
      <c r="G2469" s="236"/>
      <c r="H2469" s="235"/>
      <c r="I2469" s="234"/>
      <c r="J2469" s="233"/>
      <c r="K2469" s="232"/>
      <c r="L2469" s="239"/>
      <c r="M2469" s="215"/>
    </row>
    <row r="2470" spans="1:13">
      <c r="A2470" s="238" t="s">
        <v>126</v>
      </c>
      <c r="B2470" s="236"/>
      <c r="C2470" s="236"/>
      <c r="D2470" s="236"/>
      <c r="E2470" s="236"/>
      <c r="F2470" s="237"/>
      <c r="G2470" s="236"/>
      <c r="H2470" s="235"/>
      <c r="I2470" s="234"/>
      <c r="J2470" s="233"/>
      <c r="K2470" s="232"/>
      <c r="L2470" s="432"/>
      <c r="M2470" s="215"/>
    </row>
    <row r="2471" spans="1:13">
      <c r="A2471" s="238" t="s">
        <v>11</v>
      </c>
      <c r="B2471" s="236"/>
      <c r="C2471" s="236"/>
      <c r="D2471" s="236"/>
      <c r="E2471" s="236"/>
      <c r="F2471" s="237"/>
      <c r="G2471" s="236"/>
      <c r="H2471" s="235"/>
      <c r="I2471" s="234"/>
      <c r="J2471" s="233"/>
      <c r="K2471" s="232"/>
      <c r="L2471" s="432"/>
      <c r="M2471" s="215"/>
    </row>
    <row r="2472" spans="1:13" ht="15.75" thickBot="1">
      <c r="A2472" s="238" t="s">
        <v>125</v>
      </c>
      <c r="B2472" s="236"/>
      <c r="C2472" s="236"/>
      <c r="D2472" s="236"/>
      <c r="E2472" s="236"/>
      <c r="F2472" s="237"/>
      <c r="G2472" s="236"/>
      <c r="H2472" s="235"/>
      <c r="I2472" s="234"/>
      <c r="J2472" s="233"/>
      <c r="K2472" s="232"/>
      <c r="L2472" s="432"/>
      <c r="M2472" s="215"/>
    </row>
    <row r="2473" spans="1:13">
      <c r="A2473" s="230" t="s">
        <v>8</v>
      </c>
      <c r="B2473" s="229"/>
      <c r="C2473" s="229"/>
      <c r="D2473" s="229"/>
      <c r="E2473" s="229"/>
      <c r="F2473" s="229"/>
      <c r="G2473" s="229"/>
      <c r="H2473" s="229"/>
      <c r="I2473" s="1014" t="s">
        <v>3</v>
      </c>
      <c r="J2473" s="1015"/>
      <c r="K2473" s="228"/>
      <c r="L2473" s="227"/>
      <c r="M2473" s="226"/>
    </row>
    <row r="2474" spans="1:13" ht="15.75" thickBot="1">
      <c r="A2474" s="225" t="s">
        <v>7</v>
      </c>
      <c r="B2474" s="224"/>
      <c r="C2474" s="224"/>
      <c r="D2474" s="224"/>
      <c r="E2474" s="224"/>
      <c r="F2474" s="224"/>
      <c r="G2474" s="224"/>
      <c r="H2474" s="224"/>
      <c r="I2474" s="223"/>
      <c r="J2474" s="222"/>
      <c r="K2474" s="221"/>
      <c r="L2474" s="220"/>
      <c r="M2474" s="219"/>
    </row>
    <row r="2475" spans="1:13" ht="15.75" thickBot="1">
      <c r="A2475" s="1016" t="s">
        <v>157</v>
      </c>
      <c r="B2475" s="1016"/>
      <c r="C2475" s="1016"/>
      <c r="D2475" s="1016"/>
      <c r="E2475" s="1016"/>
      <c r="F2475" s="1016"/>
      <c r="G2475" s="1016"/>
      <c r="H2475" s="1016"/>
      <c r="I2475" s="1014" t="s">
        <v>3</v>
      </c>
      <c r="J2475" s="1015"/>
      <c r="K2475" s="1017">
        <v>0.67</v>
      </c>
      <c r="L2475" s="1017"/>
      <c r="M2475" s="215">
        <f>K2475*I2415*12</f>
        <v>5037.0600000000004</v>
      </c>
    </row>
    <row r="2476" spans="1:13" ht="15.75" thickBot="1">
      <c r="A2476" s="1020" t="s">
        <v>0</v>
      </c>
      <c r="B2476" s="1021"/>
      <c r="C2476" s="1021"/>
      <c r="D2476" s="1021"/>
      <c r="E2476" s="1021"/>
      <c r="F2476" s="1021"/>
      <c r="G2476" s="1021"/>
      <c r="H2476" s="1021"/>
      <c r="I2476" s="210"/>
      <c r="J2476" s="209"/>
      <c r="K2476" s="1120">
        <f>K2416+K2426+K2439+K2463+K2475</f>
        <v>36.39</v>
      </c>
      <c r="L2476" s="1121"/>
      <c r="M2476" s="240">
        <f>M2416+M2426+M2439+M2463+M2475</f>
        <v>273580.01999999996</v>
      </c>
    </row>
    <row r="2478" spans="1:13" ht="15.75">
      <c r="A2478" s="957" t="s">
        <v>104</v>
      </c>
      <c r="B2478" s="957"/>
      <c r="C2478" s="957"/>
      <c r="D2478" s="957"/>
      <c r="E2478" s="957"/>
      <c r="F2478" s="957"/>
      <c r="G2478" s="957"/>
      <c r="H2478" s="957"/>
      <c r="I2478" s="957"/>
      <c r="J2478" s="957"/>
      <c r="K2478" s="957"/>
      <c r="L2478" s="957"/>
      <c r="M2478" s="262"/>
    </row>
    <row r="2479" spans="1:13" ht="15.75">
      <c r="A2479" s="958" t="s">
        <v>139</v>
      </c>
      <c r="B2479" s="958"/>
      <c r="C2479" s="958"/>
      <c r="D2479" s="958"/>
      <c r="E2479" s="958"/>
      <c r="F2479" s="958"/>
      <c r="G2479" s="958"/>
      <c r="H2479" s="958"/>
      <c r="I2479" s="958"/>
      <c r="J2479" s="958"/>
      <c r="K2479" s="958"/>
      <c r="L2479" s="958"/>
      <c r="M2479" s="262"/>
    </row>
    <row r="2480" spans="1:13" ht="15.75">
      <c r="A2480" s="300"/>
      <c r="B2480" s="300"/>
      <c r="C2480" s="300"/>
      <c r="D2480" s="300"/>
      <c r="E2480" s="300"/>
      <c r="F2480" s="300" t="s">
        <v>171</v>
      </c>
      <c r="G2480" s="300"/>
      <c r="H2480" s="300"/>
      <c r="I2480" s="300"/>
      <c r="J2480" s="300"/>
      <c r="K2480" s="1110" t="s">
        <v>159</v>
      </c>
      <c r="L2480" s="1111"/>
      <c r="M2480" s="1111"/>
    </row>
    <row r="2481" spans="1:13">
      <c r="A2481" s="264"/>
      <c r="B2481" s="263"/>
      <c r="C2481" s="960" t="s">
        <v>100</v>
      </c>
      <c r="D2481" s="960"/>
      <c r="E2481" s="960"/>
      <c r="F2481" s="263"/>
      <c r="G2481" s="263"/>
      <c r="H2481" s="298"/>
      <c r="I2481" s="961" t="s">
        <v>99</v>
      </c>
      <c r="J2481" s="962"/>
      <c r="K2481" s="963" t="s">
        <v>98</v>
      </c>
      <c r="L2481" s="964"/>
      <c r="M2481" s="312"/>
    </row>
    <row r="2482" spans="1:13">
      <c r="A2482" s="311"/>
      <c r="B2482" s="283"/>
      <c r="C2482" s="283"/>
      <c r="D2482" s="283"/>
      <c r="E2482" s="283"/>
      <c r="F2482" s="283"/>
      <c r="G2482" s="283"/>
      <c r="H2482" s="284"/>
      <c r="I2482" s="234"/>
      <c r="J2482" s="233"/>
      <c r="K2482" s="965" t="s">
        <v>97</v>
      </c>
      <c r="L2482" s="966"/>
      <c r="M2482" s="310" t="s">
        <v>96</v>
      </c>
    </row>
    <row r="2483" spans="1:13">
      <c r="A2483" s="311"/>
      <c r="B2483" s="283"/>
      <c r="C2483" s="283"/>
      <c r="D2483" s="283"/>
      <c r="E2483" s="283"/>
      <c r="F2483" s="283"/>
      <c r="G2483" s="283"/>
      <c r="H2483" s="284"/>
      <c r="I2483" s="967" t="s">
        <v>95</v>
      </c>
      <c r="J2483" s="968"/>
      <c r="K2483" s="969" t="s">
        <v>94</v>
      </c>
      <c r="L2483" s="970"/>
      <c r="M2483" s="310" t="s">
        <v>93</v>
      </c>
    </row>
    <row r="2484" spans="1:13" ht="16.5" thickBot="1">
      <c r="A2484" s="309"/>
      <c r="B2484" s="280"/>
      <c r="C2484" s="280"/>
      <c r="D2484" s="280"/>
      <c r="E2484" s="280"/>
      <c r="F2484" s="280"/>
      <c r="G2484" s="280"/>
      <c r="H2484" s="279"/>
      <c r="I2484" s="971">
        <v>380.8</v>
      </c>
      <c r="J2484" s="972"/>
      <c r="K2484" s="973"/>
      <c r="L2484" s="974"/>
      <c r="M2484" s="308"/>
    </row>
    <row r="2485" spans="1:13">
      <c r="A2485" s="296" t="s">
        <v>92</v>
      </c>
      <c r="B2485" s="276"/>
      <c r="C2485" s="276"/>
      <c r="D2485" s="276"/>
      <c r="E2485" s="276"/>
      <c r="F2485" s="276"/>
      <c r="G2485" s="276"/>
      <c r="H2485" s="307"/>
      <c r="I2485" s="273"/>
      <c r="J2485" s="272"/>
      <c r="K2485" s="955">
        <f>K2488+K2491</f>
        <v>7.59</v>
      </c>
      <c r="L2485" s="956"/>
      <c r="M2485" s="226">
        <f>K2485*12*I2484</f>
        <v>34683.264000000003</v>
      </c>
    </row>
    <row r="2486" spans="1:13">
      <c r="A2486" s="306" t="s">
        <v>91</v>
      </c>
      <c r="B2486" s="305"/>
      <c r="C2486" s="305"/>
      <c r="D2486" s="305"/>
      <c r="E2486" s="305"/>
      <c r="F2486" s="305"/>
      <c r="G2486" s="305"/>
      <c r="H2486" s="304"/>
      <c r="I2486" s="234"/>
      <c r="J2486" s="233"/>
      <c r="K2486" s="268"/>
      <c r="L2486" s="261"/>
      <c r="M2486" s="303"/>
    </row>
    <row r="2487" spans="1:13" ht="15.75" thickBot="1">
      <c r="A2487" s="292" t="s">
        <v>90</v>
      </c>
      <c r="B2487" s="302"/>
      <c r="C2487" s="302"/>
      <c r="D2487" s="302"/>
      <c r="E2487" s="302"/>
      <c r="F2487" s="302"/>
      <c r="G2487" s="302"/>
      <c r="H2487" s="301"/>
      <c r="I2487" s="289"/>
      <c r="J2487" s="222"/>
      <c r="K2487" s="221"/>
      <c r="L2487" s="220"/>
      <c r="M2487" s="219"/>
    </row>
    <row r="2488" spans="1:13">
      <c r="A2488" s="257" t="s">
        <v>89</v>
      </c>
      <c r="B2488" s="266"/>
      <c r="C2488" s="266"/>
      <c r="D2488" s="266"/>
      <c r="E2488" s="266"/>
      <c r="F2488" s="266"/>
      <c r="G2488" s="266"/>
      <c r="H2488" s="285"/>
      <c r="I2488" s="975" t="s">
        <v>27</v>
      </c>
      <c r="J2488" s="976"/>
      <c r="K2488" s="977">
        <v>4.54</v>
      </c>
      <c r="L2488" s="978"/>
      <c r="M2488" s="215">
        <f>K2488*12*I2484</f>
        <v>20745.984</v>
      </c>
    </row>
    <row r="2489" spans="1:13">
      <c r="A2489" s="238" t="s">
        <v>80</v>
      </c>
      <c r="B2489" s="283"/>
      <c r="C2489" s="283"/>
      <c r="D2489" s="283"/>
      <c r="E2489" s="283"/>
      <c r="F2489" s="283"/>
      <c r="G2489" s="283"/>
      <c r="H2489" s="284"/>
      <c r="I2489" s="967" t="s">
        <v>70</v>
      </c>
      <c r="J2489" s="968"/>
      <c r="K2489" s="262"/>
      <c r="L2489" s="261"/>
      <c r="M2489" s="215"/>
    </row>
    <row r="2490" spans="1:13">
      <c r="A2490" s="257" t="s">
        <v>79</v>
      </c>
      <c r="B2490" s="266"/>
      <c r="C2490" s="266"/>
      <c r="D2490" s="266"/>
      <c r="E2490" s="266"/>
      <c r="F2490" s="266"/>
      <c r="G2490" s="266"/>
      <c r="H2490" s="285"/>
      <c r="I2490" s="975"/>
      <c r="J2490" s="976"/>
      <c r="K2490" s="262"/>
      <c r="L2490" s="261"/>
      <c r="M2490" s="215"/>
    </row>
    <row r="2491" spans="1:13">
      <c r="A2491" s="257" t="s">
        <v>88</v>
      </c>
      <c r="B2491" s="266"/>
      <c r="C2491" s="266"/>
      <c r="D2491" s="266"/>
      <c r="E2491" s="266"/>
      <c r="F2491" s="266"/>
      <c r="G2491" s="266"/>
      <c r="H2491" s="285"/>
      <c r="I2491" s="979" t="s">
        <v>59</v>
      </c>
      <c r="J2491" s="980"/>
      <c r="K2491" s="981">
        <v>3.05</v>
      </c>
      <c r="L2491" s="982"/>
      <c r="M2491" s="215">
        <f>K2491*12*I2484</f>
        <v>13937.279999999999</v>
      </c>
    </row>
    <row r="2492" spans="1:13" ht="15.75">
      <c r="A2492" s="254" t="s">
        <v>87</v>
      </c>
      <c r="B2492" s="282"/>
      <c r="C2492" s="282"/>
      <c r="D2492" s="282"/>
      <c r="E2492" s="282"/>
      <c r="F2492" s="282"/>
      <c r="G2492" s="282"/>
      <c r="H2492" s="281"/>
      <c r="I2492" s="967" t="s">
        <v>70</v>
      </c>
      <c r="J2492" s="968"/>
      <c r="K2492" s="300"/>
      <c r="L2492" s="299"/>
      <c r="M2492" s="215"/>
    </row>
    <row r="2493" spans="1:13">
      <c r="A2493" s="249" t="s">
        <v>86</v>
      </c>
      <c r="B2493" s="263"/>
      <c r="C2493" s="263"/>
      <c r="D2493" s="263"/>
      <c r="E2493" s="263"/>
      <c r="F2493" s="263"/>
      <c r="G2493" s="263"/>
      <c r="H2493" s="298"/>
      <c r="I2493" s="967"/>
      <c r="J2493" s="968"/>
      <c r="K2493" s="297"/>
      <c r="L2493" s="261"/>
      <c r="M2493" s="215"/>
    </row>
    <row r="2494" spans="1:13" ht="15.75" thickBot="1">
      <c r="A2494" s="257" t="s">
        <v>85</v>
      </c>
      <c r="B2494" s="256"/>
      <c r="C2494" s="256"/>
      <c r="D2494" s="256"/>
      <c r="E2494" s="256"/>
      <c r="F2494" s="256"/>
      <c r="G2494" s="256"/>
      <c r="H2494" s="255"/>
      <c r="I2494" s="270"/>
      <c r="J2494" s="269"/>
      <c r="K2494" s="983"/>
      <c r="L2494" s="984"/>
      <c r="M2494" s="215"/>
    </row>
    <row r="2495" spans="1:13">
      <c r="A2495" s="296" t="s">
        <v>84</v>
      </c>
      <c r="B2495" s="295"/>
      <c r="C2495" s="295"/>
      <c r="D2495" s="295"/>
      <c r="E2495" s="295"/>
      <c r="F2495" s="295"/>
      <c r="G2495" s="295"/>
      <c r="H2495" s="294"/>
      <c r="I2495" s="273"/>
      <c r="J2495" s="293"/>
      <c r="K2495" s="985">
        <f>K2497+K2502+K2504</f>
        <v>6.1999999999999993</v>
      </c>
      <c r="L2495" s="956"/>
      <c r="M2495" s="226">
        <f>K2495*12*I2484</f>
        <v>28331.519999999997</v>
      </c>
    </row>
    <row r="2496" spans="1:13" ht="15.75" thickBot="1">
      <c r="A2496" s="292" t="s">
        <v>83</v>
      </c>
      <c r="B2496" s="291"/>
      <c r="C2496" s="291"/>
      <c r="D2496" s="291"/>
      <c r="E2496" s="291"/>
      <c r="F2496" s="291"/>
      <c r="G2496" s="291"/>
      <c r="H2496" s="290"/>
      <c r="I2496" s="289"/>
      <c r="J2496" s="288"/>
      <c r="K2496" s="221"/>
      <c r="L2496" s="220"/>
      <c r="M2496" s="219"/>
    </row>
    <row r="2497" spans="1:13">
      <c r="A2497" s="238" t="s">
        <v>82</v>
      </c>
      <c r="B2497" s="237"/>
      <c r="C2497" s="237"/>
      <c r="D2497" s="237"/>
      <c r="E2497" s="237"/>
      <c r="F2497" s="237"/>
      <c r="G2497" s="237"/>
      <c r="H2497" s="235"/>
      <c r="I2497" s="967" t="s">
        <v>27</v>
      </c>
      <c r="J2497" s="968"/>
      <c r="K2497" s="977">
        <v>3.11</v>
      </c>
      <c r="L2497" s="978"/>
      <c r="M2497" s="215">
        <f>K2497*12*I2484</f>
        <v>14211.456</v>
      </c>
    </row>
    <row r="2498" spans="1:13">
      <c r="A2498" s="257" t="s">
        <v>81</v>
      </c>
      <c r="B2498" s="256"/>
      <c r="C2498" s="256"/>
      <c r="D2498" s="256"/>
      <c r="E2498" s="256"/>
      <c r="F2498" s="256"/>
      <c r="G2498" s="256"/>
      <c r="H2498" s="255"/>
      <c r="I2498" s="429"/>
      <c r="J2498" s="430"/>
      <c r="K2498" s="262"/>
      <c r="L2498" s="261"/>
      <c r="M2498" s="215"/>
    </row>
    <row r="2499" spans="1:13">
      <c r="A2499" s="238" t="s">
        <v>80</v>
      </c>
      <c r="B2499" s="283"/>
      <c r="C2499" s="283"/>
      <c r="D2499" s="283"/>
      <c r="E2499" s="283"/>
      <c r="F2499" s="283"/>
      <c r="G2499" s="283"/>
      <c r="H2499" s="284"/>
      <c r="I2499" s="967" t="s">
        <v>70</v>
      </c>
      <c r="J2499" s="968"/>
      <c r="K2499" s="262"/>
      <c r="L2499" s="261"/>
      <c r="M2499" s="215"/>
    </row>
    <row r="2500" spans="1:13">
      <c r="A2500" s="257" t="s">
        <v>79</v>
      </c>
      <c r="B2500" s="266"/>
      <c r="C2500" s="266"/>
      <c r="D2500" s="266"/>
      <c r="E2500" s="266"/>
      <c r="F2500" s="266"/>
      <c r="G2500" s="266"/>
      <c r="H2500" s="285"/>
      <c r="I2500" s="975"/>
      <c r="J2500" s="976"/>
      <c r="K2500" s="262"/>
      <c r="L2500" s="261"/>
      <c r="M2500" s="215"/>
    </row>
    <row r="2501" spans="1:13">
      <c r="A2501" s="254" t="s">
        <v>78</v>
      </c>
      <c r="B2501" s="282"/>
      <c r="C2501" s="281"/>
      <c r="D2501" s="283"/>
      <c r="E2501" s="283"/>
      <c r="F2501" s="283"/>
      <c r="G2501" s="283"/>
      <c r="H2501" s="284"/>
      <c r="I2501" s="967" t="s">
        <v>70</v>
      </c>
      <c r="J2501" s="968"/>
      <c r="K2501" s="262"/>
      <c r="L2501" s="261"/>
      <c r="M2501" s="215"/>
    </row>
    <row r="2502" spans="1:13">
      <c r="A2502" s="238" t="s">
        <v>77</v>
      </c>
      <c r="B2502" s="283"/>
      <c r="C2502" s="283"/>
      <c r="D2502" s="282"/>
      <c r="E2502" s="282"/>
      <c r="F2502" s="282"/>
      <c r="G2502" s="282"/>
      <c r="H2502" s="281"/>
      <c r="I2502" s="979" t="s">
        <v>59</v>
      </c>
      <c r="J2502" s="980"/>
      <c r="K2502" s="981">
        <v>1.36</v>
      </c>
      <c r="L2502" s="982"/>
      <c r="M2502" s="215">
        <f>K2502*12*I2484</f>
        <v>6214.6559999999999</v>
      </c>
    </row>
    <row r="2503" spans="1:13">
      <c r="A2503" s="249" t="s">
        <v>76</v>
      </c>
      <c r="B2503" s="248"/>
      <c r="C2503" s="248"/>
      <c r="D2503" s="248"/>
      <c r="E2503" s="248"/>
      <c r="F2503" s="248"/>
      <c r="G2503" s="248"/>
      <c r="H2503" s="247"/>
      <c r="I2503" s="961" t="s">
        <v>134</v>
      </c>
      <c r="J2503" s="962"/>
      <c r="K2503" s="262"/>
      <c r="L2503" s="261"/>
      <c r="M2503" s="215"/>
    </row>
    <row r="2504" spans="1:13">
      <c r="A2504" s="249" t="s">
        <v>73</v>
      </c>
      <c r="B2504" s="248"/>
      <c r="C2504" s="248"/>
      <c r="D2504" s="248"/>
      <c r="E2504" s="248"/>
      <c r="F2504" s="248"/>
      <c r="G2504" s="248"/>
      <c r="H2504" s="247"/>
      <c r="I2504" s="961" t="s">
        <v>59</v>
      </c>
      <c r="J2504" s="962"/>
      <c r="K2504" s="981">
        <v>1.73</v>
      </c>
      <c r="L2504" s="982"/>
      <c r="M2504" s="215">
        <f>K2504*12*I2484</f>
        <v>7905.4079999999994</v>
      </c>
    </row>
    <row r="2505" spans="1:13">
      <c r="A2505" s="257" t="s">
        <v>72</v>
      </c>
      <c r="B2505" s="256"/>
      <c r="C2505" s="256"/>
      <c r="D2505" s="256"/>
      <c r="E2505" s="256"/>
      <c r="F2505" s="256"/>
      <c r="G2505" s="256"/>
      <c r="H2505" s="255"/>
      <c r="I2505" s="270"/>
      <c r="J2505" s="269"/>
      <c r="K2505" s="262"/>
      <c r="L2505" s="261"/>
      <c r="M2505" s="215"/>
    </row>
    <row r="2506" spans="1:13">
      <c r="A2506" s="249" t="s">
        <v>71</v>
      </c>
      <c r="B2506" s="248"/>
      <c r="C2506" s="248"/>
      <c r="D2506" s="248"/>
      <c r="E2506" s="248"/>
      <c r="F2506" s="248"/>
      <c r="G2506" s="248"/>
      <c r="H2506" s="247"/>
      <c r="I2506" s="967" t="s">
        <v>70</v>
      </c>
      <c r="J2506" s="968"/>
      <c r="K2506" s="262"/>
      <c r="L2506" s="261"/>
      <c r="M2506" s="215"/>
    </row>
    <row r="2507" spans="1:13" ht="15.75" thickBot="1">
      <c r="A2507" s="249" t="s">
        <v>69</v>
      </c>
      <c r="B2507" s="248"/>
      <c r="C2507" s="248"/>
      <c r="D2507" s="248"/>
      <c r="E2507" s="248"/>
      <c r="F2507" s="248"/>
      <c r="G2507" s="248"/>
      <c r="H2507" s="247"/>
      <c r="I2507" s="961" t="s">
        <v>133</v>
      </c>
      <c r="J2507" s="962"/>
      <c r="K2507" s="280"/>
      <c r="L2507" s="279"/>
      <c r="M2507" s="278"/>
    </row>
    <row r="2508" spans="1:13" ht="15.75" thickBot="1">
      <c r="A2508" s="277" t="s">
        <v>66</v>
      </c>
      <c r="B2508" s="276"/>
      <c r="C2508" s="276"/>
      <c r="D2508" s="276"/>
      <c r="E2508" s="276"/>
      <c r="F2508" s="276"/>
      <c r="G2508" s="275"/>
      <c r="H2508" s="274"/>
      <c r="I2508" s="273"/>
      <c r="J2508" s="272"/>
      <c r="K2508" s="991">
        <f>K2509+K2516+K2524+K2528+K2529</f>
        <v>14.590000000000002</v>
      </c>
      <c r="L2508" s="956"/>
      <c r="M2508" s="226">
        <f>M2509+M2516+M2524+M2528+M2529</f>
        <v>66670.464000000007</v>
      </c>
    </row>
    <row r="2509" spans="1:13" ht="15.75" thickBot="1">
      <c r="A2509" s="986" t="s">
        <v>65</v>
      </c>
      <c r="B2509" s="987"/>
      <c r="C2509" s="987"/>
      <c r="D2509" s="987"/>
      <c r="E2509" s="987"/>
      <c r="F2509" s="987"/>
      <c r="G2509" s="987"/>
      <c r="H2509" s="988"/>
      <c r="I2509" s="242"/>
      <c r="J2509" s="241"/>
      <c r="K2509" s="989">
        <f>K2510+K2511+K2512+K2514+K2515</f>
        <v>8.3000000000000007</v>
      </c>
      <c r="L2509" s="990"/>
      <c r="M2509" s="240">
        <f>K2509*12*I2484</f>
        <v>37927.680000000008</v>
      </c>
    </row>
    <row r="2510" spans="1:13">
      <c r="A2510" s="257" t="s">
        <v>64</v>
      </c>
      <c r="B2510" s="256"/>
      <c r="C2510" s="256"/>
      <c r="D2510" s="256"/>
      <c r="E2510" s="256"/>
      <c r="F2510" s="256"/>
      <c r="G2510" s="256"/>
      <c r="H2510" s="255"/>
      <c r="I2510" s="975" t="s">
        <v>63</v>
      </c>
      <c r="J2510" s="976"/>
      <c r="K2510" s="977">
        <v>2.2400000000000002</v>
      </c>
      <c r="L2510" s="978"/>
      <c r="M2510" s="215">
        <f>K2510*12*I2484</f>
        <v>10235.904</v>
      </c>
    </row>
    <row r="2511" spans="1:13">
      <c r="A2511" s="254" t="s">
        <v>62</v>
      </c>
      <c r="B2511" s="253"/>
      <c r="C2511" s="253"/>
      <c r="D2511" s="253"/>
      <c r="E2511" s="253"/>
      <c r="F2511" s="253"/>
      <c r="G2511" s="253"/>
      <c r="H2511" s="252"/>
      <c r="I2511" s="979" t="s">
        <v>61</v>
      </c>
      <c r="J2511" s="980"/>
      <c r="K2511" s="981">
        <v>5.28</v>
      </c>
      <c r="L2511" s="982"/>
      <c r="M2511" s="215">
        <f>K2511*12*I2484</f>
        <v>24127.488000000001</v>
      </c>
    </row>
    <row r="2512" spans="1:13">
      <c r="A2512" s="249" t="s">
        <v>60</v>
      </c>
      <c r="B2512" s="248"/>
      <c r="C2512" s="248"/>
      <c r="D2512" s="248"/>
      <c r="E2512" s="248"/>
      <c r="F2512" s="248"/>
      <c r="G2512" s="248"/>
      <c r="H2512" s="247"/>
      <c r="I2512" s="961" t="s">
        <v>59</v>
      </c>
      <c r="J2512" s="962"/>
      <c r="K2512" s="981">
        <v>0.6</v>
      </c>
      <c r="L2512" s="982"/>
      <c r="M2512" s="215">
        <f>K2512*12*I2484</f>
        <v>2741.7599999999998</v>
      </c>
    </row>
    <row r="2513" spans="1:13">
      <c r="A2513" s="271" t="s">
        <v>58</v>
      </c>
      <c r="B2513" s="266"/>
      <c r="C2513" s="266"/>
      <c r="D2513" s="266"/>
      <c r="E2513" s="256"/>
      <c r="F2513" s="256"/>
      <c r="G2513" s="256"/>
      <c r="H2513" s="255"/>
      <c r="I2513" s="270"/>
      <c r="J2513" s="269"/>
      <c r="K2513" s="268"/>
      <c r="L2513" s="261"/>
      <c r="M2513" s="215"/>
    </row>
    <row r="2514" spans="1:13">
      <c r="A2514" s="254" t="s">
        <v>57</v>
      </c>
      <c r="B2514" s="253"/>
      <c r="C2514" s="253"/>
      <c r="D2514" s="253"/>
      <c r="E2514" s="253"/>
      <c r="F2514" s="253"/>
      <c r="G2514" s="253"/>
      <c r="H2514" s="252"/>
      <c r="I2514" s="979" t="s">
        <v>27</v>
      </c>
      <c r="J2514" s="980"/>
      <c r="K2514" s="981">
        <v>0.18</v>
      </c>
      <c r="L2514" s="982"/>
      <c r="M2514" s="215">
        <f>K2514*12*I2484</f>
        <v>822.52800000000013</v>
      </c>
    </row>
    <row r="2515" spans="1:13" ht="15.75" thickBot="1">
      <c r="A2515" s="249" t="s">
        <v>56</v>
      </c>
      <c r="B2515" s="248"/>
      <c r="C2515" s="248"/>
      <c r="D2515" s="248"/>
      <c r="E2515" s="248"/>
      <c r="F2515" s="248"/>
      <c r="G2515" s="248"/>
      <c r="H2515" s="247"/>
      <c r="I2515" s="992" t="s">
        <v>27</v>
      </c>
      <c r="J2515" s="993"/>
      <c r="K2515" s="994"/>
      <c r="L2515" s="995"/>
      <c r="M2515" s="215"/>
    </row>
    <row r="2516" spans="1:13" ht="15.75" thickBot="1">
      <c r="A2516" s="996" t="s">
        <v>55</v>
      </c>
      <c r="B2516" s="997"/>
      <c r="C2516" s="997"/>
      <c r="D2516" s="997"/>
      <c r="E2516" s="997"/>
      <c r="F2516" s="997"/>
      <c r="G2516" s="997"/>
      <c r="H2516" s="998"/>
      <c r="I2516" s="242"/>
      <c r="J2516" s="241"/>
      <c r="K2516" s="999">
        <f>K2517+K2518+K2520+K2521+K2522+K2523</f>
        <v>2.5499999999999998</v>
      </c>
      <c r="L2516" s="990"/>
      <c r="M2516" s="240">
        <f>K2516*12*I2484</f>
        <v>11652.48</v>
      </c>
    </row>
    <row r="2517" spans="1:13">
      <c r="A2517" s="267" t="s">
        <v>54</v>
      </c>
      <c r="B2517" s="266"/>
      <c r="C2517" s="266"/>
      <c r="D2517" s="266"/>
      <c r="E2517" s="266"/>
      <c r="F2517" s="256"/>
      <c r="G2517" s="256"/>
      <c r="H2517" s="255"/>
      <c r="I2517" s="265"/>
      <c r="J2517" s="233"/>
      <c r="K2517" s="977">
        <v>0.14000000000000001</v>
      </c>
      <c r="L2517" s="978"/>
      <c r="M2517" s="215">
        <f>K2517*12*I2484</f>
        <v>639.74400000000003</v>
      </c>
    </row>
    <row r="2518" spans="1:13">
      <c r="A2518" s="264" t="s">
        <v>53</v>
      </c>
      <c r="B2518" s="263"/>
      <c r="C2518" s="263"/>
      <c r="D2518" s="263"/>
      <c r="E2518" s="263"/>
      <c r="F2518" s="248"/>
      <c r="G2518" s="248"/>
      <c r="H2518" s="247"/>
      <c r="I2518" s="967" t="s">
        <v>52</v>
      </c>
      <c r="J2518" s="968"/>
      <c r="K2518" s="981">
        <v>1.22</v>
      </c>
      <c r="L2518" s="982"/>
      <c r="M2518" s="215">
        <f>K2518*12*I2484</f>
        <v>5574.9120000000003</v>
      </c>
    </row>
    <row r="2519" spans="1:13">
      <c r="A2519" s="257" t="s">
        <v>51</v>
      </c>
      <c r="B2519" s="256"/>
      <c r="C2519" s="256"/>
      <c r="D2519" s="256"/>
      <c r="E2519" s="256"/>
      <c r="F2519" s="256"/>
      <c r="G2519" s="256"/>
      <c r="H2519" s="255"/>
      <c r="I2519" s="975" t="s">
        <v>50</v>
      </c>
      <c r="J2519" s="976"/>
      <c r="K2519" s="262"/>
      <c r="L2519" s="261"/>
      <c r="M2519" s="215"/>
    </row>
    <row r="2520" spans="1:13">
      <c r="A2520" s="254" t="s">
        <v>49</v>
      </c>
      <c r="B2520" s="253"/>
      <c r="C2520" s="253"/>
      <c r="D2520" s="253"/>
      <c r="E2520" s="253"/>
      <c r="F2520" s="253"/>
      <c r="G2520" s="253"/>
      <c r="H2520" s="252"/>
      <c r="I2520" s="979" t="s">
        <v>48</v>
      </c>
      <c r="J2520" s="980"/>
      <c r="K2520" s="981">
        <v>0.75</v>
      </c>
      <c r="L2520" s="982"/>
      <c r="M2520" s="215">
        <f>K2520*12*I2484</f>
        <v>3427.2000000000003</v>
      </c>
    </row>
    <row r="2521" spans="1:13">
      <c r="A2521" s="254" t="s">
        <v>47</v>
      </c>
      <c r="B2521" s="253"/>
      <c r="C2521" s="253"/>
      <c r="D2521" s="253"/>
      <c r="E2521" s="253"/>
      <c r="F2521" s="253"/>
      <c r="G2521" s="253"/>
      <c r="H2521" s="252"/>
      <c r="I2521" s="979" t="s">
        <v>46</v>
      </c>
      <c r="J2521" s="980"/>
      <c r="K2521" s="981">
        <v>0.19</v>
      </c>
      <c r="L2521" s="982"/>
      <c r="M2521" s="215">
        <f>K2521*12*I2484</f>
        <v>868.22400000000016</v>
      </c>
    </row>
    <row r="2522" spans="1:13">
      <c r="A2522" s="249" t="s">
        <v>38</v>
      </c>
      <c r="B2522" s="248"/>
      <c r="C2522" s="248"/>
      <c r="D2522" s="248"/>
      <c r="E2522" s="248"/>
      <c r="F2522" s="248"/>
      <c r="G2522" s="248"/>
      <c r="H2522" s="247"/>
      <c r="I2522" s="979" t="s">
        <v>37</v>
      </c>
      <c r="J2522" s="980"/>
      <c r="K2522" s="983">
        <v>0.1</v>
      </c>
      <c r="L2522" s="984"/>
      <c r="M2522" s="215">
        <f>K2522*12*I2484</f>
        <v>456.96000000000009</v>
      </c>
    </row>
    <row r="2523" spans="1:13" ht="15.75" thickBot="1">
      <c r="A2523" s="249" t="s">
        <v>45</v>
      </c>
      <c r="B2523" s="248"/>
      <c r="C2523" s="248"/>
      <c r="D2523" s="248"/>
      <c r="E2523" s="248"/>
      <c r="F2523" s="248"/>
      <c r="G2523" s="248"/>
      <c r="H2523" s="247"/>
      <c r="I2523" s="992" t="s">
        <v>44</v>
      </c>
      <c r="J2523" s="993"/>
      <c r="K2523" s="1002">
        <v>0.15</v>
      </c>
      <c r="L2523" s="1003"/>
      <c r="M2523" s="260">
        <f>K2523*12*I2484</f>
        <v>685.43999999999994</v>
      </c>
    </row>
    <row r="2524" spans="1:13" ht="15.75" thickBot="1">
      <c r="A2524" s="996" t="s">
        <v>108</v>
      </c>
      <c r="B2524" s="997"/>
      <c r="C2524" s="997"/>
      <c r="D2524" s="997"/>
      <c r="E2524" s="997"/>
      <c r="F2524" s="997"/>
      <c r="G2524" s="997"/>
      <c r="H2524" s="998"/>
      <c r="I2524" s="259"/>
      <c r="J2524" s="258"/>
      <c r="K2524" s="1004">
        <f>K2525+K2526+K2527</f>
        <v>1.67</v>
      </c>
      <c r="L2524" s="1005"/>
      <c r="M2524" s="240">
        <f>K2524*12*I2484</f>
        <v>7631.232</v>
      </c>
    </row>
    <row r="2525" spans="1:13">
      <c r="A2525" s="257" t="s">
        <v>42</v>
      </c>
      <c r="B2525" s="256"/>
      <c r="C2525" s="256"/>
      <c r="D2525" s="256"/>
      <c r="E2525" s="256"/>
      <c r="F2525" s="256"/>
      <c r="G2525" s="256"/>
      <c r="H2525" s="255"/>
      <c r="I2525" s="1006" t="s">
        <v>41</v>
      </c>
      <c r="J2525" s="1007"/>
      <c r="K2525" s="1008">
        <v>0.8</v>
      </c>
      <c r="L2525" s="1009"/>
      <c r="M2525" s="215">
        <f>K2525*12*I2484</f>
        <v>3655.6800000000007</v>
      </c>
    </row>
    <row r="2526" spans="1:13">
      <c r="A2526" s="254" t="s">
        <v>40</v>
      </c>
      <c r="B2526" s="253"/>
      <c r="C2526" s="253"/>
      <c r="D2526" s="253"/>
      <c r="E2526" s="253"/>
      <c r="F2526" s="253"/>
      <c r="G2526" s="253"/>
      <c r="H2526" s="252"/>
      <c r="I2526" s="251" t="s">
        <v>39</v>
      </c>
      <c r="J2526" s="250"/>
      <c r="K2526" s="983">
        <v>0.7</v>
      </c>
      <c r="L2526" s="984"/>
      <c r="M2526" s="215">
        <f>K2526*12*I2484</f>
        <v>3198.7199999999993</v>
      </c>
    </row>
    <row r="2527" spans="1:13" ht="15.75" thickBot="1">
      <c r="A2527" s="249" t="s">
        <v>38</v>
      </c>
      <c r="B2527" s="248"/>
      <c r="C2527" s="248"/>
      <c r="D2527" s="248"/>
      <c r="E2527" s="248"/>
      <c r="F2527" s="248"/>
      <c r="G2527" s="248"/>
      <c r="H2527" s="247"/>
      <c r="I2527" s="992" t="s">
        <v>37</v>
      </c>
      <c r="J2527" s="993"/>
      <c r="K2527" s="1002">
        <v>0.17</v>
      </c>
      <c r="L2527" s="1003"/>
      <c r="M2527" s="215">
        <f>K2527*12*I2484</f>
        <v>776.83199999999999</v>
      </c>
    </row>
    <row r="2528" spans="1:13" ht="15.75" thickBot="1">
      <c r="A2528" s="986" t="s">
        <v>167</v>
      </c>
      <c r="B2528" s="987"/>
      <c r="C2528" s="987"/>
      <c r="D2528" s="987"/>
      <c r="E2528" s="987"/>
      <c r="F2528" s="987"/>
      <c r="G2528" s="987"/>
      <c r="H2528" s="988"/>
      <c r="I2528" s="1014" t="s">
        <v>32</v>
      </c>
      <c r="J2528" s="1015"/>
      <c r="K2528" s="999">
        <v>1.98</v>
      </c>
      <c r="L2528" s="1005"/>
      <c r="M2528" s="240">
        <f>K2528*12*I2484</f>
        <v>9047.8079999999991</v>
      </c>
    </row>
    <row r="2529" spans="1:13" ht="15.75" thickBot="1">
      <c r="A2529" s="246" t="s">
        <v>166</v>
      </c>
      <c r="B2529" s="245"/>
      <c r="C2529" s="245"/>
      <c r="D2529" s="245"/>
      <c r="E2529" s="245"/>
      <c r="F2529" s="245"/>
      <c r="G2529" s="245"/>
      <c r="H2529" s="244"/>
      <c r="I2529" s="242"/>
      <c r="J2529" s="241"/>
      <c r="K2529" s="999">
        <v>0.09</v>
      </c>
      <c r="L2529" s="1005"/>
      <c r="M2529" s="240">
        <f>K2529*12*I2484</f>
        <v>411.26400000000007</v>
      </c>
    </row>
    <row r="2530" spans="1:13">
      <c r="A2530" s="238" t="s">
        <v>28</v>
      </c>
      <c r="B2530" s="237"/>
      <c r="C2530" s="237"/>
      <c r="D2530" s="237"/>
      <c r="E2530" s="237"/>
      <c r="F2530" s="237"/>
      <c r="G2530" s="237"/>
      <c r="H2530" s="235"/>
      <c r="I2530" s="1014" t="s">
        <v>27</v>
      </c>
      <c r="J2530" s="1015"/>
      <c r="K2530" s="431"/>
      <c r="L2530" s="432"/>
      <c r="M2530" s="215"/>
    </row>
    <row r="2531" spans="1:13" ht="15.75" thickBot="1">
      <c r="A2531" s="238" t="s">
        <v>26</v>
      </c>
      <c r="B2531" s="237"/>
      <c r="C2531" s="237"/>
      <c r="D2531" s="237"/>
      <c r="E2531" s="237"/>
      <c r="F2531" s="237"/>
      <c r="G2531" s="237"/>
      <c r="H2531" s="235"/>
      <c r="I2531" s="234"/>
      <c r="J2531" s="233"/>
      <c r="K2531" s="431"/>
      <c r="L2531" s="432"/>
      <c r="M2531" s="215"/>
    </row>
    <row r="2532" spans="1:13" ht="15.75" thickBot="1">
      <c r="A2532" s="986" t="s">
        <v>111</v>
      </c>
      <c r="B2532" s="987"/>
      <c r="C2532" s="987"/>
      <c r="D2532" s="987"/>
      <c r="E2532" s="987"/>
      <c r="F2532" s="987"/>
      <c r="G2532" s="987"/>
      <c r="H2532" s="988"/>
      <c r="I2532" s="242"/>
      <c r="J2532" s="241"/>
      <c r="K2532" s="999">
        <v>7.34</v>
      </c>
      <c r="L2532" s="1005"/>
      <c r="M2532" s="240">
        <f>K2532*12*I2484</f>
        <v>33540.864000000001</v>
      </c>
    </row>
    <row r="2533" spans="1:13">
      <c r="A2533" s="238" t="s">
        <v>132</v>
      </c>
      <c r="B2533" s="236"/>
      <c r="C2533" s="236"/>
      <c r="D2533" s="236"/>
      <c r="E2533" s="236"/>
      <c r="F2533" s="237"/>
      <c r="G2533" s="236"/>
      <c r="H2533" s="235"/>
      <c r="I2533" s="967" t="s">
        <v>23</v>
      </c>
      <c r="J2533" s="968"/>
      <c r="K2533" s="232"/>
      <c r="L2533" s="432"/>
      <c r="M2533" s="215"/>
    </row>
    <row r="2534" spans="1:13">
      <c r="A2534" s="238" t="s">
        <v>131</v>
      </c>
      <c r="B2534" s="236"/>
      <c r="C2534" s="236"/>
      <c r="D2534" s="236"/>
      <c r="E2534" s="236"/>
      <c r="F2534" s="237"/>
      <c r="G2534" s="236"/>
      <c r="H2534" s="235"/>
      <c r="I2534" s="967" t="s">
        <v>21</v>
      </c>
      <c r="J2534" s="968"/>
      <c r="K2534" s="232"/>
      <c r="L2534" s="432"/>
      <c r="M2534" s="215"/>
    </row>
    <row r="2535" spans="1:13">
      <c r="A2535" s="238" t="s">
        <v>130</v>
      </c>
      <c r="B2535" s="236"/>
      <c r="C2535" s="236"/>
      <c r="D2535" s="236"/>
      <c r="E2535" s="236"/>
      <c r="F2535" s="237"/>
      <c r="G2535" s="236"/>
      <c r="H2535" s="235"/>
      <c r="I2535" s="967" t="s">
        <v>19</v>
      </c>
      <c r="J2535" s="968"/>
      <c r="K2535" s="232"/>
      <c r="L2535" s="432"/>
      <c r="M2535" s="215"/>
    </row>
    <row r="2536" spans="1:13">
      <c r="A2536" s="238" t="s">
        <v>129</v>
      </c>
      <c r="B2536" s="236"/>
      <c r="C2536" s="236"/>
      <c r="D2536" s="236"/>
      <c r="E2536" s="236"/>
      <c r="F2536" s="237"/>
      <c r="G2536" s="236"/>
      <c r="H2536" s="235"/>
      <c r="I2536" s="967" t="s">
        <v>17</v>
      </c>
      <c r="J2536" s="968"/>
      <c r="K2536" s="232"/>
      <c r="L2536" s="432"/>
      <c r="M2536" s="215"/>
    </row>
    <row r="2537" spans="1:13">
      <c r="A2537" s="238" t="s">
        <v>128</v>
      </c>
      <c r="B2537" s="236"/>
      <c r="C2537" s="236"/>
      <c r="D2537" s="236"/>
      <c r="E2537" s="236"/>
      <c r="F2537" s="237"/>
      <c r="G2537" s="236"/>
      <c r="H2537" s="235"/>
      <c r="I2537" s="967" t="s">
        <v>15</v>
      </c>
      <c r="J2537" s="968"/>
      <c r="K2537" s="232"/>
      <c r="L2537" s="432"/>
      <c r="M2537" s="215"/>
    </row>
    <row r="2538" spans="1:13">
      <c r="A2538" s="238" t="s">
        <v>127</v>
      </c>
      <c r="B2538" s="236"/>
      <c r="C2538" s="236"/>
      <c r="D2538" s="236"/>
      <c r="E2538" s="236"/>
      <c r="F2538" s="237"/>
      <c r="G2538" s="236"/>
      <c r="H2538" s="235"/>
      <c r="I2538" s="234"/>
      <c r="J2538" s="233"/>
      <c r="K2538" s="232"/>
      <c r="L2538" s="239"/>
      <c r="M2538" s="215"/>
    </row>
    <row r="2539" spans="1:13">
      <c r="A2539" s="238" t="s">
        <v>126</v>
      </c>
      <c r="B2539" s="236"/>
      <c r="C2539" s="236"/>
      <c r="D2539" s="236"/>
      <c r="E2539" s="236"/>
      <c r="F2539" s="237"/>
      <c r="G2539" s="236"/>
      <c r="H2539" s="235"/>
      <c r="I2539" s="234"/>
      <c r="J2539" s="233"/>
      <c r="K2539" s="232"/>
      <c r="L2539" s="432"/>
      <c r="M2539" s="215"/>
    </row>
    <row r="2540" spans="1:13">
      <c r="A2540" s="238" t="s">
        <v>11</v>
      </c>
      <c r="B2540" s="236"/>
      <c r="C2540" s="236"/>
      <c r="D2540" s="236"/>
      <c r="E2540" s="236"/>
      <c r="F2540" s="237"/>
      <c r="G2540" s="236"/>
      <c r="H2540" s="235"/>
      <c r="I2540" s="234"/>
      <c r="J2540" s="233"/>
      <c r="K2540" s="232"/>
      <c r="L2540" s="432"/>
      <c r="M2540" s="215"/>
    </row>
    <row r="2541" spans="1:13" ht="15.75" thickBot="1">
      <c r="A2541" s="238" t="s">
        <v>125</v>
      </c>
      <c r="B2541" s="236"/>
      <c r="C2541" s="236"/>
      <c r="D2541" s="236"/>
      <c r="E2541" s="236"/>
      <c r="F2541" s="237"/>
      <c r="G2541" s="236"/>
      <c r="H2541" s="235"/>
      <c r="I2541" s="234"/>
      <c r="J2541" s="233"/>
      <c r="K2541" s="232"/>
      <c r="L2541" s="432"/>
      <c r="M2541" s="215"/>
    </row>
    <row r="2542" spans="1:13">
      <c r="A2542" s="230" t="s">
        <v>8</v>
      </c>
      <c r="B2542" s="229"/>
      <c r="C2542" s="229"/>
      <c r="D2542" s="229"/>
      <c r="E2542" s="229"/>
      <c r="F2542" s="229"/>
      <c r="G2542" s="229"/>
      <c r="H2542" s="229"/>
      <c r="I2542" s="1014" t="s">
        <v>3</v>
      </c>
      <c r="J2542" s="1015"/>
      <c r="K2542" s="228"/>
      <c r="L2542" s="227"/>
      <c r="M2542" s="226"/>
    </row>
    <row r="2543" spans="1:13" ht="15.75" thickBot="1">
      <c r="A2543" s="225" t="s">
        <v>7</v>
      </c>
      <c r="B2543" s="224"/>
      <c r="C2543" s="224"/>
      <c r="D2543" s="224"/>
      <c r="E2543" s="224"/>
      <c r="F2543" s="224"/>
      <c r="G2543" s="224"/>
      <c r="H2543" s="224"/>
      <c r="I2543" s="223"/>
      <c r="J2543" s="222"/>
      <c r="K2543" s="221"/>
      <c r="L2543" s="220"/>
      <c r="M2543" s="219"/>
    </row>
    <row r="2544" spans="1:13" ht="15.75" thickBot="1">
      <c r="A2544" s="986" t="s">
        <v>6</v>
      </c>
      <c r="B2544" s="987"/>
      <c r="C2544" s="987"/>
      <c r="D2544" s="987"/>
      <c r="E2544" s="987"/>
      <c r="F2544" s="987"/>
      <c r="G2544" s="987"/>
      <c r="H2544" s="1026"/>
      <c r="I2544" s="1027" t="s">
        <v>5</v>
      </c>
      <c r="J2544" s="1028"/>
      <c r="K2544" s="1024">
        <v>1.69</v>
      </c>
      <c r="L2544" s="1025"/>
      <c r="M2544" s="208">
        <f>K2544*12*I2484</f>
        <v>7722.6240000000007</v>
      </c>
    </row>
    <row r="2545" spans="1:13" ht="15.75" thickBot="1">
      <c r="A2545" s="1016" t="s">
        <v>4</v>
      </c>
      <c r="B2545" s="1016"/>
      <c r="C2545" s="1016"/>
      <c r="D2545" s="1016"/>
      <c r="E2545" s="1016"/>
      <c r="F2545" s="1016"/>
      <c r="G2545" s="1016"/>
      <c r="H2545" s="1016"/>
      <c r="I2545" s="1014" t="s">
        <v>3</v>
      </c>
      <c r="J2545" s="1015"/>
      <c r="K2545" s="1017">
        <v>0.55000000000000004</v>
      </c>
      <c r="L2545" s="1017"/>
      <c r="M2545" s="215">
        <f>K2545*I2484*12</f>
        <v>2513.2800000000002</v>
      </c>
    </row>
    <row r="2546" spans="1:13" ht="15.75" thickBot="1">
      <c r="A2546" s="433" t="s">
        <v>2</v>
      </c>
      <c r="B2546" s="434"/>
      <c r="C2546" s="434"/>
      <c r="D2546" s="434"/>
      <c r="E2546" s="434"/>
      <c r="F2546" s="434"/>
      <c r="G2546" s="434"/>
      <c r="H2546" s="434"/>
      <c r="I2546" s="436"/>
      <c r="J2546" s="441"/>
      <c r="K2546" s="1024">
        <v>3.33</v>
      </c>
      <c r="L2546" s="1025"/>
      <c r="M2546" s="208">
        <f>K2546*I2484*12</f>
        <v>15216.768</v>
      </c>
    </row>
    <row r="2547" spans="1:13" ht="15.75" thickBot="1">
      <c r="A2547" s="1020" t="s">
        <v>0</v>
      </c>
      <c r="B2547" s="1021"/>
      <c r="C2547" s="1021"/>
      <c r="D2547" s="1021"/>
      <c r="E2547" s="1021"/>
      <c r="F2547" s="1021"/>
      <c r="G2547" s="1021"/>
      <c r="H2547" s="1021"/>
      <c r="I2547" s="210"/>
      <c r="J2547" s="209"/>
      <c r="K2547" s="1022">
        <f>K2485+K2495+K2508+K2532+K2544+K2546+K2545</f>
        <v>41.289999999999992</v>
      </c>
      <c r="L2547" s="1023"/>
      <c r="M2547" s="208">
        <f>M2485+M2495+M2508+M2532+M2544+M2546+M2545</f>
        <v>188678.78400000004</v>
      </c>
    </row>
    <row r="2549" spans="1:13" ht="15.75">
      <c r="A2549" s="957" t="s">
        <v>104</v>
      </c>
      <c r="B2549" s="957"/>
      <c r="C2549" s="957"/>
      <c r="D2549" s="957"/>
      <c r="E2549" s="957"/>
      <c r="F2549" s="957"/>
      <c r="G2549" s="957"/>
      <c r="H2549" s="957"/>
      <c r="I2549" s="957"/>
      <c r="J2549" s="957"/>
      <c r="K2549" s="957"/>
      <c r="L2549" s="957"/>
      <c r="M2549" s="262"/>
    </row>
    <row r="2550" spans="1:13" ht="15.75">
      <c r="A2550" s="958" t="s">
        <v>139</v>
      </c>
      <c r="B2550" s="958"/>
      <c r="C2550" s="958"/>
      <c r="D2550" s="958"/>
      <c r="E2550" s="958"/>
      <c r="F2550" s="958"/>
      <c r="G2550" s="958"/>
      <c r="H2550" s="958"/>
      <c r="I2550" s="958"/>
      <c r="J2550" s="958"/>
      <c r="K2550" s="958"/>
      <c r="L2550" s="958"/>
      <c r="M2550" s="262"/>
    </row>
    <row r="2551" spans="1:13" ht="15.75">
      <c r="A2551" s="300"/>
      <c r="B2551" s="300"/>
      <c r="C2551" s="300"/>
      <c r="D2551" s="300"/>
      <c r="E2551" s="300"/>
      <c r="F2551" s="300" t="s">
        <v>170</v>
      </c>
      <c r="G2551" s="300"/>
      <c r="H2551" s="300"/>
      <c r="I2551" s="300"/>
      <c r="J2551" s="300"/>
      <c r="K2551" s="1110" t="s">
        <v>159</v>
      </c>
      <c r="L2551" s="1111"/>
      <c r="M2551" s="1111"/>
    </row>
    <row r="2552" spans="1:13">
      <c r="A2552" s="264"/>
      <c r="B2552" s="263"/>
      <c r="C2552" s="960" t="s">
        <v>100</v>
      </c>
      <c r="D2552" s="960"/>
      <c r="E2552" s="960"/>
      <c r="F2552" s="263"/>
      <c r="G2552" s="263"/>
      <c r="H2552" s="298"/>
      <c r="I2552" s="961" t="s">
        <v>99</v>
      </c>
      <c r="J2552" s="962"/>
      <c r="K2552" s="963" t="s">
        <v>98</v>
      </c>
      <c r="L2552" s="964"/>
      <c r="M2552" s="312"/>
    </row>
    <row r="2553" spans="1:13">
      <c r="A2553" s="311"/>
      <c r="B2553" s="283"/>
      <c r="C2553" s="283"/>
      <c r="D2553" s="283"/>
      <c r="E2553" s="283"/>
      <c r="F2553" s="283"/>
      <c r="G2553" s="283"/>
      <c r="H2553" s="284"/>
      <c r="I2553" s="234"/>
      <c r="J2553" s="233"/>
      <c r="K2553" s="965" t="s">
        <v>97</v>
      </c>
      <c r="L2553" s="966"/>
      <c r="M2553" s="310" t="s">
        <v>96</v>
      </c>
    </row>
    <row r="2554" spans="1:13">
      <c r="A2554" s="311"/>
      <c r="B2554" s="283"/>
      <c r="C2554" s="283"/>
      <c r="D2554" s="283"/>
      <c r="E2554" s="283"/>
      <c r="F2554" s="283"/>
      <c r="G2554" s="283"/>
      <c r="H2554" s="284"/>
      <c r="I2554" s="967" t="s">
        <v>95</v>
      </c>
      <c r="J2554" s="968"/>
      <c r="K2554" s="969" t="s">
        <v>94</v>
      </c>
      <c r="L2554" s="970"/>
      <c r="M2554" s="310" t="s">
        <v>93</v>
      </c>
    </row>
    <row r="2555" spans="1:13" ht="16.5" thickBot="1">
      <c r="A2555" s="309"/>
      <c r="B2555" s="280"/>
      <c r="C2555" s="280"/>
      <c r="D2555" s="280"/>
      <c r="E2555" s="280"/>
      <c r="F2555" s="280"/>
      <c r="G2555" s="280"/>
      <c r="H2555" s="279"/>
      <c r="I2555" s="971">
        <v>317.60000000000002</v>
      </c>
      <c r="J2555" s="972"/>
      <c r="K2555" s="973"/>
      <c r="L2555" s="974"/>
      <c r="M2555" s="308"/>
    </row>
    <row r="2556" spans="1:13">
      <c r="A2556" s="296" t="s">
        <v>92</v>
      </c>
      <c r="B2556" s="276"/>
      <c r="C2556" s="276"/>
      <c r="D2556" s="276"/>
      <c r="E2556" s="276"/>
      <c r="F2556" s="276"/>
      <c r="G2556" s="276"/>
      <c r="H2556" s="307"/>
      <c r="I2556" s="273"/>
      <c r="J2556" s="272"/>
      <c r="K2556" s="955">
        <f>K2559+K2562</f>
        <v>7.59</v>
      </c>
      <c r="L2556" s="956"/>
      <c r="M2556" s="226">
        <f>K2556*12*I2555</f>
        <v>28927.008000000002</v>
      </c>
    </row>
    <row r="2557" spans="1:13">
      <c r="A2557" s="306" t="s">
        <v>91</v>
      </c>
      <c r="B2557" s="305"/>
      <c r="C2557" s="305"/>
      <c r="D2557" s="305"/>
      <c r="E2557" s="305"/>
      <c r="F2557" s="305"/>
      <c r="G2557" s="305"/>
      <c r="H2557" s="304"/>
      <c r="I2557" s="234"/>
      <c r="J2557" s="233"/>
      <c r="K2557" s="268"/>
      <c r="L2557" s="261"/>
      <c r="M2557" s="303"/>
    </row>
    <row r="2558" spans="1:13" ht="15.75" thickBot="1">
      <c r="A2558" s="292" t="s">
        <v>90</v>
      </c>
      <c r="B2558" s="302"/>
      <c r="C2558" s="302"/>
      <c r="D2558" s="302"/>
      <c r="E2558" s="302"/>
      <c r="F2558" s="302"/>
      <c r="G2558" s="302"/>
      <c r="H2558" s="301"/>
      <c r="I2558" s="289"/>
      <c r="J2558" s="222"/>
      <c r="K2558" s="221"/>
      <c r="L2558" s="220"/>
      <c r="M2558" s="219"/>
    </row>
    <row r="2559" spans="1:13">
      <c r="A2559" s="257" t="s">
        <v>89</v>
      </c>
      <c r="B2559" s="266"/>
      <c r="C2559" s="266"/>
      <c r="D2559" s="266"/>
      <c r="E2559" s="266"/>
      <c r="F2559" s="266"/>
      <c r="G2559" s="266"/>
      <c r="H2559" s="285"/>
      <c r="I2559" s="975" t="s">
        <v>27</v>
      </c>
      <c r="J2559" s="976"/>
      <c r="K2559" s="977">
        <v>4.54</v>
      </c>
      <c r="L2559" s="978"/>
      <c r="M2559" s="215">
        <f>K2559*12*I2555</f>
        <v>17302.848000000002</v>
      </c>
    </row>
    <row r="2560" spans="1:13">
      <c r="A2560" s="238" t="s">
        <v>80</v>
      </c>
      <c r="B2560" s="283"/>
      <c r="C2560" s="283"/>
      <c r="D2560" s="283"/>
      <c r="E2560" s="283"/>
      <c r="F2560" s="283"/>
      <c r="G2560" s="283"/>
      <c r="H2560" s="284"/>
      <c r="I2560" s="967" t="s">
        <v>70</v>
      </c>
      <c r="J2560" s="968"/>
      <c r="K2560" s="262"/>
      <c r="L2560" s="261"/>
      <c r="M2560" s="215"/>
    </row>
    <row r="2561" spans="1:13">
      <c r="A2561" s="257" t="s">
        <v>79</v>
      </c>
      <c r="B2561" s="266"/>
      <c r="C2561" s="266"/>
      <c r="D2561" s="266"/>
      <c r="E2561" s="266"/>
      <c r="F2561" s="266"/>
      <c r="G2561" s="266"/>
      <c r="H2561" s="285"/>
      <c r="I2561" s="975"/>
      <c r="J2561" s="976"/>
      <c r="K2561" s="262"/>
      <c r="L2561" s="261"/>
      <c r="M2561" s="215"/>
    </row>
    <row r="2562" spans="1:13">
      <c r="A2562" s="257" t="s">
        <v>88</v>
      </c>
      <c r="B2562" s="266"/>
      <c r="C2562" s="266"/>
      <c r="D2562" s="266"/>
      <c r="E2562" s="266"/>
      <c r="F2562" s="266"/>
      <c r="G2562" s="266"/>
      <c r="H2562" s="285"/>
      <c r="I2562" s="979" t="s">
        <v>59</v>
      </c>
      <c r="J2562" s="980"/>
      <c r="K2562" s="981">
        <v>3.05</v>
      </c>
      <c r="L2562" s="982"/>
      <c r="M2562" s="215">
        <f>K2562*12*I2555</f>
        <v>11624.16</v>
      </c>
    </row>
    <row r="2563" spans="1:13" ht="15.75">
      <c r="A2563" s="254" t="s">
        <v>87</v>
      </c>
      <c r="B2563" s="282"/>
      <c r="C2563" s="282"/>
      <c r="D2563" s="282"/>
      <c r="E2563" s="282"/>
      <c r="F2563" s="282"/>
      <c r="G2563" s="282"/>
      <c r="H2563" s="281"/>
      <c r="I2563" s="967" t="s">
        <v>70</v>
      </c>
      <c r="J2563" s="968"/>
      <c r="K2563" s="300"/>
      <c r="L2563" s="299"/>
      <c r="M2563" s="215"/>
    </row>
    <row r="2564" spans="1:13">
      <c r="A2564" s="249" t="s">
        <v>86</v>
      </c>
      <c r="B2564" s="263"/>
      <c r="C2564" s="263"/>
      <c r="D2564" s="263"/>
      <c r="E2564" s="263"/>
      <c r="F2564" s="263"/>
      <c r="G2564" s="263"/>
      <c r="H2564" s="298"/>
      <c r="I2564" s="967"/>
      <c r="J2564" s="968"/>
      <c r="K2564" s="297"/>
      <c r="L2564" s="261"/>
      <c r="M2564" s="215"/>
    </row>
    <row r="2565" spans="1:13" ht="15.75" thickBot="1">
      <c r="A2565" s="257" t="s">
        <v>85</v>
      </c>
      <c r="B2565" s="256"/>
      <c r="C2565" s="256"/>
      <c r="D2565" s="256"/>
      <c r="E2565" s="256"/>
      <c r="F2565" s="256"/>
      <c r="G2565" s="256"/>
      <c r="H2565" s="255"/>
      <c r="I2565" s="270"/>
      <c r="J2565" s="269"/>
      <c r="K2565" s="983"/>
      <c r="L2565" s="984"/>
      <c r="M2565" s="215"/>
    </row>
    <row r="2566" spans="1:13">
      <c r="A2566" s="296" t="s">
        <v>84</v>
      </c>
      <c r="B2566" s="295"/>
      <c r="C2566" s="295"/>
      <c r="D2566" s="295"/>
      <c r="E2566" s="295"/>
      <c r="F2566" s="295"/>
      <c r="G2566" s="295"/>
      <c r="H2566" s="294"/>
      <c r="I2566" s="273"/>
      <c r="J2566" s="293"/>
      <c r="K2566" s="985">
        <f>K2568+K2573+K2575</f>
        <v>6.1999999999999993</v>
      </c>
      <c r="L2566" s="956"/>
      <c r="M2566" s="226">
        <f>K2566*12*I2555</f>
        <v>23629.439999999999</v>
      </c>
    </row>
    <row r="2567" spans="1:13" ht="15.75" thickBot="1">
      <c r="A2567" s="292" t="s">
        <v>83</v>
      </c>
      <c r="B2567" s="291"/>
      <c r="C2567" s="291"/>
      <c r="D2567" s="291"/>
      <c r="E2567" s="291"/>
      <c r="F2567" s="291"/>
      <c r="G2567" s="291"/>
      <c r="H2567" s="290"/>
      <c r="I2567" s="289"/>
      <c r="J2567" s="288"/>
      <c r="K2567" s="221"/>
      <c r="L2567" s="220"/>
      <c r="M2567" s="219"/>
    </row>
    <row r="2568" spans="1:13">
      <c r="A2568" s="238" t="s">
        <v>82</v>
      </c>
      <c r="B2568" s="237"/>
      <c r="C2568" s="237"/>
      <c r="D2568" s="237"/>
      <c r="E2568" s="237"/>
      <c r="F2568" s="237"/>
      <c r="G2568" s="237"/>
      <c r="H2568" s="235"/>
      <c r="I2568" s="967" t="s">
        <v>27</v>
      </c>
      <c r="J2568" s="968"/>
      <c r="K2568" s="977">
        <v>3.11</v>
      </c>
      <c r="L2568" s="978"/>
      <c r="M2568" s="215">
        <f>K2568*12*I2555</f>
        <v>11852.832</v>
      </c>
    </row>
    <row r="2569" spans="1:13">
      <c r="A2569" s="257" t="s">
        <v>81</v>
      </c>
      <c r="B2569" s="256"/>
      <c r="C2569" s="256"/>
      <c r="D2569" s="256"/>
      <c r="E2569" s="256"/>
      <c r="F2569" s="256"/>
      <c r="G2569" s="256"/>
      <c r="H2569" s="255"/>
      <c r="I2569" s="429"/>
      <c r="J2569" s="430"/>
      <c r="K2569" s="262"/>
      <c r="L2569" s="261"/>
      <c r="M2569" s="215"/>
    </row>
    <row r="2570" spans="1:13">
      <c r="A2570" s="238" t="s">
        <v>80</v>
      </c>
      <c r="B2570" s="283"/>
      <c r="C2570" s="283"/>
      <c r="D2570" s="283"/>
      <c r="E2570" s="283"/>
      <c r="F2570" s="283"/>
      <c r="G2570" s="283"/>
      <c r="H2570" s="284"/>
      <c r="I2570" s="967" t="s">
        <v>70</v>
      </c>
      <c r="J2570" s="968"/>
      <c r="K2570" s="262"/>
      <c r="L2570" s="261"/>
      <c r="M2570" s="215"/>
    </row>
    <row r="2571" spans="1:13">
      <c r="A2571" s="257" t="s">
        <v>79</v>
      </c>
      <c r="B2571" s="266"/>
      <c r="C2571" s="266"/>
      <c r="D2571" s="266"/>
      <c r="E2571" s="266"/>
      <c r="F2571" s="266"/>
      <c r="G2571" s="266"/>
      <c r="H2571" s="285"/>
      <c r="I2571" s="975"/>
      <c r="J2571" s="976"/>
      <c r="K2571" s="262"/>
      <c r="L2571" s="261"/>
      <c r="M2571" s="215"/>
    </row>
    <row r="2572" spans="1:13">
      <c r="A2572" s="254" t="s">
        <v>78</v>
      </c>
      <c r="B2572" s="282"/>
      <c r="C2572" s="281"/>
      <c r="D2572" s="283"/>
      <c r="E2572" s="283"/>
      <c r="F2572" s="283"/>
      <c r="G2572" s="283"/>
      <c r="H2572" s="284"/>
      <c r="I2572" s="967" t="s">
        <v>70</v>
      </c>
      <c r="J2572" s="968"/>
      <c r="K2572" s="262"/>
      <c r="L2572" s="261"/>
      <c r="M2572" s="215"/>
    </row>
    <row r="2573" spans="1:13">
      <c r="A2573" s="238" t="s">
        <v>77</v>
      </c>
      <c r="B2573" s="283"/>
      <c r="C2573" s="283"/>
      <c r="D2573" s="282"/>
      <c r="E2573" s="282"/>
      <c r="F2573" s="282"/>
      <c r="G2573" s="282"/>
      <c r="H2573" s="281"/>
      <c r="I2573" s="979" t="s">
        <v>59</v>
      </c>
      <c r="J2573" s="980"/>
      <c r="K2573" s="981">
        <v>1.36</v>
      </c>
      <c r="L2573" s="982"/>
      <c r="M2573" s="215">
        <f>K2573*12*I2555</f>
        <v>5183.2320000000009</v>
      </c>
    </row>
    <row r="2574" spans="1:13">
      <c r="A2574" s="249" t="s">
        <v>76</v>
      </c>
      <c r="B2574" s="248"/>
      <c r="C2574" s="248"/>
      <c r="D2574" s="248"/>
      <c r="E2574" s="248"/>
      <c r="F2574" s="248"/>
      <c r="G2574" s="248"/>
      <c r="H2574" s="247"/>
      <c r="I2574" s="961" t="s">
        <v>134</v>
      </c>
      <c r="J2574" s="962"/>
      <c r="K2574" s="262"/>
      <c r="L2574" s="261"/>
      <c r="M2574" s="215"/>
    </row>
    <row r="2575" spans="1:13">
      <c r="A2575" s="249" t="s">
        <v>73</v>
      </c>
      <c r="B2575" s="248"/>
      <c r="C2575" s="248"/>
      <c r="D2575" s="248"/>
      <c r="E2575" s="248"/>
      <c r="F2575" s="248"/>
      <c r="G2575" s="248"/>
      <c r="H2575" s="247"/>
      <c r="I2575" s="961" t="s">
        <v>59</v>
      </c>
      <c r="J2575" s="962"/>
      <c r="K2575" s="981">
        <v>1.73</v>
      </c>
      <c r="L2575" s="982"/>
      <c r="M2575" s="215">
        <f>K2575*12*I2555</f>
        <v>6593.3760000000002</v>
      </c>
    </row>
    <row r="2576" spans="1:13">
      <c r="A2576" s="257" t="s">
        <v>72</v>
      </c>
      <c r="B2576" s="256"/>
      <c r="C2576" s="256"/>
      <c r="D2576" s="256"/>
      <c r="E2576" s="256"/>
      <c r="F2576" s="256"/>
      <c r="G2576" s="256"/>
      <c r="H2576" s="255"/>
      <c r="I2576" s="270"/>
      <c r="J2576" s="269"/>
      <c r="K2576" s="262"/>
      <c r="L2576" s="261"/>
      <c r="M2576" s="215"/>
    </row>
    <row r="2577" spans="1:13">
      <c r="A2577" s="249" t="s">
        <v>71</v>
      </c>
      <c r="B2577" s="248"/>
      <c r="C2577" s="248"/>
      <c r="D2577" s="248"/>
      <c r="E2577" s="248"/>
      <c r="F2577" s="248"/>
      <c r="G2577" s="248"/>
      <c r="H2577" s="247"/>
      <c r="I2577" s="967" t="s">
        <v>70</v>
      </c>
      <c r="J2577" s="968"/>
      <c r="K2577" s="262"/>
      <c r="L2577" s="261"/>
      <c r="M2577" s="215"/>
    </row>
    <row r="2578" spans="1:13" ht="15.75" thickBot="1">
      <c r="A2578" s="249" t="s">
        <v>69</v>
      </c>
      <c r="B2578" s="248"/>
      <c r="C2578" s="248"/>
      <c r="D2578" s="248"/>
      <c r="E2578" s="248"/>
      <c r="F2578" s="248"/>
      <c r="G2578" s="248"/>
      <c r="H2578" s="247"/>
      <c r="I2578" s="961" t="s">
        <v>133</v>
      </c>
      <c r="J2578" s="962"/>
      <c r="K2578" s="280"/>
      <c r="L2578" s="279"/>
      <c r="M2578" s="278"/>
    </row>
    <row r="2579" spans="1:13" ht="15.75" thickBot="1">
      <c r="A2579" s="277" t="s">
        <v>66</v>
      </c>
      <c r="B2579" s="276"/>
      <c r="C2579" s="276"/>
      <c r="D2579" s="276"/>
      <c r="E2579" s="276"/>
      <c r="F2579" s="276"/>
      <c r="G2579" s="275"/>
      <c r="H2579" s="274"/>
      <c r="I2579" s="273"/>
      <c r="J2579" s="272"/>
      <c r="K2579" s="991">
        <f>K2580+K2587+K2595+K2599+K2600</f>
        <v>14.590000000000002</v>
      </c>
      <c r="L2579" s="956"/>
      <c r="M2579" s="226">
        <f>M2580+M2587+M2595+M2599+M2600</f>
        <v>55605.408000000003</v>
      </c>
    </row>
    <row r="2580" spans="1:13" ht="15.75" thickBot="1">
      <c r="A2580" s="986" t="s">
        <v>65</v>
      </c>
      <c r="B2580" s="987"/>
      <c r="C2580" s="987"/>
      <c r="D2580" s="987"/>
      <c r="E2580" s="987"/>
      <c r="F2580" s="987"/>
      <c r="G2580" s="987"/>
      <c r="H2580" s="988"/>
      <c r="I2580" s="242"/>
      <c r="J2580" s="241"/>
      <c r="K2580" s="989">
        <f>K2581+K2582+K2583+K2585+K2586</f>
        <v>8.3000000000000007</v>
      </c>
      <c r="L2580" s="990"/>
      <c r="M2580" s="240">
        <f>K2580*12*I2555</f>
        <v>31632.960000000006</v>
      </c>
    </row>
    <row r="2581" spans="1:13">
      <c r="A2581" s="257" t="s">
        <v>64</v>
      </c>
      <c r="B2581" s="256"/>
      <c r="C2581" s="256"/>
      <c r="D2581" s="256"/>
      <c r="E2581" s="256"/>
      <c r="F2581" s="256"/>
      <c r="G2581" s="256"/>
      <c r="H2581" s="255"/>
      <c r="I2581" s="975" t="s">
        <v>63</v>
      </c>
      <c r="J2581" s="976"/>
      <c r="K2581" s="977">
        <v>2.2400000000000002</v>
      </c>
      <c r="L2581" s="978"/>
      <c r="M2581" s="215">
        <f>K2581*12*I2555</f>
        <v>8537.0880000000016</v>
      </c>
    </row>
    <row r="2582" spans="1:13">
      <c r="A2582" s="254" t="s">
        <v>62</v>
      </c>
      <c r="B2582" s="253"/>
      <c r="C2582" s="253"/>
      <c r="D2582" s="253"/>
      <c r="E2582" s="253"/>
      <c r="F2582" s="253"/>
      <c r="G2582" s="253"/>
      <c r="H2582" s="252"/>
      <c r="I2582" s="979" t="s">
        <v>61</v>
      </c>
      <c r="J2582" s="980"/>
      <c r="K2582" s="981">
        <v>5.28</v>
      </c>
      <c r="L2582" s="982"/>
      <c r="M2582" s="215">
        <f>K2582*12*I2555</f>
        <v>20123.136000000002</v>
      </c>
    </row>
    <row r="2583" spans="1:13">
      <c r="A2583" s="249" t="s">
        <v>60</v>
      </c>
      <c r="B2583" s="248"/>
      <c r="C2583" s="248"/>
      <c r="D2583" s="248"/>
      <c r="E2583" s="248"/>
      <c r="F2583" s="248"/>
      <c r="G2583" s="248"/>
      <c r="H2583" s="247"/>
      <c r="I2583" s="961" t="s">
        <v>59</v>
      </c>
      <c r="J2583" s="962"/>
      <c r="K2583" s="981">
        <v>0.6</v>
      </c>
      <c r="L2583" s="982"/>
      <c r="M2583" s="215">
        <f>K2583*12*I2555</f>
        <v>2286.7199999999998</v>
      </c>
    </row>
    <row r="2584" spans="1:13">
      <c r="A2584" s="271" t="s">
        <v>58</v>
      </c>
      <c r="B2584" s="266"/>
      <c r="C2584" s="266"/>
      <c r="D2584" s="266"/>
      <c r="E2584" s="256"/>
      <c r="F2584" s="256"/>
      <c r="G2584" s="256"/>
      <c r="H2584" s="255"/>
      <c r="I2584" s="270"/>
      <c r="J2584" s="269"/>
      <c r="K2584" s="268"/>
      <c r="L2584" s="261"/>
      <c r="M2584" s="215"/>
    </row>
    <row r="2585" spans="1:13">
      <c r="A2585" s="254" t="s">
        <v>57</v>
      </c>
      <c r="B2585" s="253"/>
      <c r="C2585" s="253"/>
      <c r="D2585" s="253"/>
      <c r="E2585" s="253"/>
      <c r="F2585" s="253"/>
      <c r="G2585" s="253"/>
      <c r="H2585" s="252"/>
      <c r="I2585" s="979" t="s">
        <v>27</v>
      </c>
      <c r="J2585" s="980"/>
      <c r="K2585" s="981">
        <v>0.18</v>
      </c>
      <c r="L2585" s="982"/>
      <c r="M2585" s="215">
        <f>K2585*12*I2555</f>
        <v>686.01600000000008</v>
      </c>
    </row>
    <row r="2586" spans="1:13" ht="15.75" thickBot="1">
      <c r="A2586" s="249" t="s">
        <v>56</v>
      </c>
      <c r="B2586" s="248"/>
      <c r="C2586" s="248"/>
      <c r="D2586" s="248"/>
      <c r="E2586" s="248"/>
      <c r="F2586" s="248"/>
      <c r="G2586" s="248"/>
      <c r="H2586" s="247"/>
      <c r="I2586" s="992" t="s">
        <v>27</v>
      </c>
      <c r="J2586" s="993"/>
      <c r="K2586" s="994"/>
      <c r="L2586" s="995"/>
      <c r="M2586" s="215"/>
    </row>
    <row r="2587" spans="1:13" ht="15.75" thickBot="1">
      <c r="A2587" s="996" t="s">
        <v>55</v>
      </c>
      <c r="B2587" s="997"/>
      <c r="C2587" s="997"/>
      <c r="D2587" s="997"/>
      <c r="E2587" s="997"/>
      <c r="F2587" s="997"/>
      <c r="G2587" s="997"/>
      <c r="H2587" s="998"/>
      <c r="I2587" s="242"/>
      <c r="J2587" s="241"/>
      <c r="K2587" s="999">
        <f>K2588+K2589+K2591+K2592+K2593+K2594</f>
        <v>2.5499999999999998</v>
      </c>
      <c r="L2587" s="990"/>
      <c r="M2587" s="240">
        <f>K2587*12*I2555</f>
        <v>9718.56</v>
      </c>
    </row>
    <row r="2588" spans="1:13">
      <c r="A2588" s="267" t="s">
        <v>54</v>
      </c>
      <c r="B2588" s="266"/>
      <c r="C2588" s="266"/>
      <c r="D2588" s="266"/>
      <c r="E2588" s="266"/>
      <c r="F2588" s="256"/>
      <c r="G2588" s="256"/>
      <c r="H2588" s="255"/>
      <c r="I2588" s="265"/>
      <c r="J2588" s="233"/>
      <c r="K2588" s="977">
        <v>0.14000000000000001</v>
      </c>
      <c r="L2588" s="978"/>
      <c r="M2588" s="215">
        <f>K2588*12*I2555</f>
        <v>533.5680000000001</v>
      </c>
    </row>
    <row r="2589" spans="1:13">
      <c r="A2589" s="264" t="s">
        <v>53</v>
      </c>
      <c r="B2589" s="263"/>
      <c r="C2589" s="263"/>
      <c r="D2589" s="263"/>
      <c r="E2589" s="263"/>
      <c r="F2589" s="248"/>
      <c r="G2589" s="248"/>
      <c r="H2589" s="247"/>
      <c r="I2589" s="967" t="s">
        <v>52</v>
      </c>
      <c r="J2589" s="968"/>
      <c r="K2589" s="981">
        <v>1.22</v>
      </c>
      <c r="L2589" s="982"/>
      <c r="M2589" s="215">
        <f>K2589*12*I2555</f>
        <v>4649.6640000000007</v>
      </c>
    </row>
    <row r="2590" spans="1:13">
      <c r="A2590" s="257" t="s">
        <v>51</v>
      </c>
      <c r="B2590" s="256"/>
      <c r="C2590" s="256"/>
      <c r="D2590" s="256"/>
      <c r="E2590" s="256"/>
      <c r="F2590" s="256"/>
      <c r="G2590" s="256"/>
      <c r="H2590" s="255"/>
      <c r="I2590" s="975" t="s">
        <v>50</v>
      </c>
      <c r="J2590" s="976"/>
      <c r="K2590" s="262"/>
      <c r="L2590" s="261"/>
      <c r="M2590" s="215"/>
    </row>
    <row r="2591" spans="1:13">
      <c r="A2591" s="254" t="s">
        <v>49</v>
      </c>
      <c r="B2591" s="253"/>
      <c r="C2591" s="253"/>
      <c r="D2591" s="253"/>
      <c r="E2591" s="253"/>
      <c r="F2591" s="253"/>
      <c r="G2591" s="253"/>
      <c r="H2591" s="252"/>
      <c r="I2591" s="979" t="s">
        <v>48</v>
      </c>
      <c r="J2591" s="980"/>
      <c r="K2591" s="981">
        <v>0.75</v>
      </c>
      <c r="L2591" s="982"/>
      <c r="M2591" s="215">
        <f>K2591*12*I2555</f>
        <v>2858.4</v>
      </c>
    </row>
    <row r="2592" spans="1:13">
      <c r="A2592" s="254" t="s">
        <v>47</v>
      </c>
      <c r="B2592" s="253"/>
      <c r="C2592" s="253"/>
      <c r="D2592" s="253"/>
      <c r="E2592" s="253"/>
      <c r="F2592" s="253"/>
      <c r="G2592" s="253"/>
      <c r="H2592" s="252"/>
      <c r="I2592" s="979" t="s">
        <v>46</v>
      </c>
      <c r="J2592" s="980"/>
      <c r="K2592" s="981">
        <v>0.19</v>
      </c>
      <c r="L2592" s="982"/>
      <c r="M2592" s="215">
        <f>K2592*12*I2555</f>
        <v>724.12800000000016</v>
      </c>
    </row>
    <row r="2593" spans="1:13">
      <c r="A2593" s="249" t="s">
        <v>38</v>
      </c>
      <c r="B2593" s="248"/>
      <c r="C2593" s="248"/>
      <c r="D2593" s="248"/>
      <c r="E2593" s="248"/>
      <c r="F2593" s="248"/>
      <c r="G2593" s="248"/>
      <c r="H2593" s="247"/>
      <c r="I2593" s="979" t="s">
        <v>37</v>
      </c>
      <c r="J2593" s="980"/>
      <c r="K2593" s="983">
        <v>0.1</v>
      </c>
      <c r="L2593" s="984"/>
      <c r="M2593" s="215">
        <f>K2593*12*I2555</f>
        <v>381.12000000000006</v>
      </c>
    </row>
    <row r="2594" spans="1:13" ht="15.75" thickBot="1">
      <c r="A2594" s="249" t="s">
        <v>45</v>
      </c>
      <c r="B2594" s="248"/>
      <c r="C2594" s="248"/>
      <c r="D2594" s="248"/>
      <c r="E2594" s="248"/>
      <c r="F2594" s="248"/>
      <c r="G2594" s="248"/>
      <c r="H2594" s="247"/>
      <c r="I2594" s="992" t="s">
        <v>44</v>
      </c>
      <c r="J2594" s="993"/>
      <c r="K2594" s="1002">
        <v>0.15</v>
      </c>
      <c r="L2594" s="1003"/>
      <c r="M2594" s="260">
        <f>K2594*12*I2555</f>
        <v>571.67999999999995</v>
      </c>
    </row>
    <row r="2595" spans="1:13" ht="15.75" thickBot="1">
      <c r="A2595" s="996" t="s">
        <v>108</v>
      </c>
      <c r="B2595" s="997"/>
      <c r="C2595" s="997"/>
      <c r="D2595" s="997"/>
      <c r="E2595" s="997"/>
      <c r="F2595" s="997"/>
      <c r="G2595" s="997"/>
      <c r="H2595" s="998"/>
      <c r="I2595" s="259"/>
      <c r="J2595" s="258"/>
      <c r="K2595" s="1004">
        <f>K2596+K2597+K2598</f>
        <v>1.67</v>
      </c>
      <c r="L2595" s="1005"/>
      <c r="M2595" s="240">
        <f>K2595*12*I2555</f>
        <v>6364.7040000000006</v>
      </c>
    </row>
    <row r="2596" spans="1:13">
      <c r="A2596" s="257" t="s">
        <v>42</v>
      </c>
      <c r="B2596" s="256"/>
      <c r="C2596" s="256"/>
      <c r="D2596" s="256"/>
      <c r="E2596" s="256"/>
      <c r="F2596" s="256"/>
      <c r="G2596" s="256"/>
      <c r="H2596" s="255"/>
      <c r="I2596" s="1006" t="s">
        <v>41</v>
      </c>
      <c r="J2596" s="1007"/>
      <c r="K2596" s="1008">
        <v>0.8</v>
      </c>
      <c r="L2596" s="1009"/>
      <c r="M2596" s="215">
        <f>K2596*12*I2555</f>
        <v>3048.9600000000005</v>
      </c>
    </row>
    <row r="2597" spans="1:13">
      <c r="A2597" s="254" t="s">
        <v>40</v>
      </c>
      <c r="B2597" s="253"/>
      <c r="C2597" s="253"/>
      <c r="D2597" s="253"/>
      <c r="E2597" s="253"/>
      <c r="F2597" s="253"/>
      <c r="G2597" s="253"/>
      <c r="H2597" s="252"/>
      <c r="I2597" s="251" t="s">
        <v>39</v>
      </c>
      <c r="J2597" s="250"/>
      <c r="K2597" s="983">
        <v>0.7</v>
      </c>
      <c r="L2597" s="984"/>
      <c r="M2597" s="215">
        <f>K2597*12*I2555</f>
        <v>2667.8399999999997</v>
      </c>
    </row>
    <row r="2598" spans="1:13" ht="15.75" thickBot="1">
      <c r="A2598" s="249" t="s">
        <v>38</v>
      </c>
      <c r="B2598" s="248"/>
      <c r="C2598" s="248"/>
      <c r="D2598" s="248"/>
      <c r="E2598" s="248"/>
      <c r="F2598" s="248"/>
      <c r="G2598" s="248"/>
      <c r="H2598" s="247"/>
      <c r="I2598" s="992" t="s">
        <v>37</v>
      </c>
      <c r="J2598" s="993"/>
      <c r="K2598" s="1002">
        <v>0.17</v>
      </c>
      <c r="L2598" s="1003"/>
      <c r="M2598" s="215">
        <f>K2598*12*I2555</f>
        <v>647.90400000000011</v>
      </c>
    </row>
    <row r="2599" spans="1:13" ht="15.75" thickBot="1">
      <c r="A2599" s="986" t="s">
        <v>167</v>
      </c>
      <c r="B2599" s="987"/>
      <c r="C2599" s="987"/>
      <c r="D2599" s="987"/>
      <c r="E2599" s="987"/>
      <c r="F2599" s="987"/>
      <c r="G2599" s="987"/>
      <c r="H2599" s="988"/>
      <c r="I2599" s="1014" t="s">
        <v>32</v>
      </c>
      <c r="J2599" s="1015"/>
      <c r="K2599" s="999">
        <v>1.98</v>
      </c>
      <c r="L2599" s="1005"/>
      <c r="M2599" s="240">
        <f>K2599*12*I2555</f>
        <v>7546.1759999999995</v>
      </c>
    </row>
    <row r="2600" spans="1:13" ht="15.75" thickBot="1">
      <c r="A2600" s="246" t="s">
        <v>166</v>
      </c>
      <c r="B2600" s="245"/>
      <c r="C2600" s="245"/>
      <c r="D2600" s="245"/>
      <c r="E2600" s="245"/>
      <c r="F2600" s="245"/>
      <c r="G2600" s="245"/>
      <c r="H2600" s="244"/>
      <c r="I2600" s="242"/>
      <c r="J2600" s="241"/>
      <c r="K2600" s="999">
        <v>0.09</v>
      </c>
      <c r="L2600" s="1005"/>
      <c r="M2600" s="240">
        <f>K2600*12*I2555</f>
        <v>343.00800000000004</v>
      </c>
    </row>
    <row r="2601" spans="1:13">
      <c r="A2601" s="238" t="s">
        <v>28</v>
      </c>
      <c r="B2601" s="237"/>
      <c r="C2601" s="237"/>
      <c r="D2601" s="237"/>
      <c r="E2601" s="237"/>
      <c r="F2601" s="237"/>
      <c r="G2601" s="237"/>
      <c r="H2601" s="235"/>
      <c r="I2601" s="1014" t="s">
        <v>27</v>
      </c>
      <c r="J2601" s="1015"/>
      <c r="K2601" s="431"/>
      <c r="L2601" s="432"/>
      <c r="M2601" s="215"/>
    </row>
    <row r="2602" spans="1:13" ht="15.75" thickBot="1">
      <c r="A2602" s="238" t="s">
        <v>26</v>
      </c>
      <c r="B2602" s="237"/>
      <c r="C2602" s="237"/>
      <c r="D2602" s="237"/>
      <c r="E2602" s="237"/>
      <c r="F2602" s="237"/>
      <c r="G2602" s="237"/>
      <c r="H2602" s="235"/>
      <c r="I2602" s="234"/>
      <c r="J2602" s="233"/>
      <c r="K2602" s="431"/>
      <c r="L2602" s="432"/>
      <c r="M2602" s="215"/>
    </row>
    <row r="2603" spans="1:13" ht="15.75" thickBot="1">
      <c r="A2603" s="986" t="s">
        <v>111</v>
      </c>
      <c r="B2603" s="987"/>
      <c r="C2603" s="987"/>
      <c r="D2603" s="987"/>
      <c r="E2603" s="987"/>
      <c r="F2603" s="987"/>
      <c r="G2603" s="987"/>
      <c r="H2603" s="988"/>
      <c r="I2603" s="242"/>
      <c r="J2603" s="241"/>
      <c r="K2603" s="999">
        <v>7.34</v>
      </c>
      <c r="L2603" s="1005"/>
      <c r="M2603" s="240">
        <f>K2603*12*I2555</f>
        <v>27974.208000000002</v>
      </c>
    </row>
    <row r="2604" spans="1:13">
      <c r="A2604" s="238" t="s">
        <v>132</v>
      </c>
      <c r="B2604" s="236"/>
      <c r="C2604" s="236"/>
      <c r="D2604" s="236"/>
      <c r="E2604" s="236"/>
      <c r="F2604" s="237"/>
      <c r="G2604" s="236"/>
      <c r="H2604" s="235"/>
      <c r="I2604" s="967" t="s">
        <v>23</v>
      </c>
      <c r="J2604" s="968"/>
      <c r="K2604" s="232"/>
      <c r="L2604" s="432"/>
      <c r="M2604" s="215"/>
    </row>
    <row r="2605" spans="1:13">
      <c r="A2605" s="238" t="s">
        <v>131</v>
      </c>
      <c r="B2605" s="236"/>
      <c r="C2605" s="236"/>
      <c r="D2605" s="236"/>
      <c r="E2605" s="236"/>
      <c r="F2605" s="237"/>
      <c r="G2605" s="236"/>
      <c r="H2605" s="235"/>
      <c r="I2605" s="967" t="s">
        <v>21</v>
      </c>
      <c r="J2605" s="968"/>
      <c r="K2605" s="232"/>
      <c r="L2605" s="432"/>
      <c r="M2605" s="215"/>
    </row>
    <row r="2606" spans="1:13">
      <c r="A2606" s="238" t="s">
        <v>130</v>
      </c>
      <c r="B2606" s="236"/>
      <c r="C2606" s="236"/>
      <c r="D2606" s="236"/>
      <c r="E2606" s="236"/>
      <c r="F2606" s="237"/>
      <c r="G2606" s="236"/>
      <c r="H2606" s="235"/>
      <c r="I2606" s="967" t="s">
        <v>19</v>
      </c>
      <c r="J2606" s="968"/>
      <c r="K2606" s="232"/>
      <c r="L2606" s="432"/>
      <c r="M2606" s="215"/>
    </row>
    <row r="2607" spans="1:13">
      <c r="A2607" s="238" t="s">
        <v>129</v>
      </c>
      <c r="B2607" s="236"/>
      <c r="C2607" s="236"/>
      <c r="D2607" s="236"/>
      <c r="E2607" s="236"/>
      <c r="F2607" s="237"/>
      <c r="G2607" s="236"/>
      <c r="H2607" s="235"/>
      <c r="I2607" s="967" t="s">
        <v>17</v>
      </c>
      <c r="J2607" s="968"/>
      <c r="K2607" s="232"/>
      <c r="L2607" s="432"/>
      <c r="M2607" s="215"/>
    </row>
    <row r="2608" spans="1:13">
      <c r="A2608" s="238" t="s">
        <v>128</v>
      </c>
      <c r="B2608" s="236"/>
      <c r="C2608" s="236"/>
      <c r="D2608" s="236"/>
      <c r="E2608" s="236"/>
      <c r="F2608" s="237"/>
      <c r="G2608" s="236"/>
      <c r="H2608" s="235"/>
      <c r="I2608" s="967" t="s">
        <v>15</v>
      </c>
      <c r="J2608" s="968"/>
      <c r="K2608" s="232"/>
      <c r="L2608" s="432"/>
      <c r="M2608" s="215"/>
    </row>
    <row r="2609" spans="1:13">
      <c r="A2609" s="238" t="s">
        <v>127</v>
      </c>
      <c r="B2609" s="236"/>
      <c r="C2609" s="236"/>
      <c r="D2609" s="236"/>
      <c r="E2609" s="236"/>
      <c r="F2609" s="237"/>
      <c r="G2609" s="236"/>
      <c r="H2609" s="235"/>
      <c r="I2609" s="234"/>
      <c r="J2609" s="233"/>
      <c r="K2609" s="232"/>
      <c r="L2609" s="239"/>
      <c r="M2609" s="215"/>
    </row>
    <row r="2610" spans="1:13">
      <c r="A2610" s="238" t="s">
        <v>126</v>
      </c>
      <c r="B2610" s="236"/>
      <c r="C2610" s="236"/>
      <c r="D2610" s="236"/>
      <c r="E2610" s="236"/>
      <c r="F2610" s="237"/>
      <c r="G2610" s="236"/>
      <c r="H2610" s="235"/>
      <c r="I2610" s="234"/>
      <c r="J2610" s="233"/>
      <c r="K2610" s="232"/>
      <c r="L2610" s="432"/>
      <c r="M2610" s="215"/>
    </row>
    <row r="2611" spans="1:13">
      <c r="A2611" s="238" t="s">
        <v>11</v>
      </c>
      <c r="B2611" s="236"/>
      <c r="C2611" s="236"/>
      <c r="D2611" s="236"/>
      <c r="E2611" s="236"/>
      <c r="F2611" s="237"/>
      <c r="G2611" s="236"/>
      <c r="H2611" s="235"/>
      <c r="I2611" s="234"/>
      <c r="J2611" s="233"/>
      <c r="K2611" s="232"/>
      <c r="L2611" s="432"/>
      <c r="M2611" s="215"/>
    </row>
    <row r="2612" spans="1:13" ht="15.75" thickBot="1">
      <c r="A2612" s="238" t="s">
        <v>125</v>
      </c>
      <c r="B2612" s="236"/>
      <c r="C2612" s="236"/>
      <c r="D2612" s="236"/>
      <c r="E2612" s="236"/>
      <c r="F2612" s="237"/>
      <c r="G2612" s="236"/>
      <c r="H2612" s="235"/>
      <c r="I2612" s="234"/>
      <c r="J2612" s="233"/>
      <c r="K2612" s="232"/>
      <c r="L2612" s="432"/>
      <c r="M2612" s="215"/>
    </row>
    <row r="2613" spans="1:13">
      <c r="A2613" s="230" t="s">
        <v>8</v>
      </c>
      <c r="B2613" s="229"/>
      <c r="C2613" s="229"/>
      <c r="D2613" s="229"/>
      <c r="E2613" s="229"/>
      <c r="F2613" s="229"/>
      <c r="G2613" s="229"/>
      <c r="H2613" s="229"/>
      <c r="I2613" s="1014" t="s">
        <v>3</v>
      </c>
      <c r="J2613" s="1015"/>
      <c r="K2613" s="228"/>
      <c r="L2613" s="227"/>
      <c r="M2613" s="226"/>
    </row>
    <row r="2614" spans="1:13" ht="15.75" thickBot="1">
      <c r="A2614" s="225" t="s">
        <v>7</v>
      </c>
      <c r="B2614" s="224"/>
      <c r="C2614" s="224"/>
      <c r="D2614" s="224"/>
      <c r="E2614" s="224"/>
      <c r="F2614" s="224"/>
      <c r="G2614" s="224"/>
      <c r="H2614" s="224"/>
      <c r="I2614" s="223"/>
      <c r="J2614" s="222"/>
      <c r="K2614" s="221"/>
      <c r="L2614" s="220"/>
      <c r="M2614" s="219"/>
    </row>
    <row r="2615" spans="1:13" ht="15.75" thickBot="1">
      <c r="A2615" s="1016" t="s">
        <v>157</v>
      </c>
      <c r="B2615" s="1016"/>
      <c r="C2615" s="1016"/>
      <c r="D2615" s="1016"/>
      <c r="E2615" s="1016"/>
      <c r="F2615" s="1016"/>
      <c r="G2615" s="1016"/>
      <c r="H2615" s="1016"/>
      <c r="I2615" s="1014" t="s">
        <v>3</v>
      </c>
      <c r="J2615" s="1015"/>
      <c r="K2615" s="1017">
        <v>0.66</v>
      </c>
      <c r="L2615" s="1017"/>
      <c r="M2615" s="215">
        <f>K2615*I2555*12</f>
        <v>2515.3920000000003</v>
      </c>
    </row>
    <row r="2616" spans="1:13" ht="15.75" thickBot="1">
      <c r="A2616" s="1020" t="s">
        <v>0</v>
      </c>
      <c r="B2616" s="1021"/>
      <c r="C2616" s="1021"/>
      <c r="D2616" s="1021"/>
      <c r="E2616" s="1021"/>
      <c r="F2616" s="1021"/>
      <c r="G2616" s="1021"/>
      <c r="H2616" s="1021"/>
      <c r="I2616" s="210"/>
      <c r="J2616" s="209"/>
      <c r="K2616" s="1022">
        <f>K2556+K2566+K2579+K2603+K2615</f>
        <v>36.379999999999995</v>
      </c>
      <c r="L2616" s="1023"/>
      <c r="M2616" s="208">
        <f>M2556+M2566+M2579+M2603+M2615</f>
        <v>138651.45600000001</v>
      </c>
    </row>
    <row r="2618" spans="1:13" ht="15.75">
      <c r="A2618" s="957" t="s">
        <v>104</v>
      </c>
      <c r="B2618" s="957"/>
      <c r="C2618" s="957"/>
      <c r="D2618" s="957"/>
      <c r="E2618" s="957"/>
      <c r="F2618" s="957"/>
      <c r="G2618" s="957"/>
      <c r="H2618" s="957"/>
      <c r="I2618" s="957"/>
      <c r="J2618" s="957"/>
      <c r="K2618" s="957"/>
      <c r="L2618" s="957"/>
      <c r="M2618" s="262"/>
    </row>
    <row r="2619" spans="1:13" ht="15.75">
      <c r="A2619" s="958" t="s">
        <v>139</v>
      </c>
      <c r="B2619" s="958"/>
      <c r="C2619" s="958"/>
      <c r="D2619" s="958"/>
      <c r="E2619" s="958"/>
      <c r="F2619" s="958"/>
      <c r="G2619" s="958"/>
      <c r="H2619" s="958"/>
      <c r="I2619" s="958"/>
      <c r="J2619" s="958"/>
      <c r="K2619" s="958"/>
      <c r="L2619" s="958"/>
      <c r="M2619" s="262"/>
    </row>
    <row r="2620" spans="1:13" ht="15.75">
      <c r="A2620" s="300"/>
      <c r="B2620" s="300"/>
      <c r="C2620" s="300"/>
      <c r="D2620" s="300"/>
      <c r="E2620" s="300"/>
      <c r="F2620" s="300" t="s">
        <v>169</v>
      </c>
      <c r="G2620" s="300"/>
      <c r="H2620" s="300"/>
      <c r="I2620" s="300"/>
      <c r="J2620" s="300"/>
      <c r="K2620" s="1110" t="s">
        <v>159</v>
      </c>
      <c r="L2620" s="1111"/>
      <c r="M2620" s="1111"/>
    </row>
    <row r="2621" spans="1:13">
      <c r="A2621" s="264"/>
      <c r="B2621" s="263"/>
      <c r="C2621" s="960" t="s">
        <v>100</v>
      </c>
      <c r="D2621" s="960"/>
      <c r="E2621" s="960"/>
      <c r="F2621" s="263"/>
      <c r="G2621" s="263"/>
      <c r="H2621" s="298"/>
      <c r="I2621" s="961" t="s">
        <v>99</v>
      </c>
      <c r="J2621" s="962"/>
      <c r="K2621" s="963" t="s">
        <v>98</v>
      </c>
      <c r="L2621" s="964"/>
      <c r="M2621" s="312"/>
    </row>
    <row r="2622" spans="1:13">
      <c r="A2622" s="311"/>
      <c r="B2622" s="283"/>
      <c r="C2622" s="283"/>
      <c r="D2622" s="283"/>
      <c r="E2622" s="283"/>
      <c r="F2622" s="283"/>
      <c r="G2622" s="283"/>
      <c r="H2622" s="284"/>
      <c r="I2622" s="234"/>
      <c r="J2622" s="233"/>
      <c r="K2622" s="965" t="s">
        <v>97</v>
      </c>
      <c r="L2622" s="966"/>
      <c r="M2622" s="310" t="s">
        <v>96</v>
      </c>
    </row>
    <row r="2623" spans="1:13">
      <c r="A2623" s="311"/>
      <c r="B2623" s="283"/>
      <c r="C2623" s="283"/>
      <c r="D2623" s="283"/>
      <c r="E2623" s="283"/>
      <c r="F2623" s="283"/>
      <c r="G2623" s="283"/>
      <c r="H2623" s="284"/>
      <c r="I2623" s="967" t="s">
        <v>95</v>
      </c>
      <c r="J2623" s="968"/>
      <c r="K2623" s="969" t="s">
        <v>94</v>
      </c>
      <c r="L2623" s="970"/>
      <c r="M2623" s="310" t="s">
        <v>93</v>
      </c>
    </row>
    <row r="2624" spans="1:13" ht="16.5" thickBot="1">
      <c r="A2624" s="309"/>
      <c r="B2624" s="280"/>
      <c r="C2624" s="280"/>
      <c r="D2624" s="280"/>
      <c r="E2624" s="280"/>
      <c r="F2624" s="280"/>
      <c r="G2624" s="280"/>
      <c r="H2624" s="279"/>
      <c r="I2624" s="971">
        <v>377</v>
      </c>
      <c r="J2624" s="972"/>
      <c r="K2624" s="973"/>
      <c r="L2624" s="974"/>
      <c r="M2624" s="308"/>
    </row>
    <row r="2625" spans="1:13">
      <c r="A2625" s="296" t="s">
        <v>92</v>
      </c>
      <c r="B2625" s="276"/>
      <c r="C2625" s="276"/>
      <c r="D2625" s="276"/>
      <c r="E2625" s="276"/>
      <c r="F2625" s="276"/>
      <c r="G2625" s="276"/>
      <c r="H2625" s="307"/>
      <c r="I2625" s="273"/>
      <c r="J2625" s="272"/>
      <c r="K2625" s="955">
        <f>K2628+K2631</f>
        <v>7.59</v>
      </c>
      <c r="L2625" s="956"/>
      <c r="M2625" s="226">
        <f>K2625*12*I2624</f>
        <v>34337.159999999996</v>
      </c>
    </row>
    <row r="2626" spans="1:13">
      <c r="A2626" s="306" t="s">
        <v>91</v>
      </c>
      <c r="B2626" s="305"/>
      <c r="C2626" s="305"/>
      <c r="D2626" s="305"/>
      <c r="E2626" s="305"/>
      <c r="F2626" s="305"/>
      <c r="G2626" s="305"/>
      <c r="H2626" s="304"/>
      <c r="I2626" s="234"/>
      <c r="J2626" s="233"/>
      <c r="K2626" s="268"/>
      <c r="L2626" s="261"/>
      <c r="M2626" s="303"/>
    </row>
    <row r="2627" spans="1:13" ht="15.75" thickBot="1">
      <c r="A2627" s="292" t="s">
        <v>90</v>
      </c>
      <c r="B2627" s="302"/>
      <c r="C2627" s="302"/>
      <c r="D2627" s="302"/>
      <c r="E2627" s="302"/>
      <c r="F2627" s="302"/>
      <c r="G2627" s="302"/>
      <c r="H2627" s="301"/>
      <c r="I2627" s="289"/>
      <c r="J2627" s="222"/>
      <c r="K2627" s="221"/>
      <c r="L2627" s="220"/>
      <c r="M2627" s="219"/>
    </row>
    <row r="2628" spans="1:13">
      <c r="A2628" s="257" t="s">
        <v>89</v>
      </c>
      <c r="B2628" s="266"/>
      <c r="C2628" s="266"/>
      <c r="D2628" s="266"/>
      <c r="E2628" s="266"/>
      <c r="F2628" s="266"/>
      <c r="G2628" s="266"/>
      <c r="H2628" s="285"/>
      <c r="I2628" s="975" t="s">
        <v>27</v>
      </c>
      <c r="J2628" s="976"/>
      <c r="K2628" s="977">
        <v>4.54</v>
      </c>
      <c r="L2628" s="978"/>
      <c r="M2628" s="215">
        <f>K2628*12*I2624</f>
        <v>20538.960000000003</v>
      </c>
    </row>
    <row r="2629" spans="1:13">
      <c r="A2629" s="238" t="s">
        <v>80</v>
      </c>
      <c r="B2629" s="283"/>
      <c r="C2629" s="283"/>
      <c r="D2629" s="283"/>
      <c r="E2629" s="283"/>
      <c r="F2629" s="283"/>
      <c r="G2629" s="283"/>
      <c r="H2629" s="284"/>
      <c r="I2629" s="967" t="s">
        <v>70</v>
      </c>
      <c r="J2629" s="968"/>
      <c r="K2629" s="262"/>
      <c r="L2629" s="261"/>
      <c r="M2629" s="215"/>
    </row>
    <row r="2630" spans="1:13">
      <c r="A2630" s="257" t="s">
        <v>79</v>
      </c>
      <c r="B2630" s="266"/>
      <c r="C2630" s="266"/>
      <c r="D2630" s="266"/>
      <c r="E2630" s="266"/>
      <c r="F2630" s="266"/>
      <c r="G2630" s="266"/>
      <c r="H2630" s="285"/>
      <c r="I2630" s="975"/>
      <c r="J2630" s="976"/>
      <c r="K2630" s="262"/>
      <c r="L2630" s="261"/>
      <c r="M2630" s="215"/>
    </row>
    <row r="2631" spans="1:13">
      <c r="A2631" s="257" t="s">
        <v>88</v>
      </c>
      <c r="B2631" s="266"/>
      <c r="C2631" s="266"/>
      <c r="D2631" s="266"/>
      <c r="E2631" s="266"/>
      <c r="F2631" s="266"/>
      <c r="G2631" s="266"/>
      <c r="H2631" s="285"/>
      <c r="I2631" s="979" t="s">
        <v>59</v>
      </c>
      <c r="J2631" s="980"/>
      <c r="K2631" s="981">
        <v>3.05</v>
      </c>
      <c r="L2631" s="982"/>
      <c r="M2631" s="215">
        <f>K2631*12*I2624</f>
        <v>13798.199999999997</v>
      </c>
    </row>
    <row r="2632" spans="1:13" ht="15.75">
      <c r="A2632" s="254" t="s">
        <v>87</v>
      </c>
      <c r="B2632" s="282"/>
      <c r="C2632" s="282"/>
      <c r="D2632" s="282"/>
      <c r="E2632" s="282"/>
      <c r="F2632" s="282"/>
      <c r="G2632" s="282"/>
      <c r="H2632" s="281"/>
      <c r="I2632" s="967" t="s">
        <v>70</v>
      </c>
      <c r="J2632" s="968"/>
      <c r="K2632" s="300"/>
      <c r="L2632" s="299"/>
      <c r="M2632" s="215"/>
    </row>
    <row r="2633" spans="1:13">
      <c r="A2633" s="249" t="s">
        <v>86</v>
      </c>
      <c r="B2633" s="263"/>
      <c r="C2633" s="263"/>
      <c r="D2633" s="263"/>
      <c r="E2633" s="263"/>
      <c r="F2633" s="263"/>
      <c r="G2633" s="263"/>
      <c r="H2633" s="298"/>
      <c r="I2633" s="967"/>
      <c r="J2633" s="968"/>
      <c r="K2633" s="297"/>
      <c r="L2633" s="261"/>
      <c r="M2633" s="215"/>
    </row>
    <row r="2634" spans="1:13" ht="15.75" thickBot="1">
      <c r="A2634" s="257" t="s">
        <v>85</v>
      </c>
      <c r="B2634" s="256"/>
      <c r="C2634" s="256"/>
      <c r="D2634" s="256"/>
      <c r="E2634" s="256"/>
      <c r="F2634" s="256"/>
      <c r="G2634" s="256"/>
      <c r="H2634" s="255"/>
      <c r="I2634" s="270"/>
      <c r="J2634" s="269"/>
      <c r="K2634" s="983"/>
      <c r="L2634" s="984"/>
      <c r="M2634" s="215"/>
    </row>
    <row r="2635" spans="1:13">
      <c r="A2635" s="296" t="s">
        <v>84</v>
      </c>
      <c r="B2635" s="295"/>
      <c r="C2635" s="295"/>
      <c r="D2635" s="295"/>
      <c r="E2635" s="295"/>
      <c r="F2635" s="295"/>
      <c r="G2635" s="295"/>
      <c r="H2635" s="294"/>
      <c r="I2635" s="273"/>
      <c r="J2635" s="293"/>
      <c r="K2635" s="985">
        <f>K2637+K2642+K2644</f>
        <v>6.1999999999999993</v>
      </c>
      <c r="L2635" s="956"/>
      <c r="M2635" s="226">
        <f>K2635*12*I2624</f>
        <v>28048.799999999996</v>
      </c>
    </row>
    <row r="2636" spans="1:13" ht="15.75" thickBot="1">
      <c r="A2636" s="292" t="s">
        <v>83</v>
      </c>
      <c r="B2636" s="291"/>
      <c r="C2636" s="291"/>
      <c r="D2636" s="291"/>
      <c r="E2636" s="291"/>
      <c r="F2636" s="291"/>
      <c r="G2636" s="291"/>
      <c r="H2636" s="290"/>
      <c r="I2636" s="289"/>
      <c r="J2636" s="288"/>
      <c r="K2636" s="221"/>
      <c r="L2636" s="220"/>
      <c r="M2636" s="219"/>
    </row>
    <row r="2637" spans="1:13">
      <c r="A2637" s="238" t="s">
        <v>82</v>
      </c>
      <c r="B2637" s="237"/>
      <c r="C2637" s="237"/>
      <c r="D2637" s="237"/>
      <c r="E2637" s="237"/>
      <c r="F2637" s="237"/>
      <c r="G2637" s="237"/>
      <c r="H2637" s="235"/>
      <c r="I2637" s="967" t="s">
        <v>27</v>
      </c>
      <c r="J2637" s="968"/>
      <c r="K2637" s="977">
        <v>3.11</v>
      </c>
      <c r="L2637" s="978"/>
      <c r="M2637" s="215">
        <f>K2637*12*I2624</f>
        <v>14069.64</v>
      </c>
    </row>
    <row r="2638" spans="1:13">
      <c r="A2638" s="257" t="s">
        <v>81</v>
      </c>
      <c r="B2638" s="256"/>
      <c r="C2638" s="256"/>
      <c r="D2638" s="256"/>
      <c r="E2638" s="256"/>
      <c r="F2638" s="256"/>
      <c r="G2638" s="256"/>
      <c r="H2638" s="255"/>
      <c r="I2638" s="429"/>
      <c r="J2638" s="430"/>
      <c r="K2638" s="262"/>
      <c r="L2638" s="261"/>
      <c r="M2638" s="215"/>
    </row>
    <row r="2639" spans="1:13">
      <c r="A2639" s="238" t="s">
        <v>80</v>
      </c>
      <c r="B2639" s="283"/>
      <c r="C2639" s="283"/>
      <c r="D2639" s="283"/>
      <c r="E2639" s="283"/>
      <c r="F2639" s="283"/>
      <c r="G2639" s="283"/>
      <c r="H2639" s="284"/>
      <c r="I2639" s="967" t="s">
        <v>70</v>
      </c>
      <c r="J2639" s="968"/>
      <c r="K2639" s="262"/>
      <c r="L2639" s="261"/>
      <c r="M2639" s="215"/>
    </row>
    <row r="2640" spans="1:13">
      <c r="A2640" s="257" t="s">
        <v>79</v>
      </c>
      <c r="B2640" s="266"/>
      <c r="C2640" s="266"/>
      <c r="D2640" s="266"/>
      <c r="E2640" s="266"/>
      <c r="F2640" s="266"/>
      <c r="G2640" s="266"/>
      <c r="H2640" s="285"/>
      <c r="I2640" s="975"/>
      <c r="J2640" s="976"/>
      <c r="K2640" s="262"/>
      <c r="L2640" s="261"/>
      <c r="M2640" s="215"/>
    </row>
    <row r="2641" spans="1:13">
      <c r="A2641" s="254" t="s">
        <v>78</v>
      </c>
      <c r="B2641" s="282"/>
      <c r="C2641" s="281"/>
      <c r="D2641" s="283"/>
      <c r="E2641" s="283"/>
      <c r="F2641" s="283"/>
      <c r="G2641" s="283"/>
      <c r="H2641" s="284"/>
      <c r="I2641" s="967" t="s">
        <v>70</v>
      </c>
      <c r="J2641" s="968"/>
      <c r="K2641" s="262"/>
      <c r="L2641" s="261"/>
      <c r="M2641" s="215"/>
    </row>
    <row r="2642" spans="1:13">
      <c r="A2642" s="238" t="s">
        <v>77</v>
      </c>
      <c r="B2642" s="283"/>
      <c r="C2642" s="283"/>
      <c r="D2642" s="282"/>
      <c r="E2642" s="282"/>
      <c r="F2642" s="282"/>
      <c r="G2642" s="282"/>
      <c r="H2642" s="281"/>
      <c r="I2642" s="979" t="s">
        <v>59</v>
      </c>
      <c r="J2642" s="980"/>
      <c r="K2642" s="981">
        <v>1.36</v>
      </c>
      <c r="L2642" s="982"/>
      <c r="M2642" s="215">
        <f>K2642*12*I2624</f>
        <v>6152.64</v>
      </c>
    </row>
    <row r="2643" spans="1:13">
      <c r="A2643" s="249" t="s">
        <v>76</v>
      </c>
      <c r="B2643" s="248"/>
      <c r="C2643" s="248"/>
      <c r="D2643" s="248"/>
      <c r="E2643" s="248"/>
      <c r="F2643" s="248"/>
      <c r="G2643" s="248"/>
      <c r="H2643" s="247"/>
      <c r="I2643" s="961" t="s">
        <v>134</v>
      </c>
      <c r="J2643" s="962"/>
      <c r="K2643" s="262"/>
      <c r="L2643" s="261"/>
      <c r="M2643" s="215"/>
    </row>
    <row r="2644" spans="1:13">
      <c r="A2644" s="249" t="s">
        <v>73</v>
      </c>
      <c r="B2644" s="248"/>
      <c r="C2644" s="248"/>
      <c r="D2644" s="248"/>
      <c r="E2644" s="248"/>
      <c r="F2644" s="248"/>
      <c r="G2644" s="248"/>
      <c r="H2644" s="247"/>
      <c r="I2644" s="961" t="s">
        <v>59</v>
      </c>
      <c r="J2644" s="962"/>
      <c r="K2644" s="981">
        <v>1.73</v>
      </c>
      <c r="L2644" s="982"/>
      <c r="M2644" s="215">
        <f>K2644*12*I2624</f>
        <v>7826.5199999999995</v>
      </c>
    </row>
    <row r="2645" spans="1:13">
      <c r="A2645" s="257" t="s">
        <v>72</v>
      </c>
      <c r="B2645" s="256"/>
      <c r="C2645" s="256"/>
      <c r="D2645" s="256"/>
      <c r="E2645" s="256"/>
      <c r="F2645" s="256"/>
      <c r="G2645" s="256"/>
      <c r="H2645" s="255"/>
      <c r="I2645" s="270"/>
      <c r="J2645" s="269"/>
      <c r="K2645" s="262"/>
      <c r="L2645" s="261"/>
      <c r="M2645" s="215"/>
    </row>
    <row r="2646" spans="1:13">
      <c r="A2646" s="249" t="s">
        <v>71</v>
      </c>
      <c r="B2646" s="248"/>
      <c r="C2646" s="248"/>
      <c r="D2646" s="248"/>
      <c r="E2646" s="248"/>
      <c r="F2646" s="248"/>
      <c r="G2646" s="248"/>
      <c r="H2646" s="247"/>
      <c r="I2646" s="967" t="s">
        <v>70</v>
      </c>
      <c r="J2646" s="968"/>
      <c r="K2646" s="262"/>
      <c r="L2646" s="261"/>
      <c r="M2646" s="215"/>
    </row>
    <row r="2647" spans="1:13" ht="15.75" thickBot="1">
      <c r="A2647" s="249" t="s">
        <v>69</v>
      </c>
      <c r="B2647" s="248"/>
      <c r="C2647" s="248"/>
      <c r="D2647" s="248"/>
      <c r="E2647" s="248"/>
      <c r="F2647" s="248"/>
      <c r="G2647" s="248"/>
      <c r="H2647" s="247"/>
      <c r="I2647" s="961" t="s">
        <v>133</v>
      </c>
      <c r="J2647" s="962"/>
      <c r="K2647" s="280"/>
      <c r="L2647" s="279"/>
      <c r="M2647" s="278"/>
    </row>
    <row r="2648" spans="1:13" ht="15.75" thickBot="1">
      <c r="A2648" s="277" t="s">
        <v>66</v>
      </c>
      <c r="B2648" s="276"/>
      <c r="C2648" s="276"/>
      <c r="D2648" s="276"/>
      <c r="E2648" s="276"/>
      <c r="F2648" s="276"/>
      <c r="G2648" s="275"/>
      <c r="H2648" s="274"/>
      <c r="I2648" s="273"/>
      <c r="J2648" s="272"/>
      <c r="K2648" s="991">
        <f>K2649+K2656+K2664+K2668+K2669</f>
        <v>14.590000000000002</v>
      </c>
      <c r="L2648" s="956"/>
      <c r="M2648" s="226">
        <f>M2649+M2656+M2664+M2668+M2669</f>
        <v>66005.16</v>
      </c>
    </row>
    <row r="2649" spans="1:13" ht="15.75" thickBot="1">
      <c r="A2649" s="986" t="s">
        <v>65</v>
      </c>
      <c r="B2649" s="987"/>
      <c r="C2649" s="987"/>
      <c r="D2649" s="987"/>
      <c r="E2649" s="987"/>
      <c r="F2649" s="987"/>
      <c r="G2649" s="987"/>
      <c r="H2649" s="988"/>
      <c r="I2649" s="242"/>
      <c r="J2649" s="241"/>
      <c r="K2649" s="989">
        <f>K2650+K2651+K2652+K2654+K2655</f>
        <v>8.3000000000000007</v>
      </c>
      <c r="L2649" s="990"/>
      <c r="M2649" s="240">
        <f>K2649*12*I2624</f>
        <v>37549.200000000004</v>
      </c>
    </row>
    <row r="2650" spans="1:13">
      <c r="A2650" s="257" t="s">
        <v>64</v>
      </c>
      <c r="B2650" s="256"/>
      <c r="C2650" s="256"/>
      <c r="D2650" s="256"/>
      <c r="E2650" s="256"/>
      <c r="F2650" s="256"/>
      <c r="G2650" s="256"/>
      <c r="H2650" s="255"/>
      <c r="I2650" s="975" t="s">
        <v>63</v>
      </c>
      <c r="J2650" s="976"/>
      <c r="K2650" s="977">
        <v>2.2400000000000002</v>
      </c>
      <c r="L2650" s="978"/>
      <c r="M2650" s="215">
        <f>K2650*12*I2624</f>
        <v>10133.76</v>
      </c>
    </row>
    <row r="2651" spans="1:13">
      <c r="A2651" s="254" t="s">
        <v>62</v>
      </c>
      <c r="B2651" s="253"/>
      <c r="C2651" s="253"/>
      <c r="D2651" s="253"/>
      <c r="E2651" s="253"/>
      <c r="F2651" s="253"/>
      <c r="G2651" s="253"/>
      <c r="H2651" s="252"/>
      <c r="I2651" s="979" t="s">
        <v>61</v>
      </c>
      <c r="J2651" s="980"/>
      <c r="K2651" s="981">
        <v>5.28</v>
      </c>
      <c r="L2651" s="982"/>
      <c r="M2651" s="215">
        <f>K2651*12*I2624</f>
        <v>23886.720000000001</v>
      </c>
    </row>
    <row r="2652" spans="1:13">
      <c r="A2652" s="249" t="s">
        <v>60</v>
      </c>
      <c r="B2652" s="248"/>
      <c r="C2652" s="248"/>
      <c r="D2652" s="248"/>
      <c r="E2652" s="248"/>
      <c r="F2652" s="248"/>
      <c r="G2652" s="248"/>
      <c r="H2652" s="247"/>
      <c r="I2652" s="961" t="s">
        <v>59</v>
      </c>
      <c r="J2652" s="962"/>
      <c r="K2652" s="981">
        <v>0.6</v>
      </c>
      <c r="L2652" s="982"/>
      <c r="M2652" s="215">
        <f>K2652*12*I2624</f>
        <v>2714.3999999999996</v>
      </c>
    </row>
    <row r="2653" spans="1:13">
      <c r="A2653" s="271" t="s">
        <v>58</v>
      </c>
      <c r="B2653" s="266"/>
      <c r="C2653" s="266"/>
      <c r="D2653" s="266"/>
      <c r="E2653" s="256"/>
      <c r="F2653" s="256"/>
      <c r="G2653" s="256"/>
      <c r="H2653" s="255"/>
      <c r="I2653" s="270"/>
      <c r="J2653" s="269"/>
      <c r="K2653" s="268"/>
      <c r="L2653" s="261"/>
      <c r="M2653" s="215"/>
    </row>
    <row r="2654" spans="1:13">
      <c r="A2654" s="254" t="s">
        <v>57</v>
      </c>
      <c r="B2654" s="253"/>
      <c r="C2654" s="253"/>
      <c r="D2654" s="253"/>
      <c r="E2654" s="253"/>
      <c r="F2654" s="253"/>
      <c r="G2654" s="253"/>
      <c r="H2654" s="252"/>
      <c r="I2654" s="979" t="s">
        <v>27</v>
      </c>
      <c r="J2654" s="980"/>
      <c r="K2654" s="981">
        <v>0.18</v>
      </c>
      <c r="L2654" s="982"/>
      <c r="M2654" s="215">
        <f>K2654*12*I2624</f>
        <v>814.32</v>
      </c>
    </row>
    <row r="2655" spans="1:13" ht="15.75" thickBot="1">
      <c r="A2655" s="249" t="s">
        <v>56</v>
      </c>
      <c r="B2655" s="248"/>
      <c r="C2655" s="248"/>
      <c r="D2655" s="248"/>
      <c r="E2655" s="248"/>
      <c r="F2655" s="248"/>
      <c r="G2655" s="248"/>
      <c r="H2655" s="247"/>
      <c r="I2655" s="992" t="s">
        <v>27</v>
      </c>
      <c r="J2655" s="993"/>
      <c r="K2655" s="994"/>
      <c r="L2655" s="995"/>
      <c r="M2655" s="215"/>
    </row>
    <row r="2656" spans="1:13" ht="15.75" thickBot="1">
      <c r="A2656" s="996" t="s">
        <v>55</v>
      </c>
      <c r="B2656" s="997"/>
      <c r="C2656" s="997"/>
      <c r="D2656" s="997"/>
      <c r="E2656" s="997"/>
      <c r="F2656" s="997"/>
      <c r="G2656" s="997"/>
      <c r="H2656" s="998"/>
      <c r="I2656" s="242"/>
      <c r="J2656" s="241"/>
      <c r="K2656" s="999">
        <f>K2657+K2658+K2660+K2661+K2662+K2663</f>
        <v>2.5499999999999998</v>
      </c>
      <c r="L2656" s="990"/>
      <c r="M2656" s="240">
        <f>K2656*12*I2624</f>
        <v>11536.199999999999</v>
      </c>
    </row>
    <row r="2657" spans="1:13">
      <c r="A2657" s="267" t="s">
        <v>54</v>
      </c>
      <c r="B2657" s="266"/>
      <c r="C2657" s="266"/>
      <c r="D2657" s="266"/>
      <c r="E2657" s="266"/>
      <c r="F2657" s="256"/>
      <c r="G2657" s="256"/>
      <c r="H2657" s="255"/>
      <c r="I2657" s="265"/>
      <c r="J2657" s="233"/>
      <c r="K2657" s="977">
        <v>0.14000000000000001</v>
      </c>
      <c r="L2657" s="978"/>
      <c r="M2657" s="215">
        <f>K2657*12*I2624</f>
        <v>633.36</v>
      </c>
    </row>
    <row r="2658" spans="1:13">
      <c r="A2658" s="264" t="s">
        <v>53</v>
      </c>
      <c r="B2658" s="263"/>
      <c r="C2658" s="263"/>
      <c r="D2658" s="263"/>
      <c r="E2658" s="263"/>
      <c r="F2658" s="248"/>
      <c r="G2658" s="248"/>
      <c r="H2658" s="247"/>
      <c r="I2658" s="967" t="s">
        <v>52</v>
      </c>
      <c r="J2658" s="968"/>
      <c r="K2658" s="981">
        <v>1.22</v>
      </c>
      <c r="L2658" s="982"/>
      <c r="M2658" s="215">
        <f>K2658*12*I2624</f>
        <v>5519.2800000000007</v>
      </c>
    </row>
    <row r="2659" spans="1:13">
      <c r="A2659" s="257" t="s">
        <v>51</v>
      </c>
      <c r="B2659" s="256"/>
      <c r="C2659" s="256"/>
      <c r="D2659" s="256"/>
      <c r="E2659" s="256"/>
      <c r="F2659" s="256"/>
      <c r="G2659" s="256"/>
      <c r="H2659" s="255"/>
      <c r="I2659" s="975" t="s">
        <v>50</v>
      </c>
      <c r="J2659" s="976"/>
      <c r="K2659" s="262"/>
      <c r="L2659" s="261"/>
      <c r="M2659" s="215"/>
    </row>
    <row r="2660" spans="1:13">
      <c r="A2660" s="254" t="s">
        <v>49</v>
      </c>
      <c r="B2660" s="253"/>
      <c r="C2660" s="253"/>
      <c r="D2660" s="253"/>
      <c r="E2660" s="253"/>
      <c r="F2660" s="253"/>
      <c r="G2660" s="253"/>
      <c r="H2660" s="252"/>
      <c r="I2660" s="979" t="s">
        <v>48</v>
      </c>
      <c r="J2660" s="980"/>
      <c r="K2660" s="981">
        <v>0.75</v>
      </c>
      <c r="L2660" s="982"/>
      <c r="M2660" s="215">
        <f>K2660*12*I2624</f>
        <v>3393</v>
      </c>
    </row>
    <row r="2661" spans="1:13">
      <c r="A2661" s="254" t="s">
        <v>47</v>
      </c>
      <c r="B2661" s="253"/>
      <c r="C2661" s="253"/>
      <c r="D2661" s="253"/>
      <c r="E2661" s="253"/>
      <c r="F2661" s="253"/>
      <c r="G2661" s="253"/>
      <c r="H2661" s="252"/>
      <c r="I2661" s="979" t="s">
        <v>46</v>
      </c>
      <c r="J2661" s="980"/>
      <c r="K2661" s="981">
        <v>0.19</v>
      </c>
      <c r="L2661" s="982"/>
      <c r="M2661" s="215">
        <f>K2661*12*I2624</f>
        <v>859.56000000000006</v>
      </c>
    </row>
    <row r="2662" spans="1:13">
      <c r="A2662" s="249" t="s">
        <v>38</v>
      </c>
      <c r="B2662" s="248"/>
      <c r="C2662" s="248"/>
      <c r="D2662" s="248"/>
      <c r="E2662" s="248"/>
      <c r="F2662" s="248"/>
      <c r="G2662" s="248"/>
      <c r="H2662" s="247"/>
      <c r="I2662" s="979" t="s">
        <v>37</v>
      </c>
      <c r="J2662" s="980"/>
      <c r="K2662" s="983">
        <v>0.1</v>
      </c>
      <c r="L2662" s="984"/>
      <c r="M2662" s="215">
        <f>K2662*12*I2624</f>
        <v>452.40000000000009</v>
      </c>
    </row>
    <row r="2663" spans="1:13" ht="15.75" thickBot="1">
      <c r="A2663" s="249" t="s">
        <v>45</v>
      </c>
      <c r="B2663" s="248"/>
      <c r="C2663" s="248"/>
      <c r="D2663" s="248"/>
      <c r="E2663" s="248"/>
      <c r="F2663" s="248"/>
      <c r="G2663" s="248"/>
      <c r="H2663" s="247"/>
      <c r="I2663" s="992" t="s">
        <v>44</v>
      </c>
      <c r="J2663" s="993"/>
      <c r="K2663" s="1002">
        <v>0.15</v>
      </c>
      <c r="L2663" s="1003"/>
      <c r="M2663" s="260">
        <f>K2663*12*I2624</f>
        <v>678.59999999999991</v>
      </c>
    </row>
    <row r="2664" spans="1:13" ht="15.75" thickBot="1">
      <c r="A2664" s="996" t="s">
        <v>108</v>
      </c>
      <c r="B2664" s="997"/>
      <c r="C2664" s="997"/>
      <c r="D2664" s="997"/>
      <c r="E2664" s="997"/>
      <c r="F2664" s="997"/>
      <c r="G2664" s="997"/>
      <c r="H2664" s="998"/>
      <c r="I2664" s="259"/>
      <c r="J2664" s="258"/>
      <c r="K2664" s="1004">
        <f>K2665+K2666+K2667</f>
        <v>1.67</v>
      </c>
      <c r="L2664" s="1005"/>
      <c r="M2664" s="240">
        <f>K2664*12*I2624</f>
        <v>7555.08</v>
      </c>
    </row>
    <row r="2665" spans="1:13">
      <c r="A2665" s="257" t="s">
        <v>42</v>
      </c>
      <c r="B2665" s="256"/>
      <c r="C2665" s="256"/>
      <c r="D2665" s="256"/>
      <c r="E2665" s="256"/>
      <c r="F2665" s="256"/>
      <c r="G2665" s="256"/>
      <c r="H2665" s="255"/>
      <c r="I2665" s="1006" t="s">
        <v>41</v>
      </c>
      <c r="J2665" s="1007"/>
      <c r="K2665" s="1008">
        <v>0.8</v>
      </c>
      <c r="L2665" s="1009"/>
      <c r="M2665" s="215">
        <f>K2665*12*I2624</f>
        <v>3619.2000000000007</v>
      </c>
    </row>
    <row r="2666" spans="1:13">
      <c r="A2666" s="254" t="s">
        <v>40</v>
      </c>
      <c r="B2666" s="253"/>
      <c r="C2666" s="253"/>
      <c r="D2666" s="253"/>
      <c r="E2666" s="253"/>
      <c r="F2666" s="253"/>
      <c r="G2666" s="253"/>
      <c r="H2666" s="252"/>
      <c r="I2666" s="251" t="s">
        <v>39</v>
      </c>
      <c r="J2666" s="250"/>
      <c r="K2666" s="983">
        <v>0.7</v>
      </c>
      <c r="L2666" s="984"/>
      <c r="M2666" s="215">
        <f>K2666*12*I2624</f>
        <v>3166.7999999999993</v>
      </c>
    </row>
    <row r="2667" spans="1:13" ht="15.75" thickBot="1">
      <c r="A2667" s="249" t="s">
        <v>38</v>
      </c>
      <c r="B2667" s="248"/>
      <c r="C2667" s="248"/>
      <c r="D2667" s="248"/>
      <c r="E2667" s="248"/>
      <c r="F2667" s="248"/>
      <c r="G2667" s="248"/>
      <c r="H2667" s="247"/>
      <c r="I2667" s="992" t="s">
        <v>37</v>
      </c>
      <c r="J2667" s="993"/>
      <c r="K2667" s="1002">
        <v>0.17</v>
      </c>
      <c r="L2667" s="1003"/>
      <c r="M2667" s="215">
        <f>K2667*12*I2624</f>
        <v>769.08</v>
      </c>
    </row>
    <row r="2668" spans="1:13" ht="15.75" thickBot="1">
      <c r="A2668" s="986" t="s">
        <v>167</v>
      </c>
      <c r="B2668" s="987"/>
      <c r="C2668" s="987"/>
      <c r="D2668" s="987"/>
      <c r="E2668" s="987"/>
      <c r="F2668" s="987"/>
      <c r="G2668" s="987"/>
      <c r="H2668" s="988"/>
      <c r="I2668" s="1014" t="s">
        <v>32</v>
      </c>
      <c r="J2668" s="1015"/>
      <c r="K2668" s="999">
        <v>1.98</v>
      </c>
      <c r="L2668" s="1005"/>
      <c r="M2668" s="240">
        <f>K2668*12*I2624</f>
        <v>8957.5199999999986</v>
      </c>
    </row>
    <row r="2669" spans="1:13" ht="15.75" thickBot="1">
      <c r="A2669" s="246" t="s">
        <v>166</v>
      </c>
      <c r="B2669" s="245"/>
      <c r="C2669" s="245"/>
      <c r="D2669" s="245"/>
      <c r="E2669" s="245"/>
      <c r="F2669" s="245"/>
      <c r="G2669" s="245"/>
      <c r="H2669" s="244"/>
      <c r="I2669" s="242"/>
      <c r="J2669" s="241"/>
      <c r="K2669" s="999">
        <v>0.09</v>
      </c>
      <c r="L2669" s="1005"/>
      <c r="M2669" s="240">
        <f>K2669*12*I2624</f>
        <v>407.16</v>
      </c>
    </row>
    <row r="2670" spans="1:13">
      <c r="A2670" s="238" t="s">
        <v>28</v>
      </c>
      <c r="B2670" s="237"/>
      <c r="C2670" s="237"/>
      <c r="D2670" s="237"/>
      <c r="E2670" s="237"/>
      <c r="F2670" s="237"/>
      <c r="G2670" s="237"/>
      <c r="H2670" s="235"/>
      <c r="I2670" s="1014" t="s">
        <v>27</v>
      </c>
      <c r="J2670" s="1015"/>
      <c r="K2670" s="431"/>
      <c r="L2670" s="432"/>
      <c r="M2670" s="215"/>
    </row>
    <row r="2671" spans="1:13" ht="15.75" thickBot="1">
      <c r="A2671" s="238" t="s">
        <v>26</v>
      </c>
      <c r="B2671" s="237"/>
      <c r="C2671" s="237"/>
      <c r="D2671" s="237"/>
      <c r="E2671" s="237"/>
      <c r="F2671" s="237"/>
      <c r="G2671" s="237"/>
      <c r="H2671" s="235"/>
      <c r="I2671" s="234"/>
      <c r="J2671" s="233"/>
      <c r="K2671" s="431"/>
      <c r="L2671" s="432"/>
      <c r="M2671" s="215"/>
    </row>
    <row r="2672" spans="1:13" ht="15.75" thickBot="1">
      <c r="A2672" s="986" t="s">
        <v>111</v>
      </c>
      <c r="B2672" s="987"/>
      <c r="C2672" s="987"/>
      <c r="D2672" s="987"/>
      <c r="E2672" s="987"/>
      <c r="F2672" s="987"/>
      <c r="G2672" s="987"/>
      <c r="H2672" s="988"/>
      <c r="I2672" s="242"/>
      <c r="J2672" s="241"/>
      <c r="K2672" s="999">
        <v>7.34</v>
      </c>
      <c r="L2672" s="1005"/>
      <c r="M2672" s="240">
        <f>K2672*12*I2624</f>
        <v>33206.159999999996</v>
      </c>
    </row>
    <row r="2673" spans="1:13">
      <c r="A2673" s="238" t="s">
        <v>132</v>
      </c>
      <c r="B2673" s="236"/>
      <c r="C2673" s="236"/>
      <c r="D2673" s="236"/>
      <c r="E2673" s="236"/>
      <c r="F2673" s="237"/>
      <c r="G2673" s="236"/>
      <c r="H2673" s="235"/>
      <c r="I2673" s="967" t="s">
        <v>23</v>
      </c>
      <c r="J2673" s="968"/>
      <c r="K2673" s="232"/>
      <c r="L2673" s="432"/>
      <c r="M2673" s="215"/>
    </row>
    <row r="2674" spans="1:13">
      <c r="A2674" s="238" t="s">
        <v>131</v>
      </c>
      <c r="B2674" s="236"/>
      <c r="C2674" s="236"/>
      <c r="D2674" s="236"/>
      <c r="E2674" s="236"/>
      <c r="F2674" s="237"/>
      <c r="G2674" s="236"/>
      <c r="H2674" s="235"/>
      <c r="I2674" s="967" t="s">
        <v>21</v>
      </c>
      <c r="J2674" s="968"/>
      <c r="K2674" s="232"/>
      <c r="L2674" s="432"/>
      <c r="M2674" s="215"/>
    </row>
    <row r="2675" spans="1:13">
      <c r="A2675" s="238" t="s">
        <v>130</v>
      </c>
      <c r="B2675" s="236"/>
      <c r="C2675" s="236"/>
      <c r="D2675" s="236"/>
      <c r="E2675" s="236"/>
      <c r="F2675" s="237"/>
      <c r="G2675" s="236"/>
      <c r="H2675" s="235"/>
      <c r="I2675" s="967" t="s">
        <v>19</v>
      </c>
      <c r="J2675" s="968"/>
      <c r="K2675" s="232"/>
      <c r="L2675" s="432"/>
      <c r="M2675" s="215"/>
    </row>
    <row r="2676" spans="1:13">
      <c r="A2676" s="238" t="s">
        <v>129</v>
      </c>
      <c r="B2676" s="236"/>
      <c r="C2676" s="236"/>
      <c r="D2676" s="236"/>
      <c r="E2676" s="236"/>
      <c r="F2676" s="237"/>
      <c r="G2676" s="236"/>
      <c r="H2676" s="235"/>
      <c r="I2676" s="967" t="s">
        <v>17</v>
      </c>
      <c r="J2676" s="968"/>
      <c r="K2676" s="232"/>
      <c r="L2676" s="432"/>
      <c r="M2676" s="215"/>
    </row>
    <row r="2677" spans="1:13">
      <c r="A2677" s="238" t="s">
        <v>128</v>
      </c>
      <c r="B2677" s="236"/>
      <c r="C2677" s="236"/>
      <c r="D2677" s="236"/>
      <c r="E2677" s="236"/>
      <c r="F2677" s="237"/>
      <c r="G2677" s="236"/>
      <c r="H2677" s="235"/>
      <c r="I2677" s="967" t="s">
        <v>15</v>
      </c>
      <c r="J2677" s="968"/>
      <c r="K2677" s="232"/>
      <c r="L2677" s="432"/>
      <c r="M2677" s="215"/>
    </row>
    <row r="2678" spans="1:13">
      <c r="A2678" s="238" t="s">
        <v>127</v>
      </c>
      <c r="B2678" s="236"/>
      <c r="C2678" s="236"/>
      <c r="D2678" s="236"/>
      <c r="E2678" s="236"/>
      <c r="F2678" s="237"/>
      <c r="G2678" s="236"/>
      <c r="H2678" s="235"/>
      <c r="I2678" s="234"/>
      <c r="J2678" s="233"/>
      <c r="K2678" s="232"/>
      <c r="L2678" s="239"/>
      <c r="M2678" s="215"/>
    </row>
    <row r="2679" spans="1:13">
      <c r="A2679" s="238" t="s">
        <v>126</v>
      </c>
      <c r="B2679" s="236"/>
      <c r="C2679" s="236"/>
      <c r="D2679" s="236"/>
      <c r="E2679" s="236"/>
      <c r="F2679" s="237"/>
      <c r="G2679" s="236"/>
      <c r="H2679" s="235"/>
      <c r="I2679" s="234"/>
      <c r="J2679" s="233"/>
      <c r="K2679" s="232"/>
      <c r="L2679" s="432"/>
      <c r="M2679" s="215"/>
    </row>
    <row r="2680" spans="1:13">
      <c r="A2680" s="238" t="s">
        <v>11</v>
      </c>
      <c r="B2680" s="236"/>
      <c r="C2680" s="236"/>
      <c r="D2680" s="236"/>
      <c r="E2680" s="236"/>
      <c r="F2680" s="237"/>
      <c r="G2680" s="236"/>
      <c r="H2680" s="235"/>
      <c r="I2680" s="234"/>
      <c r="J2680" s="233"/>
      <c r="K2680" s="232"/>
      <c r="L2680" s="432"/>
      <c r="M2680" s="215"/>
    </row>
    <row r="2681" spans="1:13" ht="15.75" thickBot="1">
      <c r="A2681" s="238" t="s">
        <v>125</v>
      </c>
      <c r="B2681" s="236"/>
      <c r="C2681" s="236"/>
      <c r="D2681" s="236"/>
      <c r="E2681" s="236"/>
      <c r="F2681" s="237"/>
      <c r="G2681" s="236"/>
      <c r="H2681" s="235"/>
      <c r="I2681" s="234"/>
      <c r="J2681" s="233"/>
      <c r="K2681" s="232"/>
      <c r="L2681" s="432"/>
      <c r="M2681" s="215"/>
    </row>
    <row r="2682" spans="1:13">
      <c r="A2682" s="230" t="s">
        <v>8</v>
      </c>
      <c r="B2682" s="229"/>
      <c r="C2682" s="229"/>
      <c r="D2682" s="229"/>
      <c r="E2682" s="229"/>
      <c r="F2682" s="229"/>
      <c r="G2682" s="229"/>
      <c r="H2682" s="229"/>
      <c r="I2682" s="1014" t="s">
        <v>3</v>
      </c>
      <c r="J2682" s="1015"/>
      <c r="K2682" s="228"/>
      <c r="L2682" s="227"/>
      <c r="M2682" s="226"/>
    </row>
    <row r="2683" spans="1:13" ht="15.75" thickBot="1">
      <c r="A2683" s="225" t="s">
        <v>7</v>
      </c>
      <c r="B2683" s="224"/>
      <c r="C2683" s="224"/>
      <c r="D2683" s="224"/>
      <c r="E2683" s="224"/>
      <c r="F2683" s="224"/>
      <c r="G2683" s="224"/>
      <c r="H2683" s="224"/>
      <c r="I2683" s="223"/>
      <c r="J2683" s="222"/>
      <c r="K2683" s="221"/>
      <c r="L2683" s="220"/>
      <c r="M2683" s="219"/>
    </row>
    <row r="2684" spans="1:13" ht="15.75" thickBot="1">
      <c r="A2684" s="1016" t="s">
        <v>157</v>
      </c>
      <c r="B2684" s="1016"/>
      <c r="C2684" s="1016"/>
      <c r="D2684" s="1016"/>
      <c r="E2684" s="1016"/>
      <c r="F2684" s="1016"/>
      <c r="G2684" s="1016"/>
      <c r="H2684" s="1016"/>
      <c r="I2684" s="1014" t="s">
        <v>3</v>
      </c>
      <c r="J2684" s="1015"/>
      <c r="K2684" s="1017">
        <v>0.56000000000000005</v>
      </c>
      <c r="L2684" s="1017"/>
      <c r="M2684" s="215">
        <f>K2684*I2624*12</f>
        <v>2533.4400000000005</v>
      </c>
    </row>
    <row r="2685" spans="1:13" ht="15.75" thickBot="1">
      <c r="A2685" s="1020" t="s">
        <v>0</v>
      </c>
      <c r="B2685" s="1021"/>
      <c r="C2685" s="1021"/>
      <c r="D2685" s="1021"/>
      <c r="E2685" s="1021"/>
      <c r="F2685" s="1021"/>
      <c r="G2685" s="1021"/>
      <c r="H2685" s="1021"/>
      <c r="I2685" s="210"/>
      <c r="J2685" s="209"/>
      <c r="K2685" s="1022">
        <f>K2625+K2635+K2648+K2672+K2684</f>
        <v>36.28</v>
      </c>
      <c r="L2685" s="1023"/>
      <c r="M2685" s="208">
        <f>M2625+M2635+M2648+M2672+M2684</f>
        <v>164130.72</v>
      </c>
    </row>
    <row r="2687" spans="1:13" ht="15.75">
      <c r="A2687" s="957" t="s">
        <v>104</v>
      </c>
      <c r="B2687" s="957"/>
      <c r="C2687" s="957"/>
      <c r="D2687" s="957"/>
      <c r="E2687" s="957"/>
      <c r="F2687" s="957"/>
      <c r="G2687" s="957"/>
      <c r="H2687" s="957"/>
      <c r="I2687" s="957"/>
      <c r="J2687" s="957"/>
      <c r="K2687" s="957"/>
      <c r="L2687" s="957"/>
      <c r="M2687" s="262"/>
    </row>
    <row r="2688" spans="1:13" ht="15.75">
      <c r="A2688" s="958" t="s">
        <v>139</v>
      </c>
      <c r="B2688" s="958"/>
      <c r="C2688" s="958"/>
      <c r="D2688" s="958"/>
      <c r="E2688" s="958"/>
      <c r="F2688" s="958"/>
      <c r="G2688" s="958"/>
      <c r="H2688" s="958"/>
      <c r="I2688" s="958"/>
      <c r="J2688" s="958"/>
      <c r="K2688" s="958"/>
      <c r="L2688" s="958"/>
      <c r="M2688" s="262"/>
    </row>
    <row r="2689" spans="1:13" ht="15.75">
      <c r="A2689" s="300"/>
      <c r="B2689" s="300"/>
      <c r="C2689" s="300"/>
      <c r="D2689" s="300"/>
      <c r="E2689" s="300"/>
      <c r="F2689" s="300" t="s">
        <v>168</v>
      </c>
      <c r="G2689" s="300"/>
      <c r="H2689" s="300"/>
      <c r="I2689" s="300"/>
      <c r="J2689" s="300"/>
      <c r="K2689" s="1110" t="s">
        <v>159</v>
      </c>
      <c r="L2689" s="1111"/>
      <c r="M2689" s="1111"/>
    </row>
    <row r="2690" spans="1:13">
      <c r="A2690" s="264"/>
      <c r="B2690" s="263"/>
      <c r="C2690" s="960" t="s">
        <v>100</v>
      </c>
      <c r="D2690" s="960"/>
      <c r="E2690" s="960"/>
      <c r="F2690" s="263"/>
      <c r="G2690" s="263"/>
      <c r="H2690" s="298"/>
      <c r="I2690" s="961" t="s">
        <v>99</v>
      </c>
      <c r="J2690" s="962"/>
      <c r="K2690" s="963" t="s">
        <v>98</v>
      </c>
      <c r="L2690" s="964"/>
      <c r="M2690" s="312"/>
    </row>
    <row r="2691" spans="1:13">
      <c r="A2691" s="311"/>
      <c r="B2691" s="283"/>
      <c r="C2691" s="283"/>
      <c r="D2691" s="283"/>
      <c r="E2691" s="283"/>
      <c r="F2691" s="283"/>
      <c r="G2691" s="283"/>
      <c r="H2691" s="284"/>
      <c r="I2691" s="234"/>
      <c r="J2691" s="233"/>
      <c r="K2691" s="965" t="s">
        <v>97</v>
      </c>
      <c r="L2691" s="966"/>
      <c r="M2691" s="310" t="s">
        <v>96</v>
      </c>
    </row>
    <row r="2692" spans="1:13">
      <c r="A2692" s="311"/>
      <c r="B2692" s="283"/>
      <c r="C2692" s="283"/>
      <c r="D2692" s="283"/>
      <c r="E2692" s="283"/>
      <c r="F2692" s="283"/>
      <c r="G2692" s="283"/>
      <c r="H2692" s="284"/>
      <c r="I2692" s="967" t="s">
        <v>95</v>
      </c>
      <c r="J2692" s="968"/>
      <c r="K2692" s="969" t="s">
        <v>94</v>
      </c>
      <c r="L2692" s="970"/>
      <c r="M2692" s="310" t="s">
        <v>93</v>
      </c>
    </row>
    <row r="2693" spans="1:13" ht="16.5" thickBot="1">
      <c r="A2693" s="309"/>
      <c r="B2693" s="280"/>
      <c r="C2693" s="280"/>
      <c r="D2693" s="280"/>
      <c r="E2693" s="280"/>
      <c r="F2693" s="280"/>
      <c r="G2693" s="280"/>
      <c r="H2693" s="279"/>
      <c r="I2693" s="971">
        <v>313.60000000000002</v>
      </c>
      <c r="J2693" s="972"/>
      <c r="K2693" s="973"/>
      <c r="L2693" s="974"/>
      <c r="M2693" s="308"/>
    </row>
    <row r="2694" spans="1:13">
      <c r="A2694" s="296" t="s">
        <v>92</v>
      </c>
      <c r="B2694" s="276"/>
      <c r="C2694" s="276"/>
      <c r="D2694" s="276"/>
      <c r="E2694" s="276"/>
      <c r="F2694" s="276"/>
      <c r="G2694" s="276"/>
      <c r="H2694" s="307"/>
      <c r="I2694" s="273"/>
      <c r="J2694" s="272"/>
      <c r="K2694" s="955">
        <f>K2697+K2700</f>
        <v>7.59</v>
      </c>
      <c r="L2694" s="956"/>
      <c r="M2694" s="226">
        <f>K2694*12*I2693</f>
        <v>28562.688000000002</v>
      </c>
    </row>
    <row r="2695" spans="1:13">
      <c r="A2695" s="306" t="s">
        <v>91</v>
      </c>
      <c r="B2695" s="305"/>
      <c r="C2695" s="305"/>
      <c r="D2695" s="305"/>
      <c r="E2695" s="305"/>
      <c r="F2695" s="305"/>
      <c r="G2695" s="305"/>
      <c r="H2695" s="304"/>
      <c r="I2695" s="234"/>
      <c r="J2695" s="233"/>
      <c r="K2695" s="268"/>
      <c r="L2695" s="261"/>
      <c r="M2695" s="303"/>
    </row>
    <row r="2696" spans="1:13" ht="15.75" thickBot="1">
      <c r="A2696" s="292" t="s">
        <v>90</v>
      </c>
      <c r="B2696" s="302"/>
      <c r="C2696" s="302"/>
      <c r="D2696" s="302"/>
      <c r="E2696" s="302"/>
      <c r="F2696" s="302"/>
      <c r="G2696" s="302"/>
      <c r="H2696" s="301"/>
      <c r="I2696" s="289"/>
      <c r="J2696" s="222"/>
      <c r="K2696" s="221"/>
      <c r="L2696" s="220"/>
      <c r="M2696" s="219"/>
    </row>
    <row r="2697" spans="1:13">
      <c r="A2697" s="257" t="s">
        <v>89</v>
      </c>
      <c r="B2697" s="266"/>
      <c r="C2697" s="266"/>
      <c r="D2697" s="266"/>
      <c r="E2697" s="266"/>
      <c r="F2697" s="266"/>
      <c r="G2697" s="266"/>
      <c r="H2697" s="285"/>
      <c r="I2697" s="975" t="s">
        <v>27</v>
      </c>
      <c r="J2697" s="976"/>
      <c r="K2697" s="977">
        <v>4.54</v>
      </c>
      <c r="L2697" s="978"/>
      <c r="M2697" s="215">
        <f>K2697*12*I2693</f>
        <v>17084.928000000004</v>
      </c>
    </row>
    <row r="2698" spans="1:13">
      <c r="A2698" s="238" t="s">
        <v>80</v>
      </c>
      <c r="B2698" s="283"/>
      <c r="C2698" s="283"/>
      <c r="D2698" s="283"/>
      <c r="E2698" s="283"/>
      <c r="F2698" s="283"/>
      <c r="G2698" s="283"/>
      <c r="H2698" s="284"/>
      <c r="I2698" s="967" t="s">
        <v>70</v>
      </c>
      <c r="J2698" s="968"/>
      <c r="K2698" s="262"/>
      <c r="L2698" s="261"/>
      <c r="M2698" s="215"/>
    </row>
    <row r="2699" spans="1:13">
      <c r="A2699" s="257" t="s">
        <v>79</v>
      </c>
      <c r="B2699" s="266"/>
      <c r="C2699" s="266"/>
      <c r="D2699" s="266"/>
      <c r="E2699" s="266"/>
      <c r="F2699" s="266"/>
      <c r="G2699" s="266"/>
      <c r="H2699" s="285"/>
      <c r="I2699" s="975"/>
      <c r="J2699" s="976"/>
      <c r="K2699" s="262"/>
      <c r="L2699" s="261"/>
      <c r="M2699" s="215"/>
    </row>
    <row r="2700" spans="1:13">
      <c r="A2700" s="257" t="s">
        <v>88</v>
      </c>
      <c r="B2700" s="266"/>
      <c r="C2700" s="266"/>
      <c r="D2700" s="266"/>
      <c r="E2700" s="266"/>
      <c r="F2700" s="266"/>
      <c r="G2700" s="266"/>
      <c r="H2700" s="285"/>
      <c r="I2700" s="979" t="s">
        <v>59</v>
      </c>
      <c r="J2700" s="980"/>
      <c r="K2700" s="981">
        <v>3.05</v>
      </c>
      <c r="L2700" s="982"/>
      <c r="M2700" s="215">
        <f>K2700*12*I2693</f>
        <v>11477.759999999998</v>
      </c>
    </row>
    <row r="2701" spans="1:13" ht="15.75">
      <c r="A2701" s="254" t="s">
        <v>87</v>
      </c>
      <c r="B2701" s="282"/>
      <c r="C2701" s="282"/>
      <c r="D2701" s="282"/>
      <c r="E2701" s="282"/>
      <c r="F2701" s="282"/>
      <c r="G2701" s="282"/>
      <c r="H2701" s="281"/>
      <c r="I2701" s="967" t="s">
        <v>70</v>
      </c>
      <c r="J2701" s="968"/>
      <c r="K2701" s="300"/>
      <c r="L2701" s="299"/>
      <c r="M2701" s="215"/>
    </row>
    <row r="2702" spans="1:13">
      <c r="A2702" s="249" t="s">
        <v>86</v>
      </c>
      <c r="B2702" s="263"/>
      <c r="C2702" s="263"/>
      <c r="D2702" s="263"/>
      <c r="E2702" s="263"/>
      <c r="F2702" s="263"/>
      <c r="G2702" s="263"/>
      <c r="H2702" s="298"/>
      <c r="I2702" s="967"/>
      <c r="J2702" s="968"/>
      <c r="K2702" s="297"/>
      <c r="L2702" s="261"/>
      <c r="M2702" s="215"/>
    </row>
    <row r="2703" spans="1:13" ht="15.75" thickBot="1">
      <c r="A2703" s="257" t="s">
        <v>85</v>
      </c>
      <c r="B2703" s="256"/>
      <c r="C2703" s="256"/>
      <c r="D2703" s="256"/>
      <c r="E2703" s="256"/>
      <c r="F2703" s="256"/>
      <c r="G2703" s="256"/>
      <c r="H2703" s="255"/>
      <c r="I2703" s="270"/>
      <c r="J2703" s="269"/>
      <c r="K2703" s="983"/>
      <c r="L2703" s="984"/>
      <c r="M2703" s="215"/>
    </row>
    <row r="2704" spans="1:13">
      <c r="A2704" s="296" t="s">
        <v>84</v>
      </c>
      <c r="B2704" s="295"/>
      <c r="C2704" s="295"/>
      <c r="D2704" s="295"/>
      <c r="E2704" s="295"/>
      <c r="F2704" s="295"/>
      <c r="G2704" s="295"/>
      <c r="H2704" s="294"/>
      <c r="I2704" s="273"/>
      <c r="J2704" s="293"/>
      <c r="K2704" s="985">
        <f>K2706+K2711+K2713</f>
        <v>6.1999999999999993</v>
      </c>
      <c r="L2704" s="956"/>
      <c r="M2704" s="226">
        <f>K2704*12*I2693</f>
        <v>23331.84</v>
      </c>
    </row>
    <row r="2705" spans="1:13" ht="15.75" thickBot="1">
      <c r="A2705" s="292" t="s">
        <v>83</v>
      </c>
      <c r="B2705" s="291"/>
      <c r="C2705" s="291"/>
      <c r="D2705" s="291"/>
      <c r="E2705" s="291"/>
      <c r="F2705" s="291"/>
      <c r="G2705" s="291"/>
      <c r="H2705" s="290"/>
      <c r="I2705" s="289"/>
      <c r="J2705" s="288"/>
      <c r="K2705" s="221"/>
      <c r="L2705" s="220"/>
      <c r="M2705" s="219"/>
    </row>
    <row r="2706" spans="1:13">
      <c r="A2706" s="238" t="s">
        <v>82</v>
      </c>
      <c r="B2706" s="237"/>
      <c r="C2706" s="237"/>
      <c r="D2706" s="237"/>
      <c r="E2706" s="237"/>
      <c r="F2706" s="237"/>
      <c r="G2706" s="237"/>
      <c r="H2706" s="235"/>
      <c r="I2706" s="967" t="s">
        <v>27</v>
      </c>
      <c r="J2706" s="968"/>
      <c r="K2706" s="977">
        <v>3.11</v>
      </c>
      <c r="L2706" s="978"/>
      <c r="M2706" s="215">
        <f>K2706*12*I2693</f>
        <v>11703.552000000001</v>
      </c>
    </row>
    <row r="2707" spans="1:13">
      <c r="A2707" s="257" t="s">
        <v>81</v>
      </c>
      <c r="B2707" s="256"/>
      <c r="C2707" s="256"/>
      <c r="D2707" s="256"/>
      <c r="E2707" s="256"/>
      <c r="F2707" s="256"/>
      <c r="G2707" s="256"/>
      <c r="H2707" s="255"/>
      <c r="I2707" s="429"/>
      <c r="J2707" s="430"/>
      <c r="K2707" s="262"/>
      <c r="L2707" s="261"/>
      <c r="M2707" s="215"/>
    </row>
    <row r="2708" spans="1:13">
      <c r="A2708" s="238" t="s">
        <v>80</v>
      </c>
      <c r="B2708" s="283"/>
      <c r="C2708" s="283"/>
      <c r="D2708" s="283"/>
      <c r="E2708" s="283"/>
      <c r="F2708" s="283"/>
      <c r="G2708" s="283"/>
      <c r="H2708" s="284"/>
      <c r="I2708" s="967" t="s">
        <v>70</v>
      </c>
      <c r="J2708" s="968"/>
      <c r="K2708" s="262"/>
      <c r="L2708" s="261"/>
      <c r="M2708" s="215"/>
    </row>
    <row r="2709" spans="1:13">
      <c r="A2709" s="257" t="s">
        <v>79</v>
      </c>
      <c r="B2709" s="266"/>
      <c r="C2709" s="266"/>
      <c r="D2709" s="266"/>
      <c r="E2709" s="266"/>
      <c r="F2709" s="266"/>
      <c r="G2709" s="266"/>
      <c r="H2709" s="285"/>
      <c r="I2709" s="975"/>
      <c r="J2709" s="976"/>
      <c r="K2709" s="262"/>
      <c r="L2709" s="261"/>
      <c r="M2709" s="215"/>
    </row>
    <row r="2710" spans="1:13">
      <c r="A2710" s="254" t="s">
        <v>78</v>
      </c>
      <c r="B2710" s="282"/>
      <c r="C2710" s="281"/>
      <c r="D2710" s="283"/>
      <c r="E2710" s="283"/>
      <c r="F2710" s="283"/>
      <c r="G2710" s="283"/>
      <c r="H2710" s="284"/>
      <c r="I2710" s="967" t="s">
        <v>70</v>
      </c>
      <c r="J2710" s="968"/>
      <c r="K2710" s="262"/>
      <c r="L2710" s="261"/>
      <c r="M2710" s="215"/>
    </row>
    <row r="2711" spans="1:13">
      <c r="A2711" s="238" t="s">
        <v>77</v>
      </c>
      <c r="B2711" s="283"/>
      <c r="C2711" s="283"/>
      <c r="D2711" s="282"/>
      <c r="E2711" s="282"/>
      <c r="F2711" s="282"/>
      <c r="G2711" s="282"/>
      <c r="H2711" s="281"/>
      <c r="I2711" s="979" t="s">
        <v>59</v>
      </c>
      <c r="J2711" s="980"/>
      <c r="K2711" s="981">
        <v>1.36</v>
      </c>
      <c r="L2711" s="982"/>
      <c r="M2711" s="215">
        <f>K2711*12*I2693</f>
        <v>5117.9520000000002</v>
      </c>
    </row>
    <row r="2712" spans="1:13">
      <c r="A2712" s="249" t="s">
        <v>76</v>
      </c>
      <c r="B2712" s="248"/>
      <c r="C2712" s="248"/>
      <c r="D2712" s="248"/>
      <c r="E2712" s="248"/>
      <c r="F2712" s="248"/>
      <c r="G2712" s="248"/>
      <c r="H2712" s="247"/>
      <c r="I2712" s="961" t="s">
        <v>134</v>
      </c>
      <c r="J2712" s="962"/>
      <c r="K2712" s="262"/>
      <c r="L2712" s="261"/>
      <c r="M2712" s="215"/>
    </row>
    <row r="2713" spans="1:13">
      <c r="A2713" s="249" t="s">
        <v>73</v>
      </c>
      <c r="B2713" s="248"/>
      <c r="C2713" s="248"/>
      <c r="D2713" s="248"/>
      <c r="E2713" s="248"/>
      <c r="F2713" s="248"/>
      <c r="G2713" s="248"/>
      <c r="H2713" s="247"/>
      <c r="I2713" s="961" t="s">
        <v>59</v>
      </c>
      <c r="J2713" s="962"/>
      <c r="K2713" s="981">
        <v>1.73</v>
      </c>
      <c r="L2713" s="982"/>
      <c r="M2713" s="215">
        <f>K2713*12*I2693</f>
        <v>6510.3360000000002</v>
      </c>
    </row>
    <row r="2714" spans="1:13">
      <c r="A2714" s="257" t="s">
        <v>72</v>
      </c>
      <c r="B2714" s="256"/>
      <c r="C2714" s="256"/>
      <c r="D2714" s="256"/>
      <c r="E2714" s="256"/>
      <c r="F2714" s="256"/>
      <c r="G2714" s="256"/>
      <c r="H2714" s="255"/>
      <c r="I2714" s="270"/>
      <c r="J2714" s="269"/>
      <c r="K2714" s="262"/>
      <c r="L2714" s="261"/>
      <c r="M2714" s="215"/>
    </row>
    <row r="2715" spans="1:13">
      <c r="A2715" s="249" t="s">
        <v>71</v>
      </c>
      <c r="B2715" s="248"/>
      <c r="C2715" s="248"/>
      <c r="D2715" s="248"/>
      <c r="E2715" s="248"/>
      <c r="F2715" s="248"/>
      <c r="G2715" s="248"/>
      <c r="H2715" s="247"/>
      <c r="I2715" s="967" t="s">
        <v>70</v>
      </c>
      <c r="J2715" s="968"/>
      <c r="K2715" s="262"/>
      <c r="L2715" s="261"/>
      <c r="M2715" s="215"/>
    </row>
    <row r="2716" spans="1:13" ht="15.75" thickBot="1">
      <c r="A2716" s="249" t="s">
        <v>69</v>
      </c>
      <c r="B2716" s="248"/>
      <c r="C2716" s="248"/>
      <c r="D2716" s="248"/>
      <c r="E2716" s="248"/>
      <c r="F2716" s="248"/>
      <c r="G2716" s="248"/>
      <c r="H2716" s="247"/>
      <c r="I2716" s="961" t="s">
        <v>133</v>
      </c>
      <c r="J2716" s="962"/>
      <c r="K2716" s="280"/>
      <c r="L2716" s="279"/>
      <c r="M2716" s="278"/>
    </row>
    <row r="2717" spans="1:13" ht="15.75" thickBot="1">
      <c r="A2717" s="277" t="s">
        <v>66</v>
      </c>
      <c r="B2717" s="276"/>
      <c r="C2717" s="276"/>
      <c r="D2717" s="276"/>
      <c r="E2717" s="276"/>
      <c r="F2717" s="276"/>
      <c r="G2717" s="275"/>
      <c r="H2717" s="274"/>
      <c r="I2717" s="273"/>
      <c r="J2717" s="272"/>
      <c r="K2717" s="991">
        <f>K2718+K2725+K2733+K2737+K2738</f>
        <v>14.590000000000002</v>
      </c>
      <c r="L2717" s="956"/>
      <c r="M2717" s="226">
        <f>M2718+M2725+M2733+M2737+M2738</f>
        <v>54905.088000000003</v>
      </c>
    </row>
    <row r="2718" spans="1:13" ht="15.75" thickBot="1">
      <c r="A2718" s="986" t="s">
        <v>65</v>
      </c>
      <c r="B2718" s="987"/>
      <c r="C2718" s="987"/>
      <c r="D2718" s="987"/>
      <c r="E2718" s="987"/>
      <c r="F2718" s="987"/>
      <c r="G2718" s="987"/>
      <c r="H2718" s="988"/>
      <c r="I2718" s="242"/>
      <c r="J2718" s="241"/>
      <c r="K2718" s="989">
        <f>K2719+K2720+K2721+K2723+K2724</f>
        <v>8.3000000000000007</v>
      </c>
      <c r="L2718" s="990"/>
      <c r="M2718" s="240">
        <f>K2718*12*I2693</f>
        <v>31234.560000000005</v>
      </c>
    </row>
    <row r="2719" spans="1:13">
      <c r="A2719" s="257" t="s">
        <v>64</v>
      </c>
      <c r="B2719" s="256"/>
      <c r="C2719" s="256"/>
      <c r="D2719" s="256"/>
      <c r="E2719" s="256"/>
      <c r="F2719" s="256"/>
      <c r="G2719" s="256"/>
      <c r="H2719" s="255"/>
      <c r="I2719" s="975" t="s">
        <v>63</v>
      </c>
      <c r="J2719" s="976"/>
      <c r="K2719" s="977">
        <v>2.2400000000000002</v>
      </c>
      <c r="L2719" s="978"/>
      <c r="M2719" s="215">
        <f>K2719*12*I2693</f>
        <v>8429.5680000000011</v>
      </c>
    </row>
    <row r="2720" spans="1:13">
      <c r="A2720" s="254" t="s">
        <v>62</v>
      </c>
      <c r="B2720" s="253"/>
      <c r="C2720" s="253"/>
      <c r="D2720" s="253"/>
      <c r="E2720" s="253"/>
      <c r="F2720" s="253"/>
      <c r="G2720" s="253"/>
      <c r="H2720" s="252"/>
      <c r="I2720" s="979" t="s">
        <v>61</v>
      </c>
      <c r="J2720" s="980"/>
      <c r="K2720" s="981">
        <v>5.28</v>
      </c>
      <c r="L2720" s="982"/>
      <c r="M2720" s="215">
        <f>K2720*12*I2693</f>
        <v>19869.696</v>
      </c>
    </row>
    <row r="2721" spans="1:13">
      <c r="A2721" s="249" t="s">
        <v>60</v>
      </c>
      <c r="B2721" s="248"/>
      <c r="C2721" s="248"/>
      <c r="D2721" s="248"/>
      <c r="E2721" s="248"/>
      <c r="F2721" s="248"/>
      <c r="G2721" s="248"/>
      <c r="H2721" s="247"/>
      <c r="I2721" s="961" t="s">
        <v>59</v>
      </c>
      <c r="J2721" s="962"/>
      <c r="K2721" s="981">
        <v>0.6</v>
      </c>
      <c r="L2721" s="982"/>
      <c r="M2721" s="215">
        <f>K2721*12*I2693</f>
        <v>2257.92</v>
      </c>
    </row>
    <row r="2722" spans="1:13">
      <c r="A2722" s="271" t="s">
        <v>58</v>
      </c>
      <c r="B2722" s="266"/>
      <c r="C2722" s="266"/>
      <c r="D2722" s="266"/>
      <c r="E2722" s="256"/>
      <c r="F2722" s="256"/>
      <c r="G2722" s="256"/>
      <c r="H2722" s="255"/>
      <c r="I2722" s="270"/>
      <c r="J2722" s="269"/>
      <c r="K2722" s="268"/>
      <c r="L2722" s="261"/>
      <c r="M2722" s="215"/>
    </row>
    <row r="2723" spans="1:13">
      <c r="A2723" s="254" t="s">
        <v>57</v>
      </c>
      <c r="B2723" s="253"/>
      <c r="C2723" s="253"/>
      <c r="D2723" s="253"/>
      <c r="E2723" s="253"/>
      <c r="F2723" s="253"/>
      <c r="G2723" s="253"/>
      <c r="H2723" s="252"/>
      <c r="I2723" s="979" t="s">
        <v>27</v>
      </c>
      <c r="J2723" s="980"/>
      <c r="K2723" s="981">
        <v>0.18</v>
      </c>
      <c r="L2723" s="982"/>
      <c r="M2723" s="215">
        <f>K2723*12*I2693</f>
        <v>677.37600000000009</v>
      </c>
    </row>
    <row r="2724" spans="1:13" ht="15.75" thickBot="1">
      <c r="A2724" s="249" t="s">
        <v>56</v>
      </c>
      <c r="B2724" s="248"/>
      <c r="C2724" s="248"/>
      <c r="D2724" s="248"/>
      <c r="E2724" s="248"/>
      <c r="F2724" s="248"/>
      <c r="G2724" s="248"/>
      <c r="H2724" s="247"/>
      <c r="I2724" s="992" t="s">
        <v>27</v>
      </c>
      <c r="J2724" s="993"/>
      <c r="K2724" s="994"/>
      <c r="L2724" s="995"/>
      <c r="M2724" s="215"/>
    </row>
    <row r="2725" spans="1:13" ht="15.75" thickBot="1">
      <c r="A2725" s="996" t="s">
        <v>55</v>
      </c>
      <c r="B2725" s="997"/>
      <c r="C2725" s="997"/>
      <c r="D2725" s="997"/>
      <c r="E2725" s="997"/>
      <c r="F2725" s="997"/>
      <c r="G2725" s="997"/>
      <c r="H2725" s="998"/>
      <c r="I2725" s="242"/>
      <c r="J2725" s="241"/>
      <c r="K2725" s="999">
        <f>K2726+K2727+K2729+K2730+K2731+K2732</f>
        <v>2.5499999999999998</v>
      </c>
      <c r="L2725" s="990"/>
      <c r="M2725" s="240">
        <f>K2725*12*I2693</f>
        <v>9596.16</v>
      </c>
    </row>
    <row r="2726" spans="1:13">
      <c r="A2726" s="267" t="s">
        <v>54</v>
      </c>
      <c r="B2726" s="266"/>
      <c r="C2726" s="266"/>
      <c r="D2726" s="266"/>
      <c r="E2726" s="266"/>
      <c r="F2726" s="256"/>
      <c r="G2726" s="256"/>
      <c r="H2726" s="255"/>
      <c r="I2726" s="265"/>
      <c r="J2726" s="233"/>
      <c r="K2726" s="977">
        <v>0.14000000000000001</v>
      </c>
      <c r="L2726" s="978"/>
      <c r="M2726" s="215">
        <f>K2726*12*I2693</f>
        <v>526.84800000000007</v>
      </c>
    </row>
    <row r="2727" spans="1:13">
      <c r="A2727" s="264" t="s">
        <v>53</v>
      </c>
      <c r="B2727" s="263"/>
      <c r="C2727" s="263"/>
      <c r="D2727" s="263"/>
      <c r="E2727" s="263"/>
      <c r="F2727" s="248"/>
      <c r="G2727" s="248"/>
      <c r="H2727" s="247"/>
      <c r="I2727" s="967" t="s">
        <v>52</v>
      </c>
      <c r="J2727" s="968"/>
      <c r="K2727" s="981">
        <v>1.22</v>
      </c>
      <c r="L2727" s="982"/>
      <c r="M2727" s="215">
        <f>K2727*12*I2693</f>
        <v>4591.1040000000003</v>
      </c>
    </row>
    <row r="2728" spans="1:13">
      <c r="A2728" s="257" t="s">
        <v>51</v>
      </c>
      <c r="B2728" s="256"/>
      <c r="C2728" s="256"/>
      <c r="D2728" s="256"/>
      <c r="E2728" s="256"/>
      <c r="F2728" s="256"/>
      <c r="G2728" s="256"/>
      <c r="H2728" s="255"/>
      <c r="I2728" s="975" t="s">
        <v>50</v>
      </c>
      <c r="J2728" s="976"/>
      <c r="K2728" s="262"/>
      <c r="L2728" s="261"/>
      <c r="M2728" s="215"/>
    </row>
    <row r="2729" spans="1:13">
      <c r="A2729" s="254" t="s">
        <v>49</v>
      </c>
      <c r="B2729" s="253"/>
      <c r="C2729" s="253"/>
      <c r="D2729" s="253"/>
      <c r="E2729" s="253"/>
      <c r="F2729" s="253"/>
      <c r="G2729" s="253"/>
      <c r="H2729" s="252"/>
      <c r="I2729" s="979" t="s">
        <v>48</v>
      </c>
      <c r="J2729" s="980"/>
      <c r="K2729" s="981">
        <v>0.75</v>
      </c>
      <c r="L2729" s="982"/>
      <c r="M2729" s="215">
        <f>K2729*12*I2693</f>
        <v>2822.4</v>
      </c>
    </row>
    <row r="2730" spans="1:13">
      <c r="A2730" s="254" t="s">
        <v>47</v>
      </c>
      <c r="B2730" s="253"/>
      <c r="C2730" s="253"/>
      <c r="D2730" s="253"/>
      <c r="E2730" s="253"/>
      <c r="F2730" s="253"/>
      <c r="G2730" s="253"/>
      <c r="H2730" s="252"/>
      <c r="I2730" s="979" t="s">
        <v>46</v>
      </c>
      <c r="J2730" s="980"/>
      <c r="K2730" s="981">
        <v>0.19</v>
      </c>
      <c r="L2730" s="982"/>
      <c r="M2730" s="215">
        <f>K2730*12*I2693</f>
        <v>715.00800000000015</v>
      </c>
    </row>
    <row r="2731" spans="1:13">
      <c r="A2731" s="249" t="s">
        <v>38</v>
      </c>
      <c r="B2731" s="248"/>
      <c r="C2731" s="248"/>
      <c r="D2731" s="248"/>
      <c r="E2731" s="248"/>
      <c r="F2731" s="248"/>
      <c r="G2731" s="248"/>
      <c r="H2731" s="247"/>
      <c r="I2731" s="979" t="s">
        <v>37</v>
      </c>
      <c r="J2731" s="980"/>
      <c r="K2731" s="983">
        <v>0.1</v>
      </c>
      <c r="L2731" s="984"/>
      <c r="M2731" s="215">
        <f>K2731*12*I2693</f>
        <v>376.32000000000011</v>
      </c>
    </row>
    <row r="2732" spans="1:13" ht="15.75" thickBot="1">
      <c r="A2732" s="249" t="s">
        <v>45</v>
      </c>
      <c r="B2732" s="248"/>
      <c r="C2732" s="248"/>
      <c r="D2732" s="248"/>
      <c r="E2732" s="248"/>
      <c r="F2732" s="248"/>
      <c r="G2732" s="248"/>
      <c r="H2732" s="247"/>
      <c r="I2732" s="992" t="s">
        <v>44</v>
      </c>
      <c r="J2732" s="993"/>
      <c r="K2732" s="1002">
        <v>0.15</v>
      </c>
      <c r="L2732" s="1003"/>
      <c r="M2732" s="260">
        <f>K2732*12*I2693</f>
        <v>564.48</v>
      </c>
    </row>
    <row r="2733" spans="1:13" ht="15.75" thickBot="1">
      <c r="A2733" s="996" t="s">
        <v>108</v>
      </c>
      <c r="B2733" s="997"/>
      <c r="C2733" s="997"/>
      <c r="D2733" s="997"/>
      <c r="E2733" s="997"/>
      <c r="F2733" s="997"/>
      <c r="G2733" s="997"/>
      <c r="H2733" s="998"/>
      <c r="I2733" s="259"/>
      <c r="J2733" s="258"/>
      <c r="K2733" s="1004">
        <f>K2734+K2735+K2736</f>
        <v>1.67</v>
      </c>
      <c r="L2733" s="1005"/>
      <c r="M2733" s="240">
        <f>K2733*12*I2693</f>
        <v>6284.5439999999999</v>
      </c>
    </row>
    <row r="2734" spans="1:13">
      <c r="A2734" s="257" t="s">
        <v>42</v>
      </c>
      <c r="B2734" s="256"/>
      <c r="C2734" s="256"/>
      <c r="D2734" s="256"/>
      <c r="E2734" s="256"/>
      <c r="F2734" s="256"/>
      <c r="G2734" s="256"/>
      <c r="H2734" s="255"/>
      <c r="I2734" s="1006" t="s">
        <v>41</v>
      </c>
      <c r="J2734" s="1007"/>
      <c r="K2734" s="1008">
        <v>0.8</v>
      </c>
      <c r="L2734" s="1009"/>
      <c r="M2734" s="215">
        <f>K2734*12*I2693</f>
        <v>3010.5600000000009</v>
      </c>
    </row>
    <row r="2735" spans="1:13">
      <c r="A2735" s="254" t="s">
        <v>40</v>
      </c>
      <c r="B2735" s="253"/>
      <c r="C2735" s="253"/>
      <c r="D2735" s="253"/>
      <c r="E2735" s="253"/>
      <c r="F2735" s="253"/>
      <c r="G2735" s="253"/>
      <c r="H2735" s="252"/>
      <c r="I2735" s="251" t="s">
        <v>39</v>
      </c>
      <c r="J2735" s="250"/>
      <c r="K2735" s="983">
        <v>0.7</v>
      </c>
      <c r="L2735" s="984"/>
      <c r="M2735" s="215">
        <f>K2735*12*I2693</f>
        <v>2634.24</v>
      </c>
    </row>
    <row r="2736" spans="1:13" ht="15.75" thickBot="1">
      <c r="A2736" s="249" t="s">
        <v>38</v>
      </c>
      <c r="B2736" s="248"/>
      <c r="C2736" s="248"/>
      <c r="D2736" s="248"/>
      <c r="E2736" s="248"/>
      <c r="F2736" s="248"/>
      <c r="G2736" s="248"/>
      <c r="H2736" s="247"/>
      <c r="I2736" s="992" t="s">
        <v>37</v>
      </c>
      <c r="J2736" s="993"/>
      <c r="K2736" s="1002">
        <v>0.17</v>
      </c>
      <c r="L2736" s="1003"/>
      <c r="M2736" s="215">
        <f>K2736*12*I2693</f>
        <v>639.74400000000003</v>
      </c>
    </row>
    <row r="2737" spans="1:13" ht="15.75" thickBot="1">
      <c r="A2737" s="986" t="s">
        <v>167</v>
      </c>
      <c r="B2737" s="987"/>
      <c r="C2737" s="987"/>
      <c r="D2737" s="987"/>
      <c r="E2737" s="987"/>
      <c r="F2737" s="987"/>
      <c r="G2737" s="987"/>
      <c r="H2737" s="988"/>
      <c r="I2737" s="1014" t="s">
        <v>32</v>
      </c>
      <c r="J2737" s="1015"/>
      <c r="K2737" s="999">
        <v>1.98</v>
      </c>
      <c r="L2737" s="1005"/>
      <c r="M2737" s="240">
        <f>K2737*12*I2693</f>
        <v>7451.1359999999995</v>
      </c>
    </row>
    <row r="2738" spans="1:13" ht="15.75" thickBot="1">
      <c r="A2738" s="246" t="s">
        <v>166</v>
      </c>
      <c r="B2738" s="245"/>
      <c r="C2738" s="245"/>
      <c r="D2738" s="245"/>
      <c r="E2738" s="245"/>
      <c r="F2738" s="245"/>
      <c r="G2738" s="245"/>
      <c r="H2738" s="244"/>
      <c r="I2738" s="242"/>
      <c r="J2738" s="241"/>
      <c r="K2738" s="999">
        <v>0.09</v>
      </c>
      <c r="L2738" s="1005"/>
      <c r="M2738" s="240">
        <f>K2738*12*I2693</f>
        <v>338.68800000000005</v>
      </c>
    </row>
    <row r="2739" spans="1:13">
      <c r="A2739" s="238" t="s">
        <v>28</v>
      </c>
      <c r="B2739" s="237"/>
      <c r="C2739" s="237"/>
      <c r="D2739" s="237"/>
      <c r="E2739" s="237"/>
      <c r="F2739" s="237"/>
      <c r="G2739" s="237"/>
      <c r="H2739" s="235"/>
      <c r="I2739" s="1014" t="s">
        <v>27</v>
      </c>
      <c r="J2739" s="1015"/>
      <c r="K2739" s="431"/>
      <c r="L2739" s="432"/>
      <c r="M2739" s="215"/>
    </row>
    <row r="2740" spans="1:13" ht="15.75" thickBot="1">
      <c r="A2740" s="238" t="s">
        <v>26</v>
      </c>
      <c r="B2740" s="237"/>
      <c r="C2740" s="237"/>
      <c r="D2740" s="237"/>
      <c r="E2740" s="237"/>
      <c r="F2740" s="237"/>
      <c r="G2740" s="237"/>
      <c r="H2740" s="235"/>
      <c r="I2740" s="234"/>
      <c r="J2740" s="233"/>
      <c r="K2740" s="431"/>
      <c r="L2740" s="432"/>
      <c r="M2740" s="215"/>
    </row>
    <row r="2741" spans="1:13" ht="15.75" thickBot="1">
      <c r="A2741" s="986" t="s">
        <v>111</v>
      </c>
      <c r="B2741" s="987"/>
      <c r="C2741" s="987"/>
      <c r="D2741" s="987"/>
      <c r="E2741" s="987"/>
      <c r="F2741" s="987"/>
      <c r="G2741" s="987"/>
      <c r="H2741" s="988"/>
      <c r="I2741" s="242"/>
      <c r="J2741" s="241"/>
      <c r="K2741" s="999">
        <v>7.34</v>
      </c>
      <c r="L2741" s="1005"/>
      <c r="M2741" s="240">
        <f>K2741*12*I2693</f>
        <v>27621.888000000003</v>
      </c>
    </row>
    <row r="2742" spans="1:13">
      <c r="A2742" s="238" t="s">
        <v>132</v>
      </c>
      <c r="B2742" s="236"/>
      <c r="C2742" s="236"/>
      <c r="D2742" s="236"/>
      <c r="E2742" s="236"/>
      <c r="F2742" s="237"/>
      <c r="G2742" s="236"/>
      <c r="H2742" s="235"/>
      <c r="I2742" s="967" t="s">
        <v>23</v>
      </c>
      <c r="J2742" s="968"/>
      <c r="K2742" s="232"/>
      <c r="L2742" s="432"/>
      <c r="M2742" s="215"/>
    </row>
    <row r="2743" spans="1:13">
      <c r="A2743" s="238" t="s">
        <v>131</v>
      </c>
      <c r="B2743" s="236"/>
      <c r="C2743" s="236"/>
      <c r="D2743" s="236"/>
      <c r="E2743" s="236"/>
      <c r="F2743" s="237"/>
      <c r="G2743" s="236"/>
      <c r="H2743" s="235"/>
      <c r="I2743" s="967" t="s">
        <v>21</v>
      </c>
      <c r="J2743" s="968"/>
      <c r="K2743" s="232"/>
      <c r="L2743" s="432"/>
      <c r="M2743" s="215"/>
    </row>
    <row r="2744" spans="1:13">
      <c r="A2744" s="238" t="s">
        <v>130</v>
      </c>
      <c r="B2744" s="236"/>
      <c r="C2744" s="236"/>
      <c r="D2744" s="236"/>
      <c r="E2744" s="236"/>
      <c r="F2744" s="237"/>
      <c r="G2744" s="236"/>
      <c r="H2744" s="235"/>
      <c r="I2744" s="967" t="s">
        <v>19</v>
      </c>
      <c r="J2744" s="968"/>
      <c r="K2744" s="232"/>
      <c r="L2744" s="432"/>
      <c r="M2744" s="215"/>
    </row>
    <row r="2745" spans="1:13">
      <c r="A2745" s="238" t="s">
        <v>129</v>
      </c>
      <c r="B2745" s="236"/>
      <c r="C2745" s="236"/>
      <c r="D2745" s="236"/>
      <c r="E2745" s="236"/>
      <c r="F2745" s="237"/>
      <c r="G2745" s="236"/>
      <c r="H2745" s="235"/>
      <c r="I2745" s="967" t="s">
        <v>17</v>
      </c>
      <c r="J2745" s="968"/>
      <c r="K2745" s="232"/>
      <c r="L2745" s="432"/>
      <c r="M2745" s="215"/>
    </row>
    <row r="2746" spans="1:13">
      <c r="A2746" s="238" t="s">
        <v>128</v>
      </c>
      <c r="B2746" s="236"/>
      <c r="C2746" s="236"/>
      <c r="D2746" s="236"/>
      <c r="E2746" s="236"/>
      <c r="F2746" s="237"/>
      <c r="G2746" s="236"/>
      <c r="H2746" s="235"/>
      <c r="I2746" s="967" t="s">
        <v>15</v>
      </c>
      <c r="J2746" s="968"/>
      <c r="K2746" s="232"/>
      <c r="L2746" s="432"/>
      <c r="M2746" s="215"/>
    </row>
    <row r="2747" spans="1:13">
      <c r="A2747" s="238" t="s">
        <v>127</v>
      </c>
      <c r="B2747" s="236"/>
      <c r="C2747" s="236"/>
      <c r="D2747" s="236"/>
      <c r="E2747" s="236"/>
      <c r="F2747" s="237"/>
      <c r="G2747" s="236"/>
      <c r="H2747" s="235"/>
      <c r="I2747" s="234"/>
      <c r="J2747" s="233"/>
      <c r="K2747" s="232"/>
      <c r="L2747" s="239"/>
      <c r="M2747" s="215"/>
    </row>
    <row r="2748" spans="1:13">
      <c r="A2748" s="238" t="s">
        <v>126</v>
      </c>
      <c r="B2748" s="236"/>
      <c r="C2748" s="236"/>
      <c r="D2748" s="236"/>
      <c r="E2748" s="236"/>
      <c r="F2748" s="237"/>
      <c r="G2748" s="236"/>
      <c r="H2748" s="235"/>
      <c r="I2748" s="234"/>
      <c r="J2748" s="233"/>
      <c r="K2748" s="232"/>
      <c r="L2748" s="432"/>
      <c r="M2748" s="215"/>
    </row>
    <row r="2749" spans="1:13">
      <c r="A2749" s="238" t="s">
        <v>11</v>
      </c>
      <c r="B2749" s="236"/>
      <c r="C2749" s="236"/>
      <c r="D2749" s="236"/>
      <c r="E2749" s="236"/>
      <c r="F2749" s="237"/>
      <c r="G2749" s="236"/>
      <c r="H2749" s="235"/>
      <c r="I2749" s="234"/>
      <c r="J2749" s="233"/>
      <c r="K2749" s="232"/>
      <c r="L2749" s="432"/>
      <c r="M2749" s="215"/>
    </row>
    <row r="2750" spans="1:13" ht="15.75" thickBot="1">
      <c r="A2750" s="238" t="s">
        <v>125</v>
      </c>
      <c r="B2750" s="236"/>
      <c r="C2750" s="236"/>
      <c r="D2750" s="236"/>
      <c r="E2750" s="236"/>
      <c r="F2750" s="237"/>
      <c r="G2750" s="236"/>
      <c r="H2750" s="235"/>
      <c r="I2750" s="234"/>
      <c r="J2750" s="233"/>
      <c r="K2750" s="232"/>
      <c r="L2750" s="432"/>
      <c r="M2750" s="215"/>
    </row>
    <row r="2751" spans="1:13">
      <c r="A2751" s="230" t="s">
        <v>8</v>
      </c>
      <c r="B2751" s="229"/>
      <c r="C2751" s="229"/>
      <c r="D2751" s="229"/>
      <c r="E2751" s="229"/>
      <c r="F2751" s="229"/>
      <c r="G2751" s="229"/>
      <c r="H2751" s="229"/>
      <c r="I2751" s="1014" t="s">
        <v>3</v>
      </c>
      <c r="J2751" s="1015"/>
      <c r="K2751" s="228"/>
      <c r="L2751" s="227"/>
      <c r="M2751" s="226"/>
    </row>
    <row r="2752" spans="1:13" ht="15.75" thickBot="1">
      <c r="A2752" s="225" t="s">
        <v>7</v>
      </c>
      <c r="B2752" s="224"/>
      <c r="C2752" s="224"/>
      <c r="D2752" s="224"/>
      <c r="E2752" s="224"/>
      <c r="F2752" s="224"/>
      <c r="G2752" s="224"/>
      <c r="H2752" s="224"/>
      <c r="I2752" s="223"/>
      <c r="J2752" s="222"/>
      <c r="K2752" s="221"/>
      <c r="L2752" s="220"/>
      <c r="M2752" s="219"/>
    </row>
    <row r="2753" spans="1:13" ht="15.75" thickBot="1">
      <c r="A2753" s="1016" t="s">
        <v>157</v>
      </c>
      <c r="B2753" s="1016"/>
      <c r="C2753" s="1016"/>
      <c r="D2753" s="1016"/>
      <c r="E2753" s="1016"/>
      <c r="F2753" s="1016"/>
      <c r="G2753" s="1016"/>
      <c r="H2753" s="1016"/>
      <c r="I2753" s="1014" t="s">
        <v>3</v>
      </c>
      <c r="J2753" s="1015"/>
      <c r="K2753" s="1017">
        <v>0.67</v>
      </c>
      <c r="L2753" s="1017"/>
      <c r="M2753" s="215">
        <f>K2753*I2693*12</f>
        <v>2521.3440000000001</v>
      </c>
    </row>
    <row r="2754" spans="1:13" ht="15.75" thickBot="1">
      <c r="A2754" s="1020" t="s">
        <v>0</v>
      </c>
      <c r="B2754" s="1021"/>
      <c r="C2754" s="1021"/>
      <c r="D2754" s="1021"/>
      <c r="E2754" s="1021"/>
      <c r="F2754" s="1021"/>
      <c r="G2754" s="1021"/>
      <c r="H2754" s="1021"/>
      <c r="I2754" s="210"/>
      <c r="J2754" s="209"/>
      <c r="K2754" s="1022">
        <f>K2694+K2704+K2717+K2741+K2753</f>
        <v>36.39</v>
      </c>
      <c r="L2754" s="1023"/>
      <c r="M2754" s="208">
        <f>M2694+M2704+M2717+M2741+M2753</f>
        <v>136942.84800000003</v>
      </c>
    </row>
    <row r="2756" spans="1:13" ht="15.75">
      <c r="A2756" s="957" t="s">
        <v>104</v>
      </c>
      <c r="B2756" s="957"/>
      <c r="C2756" s="957"/>
      <c r="D2756" s="957"/>
      <c r="E2756" s="957"/>
      <c r="F2756" s="957"/>
      <c r="G2756" s="957"/>
      <c r="H2756" s="957"/>
      <c r="I2756" s="957"/>
      <c r="J2756" s="957"/>
      <c r="K2756" s="957"/>
      <c r="L2756" s="957"/>
      <c r="M2756" s="262"/>
    </row>
    <row r="2757" spans="1:13" ht="15.75">
      <c r="A2757" s="958" t="s">
        <v>139</v>
      </c>
      <c r="B2757" s="958"/>
      <c r="C2757" s="958"/>
      <c r="D2757" s="958"/>
      <c r="E2757" s="958"/>
      <c r="F2757" s="958"/>
      <c r="G2757" s="958"/>
      <c r="H2757" s="958"/>
      <c r="I2757" s="958"/>
      <c r="J2757" s="958"/>
      <c r="K2757" s="958"/>
      <c r="L2757" s="958"/>
      <c r="M2757" s="262"/>
    </row>
    <row r="2758" spans="1:13" ht="15.75">
      <c r="A2758" s="300"/>
      <c r="B2758" s="300"/>
      <c r="C2758" s="300"/>
      <c r="D2758" s="300"/>
      <c r="E2758" s="300"/>
      <c r="F2758" s="300" t="s">
        <v>165</v>
      </c>
      <c r="G2758" s="300"/>
      <c r="H2758" s="300"/>
      <c r="I2758" s="300"/>
      <c r="J2758" s="300"/>
      <c r="K2758" s="1110" t="s">
        <v>159</v>
      </c>
      <c r="L2758" s="1111"/>
      <c r="M2758" s="1111"/>
    </row>
    <row r="2759" spans="1:13">
      <c r="A2759" s="264"/>
      <c r="B2759" s="263"/>
      <c r="C2759" s="960" t="s">
        <v>100</v>
      </c>
      <c r="D2759" s="960"/>
      <c r="E2759" s="960"/>
      <c r="F2759" s="263"/>
      <c r="G2759" s="263"/>
      <c r="H2759" s="298"/>
      <c r="I2759" s="961" t="s">
        <v>99</v>
      </c>
      <c r="J2759" s="962"/>
      <c r="K2759" s="963" t="s">
        <v>98</v>
      </c>
      <c r="L2759" s="964"/>
      <c r="M2759" s="312"/>
    </row>
    <row r="2760" spans="1:13">
      <c r="A2760" s="311"/>
      <c r="B2760" s="283"/>
      <c r="C2760" s="283"/>
      <c r="D2760" s="283"/>
      <c r="E2760" s="283"/>
      <c r="F2760" s="283"/>
      <c r="G2760" s="283"/>
      <c r="H2760" s="284"/>
      <c r="I2760" s="234"/>
      <c r="J2760" s="233"/>
      <c r="K2760" s="965" t="s">
        <v>97</v>
      </c>
      <c r="L2760" s="966"/>
      <c r="M2760" s="310" t="s">
        <v>96</v>
      </c>
    </row>
    <row r="2761" spans="1:13">
      <c r="A2761" s="311"/>
      <c r="B2761" s="283"/>
      <c r="C2761" s="283"/>
      <c r="D2761" s="283"/>
      <c r="E2761" s="283"/>
      <c r="F2761" s="283"/>
      <c r="G2761" s="283"/>
      <c r="H2761" s="284"/>
      <c r="I2761" s="967" t="s">
        <v>95</v>
      </c>
      <c r="J2761" s="968"/>
      <c r="K2761" s="969" t="s">
        <v>94</v>
      </c>
      <c r="L2761" s="970"/>
      <c r="M2761" s="310" t="s">
        <v>93</v>
      </c>
    </row>
    <row r="2762" spans="1:13" ht="16.5" thickBot="1">
      <c r="A2762" s="309"/>
      <c r="B2762" s="280"/>
      <c r="C2762" s="280"/>
      <c r="D2762" s="280"/>
      <c r="E2762" s="280"/>
      <c r="F2762" s="280"/>
      <c r="G2762" s="280"/>
      <c r="H2762" s="279"/>
      <c r="I2762" s="971">
        <v>281.89999999999998</v>
      </c>
      <c r="J2762" s="972"/>
      <c r="K2762" s="973"/>
      <c r="L2762" s="974"/>
      <c r="M2762" s="308"/>
    </row>
    <row r="2763" spans="1:13">
      <c r="A2763" s="296" t="s">
        <v>92</v>
      </c>
      <c r="B2763" s="276"/>
      <c r="C2763" s="276"/>
      <c r="D2763" s="276"/>
      <c r="E2763" s="276"/>
      <c r="F2763" s="276"/>
      <c r="G2763" s="276"/>
      <c r="H2763" s="307"/>
      <c r="I2763" s="273"/>
      <c r="J2763" s="272"/>
      <c r="K2763" s="955">
        <f>K2766+K2769</f>
        <v>7.59</v>
      </c>
      <c r="L2763" s="956"/>
      <c r="M2763" s="226">
        <f>K2763*12*I2762</f>
        <v>25675.451999999997</v>
      </c>
    </row>
    <row r="2764" spans="1:13">
      <c r="A2764" s="306" t="s">
        <v>91</v>
      </c>
      <c r="B2764" s="305"/>
      <c r="C2764" s="305"/>
      <c r="D2764" s="305"/>
      <c r="E2764" s="305"/>
      <c r="F2764" s="305"/>
      <c r="G2764" s="305"/>
      <c r="H2764" s="304"/>
      <c r="I2764" s="234"/>
      <c r="J2764" s="233"/>
      <c r="K2764" s="268"/>
      <c r="L2764" s="261"/>
      <c r="M2764" s="303"/>
    </row>
    <row r="2765" spans="1:13" ht="15.75" thickBot="1">
      <c r="A2765" s="292" t="s">
        <v>90</v>
      </c>
      <c r="B2765" s="302"/>
      <c r="C2765" s="302"/>
      <c r="D2765" s="302"/>
      <c r="E2765" s="302"/>
      <c r="F2765" s="302"/>
      <c r="G2765" s="302"/>
      <c r="H2765" s="301"/>
      <c r="I2765" s="289"/>
      <c r="J2765" s="222"/>
      <c r="K2765" s="221"/>
      <c r="L2765" s="220"/>
      <c r="M2765" s="219"/>
    </row>
    <row r="2766" spans="1:13">
      <c r="A2766" s="257" t="s">
        <v>89</v>
      </c>
      <c r="B2766" s="266"/>
      <c r="C2766" s="266"/>
      <c r="D2766" s="266"/>
      <c r="E2766" s="266"/>
      <c r="F2766" s="266"/>
      <c r="G2766" s="266"/>
      <c r="H2766" s="285"/>
      <c r="I2766" s="975" t="s">
        <v>27</v>
      </c>
      <c r="J2766" s="976"/>
      <c r="K2766" s="977">
        <v>4.54</v>
      </c>
      <c r="L2766" s="978"/>
      <c r="M2766" s="215">
        <f>K2766*12*I2762</f>
        <v>15357.912</v>
      </c>
    </row>
    <row r="2767" spans="1:13">
      <c r="A2767" s="238" t="s">
        <v>80</v>
      </c>
      <c r="B2767" s="283"/>
      <c r="C2767" s="283"/>
      <c r="D2767" s="283"/>
      <c r="E2767" s="283"/>
      <c r="F2767" s="283"/>
      <c r="G2767" s="283"/>
      <c r="H2767" s="284"/>
      <c r="I2767" s="967" t="s">
        <v>70</v>
      </c>
      <c r="J2767" s="968"/>
      <c r="K2767" s="262"/>
      <c r="L2767" s="261"/>
      <c r="M2767" s="215"/>
    </row>
    <row r="2768" spans="1:13">
      <c r="A2768" s="257" t="s">
        <v>79</v>
      </c>
      <c r="B2768" s="266"/>
      <c r="C2768" s="266"/>
      <c r="D2768" s="266"/>
      <c r="E2768" s="266"/>
      <c r="F2768" s="266"/>
      <c r="G2768" s="266"/>
      <c r="H2768" s="285"/>
      <c r="I2768" s="975"/>
      <c r="J2768" s="976"/>
      <c r="K2768" s="262"/>
      <c r="L2768" s="261"/>
      <c r="M2768" s="215"/>
    </row>
    <row r="2769" spans="1:13">
      <c r="A2769" s="257" t="s">
        <v>88</v>
      </c>
      <c r="B2769" s="266"/>
      <c r="C2769" s="266"/>
      <c r="D2769" s="266"/>
      <c r="E2769" s="266"/>
      <c r="F2769" s="266"/>
      <c r="G2769" s="266"/>
      <c r="H2769" s="285"/>
      <c r="I2769" s="979" t="s">
        <v>59</v>
      </c>
      <c r="J2769" s="980"/>
      <c r="K2769" s="981">
        <v>3.05</v>
      </c>
      <c r="L2769" s="982"/>
      <c r="M2769" s="215">
        <f>K2769*12*I2762</f>
        <v>10317.539999999997</v>
      </c>
    </row>
    <row r="2770" spans="1:13" ht="15.75">
      <c r="A2770" s="254" t="s">
        <v>87</v>
      </c>
      <c r="B2770" s="282"/>
      <c r="C2770" s="282"/>
      <c r="D2770" s="282"/>
      <c r="E2770" s="282"/>
      <c r="F2770" s="282"/>
      <c r="G2770" s="282"/>
      <c r="H2770" s="281"/>
      <c r="I2770" s="967" t="s">
        <v>70</v>
      </c>
      <c r="J2770" s="968"/>
      <c r="K2770" s="300"/>
      <c r="L2770" s="299"/>
      <c r="M2770" s="215"/>
    </row>
    <row r="2771" spans="1:13">
      <c r="A2771" s="249" t="s">
        <v>86</v>
      </c>
      <c r="B2771" s="263"/>
      <c r="C2771" s="263"/>
      <c r="D2771" s="263"/>
      <c r="E2771" s="263"/>
      <c r="F2771" s="263"/>
      <c r="G2771" s="263"/>
      <c r="H2771" s="298"/>
      <c r="I2771" s="967"/>
      <c r="J2771" s="968"/>
      <c r="K2771" s="297"/>
      <c r="L2771" s="261"/>
      <c r="M2771" s="215"/>
    </row>
    <row r="2772" spans="1:13" ht="15.75" thickBot="1">
      <c r="A2772" s="257" t="s">
        <v>85</v>
      </c>
      <c r="B2772" s="256"/>
      <c r="C2772" s="256"/>
      <c r="D2772" s="256"/>
      <c r="E2772" s="256"/>
      <c r="F2772" s="256"/>
      <c r="G2772" s="256"/>
      <c r="H2772" s="255"/>
      <c r="I2772" s="270"/>
      <c r="J2772" s="269"/>
      <c r="K2772" s="983"/>
      <c r="L2772" s="984"/>
      <c r="M2772" s="215"/>
    </row>
    <row r="2773" spans="1:13">
      <c r="A2773" s="296" t="s">
        <v>84</v>
      </c>
      <c r="B2773" s="295"/>
      <c r="C2773" s="295"/>
      <c r="D2773" s="295"/>
      <c r="E2773" s="295"/>
      <c r="F2773" s="295"/>
      <c r="G2773" s="295"/>
      <c r="H2773" s="294"/>
      <c r="I2773" s="273"/>
      <c r="J2773" s="293"/>
      <c r="K2773" s="985">
        <f>K2775+K2780+K2782</f>
        <v>6.1999999999999993</v>
      </c>
      <c r="L2773" s="956"/>
      <c r="M2773" s="226">
        <f>K2773*12*I2762</f>
        <v>20973.359999999997</v>
      </c>
    </row>
    <row r="2774" spans="1:13" ht="15.75" thickBot="1">
      <c r="A2774" s="292" t="s">
        <v>83</v>
      </c>
      <c r="B2774" s="291"/>
      <c r="C2774" s="291"/>
      <c r="D2774" s="291"/>
      <c r="E2774" s="291"/>
      <c r="F2774" s="291"/>
      <c r="G2774" s="291"/>
      <c r="H2774" s="290"/>
      <c r="I2774" s="289"/>
      <c r="J2774" s="288"/>
      <c r="K2774" s="221"/>
      <c r="L2774" s="220"/>
      <c r="M2774" s="219"/>
    </row>
    <row r="2775" spans="1:13">
      <c r="A2775" s="238" t="s">
        <v>82</v>
      </c>
      <c r="B2775" s="237"/>
      <c r="C2775" s="237"/>
      <c r="D2775" s="237"/>
      <c r="E2775" s="237"/>
      <c r="F2775" s="237"/>
      <c r="G2775" s="237"/>
      <c r="H2775" s="235"/>
      <c r="I2775" s="967" t="s">
        <v>27</v>
      </c>
      <c r="J2775" s="968"/>
      <c r="K2775" s="977">
        <v>3.11</v>
      </c>
      <c r="L2775" s="978"/>
      <c r="M2775" s="215">
        <f>K2775*12*I2762</f>
        <v>10520.508</v>
      </c>
    </row>
    <row r="2776" spans="1:13">
      <c r="A2776" s="257" t="s">
        <v>81</v>
      </c>
      <c r="B2776" s="256"/>
      <c r="C2776" s="256"/>
      <c r="D2776" s="256"/>
      <c r="E2776" s="256"/>
      <c r="F2776" s="256"/>
      <c r="G2776" s="256"/>
      <c r="H2776" s="255"/>
      <c r="I2776" s="429"/>
      <c r="J2776" s="430"/>
      <c r="K2776" s="262"/>
      <c r="L2776" s="261"/>
      <c r="M2776" s="215"/>
    </row>
    <row r="2777" spans="1:13">
      <c r="A2777" s="238" t="s">
        <v>80</v>
      </c>
      <c r="B2777" s="283"/>
      <c r="C2777" s="283"/>
      <c r="D2777" s="283"/>
      <c r="E2777" s="283"/>
      <c r="F2777" s="283"/>
      <c r="G2777" s="283"/>
      <c r="H2777" s="284"/>
      <c r="I2777" s="967" t="s">
        <v>70</v>
      </c>
      <c r="J2777" s="968"/>
      <c r="K2777" s="262"/>
      <c r="L2777" s="261"/>
      <c r="M2777" s="215"/>
    </row>
    <row r="2778" spans="1:13">
      <c r="A2778" s="257" t="s">
        <v>79</v>
      </c>
      <c r="B2778" s="266"/>
      <c r="C2778" s="266"/>
      <c r="D2778" s="266"/>
      <c r="E2778" s="266"/>
      <c r="F2778" s="266"/>
      <c r="G2778" s="266"/>
      <c r="H2778" s="285"/>
      <c r="I2778" s="975"/>
      <c r="J2778" s="976"/>
      <c r="K2778" s="262"/>
      <c r="L2778" s="261"/>
      <c r="M2778" s="215"/>
    </row>
    <row r="2779" spans="1:13">
      <c r="A2779" s="254" t="s">
        <v>78</v>
      </c>
      <c r="B2779" s="282"/>
      <c r="C2779" s="281"/>
      <c r="D2779" s="283"/>
      <c r="E2779" s="283"/>
      <c r="F2779" s="283"/>
      <c r="G2779" s="283"/>
      <c r="H2779" s="284"/>
      <c r="I2779" s="967" t="s">
        <v>70</v>
      </c>
      <c r="J2779" s="968"/>
      <c r="K2779" s="262"/>
      <c r="L2779" s="261"/>
      <c r="M2779" s="215"/>
    </row>
    <row r="2780" spans="1:13">
      <c r="A2780" s="238" t="s">
        <v>77</v>
      </c>
      <c r="B2780" s="283"/>
      <c r="C2780" s="283"/>
      <c r="D2780" s="282"/>
      <c r="E2780" s="282"/>
      <c r="F2780" s="282"/>
      <c r="G2780" s="282"/>
      <c r="H2780" s="281"/>
      <c r="I2780" s="979" t="s">
        <v>59</v>
      </c>
      <c r="J2780" s="980"/>
      <c r="K2780" s="981">
        <v>1.36</v>
      </c>
      <c r="L2780" s="982"/>
      <c r="M2780" s="215">
        <f>K2780*12*I2762</f>
        <v>4600.6079999999993</v>
      </c>
    </row>
    <row r="2781" spans="1:13">
      <c r="A2781" s="249" t="s">
        <v>76</v>
      </c>
      <c r="B2781" s="248"/>
      <c r="C2781" s="248"/>
      <c r="D2781" s="248"/>
      <c r="E2781" s="248"/>
      <c r="F2781" s="248"/>
      <c r="G2781" s="248"/>
      <c r="H2781" s="247"/>
      <c r="I2781" s="961" t="s">
        <v>134</v>
      </c>
      <c r="J2781" s="962"/>
      <c r="K2781" s="262"/>
      <c r="L2781" s="261"/>
      <c r="M2781" s="215"/>
    </row>
    <row r="2782" spans="1:13">
      <c r="A2782" s="249" t="s">
        <v>73</v>
      </c>
      <c r="B2782" s="248"/>
      <c r="C2782" s="248"/>
      <c r="D2782" s="248"/>
      <c r="E2782" s="248"/>
      <c r="F2782" s="248"/>
      <c r="G2782" s="248"/>
      <c r="H2782" s="247"/>
      <c r="I2782" s="961" t="s">
        <v>59</v>
      </c>
      <c r="J2782" s="962"/>
      <c r="K2782" s="981">
        <v>1.73</v>
      </c>
      <c r="L2782" s="982"/>
      <c r="M2782" s="215">
        <f>K2782*12*I2762</f>
        <v>5852.2439999999988</v>
      </c>
    </row>
    <row r="2783" spans="1:13">
      <c r="A2783" s="257" t="s">
        <v>72</v>
      </c>
      <c r="B2783" s="256"/>
      <c r="C2783" s="256"/>
      <c r="D2783" s="256"/>
      <c r="E2783" s="256"/>
      <c r="F2783" s="256"/>
      <c r="G2783" s="256"/>
      <c r="H2783" s="255"/>
      <c r="I2783" s="270"/>
      <c r="J2783" s="269"/>
      <c r="K2783" s="262"/>
      <c r="L2783" s="261"/>
      <c r="M2783" s="215"/>
    </row>
    <row r="2784" spans="1:13">
      <c r="A2784" s="249" t="s">
        <v>71</v>
      </c>
      <c r="B2784" s="248"/>
      <c r="C2784" s="248"/>
      <c r="D2784" s="248"/>
      <c r="E2784" s="248"/>
      <c r="F2784" s="248"/>
      <c r="G2784" s="248"/>
      <c r="H2784" s="247"/>
      <c r="I2784" s="967" t="s">
        <v>70</v>
      </c>
      <c r="J2784" s="968"/>
      <c r="K2784" s="262"/>
      <c r="L2784" s="261"/>
      <c r="M2784" s="215"/>
    </row>
    <row r="2785" spans="1:13" ht="15.75" thickBot="1">
      <c r="A2785" s="249" t="s">
        <v>69</v>
      </c>
      <c r="B2785" s="248"/>
      <c r="C2785" s="248"/>
      <c r="D2785" s="248"/>
      <c r="E2785" s="248"/>
      <c r="F2785" s="248"/>
      <c r="G2785" s="248"/>
      <c r="H2785" s="247"/>
      <c r="I2785" s="961" t="s">
        <v>133</v>
      </c>
      <c r="J2785" s="962"/>
      <c r="K2785" s="280"/>
      <c r="L2785" s="279"/>
      <c r="M2785" s="278"/>
    </row>
    <row r="2786" spans="1:13" ht="15.75" thickBot="1">
      <c r="A2786" s="277" t="s">
        <v>66</v>
      </c>
      <c r="B2786" s="276"/>
      <c r="C2786" s="276"/>
      <c r="D2786" s="276"/>
      <c r="E2786" s="276"/>
      <c r="F2786" s="276"/>
      <c r="G2786" s="275"/>
      <c r="H2786" s="274"/>
      <c r="I2786" s="273"/>
      <c r="J2786" s="272"/>
      <c r="K2786" s="991">
        <f>K2787+K2794+K2802+K2806+K2807+K2808</f>
        <v>40.04</v>
      </c>
      <c r="L2786" s="956"/>
      <c r="M2786" s="226">
        <f>M2787+M2794+M2802+M2806+M2807+M2808</f>
        <v>135447.31199999998</v>
      </c>
    </row>
    <row r="2787" spans="1:13" ht="15.75" thickBot="1">
      <c r="A2787" s="986" t="s">
        <v>65</v>
      </c>
      <c r="B2787" s="987"/>
      <c r="C2787" s="987"/>
      <c r="D2787" s="987"/>
      <c r="E2787" s="987"/>
      <c r="F2787" s="987"/>
      <c r="G2787" s="987"/>
      <c r="H2787" s="988"/>
      <c r="I2787" s="242"/>
      <c r="J2787" s="241"/>
      <c r="K2787" s="989">
        <f>K2788+K2789+K2790+K2792+K2793</f>
        <v>10.08</v>
      </c>
      <c r="L2787" s="990"/>
      <c r="M2787" s="240">
        <f>K2787*12*I2762</f>
        <v>34098.623999999996</v>
      </c>
    </row>
    <row r="2788" spans="1:13">
      <c r="A2788" s="257" t="s">
        <v>64</v>
      </c>
      <c r="B2788" s="256"/>
      <c r="C2788" s="256"/>
      <c r="D2788" s="256"/>
      <c r="E2788" s="256"/>
      <c r="F2788" s="256"/>
      <c r="G2788" s="256"/>
      <c r="H2788" s="255"/>
      <c r="I2788" s="975" t="s">
        <v>63</v>
      </c>
      <c r="J2788" s="976"/>
      <c r="K2788" s="977">
        <v>2.2400000000000002</v>
      </c>
      <c r="L2788" s="978"/>
      <c r="M2788" s="215">
        <f>K2788*12*I2762</f>
        <v>7577.4719999999998</v>
      </c>
    </row>
    <row r="2789" spans="1:13">
      <c r="A2789" s="254" t="s">
        <v>62</v>
      </c>
      <c r="B2789" s="253"/>
      <c r="C2789" s="253"/>
      <c r="D2789" s="253"/>
      <c r="E2789" s="253"/>
      <c r="F2789" s="253"/>
      <c r="G2789" s="253"/>
      <c r="H2789" s="252"/>
      <c r="I2789" s="979" t="s">
        <v>61</v>
      </c>
      <c r="J2789" s="980"/>
      <c r="K2789" s="981">
        <v>5.28</v>
      </c>
      <c r="L2789" s="982"/>
      <c r="M2789" s="215">
        <f>K2789*12*I2762</f>
        <v>17861.183999999997</v>
      </c>
    </row>
    <row r="2790" spans="1:13">
      <c r="A2790" s="249" t="s">
        <v>60</v>
      </c>
      <c r="B2790" s="248"/>
      <c r="C2790" s="248"/>
      <c r="D2790" s="248"/>
      <c r="E2790" s="248"/>
      <c r="F2790" s="248"/>
      <c r="G2790" s="248"/>
      <c r="H2790" s="247"/>
      <c r="I2790" s="961" t="s">
        <v>59</v>
      </c>
      <c r="J2790" s="962"/>
      <c r="K2790" s="981">
        <v>0.6</v>
      </c>
      <c r="L2790" s="982"/>
      <c r="M2790" s="215">
        <f>K2790*12*I2762</f>
        <v>2029.6799999999996</v>
      </c>
    </row>
    <row r="2791" spans="1:13">
      <c r="A2791" s="271" t="s">
        <v>58</v>
      </c>
      <c r="B2791" s="266"/>
      <c r="C2791" s="266"/>
      <c r="D2791" s="266"/>
      <c r="E2791" s="256"/>
      <c r="F2791" s="256"/>
      <c r="G2791" s="256"/>
      <c r="H2791" s="255"/>
      <c r="I2791" s="270"/>
      <c r="J2791" s="269"/>
      <c r="K2791" s="268"/>
      <c r="L2791" s="261"/>
      <c r="M2791" s="215"/>
    </row>
    <row r="2792" spans="1:13">
      <c r="A2792" s="254" t="s">
        <v>57</v>
      </c>
      <c r="B2792" s="253"/>
      <c r="C2792" s="253"/>
      <c r="D2792" s="253"/>
      <c r="E2792" s="253"/>
      <c r="F2792" s="253"/>
      <c r="G2792" s="253"/>
      <c r="H2792" s="252"/>
      <c r="I2792" s="979" t="s">
        <v>27</v>
      </c>
      <c r="J2792" s="980"/>
      <c r="K2792" s="981">
        <v>0.18</v>
      </c>
      <c r="L2792" s="982"/>
      <c r="M2792" s="215">
        <f>K2792*12*I2762</f>
        <v>608.904</v>
      </c>
    </row>
    <row r="2793" spans="1:13" ht="15.75" thickBot="1">
      <c r="A2793" s="249" t="s">
        <v>56</v>
      </c>
      <c r="B2793" s="248"/>
      <c r="C2793" s="248"/>
      <c r="D2793" s="248"/>
      <c r="E2793" s="248"/>
      <c r="F2793" s="248"/>
      <c r="G2793" s="248"/>
      <c r="H2793" s="247"/>
      <c r="I2793" s="992" t="s">
        <v>27</v>
      </c>
      <c r="J2793" s="993"/>
      <c r="K2793" s="994">
        <v>1.78</v>
      </c>
      <c r="L2793" s="995"/>
      <c r="M2793" s="215">
        <f>K2793*12*I2762</f>
        <v>6021.3839999999991</v>
      </c>
    </row>
    <row r="2794" spans="1:13" ht="15.75" thickBot="1">
      <c r="A2794" s="996" t="s">
        <v>55</v>
      </c>
      <c r="B2794" s="997"/>
      <c r="C2794" s="997"/>
      <c r="D2794" s="997"/>
      <c r="E2794" s="997"/>
      <c r="F2794" s="997"/>
      <c r="G2794" s="997"/>
      <c r="H2794" s="998"/>
      <c r="I2794" s="242"/>
      <c r="J2794" s="241"/>
      <c r="K2794" s="999">
        <f>K2795+K2796+K2798+K2799+K2800+K2801</f>
        <v>2.5499999999999998</v>
      </c>
      <c r="L2794" s="990"/>
      <c r="M2794" s="240">
        <f>K2794*12*I2762</f>
        <v>8626.14</v>
      </c>
    </row>
    <row r="2795" spans="1:13">
      <c r="A2795" s="267" t="s">
        <v>54</v>
      </c>
      <c r="B2795" s="266"/>
      <c r="C2795" s="266"/>
      <c r="D2795" s="266"/>
      <c r="E2795" s="266"/>
      <c r="F2795" s="256"/>
      <c r="G2795" s="256"/>
      <c r="H2795" s="255"/>
      <c r="I2795" s="265"/>
      <c r="J2795" s="233"/>
      <c r="K2795" s="977">
        <v>0.14000000000000001</v>
      </c>
      <c r="L2795" s="978"/>
      <c r="M2795" s="215">
        <f>K2795*12*I2762</f>
        <v>473.59199999999998</v>
      </c>
    </row>
    <row r="2796" spans="1:13">
      <c r="A2796" s="264" t="s">
        <v>53</v>
      </c>
      <c r="B2796" s="263"/>
      <c r="C2796" s="263"/>
      <c r="D2796" s="263"/>
      <c r="E2796" s="263"/>
      <c r="F2796" s="248"/>
      <c r="G2796" s="248"/>
      <c r="H2796" s="247"/>
      <c r="I2796" s="967" t="s">
        <v>52</v>
      </c>
      <c r="J2796" s="968"/>
      <c r="K2796" s="981">
        <v>1.22</v>
      </c>
      <c r="L2796" s="982"/>
      <c r="M2796" s="215">
        <f>K2796*12*I2762</f>
        <v>4127.0159999999996</v>
      </c>
    </row>
    <row r="2797" spans="1:13">
      <c r="A2797" s="257" t="s">
        <v>51</v>
      </c>
      <c r="B2797" s="256"/>
      <c r="C2797" s="256"/>
      <c r="D2797" s="256"/>
      <c r="E2797" s="256"/>
      <c r="F2797" s="256"/>
      <c r="G2797" s="256"/>
      <c r="H2797" s="255"/>
      <c r="I2797" s="975" t="s">
        <v>50</v>
      </c>
      <c r="J2797" s="976"/>
      <c r="K2797" s="262"/>
      <c r="L2797" s="261"/>
      <c r="M2797" s="215"/>
    </row>
    <row r="2798" spans="1:13">
      <c r="A2798" s="254" t="s">
        <v>49</v>
      </c>
      <c r="B2798" s="253"/>
      <c r="C2798" s="253"/>
      <c r="D2798" s="253"/>
      <c r="E2798" s="253"/>
      <c r="F2798" s="253"/>
      <c r="G2798" s="253"/>
      <c r="H2798" s="252"/>
      <c r="I2798" s="979" t="s">
        <v>48</v>
      </c>
      <c r="J2798" s="980"/>
      <c r="K2798" s="981">
        <v>0.75</v>
      </c>
      <c r="L2798" s="982"/>
      <c r="M2798" s="215">
        <f>K2798*12*I2762</f>
        <v>2537.1</v>
      </c>
    </row>
    <row r="2799" spans="1:13">
      <c r="A2799" s="254" t="s">
        <v>47</v>
      </c>
      <c r="B2799" s="253"/>
      <c r="C2799" s="253"/>
      <c r="D2799" s="253"/>
      <c r="E2799" s="253"/>
      <c r="F2799" s="253"/>
      <c r="G2799" s="253"/>
      <c r="H2799" s="252"/>
      <c r="I2799" s="979" t="s">
        <v>46</v>
      </c>
      <c r="J2799" s="980"/>
      <c r="K2799" s="981">
        <v>0.19</v>
      </c>
      <c r="L2799" s="982"/>
      <c r="M2799" s="215">
        <f>K2799*12*I2762</f>
        <v>642.73199999999997</v>
      </c>
    </row>
    <row r="2800" spans="1:13">
      <c r="A2800" s="249" t="s">
        <v>38</v>
      </c>
      <c r="B2800" s="248"/>
      <c r="C2800" s="248"/>
      <c r="D2800" s="248"/>
      <c r="E2800" s="248"/>
      <c r="F2800" s="248"/>
      <c r="G2800" s="248"/>
      <c r="H2800" s="247"/>
      <c r="I2800" s="979" t="s">
        <v>37</v>
      </c>
      <c r="J2800" s="980"/>
      <c r="K2800" s="983">
        <v>0.1</v>
      </c>
      <c r="L2800" s="984"/>
      <c r="M2800" s="215">
        <f>K2800*12*I2762</f>
        <v>338.28000000000003</v>
      </c>
    </row>
    <row r="2801" spans="1:13" ht="15.75" thickBot="1">
      <c r="A2801" s="249" t="s">
        <v>45</v>
      </c>
      <c r="B2801" s="248"/>
      <c r="C2801" s="248"/>
      <c r="D2801" s="248"/>
      <c r="E2801" s="248"/>
      <c r="F2801" s="248"/>
      <c r="G2801" s="248"/>
      <c r="H2801" s="247"/>
      <c r="I2801" s="992" t="s">
        <v>44</v>
      </c>
      <c r="J2801" s="993"/>
      <c r="K2801" s="1002">
        <v>0.15</v>
      </c>
      <c r="L2801" s="1003"/>
      <c r="M2801" s="260">
        <f>K2801*12*I2762</f>
        <v>507.4199999999999</v>
      </c>
    </row>
    <row r="2802" spans="1:13" ht="15.75" thickBot="1">
      <c r="A2802" s="996" t="s">
        <v>108</v>
      </c>
      <c r="B2802" s="997"/>
      <c r="C2802" s="997"/>
      <c r="D2802" s="997"/>
      <c r="E2802" s="997"/>
      <c r="F2802" s="997"/>
      <c r="G2802" s="997"/>
      <c r="H2802" s="998"/>
      <c r="I2802" s="259"/>
      <c r="J2802" s="258"/>
      <c r="K2802" s="1004">
        <f>K2803+K2804+K2805</f>
        <v>1.67</v>
      </c>
      <c r="L2802" s="1005"/>
      <c r="M2802" s="240">
        <f>K2802*12*I2762</f>
        <v>5649.2759999999989</v>
      </c>
    </row>
    <row r="2803" spans="1:13">
      <c r="A2803" s="257" t="s">
        <v>42</v>
      </c>
      <c r="B2803" s="256"/>
      <c r="C2803" s="256"/>
      <c r="D2803" s="256"/>
      <c r="E2803" s="256"/>
      <c r="F2803" s="256"/>
      <c r="G2803" s="256"/>
      <c r="H2803" s="255"/>
      <c r="I2803" s="1006" t="s">
        <v>41</v>
      </c>
      <c r="J2803" s="1007"/>
      <c r="K2803" s="1008">
        <v>0.8</v>
      </c>
      <c r="L2803" s="1009"/>
      <c r="M2803" s="215">
        <f>K2803*12*I2762</f>
        <v>2706.2400000000002</v>
      </c>
    </row>
    <row r="2804" spans="1:13">
      <c r="A2804" s="254" t="s">
        <v>40</v>
      </c>
      <c r="B2804" s="253"/>
      <c r="C2804" s="253"/>
      <c r="D2804" s="253"/>
      <c r="E2804" s="253"/>
      <c r="F2804" s="253"/>
      <c r="G2804" s="253"/>
      <c r="H2804" s="252"/>
      <c r="I2804" s="251" t="s">
        <v>39</v>
      </c>
      <c r="J2804" s="250"/>
      <c r="K2804" s="983">
        <v>0.7</v>
      </c>
      <c r="L2804" s="984"/>
      <c r="M2804" s="215">
        <f>K2804*12*I2762</f>
        <v>2367.9599999999996</v>
      </c>
    </row>
    <row r="2805" spans="1:13" ht="15.75" thickBot="1">
      <c r="A2805" s="249" t="s">
        <v>38</v>
      </c>
      <c r="B2805" s="248"/>
      <c r="C2805" s="248"/>
      <c r="D2805" s="248"/>
      <c r="E2805" s="248"/>
      <c r="F2805" s="248"/>
      <c r="G2805" s="248"/>
      <c r="H2805" s="247"/>
      <c r="I2805" s="992" t="s">
        <v>37</v>
      </c>
      <c r="J2805" s="993"/>
      <c r="K2805" s="1002">
        <v>0.17</v>
      </c>
      <c r="L2805" s="1003"/>
      <c r="M2805" s="215">
        <f>K2805*12*I2762</f>
        <v>575.07599999999991</v>
      </c>
    </row>
    <row r="2806" spans="1:13" ht="15.75" thickBot="1">
      <c r="A2806" s="246" t="s">
        <v>107</v>
      </c>
      <c r="B2806" s="245"/>
      <c r="C2806" s="245"/>
      <c r="D2806" s="245"/>
      <c r="E2806" s="245"/>
      <c r="F2806" s="245"/>
      <c r="G2806" s="245"/>
      <c r="H2806" s="244"/>
      <c r="I2806" s="1010" t="s">
        <v>35</v>
      </c>
      <c r="J2806" s="1011"/>
      <c r="K2806" s="1012">
        <v>23.67</v>
      </c>
      <c r="L2806" s="1013"/>
      <c r="M2806" s="240">
        <f>K2806*12*I2762</f>
        <v>80070.876000000004</v>
      </c>
    </row>
    <row r="2807" spans="1:13" ht="15.75" thickBot="1">
      <c r="A2807" s="986" t="s">
        <v>106</v>
      </c>
      <c r="B2807" s="987"/>
      <c r="C2807" s="987"/>
      <c r="D2807" s="987"/>
      <c r="E2807" s="987"/>
      <c r="F2807" s="987"/>
      <c r="G2807" s="987"/>
      <c r="H2807" s="988"/>
      <c r="I2807" s="1014" t="s">
        <v>32</v>
      </c>
      <c r="J2807" s="1015"/>
      <c r="K2807" s="999">
        <v>1.98</v>
      </c>
      <c r="L2807" s="1005"/>
      <c r="M2807" s="240">
        <f>K2807*12*I2762</f>
        <v>6697.9439999999986</v>
      </c>
    </row>
    <row r="2808" spans="1:13" ht="15.75" thickBot="1">
      <c r="A2808" s="246" t="s">
        <v>105</v>
      </c>
      <c r="B2808" s="245"/>
      <c r="C2808" s="245"/>
      <c r="D2808" s="245"/>
      <c r="E2808" s="245"/>
      <c r="F2808" s="245"/>
      <c r="G2808" s="245"/>
      <c r="H2808" s="244"/>
      <c r="I2808" s="242"/>
      <c r="J2808" s="241"/>
      <c r="K2808" s="999">
        <v>0.09</v>
      </c>
      <c r="L2808" s="1005"/>
      <c r="M2808" s="240">
        <f>K2808*12*I2762</f>
        <v>304.452</v>
      </c>
    </row>
    <row r="2809" spans="1:13">
      <c r="A2809" s="238" t="s">
        <v>28</v>
      </c>
      <c r="B2809" s="237"/>
      <c r="C2809" s="237"/>
      <c r="D2809" s="237"/>
      <c r="E2809" s="237"/>
      <c r="F2809" s="237"/>
      <c r="G2809" s="237"/>
      <c r="H2809" s="235"/>
      <c r="I2809" s="1014" t="s">
        <v>27</v>
      </c>
      <c r="J2809" s="1015"/>
      <c r="K2809" s="431"/>
      <c r="L2809" s="432"/>
      <c r="M2809" s="215"/>
    </row>
    <row r="2810" spans="1:13" ht="15.75" thickBot="1">
      <c r="A2810" s="238" t="s">
        <v>26</v>
      </c>
      <c r="B2810" s="237"/>
      <c r="C2810" s="237"/>
      <c r="D2810" s="237"/>
      <c r="E2810" s="237"/>
      <c r="F2810" s="237"/>
      <c r="G2810" s="237"/>
      <c r="H2810" s="235"/>
      <c r="I2810" s="234"/>
      <c r="J2810" s="233"/>
      <c r="K2810" s="431"/>
      <c r="L2810" s="432"/>
      <c r="M2810" s="215"/>
    </row>
    <row r="2811" spans="1:13" ht="15.75" thickBot="1">
      <c r="A2811" s="986" t="s">
        <v>111</v>
      </c>
      <c r="B2811" s="987"/>
      <c r="C2811" s="987"/>
      <c r="D2811" s="987"/>
      <c r="E2811" s="987"/>
      <c r="F2811" s="987"/>
      <c r="G2811" s="987"/>
      <c r="H2811" s="988"/>
      <c r="I2811" s="242"/>
      <c r="J2811" s="241"/>
      <c r="K2811" s="999">
        <v>7.34</v>
      </c>
      <c r="L2811" s="1005"/>
      <c r="M2811" s="240">
        <f>K2811*12*I2762</f>
        <v>24829.751999999997</v>
      </c>
    </row>
    <row r="2812" spans="1:13">
      <c r="A2812" s="238" t="s">
        <v>132</v>
      </c>
      <c r="B2812" s="236"/>
      <c r="C2812" s="236"/>
      <c r="D2812" s="236"/>
      <c r="E2812" s="236"/>
      <c r="F2812" s="237"/>
      <c r="G2812" s="236"/>
      <c r="H2812" s="235"/>
      <c r="I2812" s="967" t="s">
        <v>23</v>
      </c>
      <c r="J2812" s="968"/>
      <c r="K2812" s="232"/>
      <c r="L2812" s="432"/>
      <c r="M2812" s="215"/>
    </row>
    <row r="2813" spans="1:13">
      <c r="A2813" s="238" t="s">
        <v>131</v>
      </c>
      <c r="B2813" s="236"/>
      <c r="C2813" s="236"/>
      <c r="D2813" s="236"/>
      <c r="E2813" s="236"/>
      <c r="F2813" s="237"/>
      <c r="G2813" s="236"/>
      <c r="H2813" s="235"/>
      <c r="I2813" s="967" t="s">
        <v>21</v>
      </c>
      <c r="J2813" s="968"/>
      <c r="K2813" s="232"/>
      <c r="L2813" s="432"/>
      <c r="M2813" s="215"/>
    </row>
    <row r="2814" spans="1:13">
      <c r="A2814" s="238" t="s">
        <v>130</v>
      </c>
      <c r="B2814" s="236"/>
      <c r="C2814" s="236"/>
      <c r="D2814" s="236"/>
      <c r="E2814" s="236"/>
      <c r="F2814" s="237"/>
      <c r="G2814" s="236"/>
      <c r="H2814" s="235"/>
      <c r="I2814" s="967" t="s">
        <v>19</v>
      </c>
      <c r="J2814" s="968"/>
      <c r="K2814" s="232"/>
      <c r="L2814" s="432"/>
      <c r="M2814" s="215"/>
    </row>
    <row r="2815" spans="1:13">
      <c r="A2815" s="238" t="s">
        <v>129</v>
      </c>
      <c r="B2815" s="236"/>
      <c r="C2815" s="236"/>
      <c r="D2815" s="236"/>
      <c r="E2815" s="236"/>
      <c r="F2815" s="237"/>
      <c r="G2815" s="236"/>
      <c r="H2815" s="235"/>
      <c r="I2815" s="967" t="s">
        <v>17</v>
      </c>
      <c r="J2815" s="968"/>
      <c r="K2815" s="232"/>
      <c r="L2815" s="432"/>
      <c r="M2815" s="215"/>
    </row>
    <row r="2816" spans="1:13">
      <c r="A2816" s="238" t="s">
        <v>128</v>
      </c>
      <c r="B2816" s="236"/>
      <c r="C2816" s="236"/>
      <c r="D2816" s="236"/>
      <c r="E2816" s="236"/>
      <c r="F2816" s="237"/>
      <c r="G2816" s="236"/>
      <c r="H2816" s="235"/>
      <c r="I2816" s="967" t="s">
        <v>15</v>
      </c>
      <c r="J2816" s="968"/>
      <c r="K2816" s="232"/>
      <c r="L2816" s="432"/>
      <c r="M2816" s="215"/>
    </row>
    <row r="2817" spans="1:13">
      <c r="A2817" s="238" t="s">
        <v>127</v>
      </c>
      <c r="B2817" s="236"/>
      <c r="C2817" s="236"/>
      <c r="D2817" s="236"/>
      <c r="E2817" s="236"/>
      <c r="F2817" s="237"/>
      <c r="G2817" s="236"/>
      <c r="H2817" s="235"/>
      <c r="I2817" s="234"/>
      <c r="J2817" s="233"/>
      <c r="K2817" s="232"/>
      <c r="L2817" s="239"/>
      <c r="M2817" s="215"/>
    </row>
    <row r="2818" spans="1:13">
      <c r="A2818" s="238" t="s">
        <v>126</v>
      </c>
      <c r="B2818" s="236"/>
      <c r="C2818" s="236"/>
      <c r="D2818" s="236"/>
      <c r="E2818" s="236"/>
      <c r="F2818" s="237"/>
      <c r="G2818" s="236"/>
      <c r="H2818" s="235"/>
      <c r="I2818" s="234"/>
      <c r="J2818" s="233"/>
      <c r="K2818" s="232"/>
      <c r="L2818" s="432"/>
      <c r="M2818" s="215"/>
    </row>
    <row r="2819" spans="1:13">
      <c r="A2819" s="238" t="s">
        <v>11</v>
      </c>
      <c r="B2819" s="236"/>
      <c r="C2819" s="236"/>
      <c r="D2819" s="236"/>
      <c r="E2819" s="236"/>
      <c r="F2819" s="237"/>
      <c r="G2819" s="236"/>
      <c r="H2819" s="235"/>
      <c r="I2819" s="234"/>
      <c r="J2819" s="233"/>
      <c r="K2819" s="232"/>
      <c r="L2819" s="432"/>
      <c r="M2819" s="215"/>
    </row>
    <row r="2820" spans="1:13" ht="15.75" thickBot="1">
      <c r="A2820" s="238" t="s">
        <v>125</v>
      </c>
      <c r="B2820" s="236"/>
      <c r="C2820" s="236"/>
      <c r="D2820" s="236"/>
      <c r="E2820" s="236"/>
      <c r="F2820" s="237"/>
      <c r="G2820" s="236"/>
      <c r="H2820" s="235"/>
      <c r="I2820" s="234"/>
      <c r="J2820" s="233"/>
      <c r="K2820" s="232"/>
      <c r="L2820" s="432"/>
      <c r="M2820" s="215"/>
    </row>
    <row r="2821" spans="1:13">
      <c r="A2821" s="230" t="s">
        <v>8</v>
      </c>
      <c r="B2821" s="229"/>
      <c r="C2821" s="229"/>
      <c r="D2821" s="229"/>
      <c r="E2821" s="229"/>
      <c r="F2821" s="229"/>
      <c r="G2821" s="229"/>
      <c r="H2821" s="229"/>
      <c r="I2821" s="1014" t="s">
        <v>3</v>
      </c>
      <c r="J2821" s="1015"/>
      <c r="K2821" s="228"/>
      <c r="L2821" s="227"/>
      <c r="M2821" s="226"/>
    </row>
    <row r="2822" spans="1:13" ht="15.75" thickBot="1">
      <c r="A2822" s="225" t="s">
        <v>7</v>
      </c>
      <c r="B2822" s="224"/>
      <c r="C2822" s="224"/>
      <c r="D2822" s="224"/>
      <c r="E2822" s="224"/>
      <c r="F2822" s="224"/>
      <c r="G2822" s="224"/>
      <c r="H2822" s="224"/>
      <c r="I2822" s="223"/>
      <c r="J2822" s="222"/>
      <c r="K2822" s="221"/>
      <c r="L2822" s="220"/>
      <c r="M2822" s="219"/>
    </row>
    <row r="2823" spans="1:13" ht="15.75" thickBot="1">
      <c r="A2823" s="986" t="s">
        <v>6</v>
      </c>
      <c r="B2823" s="987"/>
      <c r="C2823" s="987"/>
      <c r="D2823" s="987"/>
      <c r="E2823" s="987"/>
      <c r="F2823" s="987"/>
      <c r="G2823" s="987"/>
      <c r="H2823" s="1026"/>
      <c r="I2823" s="1027" t="s">
        <v>5</v>
      </c>
      <c r="J2823" s="1028"/>
      <c r="K2823" s="1024">
        <v>1.69</v>
      </c>
      <c r="L2823" s="1025"/>
      <c r="M2823" s="208">
        <f>K2823*12*I2762</f>
        <v>5716.9319999999998</v>
      </c>
    </row>
    <row r="2824" spans="1:13" ht="15.75" thickBot="1">
      <c r="A2824" s="1016" t="s">
        <v>4</v>
      </c>
      <c r="B2824" s="1016"/>
      <c r="C2824" s="1016"/>
      <c r="D2824" s="1016"/>
      <c r="E2824" s="1016"/>
      <c r="F2824" s="1016"/>
      <c r="G2824" s="1016"/>
      <c r="H2824" s="1016"/>
      <c r="I2824" s="1014" t="s">
        <v>3</v>
      </c>
      <c r="J2824" s="1015"/>
      <c r="K2824" s="1017">
        <v>0.75</v>
      </c>
      <c r="L2824" s="1017"/>
      <c r="M2824" s="215">
        <f>K2824*I2762*12</f>
        <v>2537.1</v>
      </c>
    </row>
    <row r="2825" spans="1:13" ht="15.75" thickBot="1">
      <c r="A2825" s="433" t="s">
        <v>2</v>
      </c>
      <c r="B2825" s="434"/>
      <c r="C2825" s="434"/>
      <c r="D2825" s="434"/>
      <c r="E2825" s="434"/>
      <c r="F2825" s="434"/>
      <c r="G2825" s="434"/>
      <c r="H2825" s="434"/>
      <c r="I2825" s="436"/>
      <c r="J2825" s="441"/>
      <c r="K2825" s="1024"/>
      <c r="L2825" s="1025"/>
      <c r="M2825" s="208"/>
    </row>
    <row r="2826" spans="1:13" ht="15.75" thickBot="1">
      <c r="A2826" s="1020" t="s">
        <v>0</v>
      </c>
      <c r="B2826" s="1021"/>
      <c r="C2826" s="1021"/>
      <c r="D2826" s="1021"/>
      <c r="E2826" s="1021"/>
      <c r="F2826" s="1021"/>
      <c r="G2826" s="1021"/>
      <c r="H2826" s="1021"/>
      <c r="I2826" s="210"/>
      <c r="J2826" s="209"/>
      <c r="K2826" s="1022">
        <f>K2763+K2773+K2786+K2811+K2823+K2825+K2824</f>
        <v>63.61</v>
      </c>
      <c r="L2826" s="1023"/>
      <c r="M2826" s="208">
        <f>M2763+M2773+M2786+M2811+M2823+M2825+M2824</f>
        <v>215179.90799999997</v>
      </c>
    </row>
    <row r="2828" spans="1:13" ht="15.75">
      <c r="A2828" s="957" t="s">
        <v>104</v>
      </c>
      <c r="B2828" s="957"/>
      <c r="C2828" s="957"/>
      <c r="D2828" s="957"/>
      <c r="E2828" s="957"/>
      <c r="F2828" s="957"/>
      <c r="G2828" s="957"/>
      <c r="H2828" s="957"/>
      <c r="I2828" s="957"/>
      <c r="J2828" s="957"/>
      <c r="K2828" s="957"/>
      <c r="L2828" s="957"/>
      <c r="M2828" s="262"/>
    </row>
    <row r="2829" spans="1:13" ht="15.75">
      <c r="A2829" s="958" t="s">
        <v>139</v>
      </c>
      <c r="B2829" s="958"/>
      <c r="C2829" s="958"/>
      <c r="D2829" s="958"/>
      <c r="E2829" s="958"/>
      <c r="F2829" s="958"/>
      <c r="G2829" s="958"/>
      <c r="H2829" s="958"/>
      <c r="I2829" s="958"/>
      <c r="J2829" s="958"/>
      <c r="K2829" s="958"/>
      <c r="L2829" s="958"/>
      <c r="M2829" s="262"/>
    </row>
    <row r="2830" spans="1:13" ht="15.75">
      <c r="A2830" s="300"/>
      <c r="B2830" s="300"/>
      <c r="C2830" s="300"/>
      <c r="D2830" s="300"/>
      <c r="E2830" s="300"/>
      <c r="F2830" s="300" t="s">
        <v>164</v>
      </c>
      <c r="G2830" s="300"/>
      <c r="H2830" s="300"/>
      <c r="I2830" s="300"/>
      <c r="J2830" s="300"/>
      <c r="K2830" s="1110" t="s">
        <v>159</v>
      </c>
      <c r="L2830" s="1111"/>
      <c r="M2830" s="1111"/>
    </row>
    <row r="2831" spans="1:13">
      <c r="A2831" s="264"/>
      <c r="B2831" s="263"/>
      <c r="C2831" s="960" t="s">
        <v>100</v>
      </c>
      <c r="D2831" s="960"/>
      <c r="E2831" s="960"/>
      <c r="F2831" s="263"/>
      <c r="G2831" s="263"/>
      <c r="H2831" s="298"/>
      <c r="I2831" s="961" t="s">
        <v>99</v>
      </c>
      <c r="J2831" s="962"/>
      <c r="K2831" s="963" t="s">
        <v>98</v>
      </c>
      <c r="L2831" s="964"/>
      <c r="M2831" s="312"/>
    </row>
    <row r="2832" spans="1:13">
      <c r="A2832" s="311"/>
      <c r="B2832" s="283"/>
      <c r="C2832" s="283"/>
      <c r="D2832" s="283"/>
      <c r="E2832" s="283"/>
      <c r="F2832" s="283"/>
      <c r="G2832" s="283"/>
      <c r="H2832" s="284"/>
      <c r="I2832" s="234"/>
      <c r="J2832" s="233"/>
      <c r="K2832" s="965" t="s">
        <v>97</v>
      </c>
      <c r="L2832" s="966"/>
      <c r="M2832" s="310" t="s">
        <v>96</v>
      </c>
    </row>
    <row r="2833" spans="1:13">
      <c r="A2833" s="311"/>
      <c r="B2833" s="283"/>
      <c r="C2833" s="283"/>
      <c r="D2833" s="283"/>
      <c r="E2833" s="283"/>
      <c r="F2833" s="283"/>
      <c r="G2833" s="283"/>
      <c r="H2833" s="284"/>
      <c r="I2833" s="967" t="s">
        <v>95</v>
      </c>
      <c r="J2833" s="968"/>
      <c r="K2833" s="969" t="s">
        <v>94</v>
      </c>
      <c r="L2833" s="970"/>
      <c r="M2833" s="310" t="s">
        <v>93</v>
      </c>
    </row>
    <row r="2834" spans="1:13" ht="16.5" thickBot="1">
      <c r="A2834" s="309"/>
      <c r="B2834" s="280"/>
      <c r="C2834" s="280"/>
      <c r="D2834" s="280"/>
      <c r="E2834" s="280"/>
      <c r="F2834" s="280"/>
      <c r="G2834" s="280"/>
      <c r="H2834" s="279"/>
      <c r="I2834" s="971">
        <v>365.3</v>
      </c>
      <c r="J2834" s="972"/>
      <c r="K2834" s="973"/>
      <c r="L2834" s="974"/>
      <c r="M2834" s="308"/>
    </row>
    <row r="2835" spans="1:13">
      <c r="A2835" s="296" t="s">
        <v>92</v>
      </c>
      <c r="B2835" s="276"/>
      <c r="C2835" s="276"/>
      <c r="D2835" s="276"/>
      <c r="E2835" s="276"/>
      <c r="F2835" s="276"/>
      <c r="G2835" s="276"/>
      <c r="H2835" s="307"/>
      <c r="I2835" s="273"/>
      <c r="J2835" s="272"/>
      <c r="K2835" s="955">
        <f>K2838+K2841</f>
        <v>7.59</v>
      </c>
      <c r="L2835" s="956"/>
      <c r="M2835" s="226">
        <f>K2835*12*I2834</f>
        <v>33271.523999999998</v>
      </c>
    </row>
    <row r="2836" spans="1:13">
      <c r="A2836" s="306" t="s">
        <v>91</v>
      </c>
      <c r="B2836" s="305"/>
      <c r="C2836" s="305"/>
      <c r="D2836" s="305"/>
      <c r="E2836" s="305"/>
      <c r="F2836" s="305"/>
      <c r="G2836" s="305"/>
      <c r="H2836" s="304"/>
      <c r="I2836" s="234"/>
      <c r="J2836" s="233"/>
      <c r="K2836" s="268"/>
      <c r="L2836" s="261"/>
      <c r="M2836" s="303"/>
    </row>
    <row r="2837" spans="1:13" ht="15.75" thickBot="1">
      <c r="A2837" s="292" t="s">
        <v>90</v>
      </c>
      <c r="B2837" s="302"/>
      <c r="C2837" s="302"/>
      <c r="D2837" s="302"/>
      <c r="E2837" s="302"/>
      <c r="F2837" s="302"/>
      <c r="G2837" s="302"/>
      <c r="H2837" s="301"/>
      <c r="I2837" s="289"/>
      <c r="J2837" s="222"/>
      <c r="K2837" s="221"/>
      <c r="L2837" s="220"/>
      <c r="M2837" s="219"/>
    </row>
    <row r="2838" spans="1:13">
      <c r="A2838" s="257" t="s">
        <v>89</v>
      </c>
      <c r="B2838" s="266"/>
      <c r="C2838" s="266"/>
      <c r="D2838" s="266"/>
      <c r="E2838" s="266"/>
      <c r="F2838" s="266"/>
      <c r="G2838" s="266"/>
      <c r="H2838" s="285"/>
      <c r="I2838" s="975" t="s">
        <v>27</v>
      </c>
      <c r="J2838" s="976"/>
      <c r="K2838" s="977">
        <v>4.54</v>
      </c>
      <c r="L2838" s="978"/>
      <c r="M2838" s="215">
        <f>K2838*12*I2834</f>
        <v>19901.544000000002</v>
      </c>
    </row>
    <row r="2839" spans="1:13">
      <c r="A2839" s="238" t="s">
        <v>80</v>
      </c>
      <c r="B2839" s="283"/>
      <c r="C2839" s="283"/>
      <c r="D2839" s="283"/>
      <c r="E2839" s="283"/>
      <c r="F2839" s="283"/>
      <c r="G2839" s="283"/>
      <c r="H2839" s="284"/>
      <c r="I2839" s="967" t="s">
        <v>70</v>
      </c>
      <c r="J2839" s="968"/>
      <c r="K2839" s="262"/>
      <c r="L2839" s="261"/>
      <c r="M2839" s="215"/>
    </row>
    <row r="2840" spans="1:13">
      <c r="A2840" s="257" t="s">
        <v>79</v>
      </c>
      <c r="B2840" s="266"/>
      <c r="C2840" s="266"/>
      <c r="D2840" s="266"/>
      <c r="E2840" s="266"/>
      <c r="F2840" s="266"/>
      <c r="G2840" s="266"/>
      <c r="H2840" s="285"/>
      <c r="I2840" s="975"/>
      <c r="J2840" s="976"/>
      <c r="K2840" s="262"/>
      <c r="L2840" s="261"/>
      <c r="M2840" s="215"/>
    </row>
    <row r="2841" spans="1:13">
      <c r="A2841" s="257" t="s">
        <v>88</v>
      </c>
      <c r="B2841" s="266"/>
      <c r="C2841" s="266"/>
      <c r="D2841" s="266"/>
      <c r="E2841" s="266"/>
      <c r="F2841" s="266"/>
      <c r="G2841" s="266"/>
      <c r="H2841" s="285"/>
      <c r="I2841" s="979" t="s">
        <v>59</v>
      </c>
      <c r="J2841" s="980"/>
      <c r="K2841" s="981">
        <v>3.05</v>
      </c>
      <c r="L2841" s="982"/>
      <c r="M2841" s="215">
        <f>K2841*12*I2834</f>
        <v>13369.979999999998</v>
      </c>
    </row>
    <row r="2842" spans="1:13" ht="15.75">
      <c r="A2842" s="254" t="s">
        <v>87</v>
      </c>
      <c r="B2842" s="282"/>
      <c r="C2842" s="282"/>
      <c r="D2842" s="282"/>
      <c r="E2842" s="282"/>
      <c r="F2842" s="282"/>
      <c r="G2842" s="282"/>
      <c r="H2842" s="281"/>
      <c r="I2842" s="967" t="s">
        <v>70</v>
      </c>
      <c r="J2842" s="968"/>
      <c r="K2842" s="300"/>
      <c r="L2842" s="299"/>
      <c r="M2842" s="215"/>
    </row>
    <row r="2843" spans="1:13">
      <c r="A2843" s="249" t="s">
        <v>86</v>
      </c>
      <c r="B2843" s="263"/>
      <c r="C2843" s="263"/>
      <c r="D2843" s="263"/>
      <c r="E2843" s="263"/>
      <c r="F2843" s="263"/>
      <c r="G2843" s="263"/>
      <c r="H2843" s="298"/>
      <c r="I2843" s="967"/>
      <c r="J2843" s="968"/>
      <c r="K2843" s="297"/>
      <c r="L2843" s="261"/>
      <c r="M2843" s="215"/>
    </row>
    <row r="2844" spans="1:13" ht="15.75" thickBot="1">
      <c r="A2844" s="257" t="s">
        <v>85</v>
      </c>
      <c r="B2844" s="256"/>
      <c r="C2844" s="256"/>
      <c r="D2844" s="256"/>
      <c r="E2844" s="256"/>
      <c r="F2844" s="256"/>
      <c r="G2844" s="256"/>
      <c r="H2844" s="255"/>
      <c r="I2844" s="270"/>
      <c r="J2844" s="269"/>
      <c r="K2844" s="983"/>
      <c r="L2844" s="984"/>
      <c r="M2844" s="215"/>
    </row>
    <row r="2845" spans="1:13">
      <c r="A2845" s="296" t="s">
        <v>84</v>
      </c>
      <c r="B2845" s="295"/>
      <c r="C2845" s="295"/>
      <c r="D2845" s="295"/>
      <c r="E2845" s="295"/>
      <c r="F2845" s="295"/>
      <c r="G2845" s="295"/>
      <c r="H2845" s="294"/>
      <c r="I2845" s="273"/>
      <c r="J2845" s="293"/>
      <c r="K2845" s="985">
        <f>K2847+K2852+K2854</f>
        <v>6.1999999999999993</v>
      </c>
      <c r="L2845" s="956"/>
      <c r="M2845" s="226">
        <f>K2845*12*I2834</f>
        <v>27178.319999999996</v>
      </c>
    </row>
    <row r="2846" spans="1:13" ht="15.75" thickBot="1">
      <c r="A2846" s="292" t="s">
        <v>83</v>
      </c>
      <c r="B2846" s="291"/>
      <c r="C2846" s="291"/>
      <c r="D2846" s="291"/>
      <c r="E2846" s="291"/>
      <c r="F2846" s="291"/>
      <c r="G2846" s="291"/>
      <c r="H2846" s="290"/>
      <c r="I2846" s="289"/>
      <c r="J2846" s="288"/>
      <c r="K2846" s="221"/>
      <c r="L2846" s="220"/>
      <c r="M2846" s="219"/>
    </row>
    <row r="2847" spans="1:13">
      <c r="A2847" s="238" t="s">
        <v>82</v>
      </c>
      <c r="B2847" s="237"/>
      <c r="C2847" s="237"/>
      <c r="D2847" s="237"/>
      <c r="E2847" s="237"/>
      <c r="F2847" s="237"/>
      <c r="G2847" s="237"/>
      <c r="H2847" s="235"/>
      <c r="I2847" s="967" t="s">
        <v>27</v>
      </c>
      <c r="J2847" s="968"/>
      <c r="K2847" s="977">
        <v>3.11</v>
      </c>
      <c r="L2847" s="978"/>
      <c r="M2847" s="215">
        <f>K2847*12*I2834</f>
        <v>13632.996000000001</v>
      </c>
    </row>
    <row r="2848" spans="1:13">
      <c r="A2848" s="257" t="s">
        <v>81</v>
      </c>
      <c r="B2848" s="256"/>
      <c r="C2848" s="256"/>
      <c r="D2848" s="256"/>
      <c r="E2848" s="256"/>
      <c r="F2848" s="256"/>
      <c r="G2848" s="256"/>
      <c r="H2848" s="255"/>
      <c r="I2848" s="429"/>
      <c r="J2848" s="430"/>
      <c r="K2848" s="262"/>
      <c r="L2848" s="261"/>
      <c r="M2848" s="215"/>
    </row>
    <row r="2849" spans="1:13">
      <c r="A2849" s="238" t="s">
        <v>80</v>
      </c>
      <c r="B2849" s="283"/>
      <c r="C2849" s="283"/>
      <c r="D2849" s="283"/>
      <c r="E2849" s="283"/>
      <c r="F2849" s="283"/>
      <c r="G2849" s="283"/>
      <c r="H2849" s="284"/>
      <c r="I2849" s="967" t="s">
        <v>70</v>
      </c>
      <c r="J2849" s="968"/>
      <c r="K2849" s="262"/>
      <c r="L2849" s="261"/>
      <c r="M2849" s="215"/>
    </row>
    <row r="2850" spans="1:13">
      <c r="A2850" s="257" t="s">
        <v>79</v>
      </c>
      <c r="B2850" s="266"/>
      <c r="C2850" s="266"/>
      <c r="D2850" s="266"/>
      <c r="E2850" s="266"/>
      <c r="F2850" s="266"/>
      <c r="G2850" s="266"/>
      <c r="H2850" s="285"/>
      <c r="I2850" s="975"/>
      <c r="J2850" s="976"/>
      <c r="K2850" s="262"/>
      <c r="L2850" s="261"/>
      <c r="M2850" s="215"/>
    </row>
    <row r="2851" spans="1:13">
      <c r="A2851" s="254" t="s">
        <v>78</v>
      </c>
      <c r="B2851" s="282"/>
      <c r="C2851" s="281"/>
      <c r="D2851" s="283"/>
      <c r="E2851" s="283"/>
      <c r="F2851" s="283"/>
      <c r="G2851" s="283"/>
      <c r="H2851" s="284"/>
      <c r="I2851" s="967" t="s">
        <v>70</v>
      </c>
      <c r="J2851" s="968"/>
      <c r="K2851" s="262"/>
      <c r="L2851" s="261"/>
      <c r="M2851" s="215"/>
    </row>
    <row r="2852" spans="1:13">
      <c r="A2852" s="238" t="s">
        <v>77</v>
      </c>
      <c r="B2852" s="283"/>
      <c r="C2852" s="283"/>
      <c r="D2852" s="282"/>
      <c r="E2852" s="282"/>
      <c r="F2852" s="282"/>
      <c r="G2852" s="282"/>
      <c r="H2852" s="281"/>
      <c r="I2852" s="979" t="s">
        <v>59</v>
      </c>
      <c r="J2852" s="980"/>
      <c r="K2852" s="981">
        <v>1.36</v>
      </c>
      <c r="L2852" s="982"/>
      <c r="M2852" s="215">
        <f>K2852*12*I2834</f>
        <v>5961.6959999999999</v>
      </c>
    </row>
    <row r="2853" spans="1:13">
      <c r="A2853" s="249" t="s">
        <v>76</v>
      </c>
      <c r="B2853" s="248"/>
      <c r="C2853" s="248"/>
      <c r="D2853" s="248"/>
      <c r="E2853" s="248"/>
      <c r="F2853" s="248"/>
      <c r="G2853" s="248"/>
      <c r="H2853" s="247"/>
      <c r="I2853" s="961" t="s">
        <v>134</v>
      </c>
      <c r="J2853" s="962"/>
      <c r="K2853" s="262"/>
      <c r="L2853" s="261"/>
      <c r="M2853" s="215"/>
    </row>
    <row r="2854" spans="1:13">
      <c r="A2854" s="249" t="s">
        <v>73</v>
      </c>
      <c r="B2854" s="248"/>
      <c r="C2854" s="248"/>
      <c r="D2854" s="248"/>
      <c r="E2854" s="248"/>
      <c r="F2854" s="248"/>
      <c r="G2854" s="248"/>
      <c r="H2854" s="247"/>
      <c r="I2854" s="961" t="s">
        <v>59</v>
      </c>
      <c r="J2854" s="962"/>
      <c r="K2854" s="981">
        <v>1.73</v>
      </c>
      <c r="L2854" s="982"/>
      <c r="M2854" s="215">
        <f>K2854*12*I2834</f>
        <v>7583.6279999999997</v>
      </c>
    </row>
    <row r="2855" spans="1:13">
      <c r="A2855" s="257" t="s">
        <v>72</v>
      </c>
      <c r="B2855" s="256"/>
      <c r="C2855" s="256"/>
      <c r="D2855" s="256"/>
      <c r="E2855" s="256"/>
      <c r="F2855" s="256"/>
      <c r="G2855" s="256"/>
      <c r="H2855" s="255"/>
      <c r="I2855" s="270"/>
      <c r="J2855" s="269"/>
      <c r="K2855" s="262"/>
      <c r="L2855" s="261"/>
      <c r="M2855" s="215"/>
    </row>
    <row r="2856" spans="1:13">
      <c r="A2856" s="249" t="s">
        <v>71</v>
      </c>
      <c r="B2856" s="248"/>
      <c r="C2856" s="248"/>
      <c r="D2856" s="248"/>
      <c r="E2856" s="248"/>
      <c r="F2856" s="248"/>
      <c r="G2856" s="248"/>
      <c r="H2856" s="247"/>
      <c r="I2856" s="967" t="s">
        <v>70</v>
      </c>
      <c r="J2856" s="968"/>
      <c r="K2856" s="262"/>
      <c r="L2856" s="261"/>
      <c r="M2856" s="215"/>
    </row>
    <row r="2857" spans="1:13" ht="15.75" thickBot="1">
      <c r="A2857" s="249" t="s">
        <v>69</v>
      </c>
      <c r="B2857" s="248"/>
      <c r="C2857" s="248"/>
      <c r="D2857" s="248"/>
      <c r="E2857" s="248"/>
      <c r="F2857" s="248"/>
      <c r="G2857" s="248"/>
      <c r="H2857" s="247"/>
      <c r="I2857" s="961" t="s">
        <v>133</v>
      </c>
      <c r="J2857" s="962"/>
      <c r="K2857" s="280"/>
      <c r="L2857" s="279"/>
      <c r="M2857" s="278"/>
    </row>
    <row r="2858" spans="1:13" ht="15.75" thickBot="1">
      <c r="A2858" s="277" t="s">
        <v>66</v>
      </c>
      <c r="B2858" s="276"/>
      <c r="C2858" s="276"/>
      <c r="D2858" s="276"/>
      <c r="E2858" s="276"/>
      <c r="F2858" s="276"/>
      <c r="G2858" s="275"/>
      <c r="H2858" s="274"/>
      <c r="I2858" s="273"/>
      <c r="J2858" s="272"/>
      <c r="K2858" s="991">
        <f>K2859+K2866+K2874+K2878+K2879+K2880</f>
        <v>34.58</v>
      </c>
      <c r="L2858" s="956"/>
      <c r="M2858" s="226">
        <f>M2859+M2866+M2874+M2878+M2879+M2880</f>
        <v>151584.88800000001</v>
      </c>
    </row>
    <row r="2859" spans="1:13" ht="15.75" thickBot="1">
      <c r="A2859" s="986" t="s">
        <v>65</v>
      </c>
      <c r="B2859" s="987"/>
      <c r="C2859" s="987"/>
      <c r="D2859" s="987"/>
      <c r="E2859" s="987"/>
      <c r="F2859" s="987"/>
      <c r="G2859" s="987"/>
      <c r="H2859" s="988"/>
      <c r="I2859" s="242"/>
      <c r="J2859" s="241"/>
      <c r="K2859" s="989">
        <f>K2860+K2861+K2862+K2864+K2865</f>
        <v>8.3000000000000007</v>
      </c>
      <c r="L2859" s="990"/>
      <c r="M2859" s="240">
        <f>K2859*12*I2834</f>
        <v>36383.880000000005</v>
      </c>
    </row>
    <row r="2860" spans="1:13">
      <c r="A2860" s="257" t="s">
        <v>64</v>
      </c>
      <c r="B2860" s="256"/>
      <c r="C2860" s="256"/>
      <c r="D2860" s="256"/>
      <c r="E2860" s="256"/>
      <c r="F2860" s="256"/>
      <c r="G2860" s="256"/>
      <c r="H2860" s="255"/>
      <c r="I2860" s="975" t="s">
        <v>63</v>
      </c>
      <c r="J2860" s="976"/>
      <c r="K2860" s="977">
        <v>2.2400000000000002</v>
      </c>
      <c r="L2860" s="978"/>
      <c r="M2860" s="215">
        <f>K2860*12*I2834</f>
        <v>9819.264000000001</v>
      </c>
    </row>
    <row r="2861" spans="1:13">
      <c r="A2861" s="254" t="s">
        <v>62</v>
      </c>
      <c r="B2861" s="253"/>
      <c r="C2861" s="253"/>
      <c r="D2861" s="253"/>
      <c r="E2861" s="253"/>
      <c r="F2861" s="253"/>
      <c r="G2861" s="253"/>
      <c r="H2861" s="252"/>
      <c r="I2861" s="979" t="s">
        <v>61</v>
      </c>
      <c r="J2861" s="980"/>
      <c r="K2861" s="981">
        <v>5.28</v>
      </c>
      <c r="L2861" s="982"/>
      <c r="M2861" s="215">
        <f>K2861*12*I2834</f>
        <v>23145.407999999999</v>
      </c>
    </row>
    <row r="2862" spans="1:13">
      <c r="A2862" s="249" t="s">
        <v>60</v>
      </c>
      <c r="B2862" s="248"/>
      <c r="C2862" s="248"/>
      <c r="D2862" s="248"/>
      <c r="E2862" s="248"/>
      <c r="F2862" s="248"/>
      <c r="G2862" s="248"/>
      <c r="H2862" s="247"/>
      <c r="I2862" s="961" t="s">
        <v>59</v>
      </c>
      <c r="J2862" s="962"/>
      <c r="K2862" s="981">
        <v>0.6</v>
      </c>
      <c r="L2862" s="982"/>
      <c r="M2862" s="215">
        <f>K2862*12*I2834</f>
        <v>2630.16</v>
      </c>
    </row>
    <row r="2863" spans="1:13">
      <c r="A2863" s="271" t="s">
        <v>58</v>
      </c>
      <c r="B2863" s="266"/>
      <c r="C2863" s="266"/>
      <c r="D2863" s="266"/>
      <c r="E2863" s="256"/>
      <c r="F2863" s="256"/>
      <c r="G2863" s="256"/>
      <c r="H2863" s="255"/>
      <c r="I2863" s="270"/>
      <c r="J2863" s="269"/>
      <c r="K2863" s="268"/>
      <c r="L2863" s="261"/>
      <c r="M2863" s="215"/>
    </row>
    <row r="2864" spans="1:13">
      <c r="A2864" s="254" t="s">
        <v>57</v>
      </c>
      <c r="B2864" s="253"/>
      <c r="C2864" s="253"/>
      <c r="D2864" s="253"/>
      <c r="E2864" s="253"/>
      <c r="F2864" s="253"/>
      <c r="G2864" s="253"/>
      <c r="H2864" s="252"/>
      <c r="I2864" s="979" t="s">
        <v>27</v>
      </c>
      <c r="J2864" s="980"/>
      <c r="K2864" s="981">
        <v>0.18</v>
      </c>
      <c r="L2864" s="982"/>
      <c r="M2864" s="215">
        <f>K2864*12*I2834</f>
        <v>789.04800000000012</v>
      </c>
    </row>
    <row r="2865" spans="1:13" ht="15.75" thickBot="1">
      <c r="A2865" s="249" t="s">
        <v>56</v>
      </c>
      <c r="B2865" s="248"/>
      <c r="C2865" s="248"/>
      <c r="D2865" s="248"/>
      <c r="E2865" s="248"/>
      <c r="F2865" s="248"/>
      <c r="G2865" s="248"/>
      <c r="H2865" s="247"/>
      <c r="I2865" s="992" t="s">
        <v>27</v>
      </c>
      <c r="J2865" s="993"/>
      <c r="K2865" s="994"/>
      <c r="L2865" s="995"/>
      <c r="M2865" s="215"/>
    </row>
    <row r="2866" spans="1:13" ht="15.75" thickBot="1">
      <c r="A2866" s="996" t="s">
        <v>55</v>
      </c>
      <c r="B2866" s="997"/>
      <c r="C2866" s="997"/>
      <c r="D2866" s="997"/>
      <c r="E2866" s="997"/>
      <c r="F2866" s="997"/>
      <c r="G2866" s="997"/>
      <c r="H2866" s="998"/>
      <c r="I2866" s="242"/>
      <c r="J2866" s="241"/>
      <c r="K2866" s="999">
        <f>K2867+K2868+K2870+K2871+K2872+K2873</f>
        <v>2.5499999999999998</v>
      </c>
      <c r="L2866" s="990"/>
      <c r="M2866" s="240">
        <f>K2866*12*I2834</f>
        <v>11178.18</v>
      </c>
    </row>
    <row r="2867" spans="1:13">
      <c r="A2867" s="267" t="s">
        <v>54</v>
      </c>
      <c r="B2867" s="266"/>
      <c r="C2867" s="266"/>
      <c r="D2867" s="266"/>
      <c r="E2867" s="266"/>
      <c r="F2867" s="256"/>
      <c r="G2867" s="256"/>
      <c r="H2867" s="255"/>
      <c r="I2867" s="265"/>
      <c r="J2867" s="233"/>
      <c r="K2867" s="977">
        <v>0.14000000000000001</v>
      </c>
      <c r="L2867" s="978"/>
      <c r="M2867" s="215">
        <f>K2867*12*I2834</f>
        <v>613.70400000000006</v>
      </c>
    </row>
    <row r="2868" spans="1:13">
      <c r="A2868" s="264" t="s">
        <v>53</v>
      </c>
      <c r="B2868" s="263"/>
      <c r="C2868" s="263"/>
      <c r="D2868" s="263"/>
      <c r="E2868" s="263"/>
      <c r="F2868" s="248"/>
      <c r="G2868" s="248"/>
      <c r="H2868" s="247"/>
      <c r="I2868" s="967" t="s">
        <v>52</v>
      </c>
      <c r="J2868" s="968"/>
      <c r="K2868" s="981">
        <v>1.22</v>
      </c>
      <c r="L2868" s="982"/>
      <c r="M2868" s="215">
        <f>K2868*12*I2834</f>
        <v>5347.9920000000002</v>
      </c>
    </row>
    <row r="2869" spans="1:13">
      <c r="A2869" s="257" t="s">
        <v>51</v>
      </c>
      <c r="B2869" s="256"/>
      <c r="C2869" s="256"/>
      <c r="D2869" s="256"/>
      <c r="E2869" s="256"/>
      <c r="F2869" s="256"/>
      <c r="G2869" s="256"/>
      <c r="H2869" s="255"/>
      <c r="I2869" s="975" t="s">
        <v>50</v>
      </c>
      <c r="J2869" s="976"/>
      <c r="K2869" s="262"/>
      <c r="L2869" s="261"/>
      <c r="M2869" s="215"/>
    </row>
    <row r="2870" spans="1:13">
      <c r="A2870" s="254" t="s">
        <v>49</v>
      </c>
      <c r="B2870" s="253"/>
      <c r="C2870" s="253"/>
      <c r="D2870" s="253"/>
      <c r="E2870" s="253"/>
      <c r="F2870" s="253"/>
      <c r="G2870" s="253"/>
      <c r="H2870" s="252"/>
      <c r="I2870" s="979" t="s">
        <v>48</v>
      </c>
      <c r="J2870" s="980"/>
      <c r="K2870" s="981">
        <v>0.75</v>
      </c>
      <c r="L2870" s="982"/>
      <c r="M2870" s="215">
        <f>K2870*12*I2834</f>
        <v>3287.7000000000003</v>
      </c>
    </row>
    <row r="2871" spans="1:13">
      <c r="A2871" s="254" t="s">
        <v>47</v>
      </c>
      <c r="B2871" s="253"/>
      <c r="C2871" s="253"/>
      <c r="D2871" s="253"/>
      <c r="E2871" s="253"/>
      <c r="F2871" s="253"/>
      <c r="G2871" s="253"/>
      <c r="H2871" s="252"/>
      <c r="I2871" s="979" t="s">
        <v>46</v>
      </c>
      <c r="J2871" s="980"/>
      <c r="K2871" s="981">
        <v>0.19</v>
      </c>
      <c r="L2871" s="982"/>
      <c r="M2871" s="215">
        <f>K2871*12*I2834</f>
        <v>832.88400000000013</v>
      </c>
    </row>
    <row r="2872" spans="1:13">
      <c r="A2872" s="249" t="s">
        <v>38</v>
      </c>
      <c r="B2872" s="248"/>
      <c r="C2872" s="248"/>
      <c r="D2872" s="248"/>
      <c r="E2872" s="248"/>
      <c r="F2872" s="248"/>
      <c r="G2872" s="248"/>
      <c r="H2872" s="247"/>
      <c r="I2872" s="979" t="s">
        <v>37</v>
      </c>
      <c r="J2872" s="980"/>
      <c r="K2872" s="983">
        <v>0.1</v>
      </c>
      <c r="L2872" s="984"/>
      <c r="M2872" s="215">
        <f>K2872*12*I2834</f>
        <v>438.36000000000007</v>
      </c>
    </row>
    <row r="2873" spans="1:13" ht="15.75" thickBot="1">
      <c r="A2873" s="249" t="s">
        <v>45</v>
      </c>
      <c r="B2873" s="248"/>
      <c r="C2873" s="248"/>
      <c r="D2873" s="248"/>
      <c r="E2873" s="248"/>
      <c r="F2873" s="248"/>
      <c r="G2873" s="248"/>
      <c r="H2873" s="247"/>
      <c r="I2873" s="992" t="s">
        <v>44</v>
      </c>
      <c r="J2873" s="993"/>
      <c r="K2873" s="1002">
        <v>0.15</v>
      </c>
      <c r="L2873" s="1003"/>
      <c r="M2873" s="260">
        <f>K2873*12*I2834</f>
        <v>657.54</v>
      </c>
    </row>
    <row r="2874" spans="1:13" ht="15.75" thickBot="1">
      <c r="A2874" s="996" t="s">
        <v>108</v>
      </c>
      <c r="B2874" s="997"/>
      <c r="C2874" s="997"/>
      <c r="D2874" s="997"/>
      <c r="E2874" s="997"/>
      <c r="F2874" s="997"/>
      <c r="G2874" s="997"/>
      <c r="H2874" s="998"/>
      <c r="I2874" s="259"/>
      <c r="J2874" s="258"/>
      <c r="K2874" s="1004">
        <f>K2875+K2876+K2877</f>
        <v>1.67</v>
      </c>
      <c r="L2874" s="1005"/>
      <c r="M2874" s="240">
        <f>K2874*12*I2834</f>
        <v>7320.6120000000001</v>
      </c>
    </row>
    <row r="2875" spans="1:13">
      <c r="A2875" s="257" t="s">
        <v>42</v>
      </c>
      <c r="B2875" s="256"/>
      <c r="C2875" s="256"/>
      <c r="D2875" s="256"/>
      <c r="E2875" s="256"/>
      <c r="F2875" s="256"/>
      <c r="G2875" s="256"/>
      <c r="H2875" s="255"/>
      <c r="I2875" s="1006" t="s">
        <v>41</v>
      </c>
      <c r="J2875" s="1007"/>
      <c r="K2875" s="1008">
        <v>0.8</v>
      </c>
      <c r="L2875" s="1009"/>
      <c r="M2875" s="215">
        <f>K2875*12*I2834</f>
        <v>3506.8800000000006</v>
      </c>
    </row>
    <row r="2876" spans="1:13">
      <c r="A2876" s="254" t="s">
        <v>40</v>
      </c>
      <c r="B2876" s="253"/>
      <c r="C2876" s="253"/>
      <c r="D2876" s="253"/>
      <c r="E2876" s="253"/>
      <c r="F2876" s="253"/>
      <c r="G2876" s="253"/>
      <c r="H2876" s="252"/>
      <c r="I2876" s="251" t="s">
        <v>39</v>
      </c>
      <c r="J2876" s="250"/>
      <c r="K2876" s="983">
        <v>0.7</v>
      </c>
      <c r="L2876" s="984"/>
      <c r="M2876" s="215">
        <f>K2876*12*I2834</f>
        <v>3068.5199999999995</v>
      </c>
    </row>
    <row r="2877" spans="1:13" ht="15.75" thickBot="1">
      <c r="A2877" s="249" t="s">
        <v>38</v>
      </c>
      <c r="B2877" s="248"/>
      <c r="C2877" s="248"/>
      <c r="D2877" s="248"/>
      <c r="E2877" s="248"/>
      <c r="F2877" s="248"/>
      <c r="G2877" s="248"/>
      <c r="H2877" s="247"/>
      <c r="I2877" s="992" t="s">
        <v>37</v>
      </c>
      <c r="J2877" s="993"/>
      <c r="K2877" s="1002">
        <v>0.17</v>
      </c>
      <c r="L2877" s="1003"/>
      <c r="M2877" s="215">
        <f>K2877*12*I2834</f>
        <v>745.21199999999999</v>
      </c>
    </row>
    <row r="2878" spans="1:13" ht="15.75" thickBot="1">
      <c r="A2878" s="246" t="s">
        <v>107</v>
      </c>
      <c r="B2878" s="245"/>
      <c r="C2878" s="245"/>
      <c r="D2878" s="245"/>
      <c r="E2878" s="245"/>
      <c r="F2878" s="245"/>
      <c r="G2878" s="245"/>
      <c r="H2878" s="244"/>
      <c r="I2878" s="1010" t="s">
        <v>35</v>
      </c>
      <c r="J2878" s="1011"/>
      <c r="K2878" s="1012">
        <v>19.989999999999998</v>
      </c>
      <c r="L2878" s="1013"/>
      <c r="M2878" s="240">
        <f>K2878*12*I2834</f>
        <v>87628.164000000004</v>
      </c>
    </row>
    <row r="2879" spans="1:13" ht="15.75" thickBot="1">
      <c r="A2879" s="986" t="s">
        <v>106</v>
      </c>
      <c r="B2879" s="987"/>
      <c r="C2879" s="987"/>
      <c r="D2879" s="987"/>
      <c r="E2879" s="987"/>
      <c r="F2879" s="987"/>
      <c r="G2879" s="987"/>
      <c r="H2879" s="988"/>
      <c r="I2879" s="1014" t="s">
        <v>32</v>
      </c>
      <c r="J2879" s="1015"/>
      <c r="K2879" s="999">
        <v>1.98</v>
      </c>
      <c r="L2879" s="1005"/>
      <c r="M2879" s="240">
        <f>K2879*12*I2834</f>
        <v>8679.5280000000002</v>
      </c>
    </row>
    <row r="2880" spans="1:13" ht="15.75" thickBot="1">
      <c r="A2880" s="246" t="s">
        <v>105</v>
      </c>
      <c r="B2880" s="245"/>
      <c r="C2880" s="245"/>
      <c r="D2880" s="245"/>
      <c r="E2880" s="245"/>
      <c r="F2880" s="245"/>
      <c r="G2880" s="245"/>
      <c r="H2880" s="244"/>
      <c r="I2880" s="242"/>
      <c r="J2880" s="241"/>
      <c r="K2880" s="999">
        <v>0.09</v>
      </c>
      <c r="L2880" s="1005"/>
      <c r="M2880" s="240">
        <f>K2880*12*I2834</f>
        <v>394.52400000000006</v>
      </c>
    </row>
    <row r="2881" spans="1:13">
      <c r="A2881" s="238" t="s">
        <v>28</v>
      </c>
      <c r="B2881" s="237"/>
      <c r="C2881" s="237"/>
      <c r="D2881" s="237"/>
      <c r="E2881" s="237"/>
      <c r="F2881" s="237"/>
      <c r="G2881" s="237"/>
      <c r="H2881" s="235"/>
      <c r="I2881" s="1014" t="s">
        <v>27</v>
      </c>
      <c r="J2881" s="1015"/>
      <c r="K2881" s="431"/>
      <c r="L2881" s="432"/>
      <c r="M2881" s="215"/>
    </row>
    <row r="2882" spans="1:13" ht="15.75" thickBot="1">
      <c r="A2882" s="238" t="s">
        <v>26</v>
      </c>
      <c r="B2882" s="237"/>
      <c r="C2882" s="237"/>
      <c r="D2882" s="237"/>
      <c r="E2882" s="237"/>
      <c r="F2882" s="237"/>
      <c r="G2882" s="237"/>
      <c r="H2882" s="235"/>
      <c r="I2882" s="234"/>
      <c r="J2882" s="233"/>
      <c r="K2882" s="431"/>
      <c r="L2882" s="432"/>
      <c r="M2882" s="215"/>
    </row>
    <row r="2883" spans="1:13" ht="15.75" thickBot="1">
      <c r="A2883" s="986" t="s">
        <v>111</v>
      </c>
      <c r="B2883" s="987"/>
      <c r="C2883" s="987"/>
      <c r="D2883" s="987"/>
      <c r="E2883" s="987"/>
      <c r="F2883" s="987"/>
      <c r="G2883" s="987"/>
      <c r="H2883" s="988"/>
      <c r="I2883" s="242"/>
      <c r="J2883" s="241"/>
      <c r="K2883" s="999">
        <v>7.34</v>
      </c>
      <c r="L2883" s="1005"/>
      <c r="M2883" s="240">
        <f>K2883*12*I2834</f>
        <v>32175.624</v>
      </c>
    </row>
    <row r="2884" spans="1:13">
      <c r="A2884" s="238" t="s">
        <v>132</v>
      </c>
      <c r="B2884" s="236"/>
      <c r="C2884" s="236"/>
      <c r="D2884" s="236"/>
      <c r="E2884" s="236"/>
      <c r="F2884" s="237"/>
      <c r="G2884" s="236"/>
      <c r="H2884" s="235"/>
      <c r="I2884" s="967" t="s">
        <v>23</v>
      </c>
      <c r="J2884" s="968"/>
      <c r="K2884" s="232"/>
      <c r="L2884" s="432"/>
      <c r="M2884" s="215"/>
    </row>
    <row r="2885" spans="1:13">
      <c r="A2885" s="238" t="s">
        <v>131</v>
      </c>
      <c r="B2885" s="236"/>
      <c r="C2885" s="236"/>
      <c r="D2885" s="236"/>
      <c r="E2885" s="236"/>
      <c r="F2885" s="237"/>
      <c r="G2885" s="236"/>
      <c r="H2885" s="235"/>
      <c r="I2885" s="967" t="s">
        <v>21</v>
      </c>
      <c r="J2885" s="968"/>
      <c r="K2885" s="232"/>
      <c r="L2885" s="432"/>
      <c r="M2885" s="215"/>
    </row>
    <row r="2886" spans="1:13">
      <c r="A2886" s="238" t="s">
        <v>130</v>
      </c>
      <c r="B2886" s="236"/>
      <c r="C2886" s="236"/>
      <c r="D2886" s="236"/>
      <c r="E2886" s="236"/>
      <c r="F2886" s="237"/>
      <c r="G2886" s="236"/>
      <c r="H2886" s="235"/>
      <c r="I2886" s="967" t="s">
        <v>19</v>
      </c>
      <c r="J2886" s="968"/>
      <c r="K2886" s="232"/>
      <c r="L2886" s="432"/>
      <c r="M2886" s="215"/>
    </row>
    <row r="2887" spans="1:13">
      <c r="A2887" s="238" t="s">
        <v>129</v>
      </c>
      <c r="B2887" s="236"/>
      <c r="C2887" s="236"/>
      <c r="D2887" s="236"/>
      <c r="E2887" s="236"/>
      <c r="F2887" s="237"/>
      <c r="G2887" s="236"/>
      <c r="H2887" s="235"/>
      <c r="I2887" s="967" t="s">
        <v>17</v>
      </c>
      <c r="J2887" s="968"/>
      <c r="K2887" s="232"/>
      <c r="L2887" s="432"/>
      <c r="M2887" s="215"/>
    </row>
    <row r="2888" spans="1:13">
      <c r="A2888" s="238" t="s">
        <v>128</v>
      </c>
      <c r="B2888" s="236"/>
      <c r="C2888" s="236"/>
      <c r="D2888" s="236"/>
      <c r="E2888" s="236"/>
      <c r="F2888" s="237"/>
      <c r="G2888" s="236"/>
      <c r="H2888" s="235"/>
      <c r="I2888" s="967" t="s">
        <v>15</v>
      </c>
      <c r="J2888" s="968"/>
      <c r="K2888" s="232"/>
      <c r="L2888" s="432"/>
      <c r="M2888" s="215"/>
    </row>
    <row r="2889" spans="1:13">
      <c r="A2889" s="238" t="s">
        <v>127</v>
      </c>
      <c r="B2889" s="236"/>
      <c r="C2889" s="236"/>
      <c r="D2889" s="236"/>
      <c r="E2889" s="236"/>
      <c r="F2889" s="237"/>
      <c r="G2889" s="236"/>
      <c r="H2889" s="235"/>
      <c r="I2889" s="234"/>
      <c r="J2889" s="233"/>
      <c r="K2889" s="232"/>
      <c r="L2889" s="239"/>
      <c r="M2889" s="215"/>
    </row>
    <row r="2890" spans="1:13">
      <c r="A2890" s="238" t="s">
        <v>126</v>
      </c>
      <c r="B2890" s="236"/>
      <c r="C2890" s="236"/>
      <c r="D2890" s="236"/>
      <c r="E2890" s="236"/>
      <c r="F2890" s="237"/>
      <c r="G2890" s="236"/>
      <c r="H2890" s="235"/>
      <c r="I2890" s="234"/>
      <c r="J2890" s="233"/>
      <c r="K2890" s="232"/>
      <c r="L2890" s="432"/>
      <c r="M2890" s="215"/>
    </row>
    <row r="2891" spans="1:13">
      <c r="A2891" s="238" t="s">
        <v>11</v>
      </c>
      <c r="B2891" s="236"/>
      <c r="C2891" s="236"/>
      <c r="D2891" s="236"/>
      <c r="E2891" s="236"/>
      <c r="F2891" s="237"/>
      <c r="G2891" s="236"/>
      <c r="H2891" s="235"/>
      <c r="I2891" s="234"/>
      <c r="J2891" s="233"/>
      <c r="K2891" s="232"/>
      <c r="L2891" s="432"/>
      <c r="M2891" s="215"/>
    </row>
    <row r="2892" spans="1:13" ht="15.75" thickBot="1">
      <c r="A2892" s="238" t="s">
        <v>125</v>
      </c>
      <c r="B2892" s="236"/>
      <c r="C2892" s="236"/>
      <c r="D2892" s="236"/>
      <c r="E2892" s="236"/>
      <c r="F2892" s="237"/>
      <c r="G2892" s="236"/>
      <c r="H2892" s="235"/>
      <c r="I2892" s="234"/>
      <c r="J2892" s="233"/>
      <c r="K2892" s="232"/>
      <c r="L2892" s="432"/>
      <c r="M2892" s="215"/>
    </row>
    <row r="2893" spans="1:13">
      <c r="A2893" s="230" t="s">
        <v>8</v>
      </c>
      <c r="B2893" s="229"/>
      <c r="C2893" s="229"/>
      <c r="D2893" s="229"/>
      <c r="E2893" s="229"/>
      <c r="F2893" s="229"/>
      <c r="G2893" s="229"/>
      <c r="H2893" s="229"/>
      <c r="I2893" s="1014" t="s">
        <v>3</v>
      </c>
      <c r="J2893" s="1015"/>
      <c r="K2893" s="228"/>
      <c r="L2893" s="227"/>
      <c r="M2893" s="226"/>
    </row>
    <row r="2894" spans="1:13" ht="15.75" thickBot="1">
      <c r="A2894" s="225" t="s">
        <v>7</v>
      </c>
      <c r="B2894" s="224"/>
      <c r="C2894" s="224"/>
      <c r="D2894" s="224"/>
      <c r="E2894" s="224"/>
      <c r="F2894" s="224"/>
      <c r="G2894" s="224"/>
      <c r="H2894" s="224"/>
      <c r="I2894" s="223"/>
      <c r="J2894" s="222"/>
      <c r="K2894" s="221"/>
      <c r="L2894" s="220"/>
      <c r="M2894" s="219"/>
    </row>
    <row r="2895" spans="1:13" ht="15.75" thickBot="1">
      <c r="A2895" s="1016" t="s">
        <v>157</v>
      </c>
      <c r="B2895" s="1016"/>
      <c r="C2895" s="1016"/>
      <c r="D2895" s="1016"/>
      <c r="E2895" s="1016"/>
      <c r="F2895" s="1016"/>
      <c r="G2895" s="1016"/>
      <c r="H2895" s="1016"/>
      <c r="I2895" s="1014" t="s">
        <v>3</v>
      </c>
      <c r="J2895" s="1015"/>
      <c r="K2895" s="1017">
        <v>0.57999999999999996</v>
      </c>
      <c r="L2895" s="1017"/>
      <c r="M2895" s="215">
        <f>K2895*I2834*12</f>
        <v>2542.4879999999998</v>
      </c>
    </row>
    <row r="2896" spans="1:13" ht="15.75" thickBot="1">
      <c r="A2896" s="1020" t="s">
        <v>0</v>
      </c>
      <c r="B2896" s="1021"/>
      <c r="C2896" s="1021"/>
      <c r="D2896" s="1021"/>
      <c r="E2896" s="1021"/>
      <c r="F2896" s="1021"/>
      <c r="G2896" s="1021"/>
      <c r="H2896" s="1021"/>
      <c r="I2896" s="210"/>
      <c r="J2896" s="209"/>
      <c r="K2896" s="1022">
        <f>K2835+K2845+K2858+K2883+K2895</f>
        <v>56.289999999999992</v>
      </c>
      <c r="L2896" s="1023"/>
      <c r="M2896" s="208">
        <f>M2835+M2845+M2858+M2883+M2895</f>
        <v>246752.84400000004</v>
      </c>
    </row>
    <row r="2898" spans="1:13" ht="15.75">
      <c r="A2898" s="957" t="s">
        <v>104</v>
      </c>
      <c r="B2898" s="957"/>
      <c r="C2898" s="957"/>
      <c r="D2898" s="957"/>
      <c r="E2898" s="957"/>
      <c r="F2898" s="957"/>
      <c r="G2898" s="957"/>
      <c r="H2898" s="957"/>
      <c r="I2898" s="957"/>
      <c r="J2898" s="957"/>
      <c r="K2898" s="957"/>
      <c r="L2898" s="957"/>
      <c r="M2898" s="262"/>
    </row>
    <row r="2899" spans="1:13" ht="15.75">
      <c r="A2899" s="958" t="s">
        <v>139</v>
      </c>
      <c r="B2899" s="958"/>
      <c r="C2899" s="958"/>
      <c r="D2899" s="958"/>
      <c r="E2899" s="958"/>
      <c r="F2899" s="958"/>
      <c r="G2899" s="958"/>
      <c r="H2899" s="958"/>
      <c r="I2899" s="958"/>
      <c r="J2899" s="958"/>
      <c r="K2899" s="958"/>
      <c r="L2899" s="958"/>
      <c r="M2899" s="262"/>
    </row>
    <row r="2900" spans="1:13" ht="15.75">
      <c r="A2900" s="300"/>
      <c r="B2900" s="300"/>
      <c r="C2900" s="300"/>
      <c r="D2900" s="300"/>
      <c r="E2900" s="300"/>
      <c r="F2900" s="300" t="s">
        <v>163</v>
      </c>
      <c r="G2900" s="300"/>
      <c r="H2900" s="300"/>
      <c r="I2900" s="300"/>
      <c r="J2900" s="300"/>
      <c r="K2900" s="1110" t="s">
        <v>159</v>
      </c>
      <c r="L2900" s="1111"/>
      <c r="M2900" s="1111"/>
    </row>
    <row r="2901" spans="1:13">
      <c r="A2901" s="264"/>
      <c r="B2901" s="263"/>
      <c r="C2901" s="960" t="s">
        <v>100</v>
      </c>
      <c r="D2901" s="960"/>
      <c r="E2901" s="960"/>
      <c r="F2901" s="263"/>
      <c r="G2901" s="263"/>
      <c r="H2901" s="298"/>
      <c r="I2901" s="961" t="s">
        <v>99</v>
      </c>
      <c r="J2901" s="962"/>
      <c r="K2901" s="963" t="s">
        <v>98</v>
      </c>
      <c r="L2901" s="964"/>
      <c r="M2901" s="312"/>
    </row>
    <row r="2902" spans="1:13">
      <c r="A2902" s="311"/>
      <c r="B2902" s="283"/>
      <c r="C2902" s="283"/>
      <c r="D2902" s="283"/>
      <c r="E2902" s="283"/>
      <c r="F2902" s="283"/>
      <c r="G2902" s="283"/>
      <c r="H2902" s="284"/>
      <c r="I2902" s="234"/>
      <c r="J2902" s="233"/>
      <c r="K2902" s="965" t="s">
        <v>97</v>
      </c>
      <c r="L2902" s="966"/>
      <c r="M2902" s="310" t="s">
        <v>96</v>
      </c>
    </row>
    <row r="2903" spans="1:13">
      <c r="A2903" s="311"/>
      <c r="B2903" s="283"/>
      <c r="C2903" s="283"/>
      <c r="D2903" s="283"/>
      <c r="E2903" s="283"/>
      <c r="F2903" s="283"/>
      <c r="G2903" s="283"/>
      <c r="H2903" s="284"/>
      <c r="I2903" s="967" t="s">
        <v>95</v>
      </c>
      <c r="J2903" s="968"/>
      <c r="K2903" s="969" t="s">
        <v>94</v>
      </c>
      <c r="L2903" s="970"/>
      <c r="M2903" s="310" t="s">
        <v>93</v>
      </c>
    </row>
    <row r="2904" spans="1:13" ht="16.5" thickBot="1">
      <c r="A2904" s="309"/>
      <c r="B2904" s="280"/>
      <c r="C2904" s="280"/>
      <c r="D2904" s="280"/>
      <c r="E2904" s="280"/>
      <c r="F2904" s="280"/>
      <c r="G2904" s="280"/>
      <c r="H2904" s="279"/>
      <c r="I2904" s="971">
        <v>274.7</v>
      </c>
      <c r="J2904" s="972"/>
      <c r="K2904" s="973"/>
      <c r="L2904" s="974"/>
      <c r="M2904" s="308"/>
    </row>
    <row r="2905" spans="1:13">
      <c r="A2905" s="296" t="s">
        <v>92</v>
      </c>
      <c r="B2905" s="276"/>
      <c r="C2905" s="276"/>
      <c r="D2905" s="276"/>
      <c r="E2905" s="276"/>
      <c r="F2905" s="276"/>
      <c r="G2905" s="276"/>
      <c r="H2905" s="307"/>
      <c r="I2905" s="273"/>
      <c r="J2905" s="272"/>
      <c r="K2905" s="955">
        <f>K2908+K2911</f>
        <v>7.59</v>
      </c>
      <c r="L2905" s="956"/>
      <c r="M2905" s="226">
        <f>K2905*12*I2904</f>
        <v>25019.675999999999</v>
      </c>
    </row>
    <row r="2906" spans="1:13">
      <c r="A2906" s="306" t="s">
        <v>91</v>
      </c>
      <c r="B2906" s="305"/>
      <c r="C2906" s="305"/>
      <c r="D2906" s="305"/>
      <c r="E2906" s="305"/>
      <c r="F2906" s="305"/>
      <c r="G2906" s="305"/>
      <c r="H2906" s="304"/>
      <c r="I2906" s="234"/>
      <c r="J2906" s="233"/>
      <c r="K2906" s="268"/>
      <c r="L2906" s="261"/>
      <c r="M2906" s="303"/>
    </row>
    <row r="2907" spans="1:13" ht="15.75" thickBot="1">
      <c r="A2907" s="292" t="s">
        <v>90</v>
      </c>
      <c r="B2907" s="302"/>
      <c r="C2907" s="302"/>
      <c r="D2907" s="302"/>
      <c r="E2907" s="302"/>
      <c r="F2907" s="302"/>
      <c r="G2907" s="302"/>
      <c r="H2907" s="301"/>
      <c r="I2907" s="289"/>
      <c r="J2907" s="222"/>
      <c r="K2907" s="221"/>
      <c r="L2907" s="220"/>
      <c r="M2907" s="219"/>
    </row>
    <row r="2908" spans="1:13">
      <c r="A2908" s="257" t="s">
        <v>89</v>
      </c>
      <c r="B2908" s="266"/>
      <c r="C2908" s="266"/>
      <c r="D2908" s="266"/>
      <c r="E2908" s="266"/>
      <c r="F2908" s="266"/>
      <c r="G2908" s="266"/>
      <c r="H2908" s="285"/>
      <c r="I2908" s="975" t="s">
        <v>27</v>
      </c>
      <c r="J2908" s="976"/>
      <c r="K2908" s="977">
        <v>4.54</v>
      </c>
      <c r="L2908" s="978"/>
      <c r="M2908" s="215">
        <f>K2908*12*I2904</f>
        <v>14965.656000000001</v>
      </c>
    </row>
    <row r="2909" spans="1:13">
      <c r="A2909" s="238" t="s">
        <v>80</v>
      </c>
      <c r="B2909" s="283"/>
      <c r="C2909" s="283"/>
      <c r="D2909" s="283"/>
      <c r="E2909" s="283"/>
      <c r="F2909" s="283"/>
      <c r="G2909" s="283"/>
      <c r="H2909" s="284"/>
      <c r="I2909" s="967" t="s">
        <v>70</v>
      </c>
      <c r="J2909" s="968"/>
      <c r="K2909" s="262"/>
      <c r="L2909" s="261"/>
      <c r="M2909" s="215"/>
    </row>
    <row r="2910" spans="1:13">
      <c r="A2910" s="257" t="s">
        <v>79</v>
      </c>
      <c r="B2910" s="266"/>
      <c r="C2910" s="266"/>
      <c r="D2910" s="266"/>
      <c r="E2910" s="266"/>
      <c r="F2910" s="266"/>
      <c r="G2910" s="266"/>
      <c r="H2910" s="285"/>
      <c r="I2910" s="975"/>
      <c r="J2910" s="976"/>
      <c r="K2910" s="262"/>
      <c r="L2910" s="261"/>
      <c r="M2910" s="215"/>
    </row>
    <row r="2911" spans="1:13">
      <c r="A2911" s="257" t="s">
        <v>88</v>
      </c>
      <c r="B2911" s="266"/>
      <c r="C2911" s="266"/>
      <c r="D2911" s="266"/>
      <c r="E2911" s="266"/>
      <c r="F2911" s="266"/>
      <c r="G2911" s="266"/>
      <c r="H2911" s="285"/>
      <c r="I2911" s="979" t="s">
        <v>59</v>
      </c>
      <c r="J2911" s="980"/>
      <c r="K2911" s="981">
        <v>3.05</v>
      </c>
      <c r="L2911" s="982"/>
      <c r="M2911" s="215">
        <f>K2911*12*I2904</f>
        <v>10054.019999999999</v>
      </c>
    </row>
    <row r="2912" spans="1:13" ht="15.75">
      <c r="A2912" s="254" t="s">
        <v>87</v>
      </c>
      <c r="B2912" s="282"/>
      <c r="C2912" s="282"/>
      <c r="D2912" s="282"/>
      <c r="E2912" s="282"/>
      <c r="F2912" s="282"/>
      <c r="G2912" s="282"/>
      <c r="H2912" s="281"/>
      <c r="I2912" s="967" t="s">
        <v>70</v>
      </c>
      <c r="J2912" s="968"/>
      <c r="K2912" s="300"/>
      <c r="L2912" s="299"/>
      <c r="M2912" s="215"/>
    </row>
    <row r="2913" spans="1:13">
      <c r="A2913" s="249" t="s">
        <v>86</v>
      </c>
      <c r="B2913" s="263"/>
      <c r="C2913" s="263"/>
      <c r="D2913" s="263"/>
      <c r="E2913" s="263"/>
      <c r="F2913" s="263"/>
      <c r="G2913" s="263"/>
      <c r="H2913" s="298"/>
      <c r="I2913" s="967"/>
      <c r="J2913" s="968"/>
      <c r="K2913" s="297"/>
      <c r="L2913" s="261"/>
      <c r="M2913" s="215"/>
    </row>
    <row r="2914" spans="1:13" ht="15.75" thickBot="1">
      <c r="A2914" s="257" t="s">
        <v>85</v>
      </c>
      <c r="B2914" s="256"/>
      <c r="C2914" s="256"/>
      <c r="D2914" s="256"/>
      <c r="E2914" s="256"/>
      <c r="F2914" s="256"/>
      <c r="G2914" s="256"/>
      <c r="H2914" s="255"/>
      <c r="I2914" s="270"/>
      <c r="J2914" s="269"/>
      <c r="K2914" s="983"/>
      <c r="L2914" s="984"/>
      <c r="M2914" s="215"/>
    </row>
    <row r="2915" spans="1:13">
      <c r="A2915" s="296" t="s">
        <v>84</v>
      </c>
      <c r="B2915" s="295"/>
      <c r="C2915" s="295"/>
      <c r="D2915" s="295"/>
      <c r="E2915" s="295"/>
      <c r="F2915" s="295"/>
      <c r="G2915" s="295"/>
      <c r="H2915" s="294"/>
      <c r="I2915" s="273"/>
      <c r="J2915" s="293"/>
      <c r="K2915" s="985">
        <f>K2917+K2922+K2924</f>
        <v>6.1999999999999993</v>
      </c>
      <c r="L2915" s="956"/>
      <c r="M2915" s="226">
        <f>K2915*12*I2904</f>
        <v>20437.679999999997</v>
      </c>
    </row>
    <row r="2916" spans="1:13" ht="15.75" thickBot="1">
      <c r="A2916" s="292" t="s">
        <v>83</v>
      </c>
      <c r="B2916" s="291"/>
      <c r="C2916" s="291"/>
      <c r="D2916" s="291"/>
      <c r="E2916" s="291"/>
      <c r="F2916" s="291"/>
      <c r="G2916" s="291"/>
      <c r="H2916" s="290"/>
      <c r="I2916" s="289"/>
      <c r="J2916" s="288"/>
      <c r="K2916" s="221"/>
      <c r="L2916" s="220"/>
      <c r="M2916" s="219"/>
    </row>
    <row r="2917" spans="1:13">
      <c r="A2917" s="238" t="s">
        <v>82</v>
      </c>
      <c r="B2917" s="237"/>
      <c r="C2917" s="237"/>
      <c r="D2917" s="237"/>
      <c r="E2917" s="237"/>
      <c r="F2917" s="237"/>
      <c r="G2917" s="237"/>
      <c r="H2917" s="235"/>
      <c r="I2917" s="967" t="s">
        <v>27</v>
      </c>
      <c r="J2917" s="968"/>
      <c r="K2917" s="977">
        <v>3.11</v>
      </c>
      <c r="L2917" s="978"/>
      <c r="M2917" s="215">
        <f>K2917*12*I2904</f>
        <v>10251.804</v>
      </c>
    </row>
    <row r="2918" spans="1:13">
      <c r="A2918" s="257" t="s">
        <v>81</v>
      </c>
      <c r="B2918" s="256"/>
      <c r="C2918" s="256"/>
      <c r="D2918" s="256"/>
      <c r="E2918" s="256"/>
      <c r="F2918" s="256"/>
      <c r="G2918" s="256"/>
      <c r="H2918" s="255"/>
      <c r="I2918" s="429"/>
      <c r="J2918" s="430"/>
      <c r="K2918" s="262"/>
      <c r="L2918" s="261"/>
      <c r="M2918" s="215"/>
    </row>
    <row r="2919" spans="1:13">
      <c r="A2919" s="238" t="s">
        <v>80</v>
      </c>
      <c r="B2919" s="283"/>
      <c r="C2919" s="283"/>
      <c r="D2919" s="283"/>
      <c r="E2919" s="283"/>
      <c r="F2919" s="283"/>
      <c r="G2919" s="283"/>
      <c r="H2919" s="284"/>
      <c r="I2919" s="967" t="s">
        <v>70</v>
      </c>
      <c r="J2919" s="968"/>
      <c r="K2919" s="262"/>
      <c r="L2919" s="261"/>
      <c r="M2919" s="215"/>
    </row>
    <row r="2920" spans="1:13">
      <c r="A2920" s="257" t="s">
        <v>79</v>
      </c>
      <c r="B2920" s="266"/>
      <c r="C2920" s="266"/>
      <c r="D2920" s="266"/>
      <c r="E2920" s="266"/>
      <c r="F2920" s="266"/>
      <c r="G2920" s="266"/>
      <c r="H2920" s="285"/>
      <c r="I2920" s="975"/>
      <c r="J2920" s="976"/>
      <c r="K2920" s="262"/>
      <c r="L2920" s="261"/>
      <c r="M2920" s="215"/>
    </row>
    <row r="2921" spans="1:13">
      <c r="A2921" s="254" t="s">
        <v>78</v>
      </c>
      <c r="B2921" s="282"/>
      <c r="C2921" s="281"/>
      <c r="D2921" s="283"/>
      <c r="E2921" s="283"/>
      <c r="F2921" s="283"/>
      <c r="G2921" s="283"/>
      <c r="H2921" s="284"/>
      <c r="I2921" s="967" t="s">
        <v>70</v>
      </c>
      <c r="J2921" s="968"/>
      <c r="K2921" s="262"/>
      <c r="L2921" s="261"/>
      <c r="M2921" s="215"/>
    </row>
    <row r="2922" spans="1:13">
      <c r="A2922" s="238" t="s">
        <v>77</v>
      </c>
      <c r="B2922" s="283"/>
      <c r="C2922" s="283"/>
      <c r="D2922" s="282"/>
      <c r="E2922" s="282"/>
      <c r="F2922" s="282"/>
      <c r="G2922" s="282"/>
      <c r="H2922" s="281"/>
      <c r="I2922" s="979" t="s">
        <v>59</v>
      </c>
      <c r="J2922" s="980"/>
      <c r="K2922" s="981">
        <v>1.36</v>
      </c>
      <c r="L2922" s="982"/>
      <c r="M2922" s="215">
        <f>K2922*12*I2904</f>
        <v>4483.1040000000003</v>
      </c>
    </row>
    <row r="2923" spans="1:13">
      <c r="A2923" s="249" t="s">
        <v>76</v>
      </c>
      <c r="B2923" s="248"/>
      <c r="C2923" s="248"/>
      <c r="D2923" s="248"/>
      <c r="E2923" s="248"/>
      <c r="F2923" s="248"/>
      <c r="G2923" s="248"/>
      <c r="H2923" s="247"/>
      <c r="I2923" s="961" t="s">
        <v>134</v>
      </c>
      <c r="J2923" s="962"/>
      <c r="K2923" s="262"/>
      <c r="L2923" s="261"/>
      <c r="M2923" s="215"/>
    </row>
    <row r="2924" spans="1:13">
      <c r="A2924" s="249" t="s">
        <v>73</v>
      </c>
      <c r="B2924" s="248"/>
      <c r="C2924" s="248"/>
      <c r="D2924" s="248"/>
      <c r="E2924" s="248"/>
      <c r="F2924" s="248"/>
      <c r="G2924" s="248"/>
      <c r="H2924" s="247"/>
      <c r="I2924" s="961" t="s">
        <v>59</v>
      </c>
      <c r="J2924" s="962"/>
      <c r="K2924" s="981">
        <v>1.73</v>
      </c>
      <c r="L2924" s="982"/>
      <c r="M2924" s="215">
        <f>K2924*12*I2904</f>
        <v>5702.771999999999</v>
      </c>
    </row>
    <row r="2925" spans="1:13">
      <c r="A2925" s="257" t="s">
        <v>72</v>
      </c>
      <c r="B2925" s="256"/>
      <c r="C2925" s="256"/>
      <c r="D2925" s="256"/>
      <c r="E2925" s="256"/>
      <c r="F2925" s="256"/>
      <c r="G2925" s="256"/>
      <c r="H2925" s="255"/>
      <c r="I2925" s="270"/>
      <c r="J2925" s="269"/>
      <c r="K2925" s="262"/>
      <c r="L2925" s="261"/>
      <c r="M2925" s="215"/>
    </row>
    <row r="2926" spans="1:13">
      <c r="A2926" s="249" t="s">
        <v>71</v>
      </c>
      <c r="B2926" s="248"/>
      <c r="C2926" s="248"/>
      <c r="D2926" s="248"/>
      <c r="E2926" s="248"/>
      <c r="F2926" s="248"/>
      <c r="G2926" s="248"/>
      <c r="H2926" s="247"/>
      <c r="I2926" s="967" t="s">
        <v>70</v>
      </c>
      <c r="J2926" s="968"/>
      <c r="K2926" s="262"/>
      <c r="L2926" s="261"/>
      <c r="M2926" s="215"/>
    </row>
    <row r="2927" spans="1:13" ht="15.75" thickBot="1">
      <c r="A2927" s="249" t="s">
        <v>69</v>
      </c>
      <c r="B2927" s="248"/>
      <c r="C2927" s="248"/>
      <c r="D2927" s="248"/>
      <c r="E2927" s="248"/>
      <c r="F2927" s="248"/>
      <c r="G2927" s="248"/>
      <c r="H2927" s="247"/>
      <c r="I2927" s="961" t="s">
        <v>133</v>
      </c>
      <c r="J2927" s="962"/>
      <c r="K2927" s="280"/>
      <c r="L2927" s="279"/>
      <c r="M2927" s="278"/>
    </row>
    <row r="2928" spans="1:13" ht="15.75" thickBot="1">
      <c r="A2928" s="277" t="s">
        <v>66</v>
      </c>
      <c r="B2928" s="276"/>
      <c r="C2928" s="276"/>
      <c r="D2928" s="276"/>
      <c r="E2928" s="276"/>
      <c r="F2928" s="276"/>
      <c r="G2928" s="275"/>
      <c r="H2928" s="274"/>
      <c r="I2928" s="273"/>
      <c r="J2928" s="272"/>
      <c r="K2928" s="991">
        <f>K2929+K2936+K2944+K2948+K2949+K2950</f>
        <v>32.74</v>
      </c>
      <c r="L2928" s="956"/>
      <c r="M2928" s="226">
        <f>M2929+M2936+M2944+M2948+M2949+M2950</f>
        <v>107924.136</v>
      </c>
    </row>
    <row r="2929" spans="1:13" ht="15.75" thickBot="1">
      <c r="A2929" s="986" t="s">
        <v>65</v>
      </c>
      <c r="B2929" s="987"/>
      <c r="C2929" s="987"/>
      <c r="D2929" s="987"/>
      <c r="E2929" s="987"/>
      <c r="F2929" s="987"/>
      <c r="G2929" s="987"/>
      <c r="H2929" s="988"/>
      <c r="I2929" s="242"/>
      <c r="J2929" s="241"/>
      <c r="K2929" s="989">
        <f>K2930+K2931+K2932+K2934+K2935</f>
        <v>8.3000000000000007</v>
      </c>
      <c r="L2929" s="990"/>
      <c r="M2929" s="240">
        <f>K2929*12*I2904</f>
        <v>27360.120000000003</v>
      </c>
    </row>
    <row r="2930" spans="1:13">
      <c r="A2930" s="257" t="s">
        <v>64</v>
      </c>
      <c r="B2930" s="256"/>
      <c r="C2930" s="256"/>
      <c r="D2930" s="256"/>
      <c r="E2930" s="256"/>
      <c r="F2930" s="256"/>
      <c r="G2930" s="256"/>
      <c r="H2930" s="255"/>
      <c r="I2930" s="975" t="s">
        <v>63</v>
      </c>
      <c r="J2930" s="976"/>
      <c r="K2930" s="977">
        <v>2.2400000000000002</v>
      </c>
      <c r="L2930" s="978"/>
      <c r="M2930" s="215">
        <f>K2930*12*I2904</f>
        <v>7383.9360000000006</v>
      </c>
    </row>
    <row r="2931" spans="1:13">
      <c r="A2931" s="254" t="s">
        <v>62</v>
      </c>
      <c r="B2931" s="253"/>
      <c r="C2931" s="253"/>
      <c r="D2931" s="253"/>
      <c r="E2931" s="253"/>
      <c r="F2931" s="253"/>
      <c r="G2931" s="253"/>
      <c r="H2931" s="252"/>
      <c r="I2931" s="979" t="s">
        <v>61</v>
      </c>
      <c r="J2931" s="980"/>
      <c r="K2931" s="981">
        <v>5.28</v>
      </c>
      <c r="L2931" s="982"/>
      <c r="M2931" s="215">
        <f>K2931*12*I2904</f>
        <v>17404.991999999998</v>
      </c>
    </row>
    <row r="2932" spans="1:13">
      <c r="A2932" s="249" t="s">
        <v>60</v>
      </c>
      <c r="B2932" s="248"/>
      <c r="C2932" s="248"/>
      <c r="D2932" s="248"/>
      <c r="E2932" s="248"/>
      <c r="F2932" s="248"/>
      <c r="G2932" s="248"/>
      <c r="H2932" s="247"/>
      <c r="I2932" s="961" t="s">
        <v>59</v>
      </c>
      <c r="J2932" s="962"/>
      <c r="K2932" s="981">
        <v>0.6</v>
      </c>
      <c r="L2932" s="982"/>
      <c r="M2932" s="215">
        <f>K2932*12*I2904</f>
        <v>1977.8399999999997</v>
      </c>
    </row>
    <row r="2933" spans="1:13">
      <c r="A2933" s="271" t="s">
        <v>58</v>
      </c>
      <c r="B2933" s="266"/>
      <c r="C2933" s="266"/>
      <c r="D2933" s="266"/>
      <c r="E2933" s="256"/>
      <c r="F2933" s="256"/>
      <c r="G2933" s="256"/>
      <c r="H2933" s="255"/>
      <c r="I2933" s="270"/>
      <c r="J2933" s="269"/>
      <c r="K2933" s="268"/>
      <c r="L2933" s="261"/>
      <c r="M2933" s="215"/>
    </row>
    <row r="2934" spans="1:13">
      <c r="A2934" s="254" t="s">
        <v>57</v>
      </c>
      <c r="B2934" s="253"/>
      <c r="C2934" s="253"/>
      <c r="D2934" s="253"/>
      <c r="E2934" s="253"/>
      <c r="F2934" s="253"/>
      <c r="G2934" s="253"/>
      <c r="H2934" s="252"/>
      <c r="I2934" s="979" t="s">
        <v>27</v>
      </c>
      <c r="J2934" s="980"/>
      <c r="K2934" s="981">
        <v>0.18</v>
      </c>
      <c r="L2934" s="982"/>
      <c r="M2934" s="215">
        <f>K2934*12*I2904</f>
        <v>593.35199999999998</v>
      </c>
    </row>
    <row r="2935" spans="1:13" ht="15.75" thickBot="1">
      <c r="A2935" s="249" t="s">
        <v>56</v>
      </c>
      <c r="B2935" s="248"/>
      <c r="C2935" s="248"/>
      <c r="D2935" s="248"/>
      <c r="E2935" s="248"/>
      <c r="F2935" s="248"/>
      <c r="G2935" s="248"/>
      <c r="H2935" s="247"/>
      <c r="I2935" s="992" t="s">
        <v>27</v>
      </c>
      <c r="J2935" s="993"/>
      <c r="K2935" s="994"/>
      <c r="L2935" s="995"/>
      <c r="M2935" s="215"/>
    </row>
    <row r="2936" spans="1:13" ht="15.75" thickBot="1">
      <c r="A2936" s="996" t="s">
        <v>55</v>
      </c>
      <c r="B2936" s="997"/>
      <c r="C2936" s="997"/>
      <c r="D2936" s="997"/>
      <c r="E2936" s="997"/>
      <c r="F2936" s="997"/>
      <c r="G2936" s="997"/>
      <c r="H2936" s="998"/>
      <c r="I2936" s="242"/>
      <c r="J2936" s="241"/>
      <c r="K2936" s="999">
        <f>K2937+K2938+K2940+K2941+K2942+K2943</f>
        <v>2.5499999999999998</v>
      </c>
      <c r="L2936" s="990"/>
      <c r="M2936" s="240">
        <f>K2936*12*I2904</f>
        <v>8405.82</v>
      </c>
    </row>
    <row r="2937" spans="1:13">
      <c r="A2937" s="267" t="s">
        <v>54</v>
      </c>
      <c r="B2937" s="266"/>
      <c r="C2937" s="266"/>
      <c r="D2937" s="266"/>
      <c r="E2937" s="266"/>
      <c r="F2937" s="256"/>
      <c r="G2937" s="256"/>
      <c r="H2937" s="255"/>
      <c r="I2937" s="265"/>
      <c r="J2937" s="233"/>
      <c r="K2937" s="977">
        <v>0.14000000000000001</v>
      </c>
      <c r="L2937" s="978"/>
      <c r="M2937" s="215">
        <f>K2937*12*I2904</f>
        <v>461.49600000000004</v>
      </c>
    </row>
    <row r="2938" spans="1:13">
      <c r="A2938" s="264" t="s">
        <v>53</v>
      </c>
      <c r="B2938" s="263"/>
      <c r="C2938" s="263"/>
      <c r="D2938" s="263"/>
      <c r="E2938" s="263"/>
      <c r="F2938" s="248"/>
      <c r="G2938" s="248"/>
      <c r="H2938" s="247"/>
      <c r="I2938" s="967" t="s">
        <v>52</v>
      </c>
      <c r="J2938" s="968"/>
      <c r="K2938" s="981">
        <v>1.22</v>
      </c>
      <c r="L2938" s="982"/>
      <c r="M2938" s="215">
        <f>K2938*12*I2904</f>
        <v>4021.6080000000002</v>
      </c>
    </row>
    <row r="2939" spans="1:13">
      <c r="A2939" s="257" t="s">
        <v>51</v>
      </c>
      <c r="B2939" s="256"/>
      <c r="C2939" s="256"/>
      <c r="D2939" s="256"/>
      <c r="E2939" s="256"/>
      <c r="F2939" s="256"/>
      <c r="G2939" s="256"/>
      <c r="H2939" s="255"/>
      <c r="I2939" s="975" t="s">
        <v>50</v>
      </c>
      <c r="J2939" s="976"/>
      <c r="K2939" s="262"/>
      <c r="L2939" s="261"/>
      <c r="M2939" s="215"/>
    </row>
    <row r="2940" spans="1:13">
      <c r="A2940" s="254" t="s">
        <v>49</v>
      </c>
      <c r="B2940" s="253"/>
      <c r="C2940" s="253"/>
      <c r="D2940" s="253"/>
      <c r="E2940" s="253"/>
      <c r="F2940" s="253"/>
      <c r="G2940" s="253"/>
      <c r="H2940" s="252"/>
      <c r="I2940" s="979" t="s">
        <v>48</v>
      </c>
      <c r="J2940" s="980"/>
      <c r="K2940" s="981">
        <v>0.75</v>
      </c>
      <c r="L2940" s="982"/>
      <c r="M2940" s="215">
        <f>K2940*12*I2904</f>
        <v>2472.2999999999997</v>
      </c>
    </row>
    <row r="2941" spans="1:13">
      <c r="A2941" s="254" t="s">
        <v>47</v>
      </c>
      <c r="B2941" s="253"/>
      <c r="C2941" s="253"/>
      <c r="D2941" s="253"/>
      <c r="E2941" s="253"/>
      <c r="F2941" s="253"/>
      <c r="G2941" s="253"/>
      <c r="H2941" s="252"/>
      <c r="I2941" s="979" t="s">
        <v>46</v>
      </c>
      <c r="J2941" s="980"/>
      <c r="K2941" s="981">
        <v>0.19</v>
      </c>
      <c r="L2941" s="982"/>
      <c r="M2941" s="215">
        <f>K2941*12*I2904</f>
        <v>626.31600000000003</v>
      </c>
    </row>
    <row r="2942" spans="1:13">
      <c r="A2942" s="249" t="s">
        <v>38</v>
      </c>
      <c r="B2942" s="248"/>
      <c r="C2942" s="248"/>
      <c r="D2942" s="248"/>
      <c r="E2942" s="248"/>
      <c r="F2942" s="248"/>
      <c r="G2942" s="248"/>
      <c r="H2942" s="247"/>
      <c r="I2942" s="979" t="s">
        <v>37</v>
      </c>
      <c r="J2942" s="980"/>
      <c r="K2942" s="983">
        <v>0.1</v>
      </c>
      <c r="L2942" s="984"/>
      <c r="M2942" s="215">
        <f>K2942*12*I2904</f>
        <v>329.64000000000004</v>
      </c>
    </row>
    <row r="2943" spans="1:13" ht="15.75" thickBot="1">
      <c r="A2943" s="249" t="s">
        <v>45</v>
      </c>
      <c r="B2943" s="248"/>
      <c r="C2943" s="248"/>
      <c r="D2943" s="248"/>
      <c r="E2943" s="248"/>
      <c r="F2943" s="248"/>
      <c r="G2943" s="248"/>
      <c r="H2943" s="247"/>
      <c r="I2943" s="992" t="s">
        <v>44</v>
      </c>
      <c r="J2943" s="993"/>
      <c r="K2943" s="1002">
        <v>0.15</v>
      </c>
      <c r="L2943" s="1003"/>
      <c r="M2943" s="260">
        <f>K2943*12*I2904</f>
        <v>494.45999999999992</v>
      </c>
    </row>
    <row r="2944" spans="1:13" ht="15.75" thickBot="1">
      <c r="A2944" s="996" t="s">
        <v>108</v>
      </c>
      <c r="B2944" s="997"/>
      <c r="C2944" s="997"/>
      <c r="D2944" s="997"/>
      <c r="E2944" s="997"/>
      <c r="F2944" s="997"/>
      <c r="G2944" s="997"/>
      <c r="H2944" s="998"/>
      <c r="I2944" s="259"/>
      <c r="J2944" s="258"/>
      <c r="K2944" s="1004">
        <f>K2945+K2946+K2947</f>
        <v>1.67</v>
      </c>
      <c r="L2944" s="1005"/>
      <c r="M2944" s="240">
        <f>K2944*12*I2904</f>
        <v>5504.9879999999994</v>
      </c>
    </row>
    <row r="2945" spans="1:14">
      <c r="A2945" s="257" t="s">
        <v>42</v>
      </c>
      <c r="B2945" s="256"/>
      <c r="C2945" s="256"/>
      <c r="D2945" s="256"/>
      <c r="E2945" s="256"/>
      <c r="F2945" s="256"/>
      <c r="G2945" s="256"/>
      <c r="H2945" s="255"/>
      <c r="I2945" s="1006" t="s">
        <v>41</v>
      </c>
      <c r="J2945" s="1007"/>
      <c r="K2945" s="1008">
        <v>0.8</v>
      </c>
      <c r="L2945" s="1009"/>
      <c r="M2945" s="215">
        <f>K2945*12*I2904</f>
        <v>2637.1200000000003</v>
      </c>
    </row>
    <row r="2946" spans="1:14">
      <c r="A2946" s="254" t="s">
        <v>40</v>
      </c>
      <c r="B2946" s="253"/>
      <c r="C2946" s="253"/>
      <c r="D2946" s="253"/>
      <c r="E2946" s="253"/>
      <c r="F2946" s="253"/>
      <c r="G2946" s="253"/>
      <c r="H2946" s="252"/>
      <c r="I2946" s="251" t="s">
        <v>39</v>
      </c>
      <c r="J2946" s="250"/>
      <c r="K2946" s="983">
        <v>0.7</v>
      </c>
      <c r="L2946" s="984"/>
      <c r="M2946" s="215">
        <f>K2946*12*I2904</f>
        <v>2307.4799999999996</v>
      </c>
    </row>
    <row r="2947" spans="1:14" ht="15.75" thickBot="1">
      <c r="A2947" s="249" t="s">
        <v>38</v>
      </c>
      <c r="B2947" s="248"/>
      <c r="C2947" s="248"/>
      <c r="D2947" s="248"/>
      <c r="E2947" s="248"/>
      <c r="F2947" s="248"/>
      <c r="G2947" s="248"/>
      <c r="H2947" s="247"/>
      <c r="I2947" s="992" t="s">
        <v>37</v>
      </c>
      <c r="J2947" s="993"/>
      <c r="K2947" s="1002">
        <v>0.17</v>
      </c>
      <c r="L2947" s="1003"/>
      <c r="M2947" s="215">
        <f>K2947*12*I2904</f>
        <v>560.38800000000003</v>
      </c>
    </row>
    <row r="2948" spans="1:14" ht="15.75" thickBot="1">
      <c r="A2948" s="246" t="s">
        <v>107</v>
      </c>
      <c r="B2948" s="245"/>
      <c r="C2948" s="245"/>
      <c r="D2948" s="245"/>
      <c r="E2948" s="245"/>
      <c r="F2948" s="245"/>
      <c r="G2948" s="245"/>
      <c r="H2948" s="244"/>
      <c r="I2948" s="1010" t="s">
        <v>35</v>
      </c>
      <c r="J2948" s="1011"/>
      <c r="K2948" s="1012">
        <v>18.149999999999999</v>
      </c>
      <c r="L2948" s="1013"/>
      <c r="M2948" s="240">
        <f>K2948*12*I2904</f>
        <v>59829.659999999996</v>
      </c>
      <c r="N2948">
        <v>16.73</v>
      </c>
    </row>
    <row r="2949" spans="1:14" ht="15.75" thickBot="1">
      <c r="A2949" s="986" t="s">
        <v>106</v>
      </c>
      <c r="B2949" s="987"/>
      <c r="C2949" s="987"/>
      <c r="D2949" s="987"/>
      <c r="E2949" s="987"/>
      <c r="F2949" s="987"/>
      <c r="G2949" s="987"/>
      <c r="H2949" s="988"/>
      <c r="I2949" s="1014" t="s">
        <v>32</v>
      </c>
      <c r="J2949" s="1015"/>
      <c r="K2949" s="999">
        <v>1.98</v>
      </c>
      <c r="L2949" s="1005"/>
      <c r="M2949" s="240">
        <f>K2949*12*I2904</f>
        <v>6526.8719999999994</v>
      </c>
    </row>
    <row r="2950" spans="1:14" ht="15.75" thickBot="1">
      <c r="A2950" s="246" t="s">
        <v>105</v>
      </c>
      <c r="B2950" s="245"/>
      <c r="C2950" s="245"/>
      <c r="D2950" s="245"/>
      <c r="E2950" s="245"/>
      <c r="F2950" s="245"/>
      <c r="G2950" s="245"/>
      <c r="H2950" s="244"/>
      <c r="I2950" s="242"/>
      <c r="J2950" s="241"/>
      <c r="K2950" s="999">
        <v>0.09</v>
      </c>
      <c r="L2950" s="1005"/>
      <c r="M2950" s="240">
        <f>K2950*12*I2904</f>
        <v>296.67599999999999</v>
      </c>
    </row>
    <row r="2951" spans="1:14">
      <c r="A2951" s="238" t="s">
        <v>28</v>
      </c>
      <c r="B2951" s="237"/>
      <c r="C2951" s="237"/>
      <c r="D2951" s="237"/>
      <c r="E2951" s="237"/>
      <c r="F2951" s="237"/>
      <c r="G2951" s="237"/>
      <c r="H2951" s="235"/>
      <c r="I2951" s="1014" t="s">
        <v>27</v>
      </c>
      <c r="J2951" s="1015"/>
      <c r="K2951" s="431"/>
      <c r="L2951" s="432"/>
      <c r="M2951" s="215"/>
    </row>
    <row r="2952" spans="1:14" ht="15.75" thickBot="1">
      <c r="A2952" s="238" t="s">
        <v>26</v>
      </c>
      <c r="B2952" s="237"/>
      <c r="C2952" s="237"/>
      <c r="D2952" s="237"/>
      <c r="E2952" s="237"/>
      <c r="F2952" s="237"/>
      <c r="G2952" s="237"/>
      <c r="H2952" s="235"/>
      <c r="I2952" s="234"/>
      <c r="J2952" s="233"/>
      <c r="K2952" s="431"/>
      <c r="L2952" s="432"/>
      <c r="M2952" s="215"/>
    </row>
    <row r="2953" spans="1:14" ht="15.75" thickBot="1">
      <c r="A2953" s="986" t="s">
        <v>111</v>
      </c>
      <c r="B2953" s="987"/>
      <c r="C2953" s="987"/>
      <c r="D2953" s="987"/>
      <c r="E2953" s="987"/>
      <c r="F2953" s="987"/>
      <c r="G2953" s="987"/>
      <c r="H2953" s="988"/>
      <c r="I2953" s="242"/>
      <c r="J2953" s="241"/>
      <c r="K2953" s="999">
        <v>7.34</v>
      </c>
      <c r="L2953" s="1005"/>
      <c r="M2953" s="240">
        <f>K2953*12*I2904</f>
        <v>24195.575999999997</v>
      </c>
    </row>
    <row r="2954" spans="1:14">
      <c r="A2954" s="238" t="s">
        <v>132</v>
      </c>
      <c r="B2954" s="236"/>
      <c r="C2954" s="236"/>
      <c r="D2954" s="236"/>
      <c r="E2954" s="236"/>
      <c r="F2954" s="237"/>
      <c r="G2954" s="236"/>
      <c r="H2954" s="235"/>
      <c r="I2954" s="967" t="s">
        <v>23</v>
      </c>
      <c r="J2954" s="968"/>
      <c r="K2954" s="232"/>
      <c r="L2954" s="432"/>
      <c r="M2954" s="215"/>
    </row>
    <row r="2955" spans="1:14">
      <c r="A2955" s="238" t="s">
        <v>131</v>
      </c>
      <c r="B2955" s="236"/>
      <c r="C2955" s="236"/>
      <c r="D2955" s="236"/>
      <c r="E2955" s="236"/>
      <c r="F2955" s="237"/>
      <c r="G2955" s="236"/>
      <c r="H2955" s="235"/>
      <c r="I2955" s="967" t="s">
        <v>21</v>
      </c>
      <c r="J2955" s="968"/>
      <c r="K2955" s="232"/>
      <c r="L2955" s="432"/>
      <c r="M2955" s="215"/>
    </row>
    <row r="2956" spans="1:14">
      <c r="A2956" s="238" t="s">
        <v>130</v>
      </c>
      <c r="B2956" s="236"/>
      <c r="C2956" s="236"/>
      <c r="D2956" s="236"/>
      <c r="E2956" s="236"/>
      <c r="F2956" s="237"/>
      <c r="G2956" s="236"/>
      <c r="H2956" s="235"/>
      <c r="I2956" s="967" t="s">
        <v>19</v>
      </c>
      <c r="J2956" s="968"/>
      <c r="K2956" s="232"/>
      <c r="L2956" s="432"/>
      <c r="M2956" s="215"/>
    </row>
    <row r="2957" spans="1:14">
      <c r="A2957" s="238" t="s">
        <v>129</v>
      </c>
      <c r="B2957" s="236"/>
      <c r="C2957" s="236"/>
      <c r="D2957" s="236"/>
      <c r="E2957" s="236"/>
      <c r="F2957" s="237"/>
      <c r="G2957" s="236"/>
      <c r="H2957" s="235"/>
      <c r="I2957" s="967" t="s">
        <v>17</v>
      </c>
      <c r="J2957" s="968"/>
      <c r="K2957" s="232"/>
      <c r="L2957" s="432"/>
      <c r="M2957" s="215"/>
    </row>
    <row r="2958" spans="1:14">
      <c r="A2958" s="238" t="s">
        <v>128</v>
      </c>
      <c r="B2958" s="236"/>
      <c r="C2958" s="236"/>
      <c r="D2958" s="236"/>
      <c r="E2958" s="236"/>
      <c r="F2958" s="237"/>
      <c r="G2958" s="236"/>
      <c r="H2958" s="235"/>
      <c r="I2958" s="967" t="s">
        <v>15</v>
      </c>
      <c r="J2958" s="968"/>
      <c r="K2958" s="232"/>
      <c r="L2958" s="432"/>
      <c r="M2958" s="215"/>
    </row>
    <row r="2959" spans="1:14">
      <c r="A2959" s="238" t="s">
        <v>127</v>
      </c>
      <c r="B2959" s="236"/>
      <c r="C2959" s="236"/>
      <c r="D2959" s="236"/>
      <c r="E2959" s="236"/>
      <c r="F2959" s="237"/>
      <c r="G2959" s="236"/>
      <c r="H2959" s="235"/>
      <c r="I2959" s="234"/>
      <c r="J2959" s="233"/>
      <c r="K2959" s="232"/>
      <c r="L2959" s="239"/>
      <c r="M2959" s="215"/>
    </row>
    <row r="2960" spans="1:14">
      <c r="A2960" s="238" t="s">
        <v>126</v>
      </c>
      <c r="B2960" s="236"/>
      <c r="C2960" s="236"/>
      <c r="D2960" s="236"/>
      <c r="E2960" s="236"/>
      <c r="F2960" s="237"/>
      <c r="G2960" s="236"/>
      <c r="H2960" s="235"/>
      <c r="I2960" s="234"/>
      <c r="J2960" s="233"/>
      <c r="K2960" s="232"/>
      <c r="L2960" s="432"/>
      <c r="M2960" s="215"/>
    </row>
    <row r="2961" spans="1:13">
      <c r="A2961" s="238" t="s">
        <v>11</v>
      </c>
      <c r="B2961" s="236"/>
      <c r="C2961" s="236"/>
      <c r="D2961" s="236"/>
      <c r="E2961" s="236"/>
      <c r="F2961" s="237"/>
      <c r="G2961" s="236"/>
      <c r="H2961" s="235"/>
      <c r="I2961" s="234"/>
      <c r="J2961" s="233"/>
      <c r="K2961" s="232"/>
      <c r="L2961" s="432"/>
      <c r="M2961" s="215"/>
    </row>
    <row r="2962" spans="1:13" ht="15.75" thickBot="1">
      <c r="A2962" s="238" t="s">
        <v>125</v>
      </c>
      <c r="B2962" s="236"/>
      <c r="C2962" s="236"/>
      <c r="D2962" s="236"/>
      <c r="E2962" s="236"/>
      <c r="F2962" s="237"/>
      <c r="G2962" s="236"/>
      <c r="H2962" s="235"/>
      <c r="I2962" s="234"/>
      <c r="J2962" s="233"/>
      <c r="K2962" s="232"/>
      <c r="L2962" s="432"/>
      <c r="M2962" s="215"/>
    </row>
    <row r="2963" spans="1:13">
      <c r="A2963" s="230" t="s">
        <v>8</v>
      </c>
      <c r="B2963" s="229"/>
      <c r="C2963" s="229"/>
      <c r="D2963" s="229"/>
      <c r="E2963" s="229"/>
      <c r="F2963" s="229"/>
      <c r="G2963" s="229"/>
      <c r="H2963" s="229"/>
      <c r="I2963" s="1014" t="s">
        <v>3</v>
      </c>
      <c r="J2963" s="1015"/>
      <c r="K2963" s="228"/>
      <c r="L2963" s="227"/>
      <c r="M2963" s="226"/>
    </row>
    <row r="2964" spans="1:13" ht="15.75" thickBot="1">
      <c r="A2964" s="225" t="s">
        <v>7</v>
      </c>
      <c r="B2964" s="224"/>
      <c r="C2964" s="224"/>
      <c r="D2964" s="224"/>
      <c r="E2964" s="224"/>
      <c r="F2964" s="224"/>
      <c r="G2964" s="224"/>
      <c r="H2964" s="224"/>
      <c r="I2964" s="223"/>
      <c r="J2964" s="222"/>
      <c r="K2964" s="221"/>
      <c r="L2964" s="220"/>
      <c r="M2964" s="219"/>
    </row>
    <row r="2965" spans="1:13" ht="15.75" thickBot="1">
      <c r="A2965" s="1016" t="s">
        <v>157</v>
      </c>
      <c r="B2965" s="1016"/>
      <c r="C2965" s="1016"/>
      <c r="D2965" s="1016"/>
      <c r="E2965" s="1016"/>
      <c r="F2965" s="1016"/>
      <c r="G2965" s="1016"/>
      <c r="H2965" s="1016"/>
      <c r="I2965" s="1014" t="s">
        <v>3</v>
      </c>
      <c r="J2965" s="1015"/>
      <c r="K2965" s="1017">
        <v>0.76</v>
      </c>
      <c r="L2965" s="1017"/>
      <c r="M2965" s="215">
        <f>K2965*I2904*12</f>
        <v>2505.2640000000001</v>
      </c>
    </row>
    <row r="2966" spans="1:13" ht="15.75" thickBot="1">
      <c r="A2966" s="1020" t="s">
        <v>0</v>
      </c>
      <c r="B2966" s="1021"/>
      <c r="C2966" s="1021"/>
      <c r="D2966" s="1021"/>
      <c r="E2966" s="1021"/>
      <c r="F2966" s="1021"/>
      <c r="G2966" s="1021"/>
      <c r="H2966" s="1021"/>
      <c r="I2966" s="210"/>
      <c r="J2966" s="209"/>
      <c r="K2966" s="1022">
        <f>K2905+K2915+K2928+K2953+K2965</f>
        <v>54.63</v>
      </c>
      <c r="L2966" s="1023"/>
      <c r="M2966" s="208">
        <f>M2905+M2915+M2928+M2953+M2965</f>
        <v>180082.33199999999</v>
      </c>
    </row>
    <row r="2968" spans="1:13" ht="15.75">
      <c r="A2968" s="957" t="s">
        <v>104</v>
      </c>
      <c r="B2968" s="957"/>
      <c r="C2968" s="957"/>
      <c r="D2968" s="957"/>
      <c r="E2968" s="957"/>
      <c r="F2968" s="957"/>
      <c r="G2968" s="957"/>
      <c r="H2968" s="957"/>
      <c r="I2968" s="957"/>
      <c r="J2968" s="957"/>
      <c r="K2968" s="957"/>
      <c r="L2968" s="957"/>
      <c r="M2968" s="262"/>
    </row>
    <row r="2969" spans="1:13" ht="15.75">
      <c r="A2969" s="958" t="s">
        <v>139</v>
      </c>
      <c r="B2969" s="958"/>
      <c r="C2969" s="958"/>
      <c r="D2969" s="958"/>
      <c r="E2969" s="958"/>
      <c r="F2969" s="958"/>
      <c r="G2969" s="958"/>
      <c r="H2969" s="958"/>
      <c r="I2969" s="958"/>
      <c r="J2969" s="958"/>
      <c r="K2969" s="958"/>
      <c r="L2969" s="958"/>
      <c r="M2969" s="262"/>
    </row>
    <row r="2970" spans="1:13" ht="15.75">
      <c r="A2970" s="300"/>
      <c r="B2970" s="300"/>
      <c r="C2970" s="300"/>
      <c r="D2970" s="300"/>
      <c r="E2970" s="300"/>
      <c r="F2970" s="300" t="s">
        <v>162</v>
      </c>
      <c r="G2970" s="300"/>
      <c r="H2970" s="300"/>
      <c r="I2970" s="300"/>
      <c r="J2970" s="300"/>
      <c r="K2970" s="1110" t="s">
        <v>159</v>
      </c>
      <c r="L2970" s="1111"/>
      <c r="M2970" s="1111"/>
    </row>
    <row r="2971" spans="1:13">
      <c r="A2971" s="264"/>
      <c r="B2971" s="263"/>
      <c r="C2971" s="960" t="s">
        <v>100</v>
      </c>
      <c r="D2971" s="960"/>
      <c r="E2971" s="960"/>
      <c r="F2971" s="263"/>
      <c r="G2971" s="263"/>
      <c r="H2971" s="298"/>
      <c r="I2971" s="961" t="s">
        <v>99</v>
      </c>
      <c r="J2971" s="962"/>
      <c r="K2971" s="963" t="s">
        <v>98</v>
      </c>
      <c r="L2971" s="964"/>
      <c r="M2971" s="312"/>
    </row>
    <row r="2972" spans="1:13">
      <c r="A2972" s="311"/>
      <c r="B2972" s="283"/>
      <c r="C2972" s="283"/>
      <c r="D2972" s="283"/>
      <c r="E2972" s="283"/>
      <c r="F2972" s="283"/>
      <c r="G2972" s="283"/>
      <c r="H2972" s="284"/>
      <c r="I2972" s="234"/>
      <c r="J2972" s="233"/>
      <c r="K2972" s="965" t="s">
        <v>97</v>
      </c>
      <c r="L2972" s="966"/>
      <c r="M2972" s="310" t="s">
        <v>96</v>
      </c>
    </row>
    <row r="2973" spans="1:13">
      <c r="A2973" s="311"/>
      <c r="B2973" s="283"/>
      <c r="C2973" s="283"/>
      <c r="D2973" s="283"/>
      <c r="E2973" s="283"/>
      <c r="F2973" s="283"/>
      <c r="G2973" s="283"/>
      <c r="H2973" s="284"/>
      <c r="I2973" s="967" t="s">
        <v>95</v>
      </c>
      <c r="J2973" s="968"/>
      <c r="K2973" s="969" t="s">
        <v>94</v>
      </c>
      <c r="L2973" s="970"/>
      <c r="M2973" s="310" t="s">
        <v>93</v>
      </c>
    </row>
    <row r="2974" spans="1:13" ht="16.5" thickBot="1">
      <c r="A2974" s="309"/>
      <c r="B2974" s="280"/>
      <c r="C2974" s="280"/>
      <c r="D2974" s="280"/>
      <c r="E2974" s="280"/>
      <c r="F2974" s="280"/>
      <c r="G2974" s="280"/>
      <c r="H2974" s="279"/>
      <c r="I2974" s="971">
        <v>270.7</v>
      </c>
      <c r="J2974" s="972"/>
      <c r="K2974" s="973"/>
      <c r="L2974" s="974"/>
      <c r="M2974" s="308"/>
    </row>
    <row r="2975" spans="1:13">
      <c r="A2975" s="296" t="s">
        <v>92</v>
      </c>
      <c r="B2975" s="276"/>
      <c r="C2975" s="276"/>
      <c r="D2975" s="276"/>
      <c r="E2975" s="276"/>
      <c r="F2975" s="276"/>
      <c r="G2975" s="276"/>
      <c r="H2975" s="307"/>
      <c r="I2975" s="273"/>
      <c r="J2975" s="272"/>
      <c r="K2975" s="955">
        <f>K2978+K2981</f>
        <v>7.59</v>
      </c>
      <c r="L2975" s="956"/>
      <c r="M2975" s="226">
        <f>K2975*12*I2974</f>
        <v>24655.356</v>
      </c>
    </row>
    <row r="2976" spans="1:13">
      <c r="A2976" s="306" t="s">
        <v>91</v>
      </c>
      <c r="B2976" s="305"/>
      <c r="C2976" s="305"/>
      <c r="D2976" s="305"/>
      <c r="E2976" s="305"/>
      <c r="F2976" s="305"/>
      <c r="G2976" s="305"/>
      <c r="H2976" s="304"/>
      <c r="I2976" s="234"/>
      <c r="J2976" s="233"/>
      <c r="K2976" s="268"/>
      <c r="L2976" s="261"/>
      <c r="M2976" s="303"/>
    </row>
    <row r="2977" spans="1:13" ht="15.75" thickBot="1">
      <c r="A2977" s="292" t="s">
        <v>90</v>
      </c>
      <c r="B2977" s="302"/>
      <c r="C2977" s="302"/>
      <c r="D2977" s="302"/>
      <c r="E2977" s="302"/>
      <c r="F2977" s="302"/>
      <c r="G2977" s="302"/>
      <c r="H2977" s="301"/>
      <c r="I2977" s="289"/>
      <c r="J2977" s="222"/>
      <c r="K2977" s="221"/>
      <c r="L2977" s="220"/>
      <c r="M2977" s="219"/>
    </row>
    <row r="2978" spans="1:13">
      <c r="A2978" s="257" t="s">
        <v>89</v>
      </c>
      <c r="B2978" s="266"/>
      <c r="C2978" s="266"/>
      <c r="D2978" s="266"/>
      <c r="E2978" s="266"/>
      <c r="F2978" s="266"/>
      <c r="G2978" s="266"/>
      <c r="H2978" s="285"/>
      <c r="I2978" s="975" t="s">
        <v>27</v>
      </c>
      <c r="J2978" s="976"/>
      <c r="K2978" s="977">
        <v>4.54</v>
      </c>
      <c r="L2978" s="978"/>
      <c r="M2978" s="215">
        <f>K2978*12*I2974</f>
        <v>14747.736000000001</v>
      </c>
    </row>
    <row r="2979" spans="1:13">
      <c r="A2979" s="238" t="s">
        <v>80</v>
      </c>
      <c r="B2979" s="283"/>
      <c r="C2979" s="283"/>
      <c r="D2979" s="283"/>
      <c r="E2979" s="283"/>
      <c r="F2979" s="283"/>
      <c r="G2979" s="283"/>
      <c r="H2979" s="284"/>
      <c r="I2979" s="967" t="s">
        <v>70</v>
      </c>
      <c r="J2979" s="968"/>
      <c r="K2979" s="262"/>
      <c r="L2979" s="261"/>
      <c r="M2979" s="215"/>
    </row>
    <row r="2980" spans="1:13">
      <c r="A2980" s="257" t="s">
        <v>79</v>
      </c>
      <c r="B2980" s="266"/>
      <c r="C2980" s="266"/>
      <c r="D2980" s="266"/>
      <c r="E2980" s="266"/>
      <c r="F2980" s="266"/>
      <c r="G2980" s="266"/>
      <c r="H2980" s="285"/>
      <c r="I2980" s="975"/>
      <c r="J2980" s="976"/>
      <c r="K2980" s="262"/>
      <c r="L2980" s="261"/>
      <c r="M2980" s="215"/>
    </row>
    <row r="2981" spans="1:13">
      <c r="A2981" s="257" t="s">
        <v>88</v>
      </c>
      <c r="B2981" s="266"/>
      <c r="C2981" s="266"/>
      <c r="D2981" s="266"/>
      <c r="E2981" s="266"/>
      <c r="F2981" s="266"/>
      <c r="G2981" s="266"/>
      <c r="H2981" s="285"/>
      <c r="I2981" s="979" t="s">
        <v>59</v>
      </c>
      <c r="J2981" s="980"/>
      <c r="K2981" s="981">
        <v>3.05</v>
      </c>
      <c r="L2981" s="982"/>
      <c r="M2981" s="215">
        <f>K2981*12*I2974</f>
        <v>9907.6199999999972</v>
      </c>
    </row>
    <row r="2982" spans="1:13" ht="15.75">
      <c r="A2982" s="254" t="s">
        <v>87</v>
      </c>
      <c r="B2982" s="282"/>
      <c r="C2982" s="282"/>
      <c r="D2982" s="282"/>
      <c r="E2982" s="282"/>
      <c r="F2982" s="282"/>
      <c r="G2982" s="282"/>
      <c r="H2982" s="281"/>
      <c r="I2982" s="967" t="s">
        <v>70</v>
      </c>
      <c r="J2982" s="968"/>
      <c r="K2982" s="300"/>
      <c r="L2982" s="299"/>
      <c r="M2982" s="215"/>
    </row>
    <row r="2983" spans="1:13">
      <c r="A2983" s="249" t="s">
        <v>86</v>
      </c>
      <c r="B2983" s="263"/>
      <c r="C2983" s="263"/>
      <c r="D2983" s="263"/>
      <c r="E2983" s="263"/>
      <c r="F2983" s="263"/>
      <c r="G2983" s="263"/>
      <c r="H2983" s="298"/>
      <c r="I2983" s="967"/>
      <c r="J2983" s="968"/>
      <c r="K2983" s="297"/>
      <c r="L2983" s="261"/>
      <c r="M2983" s="215"/>
    </row>
    <row r="2984" spans="1:13" ht="15.75" thickBot="1">
      <c r="A2984" s="257" t="s">
        <v>85</v>
      </c>
      <c r="B2984" s="256"/>
      <c r="C2984" s="256"/>
      <c r="D2984" s="256"/>
      <c r="E2984" s="256"/>
      <c r="F2984" s="256"/>
      <c r="G2984" s="256"/>
      <c r="H2984" s="255"/>
      <c r="I2984" s="270"/>
      <c r="J2984" s="269"/>
      <c r="K2984" s="983"/>
      <c r="L2984" s="984"/>
      <c r="M2984" s="215"/>
    </row>
    <row r="2985" spans="1:13">
      <c r="A2985" s="296" t="s">
        <v>84</v>
      </c>
      <c r="B2985" s="295"/>
      <c r="C2985" s="295"/>
      <c r="D2985" s="295"/>
      <c r="E2985" s="295"/>
      <c r="F2985" s="295"/>
      <c r="G2985" s="295"/>
      <c r="H2985" s="294"/>
      <c r="I2985" s="273"/>
      <c r="J2985" s="293"/>
      <c r="K2985" s="985">
        <f>K2987+K2992+K2994</f>
        <v>6.1999999999999993</v>
      </c>
      <c r="L2985" s="956"/>
      <c r="M2985" s="226">
        <f>K2985*12*I2974</f>
        <v>20140.079999999998</v>
      </c>
    </row>
    <row r="2986" spans="1:13" ht="15.75" thickBot="1">
      <c r="A2986" s="292" t="s">
        <v>83</v>
      </c>
      <c r="B2986" s="291"/>
      <c r="C2986" s="291"/>
      <c r="D2986" s="291"/>
      <c r="E2986" s="291"/>
      <c r="F2986" s="291"/>
      <c r="G2986" s="291"/>
      <c r="H2986" s="290"/>
      <c r="I2986" s="289"/>
      <c r="J2986" s="288"/>
      <c r="K2986" s="221"/>
      <c r="L2986" s="220"/>
      <c r="M2986" s="219"/>
    </row>
    <row r="2987" spans="1:13">
      <c r="A2987" s="238" t="s">
        <v>82</v>
      </c>
      <c r="B2987" s="237"/>
      <c r="C2987" s="237"/>
      <c r="D2987" s="237"/>
      <c r="E2987" s="237"/>
      <c r="F2987" s="237"/>
      <c r="G2987" s="237"/>
      <c r="H2987" s="235"/>
      <c r="I2987" s="967" t="s">
        <v>27</v>
      </c>
      <c r="J2987" s="968"/>
      <c r="K2987" s="977">
        <v>3.11</v>
      </c>
      <c r="L2987" s="978"/>
      <c r="M2987" s="215">
        <f>K2987*12*I2974</f>
        <v>10102.523999999999</v>
      </c>
    </row>
    <row r="2988" spans="1:13">
      <c r="A2988" s="257" t="s">
        <v>81</v>
      </c>
      <c r="B2988" s="256"/>
      <c r="C2988" s="256"/>
      <c r="D2988" s="256"/>
      <c r="E2988" s="256"/>
      <c r="F2988" s="256"/>
      <c r="G2988" s="256"/>
      <c r="H2988" s="255"/>
      <c r="I2988" s="429"/>
      <c r="J2988" s="430"/>
      <c r="K2988" s="262"/>
      <c r="L2988" s="261"/>
      <c r="M2988" s="215"/>
    </row>
    <row r="2989" spans="1:13">
      <c r="A2989" s="238" t="s">
        <v>80</v>
      </c>
      <c r="B2989" s="283"/>
      <c r="C2989" s="283"/>
      <c r="D2989" s="283"/>
      <c r="E2989" s="283"/>
      <c r="F2989" s="283"/>
      <c r="G2989" s="283"/>
      <c r="H2989" s="284"/>
      <c r="I2989" s="967" t="s">
        <v>70</v>
      </c>
      <c r="J2989" s="968"/>
      <c r="K2989" s="262"/>
      <c r="L2989" s="261"/>
      <c r="M2989" s="215"/>
    </row>
    <row r="2990" spans="1:13">
      <c r="A2990" s="257" t="s">
        <v>79</v>
      </c>
      <c r="B2990" s="266"/>
      <c r="C2990" s="266"/>
      <c r="D2990" s="266"/>
      <c r="E2990" s="266"/>
      <c r="F2990" s="266"/>
      <c r="G2990" s="266"/>
      <c r="H2990" s="285"/>
      <c r="I2990" s="975"/>
      <c r="J2990" s="976"/>
      <c r="K2990" s="262"/>
      <c r="L2990" s="261"/>
      <c r="M2990" s="215"/>
    </row>
    <row r="2991" spans="1:13">
      <c r="A2991" s="254" t="s">
        <v>78</v>
      </c>
      <c r="B2991" s="282"/>
      <c r="C2991" s="281"/>
      <c r="D2991" s="283"/>
      <c r="E2991" s="283"/>
      <c r="F2991" s="283"/>
      <c r="G2991" s="283"/>
      <c r="H2991" s="284"/>
      <c r="I2991" s="967" t="s">
        <v>70</v>
      </c>
      <c r="J2991" s="968"/>
      <c r="K2991" s="262"/>
      <c r="L2991" s="261"/>
      <c r="M2991" s="215"/>
    </row>
    <row r="2992" spans="1:13">
      <c r="A2992" s="238" t="s">
        <v>77</v>
      </c>
      <c r="B2992" s="283"/>
      <c r="C2992" s="283"/>
      <c r="D2992" s="282"/>
      <c r="E2992" s="282"/>
      <c r="F2992" s="282"/>
      <c r="G2992" s="282"/>
      <c r="H2992" s="281"/>
      <c r="I2992" s="979" t="s">
        <v>59</v>
      </c>
      <c r="J2992" s="980"/>
      <c r="K2992" s="981">
        <v>1.36</v>
      </c>
      <c r="L2992" s="982"/>
      <c r="M2992" s="215">
        <f>K2992*12*I2974</f>
        <v>4417.8239999999996</v>
      </c>
    </row>
    <row r="2993" spans="1:13">
      <c r="A2993" s="249" t="s">
        <v>76</v>
      </c>
      <c r="B2993" s="248"/>
      <c r="C2993" s="248"/>
      <c r="D2993" s="248"/>
      <c r="E2993" s="248"/>
      <c r="F2993" s="248"/>
      <c r="G2993" s="248"/>
      <c r="H2993" s="247"/>
      <c r="I2993" s="961" t="s">
        <v>134</v>
      </c>
      <c r="J2993" s="962"/>
      <c r="K2993" s="262"/>
      <c r="L2993" s="261"/>
      <c r="M2993" s="215"/>
    </row>
    <row r="2994" spans="1:13">
      <c r="A2994" s="249" t="s">
        <v>73</v>
      </c>
      <c r="B2994" s="248"/>
      <c r="C2994" s="248"/>
      <c r="D2994" s="248"/>
      <c r="E2994" s="248"/>
      <c r="F2994" s="248"/>
      <c r="G2994" s="248"/>
      <c r="H2994" s="247"/>
      <c r="I2994" s="961" t="s">
        <v>59</v>
      </c>
      <c r="J2994" s="962"/>
      <c r="K2994" s="981">
        <v>1.73</v>
      </c>
      <c r="L2994" s="982"/>
      <c r="M2994" s="215">
        <f>K2994*12*I2974</f>
        <v>5619.7319999999991</v>
      </c>
    </row>
    <row r="2995" spans="1:13">
      <c r="A2995" s="257" t="s">
        <v>72</v>
      </c>
      <c r="B2995" s="256"/>
      <c r="C2995" s="256"/>
      <c r="D2995" s="256"/>
      <c r="E2995" s="256"/>
      <c r="F2995" s="256"/>
      <c r="G2995" s="256"/>
      <c r="H2995" s="255"/>
      <c r="I2995" s="270"/>
      <c r="J2995" s="269"/>
      <c r="K2995" s="262"/>
      <c r="L2995" s="261"/>
      <c r="M2995" s="215"/>
    </row>
    <row r="2996" spans="1:13">
      <c r="A2996" s="249" t="s">
        <v>71</v>
      </c>
      <c r="B2996" s="248"/>
      <c r="C2996" s="248"/>
      <c r="D2996" s="248"/>
      <c r="E2996" s="248"/>
      <c r="F2996" s="248"/>
      <c r="G2996" s="248"/>
      <c r="H2996" s="247"/>
      <c r="I2996" s="967" t="s">
        <v>70</v>
      </c>
      <c r="J2996" s="968"/>
      <c r="K2996" s="262"/>
      <c r="L2996" s="261"/>
      <c r="M2996" s="215"/>
    </row>
    <row r="2997" spans="1:13" ht="15.75" thickBot="1">
      <c r="A2997" s="249" t="s">
        <v>69</v>
      </c>
      <c r="B2997" s="248"/>
      <c r="C2997" s="248"/>
      <c r="D2997" s="248"/>
      <c r="E2997" s="248"/>
      <c r="F2997" s="248"/>
      <c r="G2997" s="248"/>
      <c r="H2997" s="247"/>
      <c r="I2997" s="961" t="s">
        <v>133</v>
      </c>
      <c r="J2997" s="962"/>
      <c r="K2997" s="280"/>
      <c r="L2997" s="279"/>
      <c r="M2997" s="278"/>
    </row>
    <row r="2998" spans="1:13" ht="15.75" thickBot="1">
      <c r="A2998" s="277" t="s">
        <v>66</v>
      </c>
      <c r="B2998" s="276"/>
      <c r="C2998" s="276"/>
      <c r="D2998" s="276"/>
      <c r="E2998" s="276"/>
      <c r="F2998" s="276"/>
      <c r="G2998" s="275"/>
      <c r="H2998" s="274"/>
      <c r="I2998" s="273"/>
      <c r="J2998" s="272"/>
      <c r="K2998" s="991">
        <f>K2999+K3006+K3014+K3018+K3019+K3020</f>
        <v>27.630000000000003</v>
      </c>
      <c r="L2998" s="956"/>
      <c r="M2998" s="226">
        <f>M2999+M3006+M3014+M3018+M3019+M3020</f>
        <v>89753.291999999987</v>
      </c>
    </row>
    <row r="2999" spans="1:13" ht="15.75" thickBot="1">
      <c r="A2999" s="986" t="s">
        <v>65</v>
      </c>
      <c r="B2999" s="987"/>
      <c r="C2999" s="987"/>
      <c r="D2999" s="987"/>
      <c r="E2999" s="987"/>
      <c r="F2999" s="987"/>
      <c r="G2999" s="987"/>
      <c r="H2999" s="988"/>
      <c r="I2999" s="242"/>
      <c r="J2999" s="241"/>
      <c r="K2999" s="989">
        <f>K3000+K3001+K3002+K3004+K3005</f>
        <v>8.3000000000000007</v>
      </c>
      <c r="L2999" s="990"/>
      <c r="M2999" s="240">
        <f>K2999*12*I2974</f>
        <v>26961.72</v>
      </c>
    </row>
    <row r="3000" spans="1:13">
      <c r="A3000" s="257" t="s">
        <v>64</v>
      </c>
      <c r="B3000" s="256"/>
      <c r="C3000" s="256"/>
      <c r="D3000" s="256"/>
      <c r="E3000" s="256"/>
      <c r="F3000" s="256"/>
      <c r="G3000" s="256"/>
      <c r="H3000" s="255"/>
      <c r="I3000" s="975" t="s">
        <v>63</v>
      </c>
      <c r="J3000" s="976"/>
      <c r="K3000" s="977">
        <v>2.2400000000000002</v>
      </c>
      <c r="L3000" s="978"/>
      <c r="M3000" s="215">
        <f>K3000*12*I2974</f>
        <v>7276.4160000000002</v>
      </c>
    </row>
    <row r="3001" spans="1:13">
      <c r="A3001" s="254" t="s">
        <v>62</v>
      </c>
      <c r="B3001" s="253"/>
      <c r="C3001" s="253"/>
      <c r="D3001" s="253"/>
      <c r="E3001" s="253"/>
      <c r="F3001" s="253"/>
      <c r="G3001" s="253"/>
      <c r="H3001" s="252"/>
      <c r="I3001" s="979" t="s">
        <v>61</v>
      </c>
      <c r="J3001" s="980"/>
      <c r="K3001" s="981">
        <v>5.28</v>
      </c>
      <c r="L3001" s="982"/>
      <c r="M3001" s="215">
        <f>K3001*12*I2974</f>
        <v>17151.552</v>
      </c>
    </row>
    <row r="3002" spans="1:13">
      <c r="A3002" s="249" t="s">
        <v>60</v>
      </c>
      <c r="B3002" s="248"/>
      <c r="C3002" s="248"/>
      <c r="D3002" s="248"/>
      <c r="E3002" s="248"/>
      <c r="F3002" s="248"/>
      <c r="G3002" s="248"/>
      <c r="H3002" s="247"/>
      <c r="I3002" s="961" t="s">
        <v>59</v>
      </c>
      <c r="J3002" s="962"/>
      <c r="K3002" s="981">
        <v>0.6</v>
      </c>
      <c r="L3002" s="982"/>
      <c r="M3002" s="215">
        <f>K3002*12*I2974</f>
        <v>1949.0399999999997</v>
      </c>
    </row>
    <row r="3003" spans="1:13">
      <c r="A3003" s="271" t="s">
        <v>58</v>
      </c>
      <c r="B3003" s="266"/>
      <c r="C3003" s="266"/>
      <c r="D3003" s="266"/>
      <c r="E3003" s="256"/>
      <c r="F3003" s="256"/>
      <c r="G3003" s="256"/>
      <c r="H3003" s="255"/>
      <c r="I3003" s="270"/>
      <c r="J3003" s="269"/>
      <c r="K3003" s="268"/>
      <c r="L3003" s="261"/>
      <c r="M3003" s="215"/>
    </row>
    <row r="3004" spans="1:13">
      <c r="A3004" s="254" t="s">
        <v>57</v>
      </c>
      <c r="B3004" s="253"/>
      <c r="C3004" s="253"/>
      <c r="D3004" s="253"/>
      <c r="E3004" s="253"/>
      <c r="F3004" s="253"/>
      <c r="G3004" s="253"/>
      <c r="H3004" s="252"/>
      <c r="I3004" s="979" t="s">
        <v>27</v>
      </c>
      <c r="J3004" s="980"/>
      <c r="K3004" s="981">
        <v>0.18</v>
      </c>
      <c r="L3004" s="982"/>
      <c r="M3004" s="215">
        <f>K3004*12*I2974</f>
        <v>584.71199999999999</v>
      </c>
    </row>
    <row r="3005" spans="1:13" ht="15.75" thickBot="1">
      <c r="A3005" s="249" t="s">
        <v>56</v>
      </c>
      <c r="B3005" s="248"/>
      <c r="C3005" s="248"/>
      <c r="D3005" s="248"/>
      <c r="E3005" s="248"/>
      <c r="F3005" s="248"/>
      <c r="G3005" s="248"/>
      <c r="H3005" s="247"/>
      <c r="I3005" s="992" t="s">
        <v>27</v>
      </c>
      <c r="J3005" s="993"/>
      <c r="K3005" s="994"/>
      <c r="L3005" s="995"/>
      <c r="M3005" s="215"/>
    </row>
    <row r="3006" spans="1:13" ht="15.75" thickBot="1">
      <c r="A3006" s="996" t="s">
        <v>55</v>
      </c>
      <c r="B3006" s="997"/>
      <c r="C3006" s="997"/>
      <c r="D3006" s="997"/>
      <c r="E3006" s="997"/>
      <c r="F3006" s="997"/>
      <c r="G3006" s="997"/>
      <c r="H3006" s="998"/>
      <c r="I3006" s="242"/>
      <c r="J3006" s="241"/>
      <c r="K3006" s="999">
        <f>K3007+K3008+K3010+K3011+K3012+K3013</f>
        <v>2.5499999999999998</v>
      </c>
      <c r="L3006" s="990"/>
      <c r="M3006" s="240">
        <f>K3006*12*I2974</f>
        <v>8283.4199999999983</v>
      </c>
    </row>
    <row r="3007" spans="1:13">
      <c r="A3007" s="267" t="s">
        <v>54</v>
      </c>
      <c r="B3007" s="266"/>
      <c r="C3007" s="266"/>
      <c r="D3007" s="266"/>
      <c r="E3007" s="266"/>
      <c r="F3007" s="256"/>
      <c r="G3007" s="256"/>
      <c r="H3007" s="255"/>
      <c r="I3007" s="265"/>
      <c r="J3007" s="233"/>
      <c r="K3007" s="977">
        <v>0.14000000000000001</v>
      </c>
      <c r="L3007" s="978"/>
      <c r="M3007" s="215">
        <f>K3007*12*I2974</f>
        <v>454.77600000000001</v>
      </c>
    </row>
    <row r="3008" spans="1:13">
      <c r="A3008" s="264" t="s">
        <v>53</v>
      </c>
      <c r="B3008" s="263"/>
      <c r="C3008" s="263"/>
      <c r="D3008" s="263"/>
      <c r="E3008" s="263"/>
      <c r="F3008" s="248"/>
      <c r="G3008" s="248"/>
      <c r="H3008" s="247"/>
      <c r="I3008" s="967" t="s">
        <v>52</v>
      </c>
      <c r="J3008" s="968"/>
      <c r="K3008" s="981">
        <v>1.22</v>
      </c>
      <c r="L3008" s="982"/>
      <c r="M3008" s="215">
        <f>K3008*12*I2974</f>
        <v>3963.0479999999998</v>
      </c>
    </row>
    <row r="3009" spans="1:13">
      <c r="A3009" s="257" t="s">
        <v>51</v>
      </c>
      <c r="B3009" s="256"/>
      <c r="C3009" s="256"/>
      <c r="D3009" s="256"/>
      <c r="E3009" s="256"/>
      <c r="F3009" s="256"/>
      <c r="G3009" s="256"/>
      <c r="H3009" s="255"/>
      <c r="I3009" s="975" t="s">
        <v>50</v>
      </c>
      <c r="J3009" s="976"/>
      <c r="K3009" s="262"/>
      <c r="L3009" s="261"/>
      <c r="M3009" s="215"/>
    </row>
    <row r="3010" spans="1:13">
      <c r="A3010" s="254" t="s">
        <v>49</v>
      </c>
      <c r="B3010" s="253"/>
      <c r="C3010" s="253"/>
      <c r="D3010" s="253"/>
      <c r="E3010" s="253"/>
      <c r="F3010" s="253"/>
      <c r="G3010" s="253"/>
      <c r="H3010" s="252"/>
      <c r="I3010" s="979" t="s">
        <v>48</v>
      </c>
      <c r="J3010" s="980"/>
      <c r="K3010" s="981">
        <v>0.75</v>
      </c>
      <c r="L3010" s="982"/>
      <c r="M3010" s="215">
        <f>K3010*12*I2974</f>
        <v>2436.2999999999997</v>
      </c>
    </row>
    <row r="3011" spans="1:13">
      <c r="A3011" s="254" t="s">
        <v>47</v>
      </c>
      <c r="B3011" s="253"/>
      <c r="C3011" s="253"/>
      <c r="D3011" s="253"/>
      <c r="E3011" s="253"/>
      <c r="F3011" s="253"/>
      <c r="G3011" s="253"/>
      <c r="H3011" s="252"/>
      <c r="I3011" s="979" t="s">
        <v>46</v>
      </c>
      <c r="J3011" s="980"/>
      <c r="K3011" s="981">
        <v>0.19</v>
      </c>
      <c r="L3011" s="982"/>
      <c r="M3011" s="215">
        <f>K3011*12*I2974</f>
        <v>617.19600000000003</v>
      </c>
    </row>
    <row r="3012" spans="1:13">
      <c r="A3012" s="249" t="s">
        <v>38</v>
      </c>
      <c r="B3012" s="248"/>
      <c r="C3012" s="248"/>
      <c r="D3012" s="248"/>
      <c r="E3012" s="248"/>
      <c r="F3012" s="248"/>
      <c r="G3012" s="248"/>
      <c r="H3012" s="247"/>
      <c r="I3012" s="979" t="s">
        <v>37</v>
      </c>
      <c r="J3012" s="980"/>
      <c r="K3012" s="983">
        <v>0.1</v>
      </c>
      <c r="L3012" s="984"/>
      <c r="M3012" s="215">
        <f>K3012*12*I2974</f>
        <v>324.84000000000003</v>
      </c>
    </row>
    <row r="3013" spans="1:13" ht="15.75" thickBot="1">
      <c r="A3013" s="249" t="s">
        <v>45</v>
      </c>
      <c r="B3013" s="248"/>
      <c r="C3013" s="248"/>
      <c r="D3013" s="248"/>
      <c r="E3013" s="248"/>
      <c r="F3013" s="248"/>
      <c r="G3013" s="248"/>
      <c r="H3013" s="247"/>
      <c r="I3013" s="992" t="s">
        <v>44</v>
      </c>
      <c r="J3013" s="993"/>
      <c r="K3013" s="1002">
        <v>0.15</v>
      </c>
      <c r="L3013" s="1003"/>
      <c r="M3013" s="260">
        <f>K3013*12*I2974</f>
        <v>487.25999999999993</v>
      </c>
    </row>
    <row r="3014" spans="1:13" ht="15.75" thickBot="1">
      <c r="A3014" s="996" t="s">
        <v>108</v>
      </c>
      <c r="B3014" s="997"/>
      <c r="C3014" s="997"/>
      <c r="D3014" s="997"/>
      <c r="E3014" s="997"/>
      <c r="F3014" s="997"/>
      <c r="G3014" s="997"/>
      <c r="H3014" s="998"/>
      <c r="I3014" s="259"/>
      <c r="J3014" s="258"/>
      <c r="K3014" s="1004">
        <f>K3015+K3016+K3017</f>
        <v>1.67</v>
      </c>
      <c r="L3014" s="1005"/>
      <c r="M3014" s="240">
        <f>K3014*12*I2974</f>
        <v>5424.8279999999995</v>
      </c>
    </row>
    <row r="3015" spans="1:13">
      <c r="A3015" s="257" t="s">
        <v>42</v>
      </c>
      <c r="B3015" s="256"/>
      <c r="C3015" s="256"/>
      <c r="D3015" s="256"/>
      <c r="E3015" s="256"/>
      <c r="F3015" s="256"/>
      <c r="G3015" s="256"/>
      <c r="H3015" s="255"/>
      <c r="I3015" s="1006" t="s">
        <v>41</v>
      </c>
      <c r="J3015" s="1007"/>
      <c r="K3015" s="1008">
        <v>0.8</v>
      </c>
      <c r="L3015" s="1009"/>
      <c r="M3015" s="215">
        <f>K3015*12*I2974</f>
        <v>2598.7200000000003</v>
      </c>
    </row>
    <row r="3016" spans="1:13">
      <c r="A3016" s="254" t="s">
        <v>40</v>
      </c>
      <c r="B3016" s="253"/>
      <c r="C3016" s="253"/>
      <c r="D3016" s="253"/>
      <c r="E3016" s="253"/>
      <c r="F3016" s="253"/>
      <c r="G3016" s="253"/>
      <c r="H3016" s="252"/>
      <c r="I3016" s="251" t="s">
        <v>39</v>
      </c>
      <c r="J3016" s="250"/>
      <c r="K3016" s="983">
        <v>0.7</v>
      </c>
      <c r="L3016" s="984"/>
      <c r="M3016" s="215">
        <f>K3016*12*I2974</f>
        <v>2273.8799999999997</v>
      </c>
    </row>
    <row r="3017" spans="1:13" ht="15.75" thickBot="1">
      <c r="A3017" s="249" t="s">
        <v>38</v>
      </c>
      <c r="B3017" s="248"/>
      <c r="C3017" s="248"/>
      <c r="D3017" s="248"/>
      <c r="E3017" s="248"/>
      <c r="F3017" s="248"/>
      <c r="G3017" s="248"/>
      <c r="H3017" s="247"/>
      <c r="I3017" s="992" t="s">
        <v>37</v>
      </c>
      <c r="J3017" s="993"/>
      <c r="K3017" s="1002">
        <v>0.17</v>
      </c>
      <c r="L3017" s="1003"/>
      <c r="M3017" s="215">
        <f>K3017*12*I2974</f>
        <v>552.22799999999995</v>
      </c>
    </row>
    <row r="3018" spans="1:13" ht="15.75" thickBot="1">
      <c r="A3018" s="246" t="s">
        <v>107</v>
      </c>
      <c r="B3018" s="245"/>
      <c r="C3018" s="245"/>
      <c r="D3018" s="245"/>
      <c r="E3018" s="245"/>
      <c r="F3018" s="245"/>
      <c r="G3018" s="245"/>
      <c r="H3018" s="244"/>
      <c r="I3018" s="1010" t="s">
        <v>35</v>
      </c>
      <c r="J3018" s="1011"/>
      <c r="K3018" s="1012">
        <v>13.04</v>
      </c>
      <c r="L3018" s="1013"/>
      <c r="M3018" s="240">
        <f>K3018*12*I2974</f>
        <v>42359.135999999999</v>
      </c>
    </row>
    <row r="3019" spans="1:13" ht="15.75" thickBot="1">
      <c r="A3019" s="986" t="s">
        <v>106</v>
      </c>
      <c r="B3019" s="987"/>
      <c r="C3019" s="987"/>
      <c r="D3019" s="987"/>
      <c r="E3019" s="987"/>
      <c r="F3019" s="987"/>
      <c r="G3019" s="987"/>
      <c r="H3019" s="988"/>
      <c r="I3019" s="1014" t="s">
        <v>32</v>
      </c>
      <c r="J3019" s="1015"/>
      <c r="K3019" s="999">
        <v>1.98</v>
      </c>
      <c r="L3019" s="1005"/>
      <c r="M3019" s="240">
        <f>K3019*12*I2974</f>
        <v>6431.8319999999994</v>
      </c>
    </row>
    <row r="3020" spans="1:13" ht="15.75" thickBot="1">
      <c r="A3020" s="246" t="s">
        <v>105</v>
      </c>
      <c r="B3020" s="245"/>
      <c r="C3020" s="245"/>
      <c r="D3020" s="245"/>
      <c r="E3020" s="245"/>
      <c r="F3020" s="245"/>
      <c r="G3020" s="245"/>
      <c r="H3020" s="244"/>
      <c r="I3020" s="242"/>
      <c r="J3020" s="241"/>
      <c r="K3020" s="999">
        <v>0.09</v>
      </c>
      <c r="L3020" s="1005"/>
      <c r="M3020" s="240">
        <f>K3020*12*I2974</f>
        <v>292.35599999999999</v>
      </c>
    </row>
    <row r="3021" spans="1:13">
      <c r="A3021" s="238" t="s">
        <v>28</v>
      </c>
      <c r="B3021" s="237"/>
      <c r="C3021" s="237"/>
      <c r="D3021" s="237"/>
      <c r="E3021" s="237"/>
      <c r="F3021" s="237"/>
      <c r="G3021" s="237"/>
      <c r="H3021" s="235"/>
      <c r="I3021" s="1014" t="s">
        <v>27</v>
      </c>
      <c r="J3021" s="1015"/>
      <c r="K3021" s="431"/>
      <c r="L3021" s="432"/>
      <c r="M3021" s="215"/>
    </row>
    <row r="3022" spans="1:13" ht="15.75" thickBot="1">
      <c r="A3022" s="238" t="s">
        <v>26</v>
      </c>
      <c r="B3022" s="237"/>
      <c r="C3022" s="237"/>
      <c r="D3022" s="237"/>
      <c r="E3022" s="237"/>
      <c r="F3022" s="237"/>
      <c r="G3022" s="237"/>
      <c r="H3022" s="235"/>
      <c r="I3022" s="234"/>
      <c r="J3022" s="233"/>
      <c r="K3022" s="431"/>
      <c r="L3022" s="432"/>
      <c r="M3022" s="215"/>
    </row>
    <row r="3023" spans="1:13" ht="15.75" thickBot="1">
      <c r="A3023" s="986" t="s">
        <v>111</v>
      </c>
      <c r="B3023" s="987"/>
      <c r="C3023" s="987"/>
      <c r="D3023" s="987"/>
      <c r="E3023" s="987"/>
      <c r="F3023" s="987"/>
      <c r="G3023" s="987"/>
      <c r="H3023" s="988"/>
      <c r="I3023" s="242"/>
      <c r="J3023" s="241"/>
      <c r="K3023" s="999">
        <v>7.34</v>
      </c>
      <c r="L3023" s="1005"/>
      <c r="M3023" s="240">
        <f>K3023*12*I2974</f>
        <v>23843.255999999998</v>
      </c>
    </row>
    <row r="3024" spans="1:13">
      <c r="A3024" s="238" t="s">
        <v>132</v>
      </c>
      <c r="B3024" s="236"/>
      <c r="C3024" s="236"/>
      <c r="D3024" s="236"/>
      <c r="E3024" s="236"/>
      <c r="F3024" s="237"/>
      <c r="G3024" s="236"/>
      <c r="H3024" s="235"/>
      <c r="I3024" s="967" t="s">
        <v>23</v>
      </c>
      <c r="J3024" s="968"/>
      <c r="K3024" s="232"/>
      <c r="L3024" s="432"/>
      <c r="M3024" s="215"/>
    </row>
    <row r="3025" spans="1:13">
      <c r="A3025" s="238" t="s">
        <v>131</v>
      </c>
      <c r="B3025" s="236"/>
      <c r="C3025" s="236"/>
      <c r="D3025" s="236"/>
      <c r="E3025" s="236"/>
      <c r="F3025" s="237"/>
      <c r="G3025" s="236"/>
      <c r="H3025" s="235"/>
      <c r="I3025" s="967" t="s">
        <v>21</v>
      </c>
      <c r="J3025" s="968"/>
      <c r="K3025" s="232"/>
      <c r="L3025" s="432"/>
      <c r="M3025" s="215"/>
    </row>
    <row r="3026" spans="1:13">
      <c r="A3026" s="238" t="s">
        <v>130</v>
      </c>
      <c r="B3026" s="236"/>
      <c r="C3026" s="236"/>
      <c r="D3026" s="236"/>
      <c r="E3026" s="236"/>
      <c r="F3026" s="237"/>
      <c r="G3026" s="236"/>
      <c r="H3026" s="235"/>
      <c r="I3026" s="967" t="s">
        <v>19</v>
      </c>
      <c r="J3026" s="968"/>
      <c r="K3026" s="232"/>
      <c r="L3026" s="432"/>
      <c r="M3026" s="215"/>
    </row>
    <row r="3027" spans="1:13">
      <c r="A3027" s="238" t="s">
        <v>129</v>
      </c>
      <c r="B3027" s="236"/>
      <c r="C3027" s="236"/>
      <c r="D3027" s="236"/>
      <c r="E3027" s="236"/>
      <c r="F3027" s="237"/>
      <c r="G3027" s="236"/>
      <c r="H3027" s="235"/>
      <c r="I3027" s="967" t="s">
        <v>17</v>
      </c>
      <c r="J3027" s="968"/>
      <c r="K3027" s="232"/>
      <c r="L3027" s="432"/>
      <c r="M3027" s="215"/>
    </row>
    <row r="3028" spans="1:13">
      <c r="A3028" s="238" t="s">
        <v>128</v>
      </c>
      <c r="B3028" s="236"/>
      <c r="C3028" s="236"/>
      <c r="D3028" s="236"/>
      <c r="E3028" s="236"/>
      <c r="F3028" s="237"/>
      <c r="G3028" s="236"/>
      <c r="H3028" s="235"/>
      <c r="I3028" s="967" t="s">
        <v>15</v>
      </c>
      <c r="J3028" s="968"/>
      <c r="K3028" s="232"/>
      <c r="L3028" s="432"/>
      <c r="M3028" s="215"/>
    </row>
    <row r="3029" spans="1:13">
      <c r="A3029" s="238" t="s">
        <v>127</v>
      </c>
      <c r="B3029" s="236"/>
      <c r="C3029" s="236"/>
      <c r="D3029" s="236"/>
      <c r="E3029" s="236"/>
      <c r="F3029" s="237"/>
      <c r="G3029" s="236"/>
      <c r="H3029" s="235"/>
      <c r="I3029" s="234"/>
      <c r="J3029" s="233"/>
      <c r="K3029" s="232"/>
      <c r="L3029" s="239"/>
      <c r="M3029" s="215"/>
    </row>
    <row r="3030" spans="1:13">
      <c r="A3030" s="238" t="s">
        <v>126</v>
      </c>
      <c r="B3030" s="236"/>
      <c r="C3030" s="236"/>
      <c r="D3030" s="236"/>
      <c r="E3030" s="236"/>
      <c r="F3030" s="237"/>
      <c r="G3030" s="236"/>
      <c r="H3030" s="235"/>
      <c r="I3030" s="234"/>
      <c r="J3030" s="233"/>
      <c r="K3030" s="232"/>
      <c r="L3030" s="432"/>
      <c r="M3030" s="215"/>
    </row>
    <row r="3031" spans="1:13">
      <c r="A3031" s="238" t="s">
        <v>11</v>
      </c>
      <c r="B3031" s="236"/>
      <c r="C3031" s="236"/>
      <c r="D3031" s="236"/>
      <c r="E3031" s="236"/>
      <c r="F3031" s="237"/>
      <c r="G3031" s="236"/>
      <c r="H3031" s="235"/>
      <c r="I3031" s="234"/>
      <c r="J3031" s="233"/>
      <c r="K3031" s="232"/>
      <c r="L3031" s="432"/>
      <c r="M3031" s="215"/>
    </row>
    <row r="3032" spans="1:13" ht="15.75" thickBot="1">
      <c r="A3032" s="238" t="s">
        <v>125</v>
      </c>
      <c r="B3032" s="236"/>
      <c r="C3032" s="236"/>
      <c r="D3032" s="236"/>
      <c r="E3032" s="236"/>
      <c r="F3032" s="237"/>
      <c r="G3032" s="236"/>
      <c r="H3032" s="235"/>
      <c r="I3032" s="234"/>
      <c r="J3032" s="233"/>
      <c r="K3032" s="232"/>
      <c r="L3032" s="432"/>
      <c r="M3032" s="215"/>
    </row>
    <row r="3033" spans="1:13">
      <c r="A3033" s="230" t="s">
        <v>8</v>
      </c>
      <c r="B3033" s="229"/>
      <c r="C3033" s="229"/>
      <c r="D3033" s="229"/>
      <c r="E3033" s="229"/>
      <c r="F3033" s="229"/>
      <c r="G3033" s="229"/>
      <c r="H3033" s="229"/>
      <c r="I3033" s="1014" t="s">
        <v>3</v>
      </c>
      <c r="J3033" s="1015"/>
      <c r="K3033" s="228"/>
      <c r="L3033" s="227"/>
      <c r="M3033" s="226"/>
    </row>
    <row r="3034" spans="1:13" ht="15.75" thickBot="1">
      <c r="A3034" s="225" t="s">
        <v>7</v>
      </c>
      <c r="B3034" s="224"/>
      <c r="C3034" s="224"/>
      <c r="D3034" s="224"/>
      <c r="E3034" s="224"/>
      <c r="F3034" s="224"/>
      <c r="G3034" s="224"/>
      <c r="H3034" s="224"/>
      <c r="I3034" s="223"/>
      <c r="J3034" s="222"/>
      <c r="K3034" s="221"/>
      <c r="L3034" s="220"/>
      <c r="M3034" s="219"/>
    </row>
    <row r="3035" spans="1:13" ht="15.75" thickBot="1">
      <c r="A3035" s="1016" t="s">
        <v>157</v>
      </c>
      <c r="B3035" s="1016"/>
      <c r="C3035" s="1016"/>
      <c r="D3035" s="1016"/>
      <c r="E3035" s="1016"/>
      <c r="F3035" s="1016"/>
      <c r="G3035" s="1016"/>
      <c r="H3035" s="1016"/>
      <c r="I3035" s="1014" t="s">
        <v>3</v>
      </c>
      <c r="J3035" s="1015"/>
      <c r="K3035" s="1017">
        <v>0.77</v>
      </c>
      <c r="L3035" s="1017"/>
      <c r="M3035" s="215">
        <f>K3035*I2974*12</f>
        <v>2501.268</v>
      </c>
    </row>
    <row r="3036" spans="1:13" ht="15.75" thickBot="1">
      <c r="A3036" s="1020" t="s">
        <v>0</v>
      </c>
      <c r="B3036" s="1021"/>
      <c r="C3036" s="1021"/>
      <c r="D3036" s="1021"/>
      <c r="E3036" s="1021"/>
      <c r="F3036" s="1021"/>
      <c r="G3036" s="1021"/>
      <c r="H3036" s="1021"/>
      <c r="I3036" s="210"/>
      <c r="J3036" s="209"/>
      <c r="K3036" s="1022">
        <f>K2975+K2985+K2998+K3023+K3035</f>
        <v>49.530000000000008</v>
      </c>
      <c r="L3036" s="1023"/>
      <c r="M3036" s="208">
        <f>M2975+M2985+M2998+M3023+M3035</f>
        <v>160893.25200000001</v>
      </c>
    </row>
    <row r="3038" spans="1:13" ht="15.75">
      <c r="A3038" s="957" t="s">
        <v>104</v>
      </c>
      <c r="B3038" s="957"/>
      <c r="C3038" s="957"/>
      <c r="D3038" s="957"/>
      <c r="E3038" s="957"/>
      <c r="F3038" s="957"/>
      <c r="G3038" s="957"/>
      <c r="H3038" s="957"/>
      <c r="I3038" s="957"/>
      <c r="J3038" s="957"/>
      <c r="K3038" s="957"/>
      <c r="L3038" s="957"/>
      <c r="M3038" s="262"/>
    </row>
    <row r="3039" spans="1:13" ht="15.75">
      <c r="A3039" s="958" t="s">
        <v>139</v>
      </c>
      <c r="B3039" s="958"/>
      <c r="C3039" s="958"/>
      <c r="D3039" s="958"/>
      <c r="E3039" s="958"/>
      <c r="F3039" s="958"/>
      <c r="G3039" s="958"/>
      <c r="H3039" s="958"/>
      <c r="I3039" s="958"/>
      <c r="J3039" s="958"/>
      <c r="K3039" s="958"/>
      <c r="L3039" s="958"/>
      <c r="M3039" s="262"/>
    </row>
    <row r="3040" spans="1:13" ht="15.75">
      <c r="A3040" s="300"/>
      <c r="B3040" s="300"/>
      <c r="C3040" s="300"/>
      <c r="D3040" s="300"/>
      <c r="E3040" s="300"/>
      <c r="F3040" s="300" t="s">
        <v>161</v>
      </c>
      <c r="G3040" s="300"/>
      <c r="H3040" s="300"/>
      <c r="I3040" s="300"/>
      <c r="J3040" s="300"/>
      <c r="K3040" s="1110" t="s">
        <v>159</v>
      </c>
      <c r="L3040" s="1111"/>
      <c r="M3040" s="1111"/>
    </row>
    <row r="3041" spans="1:13">
      <c r="A3041" s="264"/>
      <c r="B3041" s="263"/>
      <c r="C3041" s="960" t="s">
        <v>100</v>
      </c>
      <c r="D3041" s="960"/>
      <c r="E3041" s="960"/>
      <c r="F3041" s="263"/>
      <c r="G3041" s="263"/>
      <c r="H3041" s="298"/>
      <c r="I3041" s="961" t="s">
        <v>99</v>
      </c>
      <c r="J3041" s="962"/>
      <c r="K3041" s="963" t="s">
        <v>98</v>
      </c>
      <c r="L3041" s="964"/>
      <c r="M3041" s="312"/>
    </row>
    <row r="3042" spans="1:13">
      <c r="A3042" s="311"/>
      <c r="B3042" s="283"/>
      <c r="C3042" s="283"/>
      <c r="D3042" s="283"/>
      <c r="E3042" s="283"/>
      <c r="F3042" s="283"/>
      <c r="G3042" s="283"/>
      <c r="H3042" s="284"/>
      <c r="I3042" s="234"/>
      <c r="J3042" s="233"/>
      <c r="K3042" s="965" t="s">
        <v>97</v>
      </c>
      <c r="L3042" s="966"/>
      <c r="M3042" s="310" t="s">
        <v>96</v>
      </c>
    </row>
    <row r="3043" spans="1:13">
      <c r="A3043" s="311"/>
      <c r="B3043" s="283"/>
      <c r="C3043" s="283"/>
      <c r="D3043" s="283"/>
      <c r="E3043" s="283"/>
      <c r="F3043" s="283"/>
      <c r="G3043" s="283"/>
      <c r="H3043" s="284"/>
      <c r="I3043" s="967" t="s">
        <v>95</v>
      </c>
      <c r="J3043" s="968"/>
      <c r="K3043" s="969" t="s">
        <v>94</v>
      </c>
      <c r="L3043" s="970"/>
      <c r="M3043" s="310" t="s">
        <v>93</v>
      </c>
    </row>
    <row r="3044" spans="1:13" ht="16.5" thickBot="1">
      <c r="A3044" s="309"/>
      <c r="B3044" s="280"/>
      <c r="C3044" s="280"/>
      <c r="D3044" s="280"/>
      <c r="E3044" s="280"/>
      <c r="F3044" s="280"/>
      <c r="G3044" s="280"/>
      <c r="H3044" s="279"/>
      <c r="I3044" s="971">
        <v>274.3</v>
      </c>
      <c r="J3044" s="972"/>
      <c r="K3044" s="973"/>
      <c r="L3044" s="974"/>
      <c r="M3044" s="308"/>
    </row>
    <row r="3045" spans="1:13">
      <c r="A3045" s="296" t="s">
        <v>92</v>
      </c>
      <c r="B3045" s="276"/>
      <c r="C3045" s="276"/>
      <c r="D3045" s="276"/>
      <c r="E3045" s="276"/>
      <c r="F3045" s="276"/>
      <c r="G3045" s="276"/>
      <c r="H3045" s="307"/>
      <c r="I3045" s="273"/>
      <c r="J3045" s="272"/>
      <c r="K3045" s="955">
        <f>K3048+K3051</f>
        <v>7.59</v>
      </c>
      <c r="L3045" s="956"/>
      <c r="M3045" s="226">
        <f>K3045*12*I3044</f>
        <v>24983.243999999999</v>
      </c>
    </row>
    <row r="3046" spans="1:13">
      <c r="A3046" s="306" t="s">
        <v>91</v>
      </c>
      <c r="B3046" s="305"/>
      <c r="C3046" s="305"/>
      <c r="D3046" s="305"/>
      <c r="E3046" s="305"/>
      <c r="F3046" s="305"/>
      <c r="G3046" s="305"/>
      <c r="H3046" s="304"/>
      <c r="I3046" s="234"/>
      <c r="J3046" s="233"/>
      <c r="K3046" s="268"/>
      <c r="L3046" s="261"/>
      <c r="M3046" s="303"/>
    </row>
    <row r="3047" spans="1:13" ht="15.75" thickBot="1">
      <c r="A3047" s="292" t="s">
        <v>90</v>
      </c>
      <c r="B3047" s="302"/>
      <c r="C3047" s="302"/>
      <c r="D3047" s="302"/>
      <c r="E3047" s="302"/>
      <c r="F3047" s="302"/>
      <c r="G3047" s="302"/>
      <c r="H3047" s="301"/>
      <c r="I3047" s="289"/>
      <c r="J3047" s="222"/>
      <c r="K3047" s="221"/>
      <c r="L3047" s="220"/>
      <c r="M3047" s="219"/>
    </row>
    <row r="3048" spans="1:13">
      <c r="A3048" s="257" t="s">
        <v>89</v>
      </c>
      <c r="B3048" s="266"/>
      <c r="C3048" s="266"/>
      <c r="D3048" s="266"/>
      <c r="E3048" s="266"/>
      <c r="F3048" s="266"/>
      <c r="G3048" s="266"/>
      <c r="H3048" s="285"/>
      <c r="I3048" s="975" t="s">
        <v>27</v>
      </c>
      <c r="J3048" s="976"/>
      <c r="K3048" s="977">
        <v>4.54</v>
      </c>
      <c r="L3048" s="978"/>
      <c r="M3048" s="215">
        <f>K3048*12*I3044</f>
        <v>14943.864000000001</v>
      </c>
    </row>
    <row r="3049" spans="1:13">
      <c r="A3049" s="238" t="s">
        <v>80</v>
      </c>
      <c r="B3049" s="283"/>
      <c r="C3049" s="283"/>
      <c r="D3049" s="283"/>
      <c r="E3049" s="283"/>
      <c r="F3049" s="283"/>
      <c r="G3049" s="283"/>
      <c r="H3049" s="284"/>
      <c r="I3049" s="967" t="s">
        <v>70</v>
      </c>
      <c r="J3049" s="968"/>
      <c r="K3049" s="262"/>
      <c r="L3049" s="261"/>
      <c r="M3049" s="215"/>
    </row>
    <row r="3050" spans="1:13">
      <c r="A3050" s="257" t="s">
        <v>79</v>
      </c>
      <c r="B3050" s="266"/>
      <c r="C3050" s="266"/>
      <c r="D3050" s="266"/>
      <c r="E3050" s="266"/>
      <c r="F3050" s="266"/>
      <c r="G3050" s="266"/>
      <c r="H3050" s="285"/>
      <c r="I3050" s="975"/>
      <c r="J3050" s="976"/>
      <c r="K3050" s="262"/>
      <c r="L3050" s="261"/>
      <c r="M3050" s="215"/>
    </row>
    <row r="3051" spans="1:13">
      <c r="A3051" s="257" t="s">
        <v>88</v>
      </c>
      <c r="B3051" s="266"/>
      <c r="C3051" s="266"/>
      <c r="D3051" s="266"/>
      <c r="E3051" s="266"/>
      <c r="F3051" s="266"/>
      <c r="G3051" s="266"/>
      <c r="H3051" s="285"/>
      <c r="I3051" s="979" t="s">
        <v>59</v>
      </c>
      <c r="J3051" s="980"/>
      <c r="K3051" s="981">
        <v>3.05</v>
      </c>
      <c r="L3051" s="982"/>
      <c r="M3051" s="215">
        <f>K3051*12*I3044</f>
        <v>10039.379999999999</v>
      </c>
    </row>
    <row r="3052" spans="1:13" ht="15.75">
      <c r="A3052" s="254" t="s">
        <v>87</v>
      </c>
      <c r="B3052" s="282"/>
      <c r="C3052" s="282"/>
      <c r="D3052" s="282"/>
      <c r="E3052" s="282"/>
      <c r="F3052" s="282"/>
      <c r="G3052" s="282"/>
      <c r="H3052" s="281"/>
      <c r="I3052" s="967" t="s">
        <v>70</v>
      </c>
      <c r="J3052" s="968"/>
      <c r="K3052" s="300"/>
      <c r="L3052" s="299"/>
      <c r="M3052" s="215"/>
    </row>
    <row r="3053" spans="1:13">
      <c r="A3053" s="249" t="s">
        <v>86</v>
      </c>
      <c r="B3053" s="263"/>
      <c r="C3053" s="263"/>
      <c r="D3053" s="263"/>
      <c r="E3053" s="263"/>
      <c r="F3053" s="263"/>
      <c r="G3053" s="263"/>
      <c r="H3053" s="298"/>
      <c r="I3053" s="967"/>
      <c r="J3053" s="968"/>
      <c r="K3053" s="297"/>
      <c r="L3053" s="261"/>
      <c r="M3053" s="215"/>
    </row>
    <row r="3054" spans="1:13" ht="15.75" thickBot="1">
      <c r="A3054" s="257" t="s">
        <v>85</v>
      </c>
      <c r="B3054" s="256"/>
      <c r="C3054" s="256"/>
      <c r="D3054" s="256"/>
      <c r="E3054" s="256"/>
      <c r="F3054" s="256"/>
      <c r="G3054" s="256"/>
      <c r="H3054" s="255"/>
      <c r="I3054" s="270"/>
      <c r="J3054" s="269"/>
      <c r="K3054" s="983"/>
      <c r="L3054" s="984"/>
      <c r="M3054" s="215"/>
    </row>
    <row r="3055" spans="1:13">
      <c r="A3055" s="296" t="s">
        <v>84</v>
      </c>
      <c r="B3055" s="295"/>
      <c r="C3055" s="295"/>
      <c r="D3055" s="295"/>
      <c r="E3055" s="295"/>
      <c r="F3055" s="295"/>
      <c r="G3055" s="295"/>
      <c r="H3055" s="294"/>
      <c r="I3055" s="273"/>
      <c r="J3055" s="293"/>
      <c r="K3055" s="985">
        <f>K3057+K3062+K3064</f>
        <v>6.1999999999999993</v>
      </c>
      <c r="L3055" s="956"/>
      <c r="M3055" s="226">
        <f>K3055*12*I3044</f>
        <v>20407.919999999998</v>
      </c>
    </row>
    <row r="3056" spans="1:13" ht="15.75" thickBot="1">
      <c r="A3056" s="292" t="s">
        <v>83</v>
      </c>
      <c r="B3056" s="291"/>
      <c r="C3056" s="291"/>
      <c r="D3056" s="291"/>
      <c r="E3056" s="291"/>
      <c r="F3056" s="291"/>
      <c r="G3056" s="291"/>
      <c r="H3056" s="290"/>
      <c r="I3056" s="289"/>
      <c r="J3056" s="288"/>
      <c r="K3056" s="221"/>
      <c r="L3056" s="220"/>
      <c r="M3056" s="219"/>
    </row>
    <row r="3057" spans="1:13">
      <c r="A3057" s="238" t="s">
        <v>82</v>
      </c>
      <c r="B3057" s="237"/>
      <c r="C3057" s="237"/>
      <c r="D3057" s="237"/>
      <c r="E3057" s="237"/>
      <c r="F3057" s="237"/>
      <c r="G3057" s="237"/>
      <c r="H3057" s="235"/>
      <c r="I3057" s="967" t="s">
        <v>27</v>
      </c>
      <c r="J3057" s="968"/>
      <c r="K3057" s="977">
        <v>3.11</v>
      </c>
      <c r="L3057" s="978"/>
      <c r="M3057" s="215">
        <f>K3057*12*I3044</f>
        <v>10236.876</v>
      </c>
    </row>
    <row r="3058" spans="1:13">
      <c r="A3058" s="257" t="s">
        <v>81</v>
      </c>
      <c r="B3058" s="256"/>
      <c r="C3058" s="256"/>
      <c r="D3058" s="256"/>
      <c r="E3058" s="256"/>
      <c r="F3058" s="256"/>
      <c r="G3058" s="256"/>
      <c r="H3058" s="255"/>
      <c r="I3058" s="429"/>
      <c r="J3058" s="430"/>
      <c r="K3058" s="262"/>
      <c r="L3058" s="261"/>
      <c r="M3058" s="215"/>
    </row>
    <row r="3059" spans="1:13">
      <c r="A3059" s="238" t="s">
        <v>80</v>
      </c>
      <c r="B3059" s="283"/>
      <c r="C3059" s="283"/>
      <c r="D3059" s="283"/>
      <c r="E3059" s="283"/>
      <c r="F3059" s="283"/>
      <c r="G3059" s="283"/>
      <c r="H3059" s="284"/>
      <c r="I3059" s="967" t="s">
        <v>70</v>
      </c>
      <c r="J3059" s="968"/>
      <c r="K3059" s="262"/>
      <c r="L3059" s="261"/>
      <c r="M3059" s="215"/>
    </row>
    <row r="3060" spans="1:13">
      <c r="A3060" s="257" t="s">
        <v>79</v>
      </c>
      <c r="B3060" s="266"/>
      <c r="C3060" s="266"/>
      <c r="D3060" s="266"/>
      <c r="E3060" s="266"/>
      <c r="F3060" s="266"/>
      <c r="G3060" s="266"/>
      <c r="H3060" s="285"/>
      <c r="I3060" s="975"/>
      <c r="J3060" s="976"/>
      <c r="K3060" s="262"/>
      <c r="L3060" s="261"/>
      <c r="M3060" s="215"/>
    </row>
    <row r="3061" spans="1:13">
      <c r="A3061" s="254" t="s">
        <v>78</v>
      </c>
      <c r="B3061" s="282"/>
      <c r="C3061" s="281"/>
      <c r="D3061" s="283"/>
      <c r="E3061" s="283"/>
      <c r="F3061" s="283"/>
      <c r="G3061" s="283"/>
      <c r="H3061" s="284"/>
      <c r="I3061" s="967" t="s">
        <v>70</v>
      </c>
      <c r="J3061" s="968"/>
      <c r="K3061" s="262"/>
      <c r="L3061" s="261"/>
      <c r="M3061" s="215"/>
    </row>
    <row r="3062" spans="1:13">
      <c r="A3062" s="238" t="s">
        <v>77</v>
      </c>
      <c r="B3062" s="283"/>
      <c r="C3062" s="283"/>
      <c r="D3062" s="282"/>
      <c r="E3062" s="282"/>
      <c r="F3062" s="282"/>
      <c r="G3062" s="282"/>
      <c r="H3062" s="281"/>
      <c r="I3062" s="979" t="s">
        <v>59</v>
      </c>
      <c r="J3062" s="980"/>
      <c r="K3062" s="981">
        <v>1.36</v>
      </c>
      <c r="L3062" s="982"/>
      <c r="M3062" s="215">
        <f>K3062*12*I3044</f>
        <v>4476.576</v>
      </c>
    </row>
    <row r="3063" spans="1:13">
      <c r="A3063" s="249" t="s">
        <v>76</v>
      </c>
      <c r="B3063" s="248"/>
      <c r="C3063" s="248"/>
      <c r="D3063" s="248"/>
      <c r="E3063" s="248"/>
      <c r="F3063" s="248"/>
      <c r="G3063" s="248"/>
      <c r="H3063" s="247"/>
      <c r="I3063" s="961" t="s">
        <v>134</v>
      </c>
      <c r="J3063" s="962"/>
      <c r="K3063" s="262"/>
      <c r="L3063" s="261"/>
      <c r="M3063" s="215"/>
    </row>
    <row r="3064" spans="1:13">
      <c r="A3064" s="249" t="s">
        <v>73</v>
      </c>
      <c r="B3064" s="248"/>
      <c r="C3064" s="248"/>
      <c r="D3064" s="248"/>
      <c r="E3064" s="248"/>
      <c r="F3064" s="248"/>
      <c r="G3064" s="248"/>
      <c r="H3064" s="247"/>
      <c r="I3064" s="961" t="s">
        <v>59</v>
      </c>
      <c r="J3064" s="962"/>
      <c r="K3064" s="981">
        <v>1.73</v>
      </c>
      <c r="L3064" s="982"/>
      <c r="M3064" s="215">
        <f>K3064*12*I3044</f>
        <v>5694.4679999999998</v>
      </c>
    </row>
    <row r="3065" spans="1:13">
      <c r="A3065" s="257" t="s">
        <v>72</v>
      </c>
      <c r="B3065" s="256"/>
      <c r="C3065" s="256"/>
      <c r="D3065" s="256"/>
      <c r="E3065" s="256"/>
      <c r="F3065" s="256"/>
      <c r="G3065" s="256"/>
      <c r="H3065" s="255"/>
      <c r="I3065" s="270"/>
      <c r="J3065" s="269"/>
      <c r="K3065" s="262"/>
      <c r="L3065" s="261"/>
      <c r="M3065" s="215"/>
    </row>
    <row r="3066" spans="1:13">
      <c r="A3066" s="249" t="s">
        <v>71</v>
      </c>
      <c r="B3066" s="248"/>
      <c r="C3066" s="248"/>
      <c r="D3066" s="248"/>
      <c r="E3066" s="248"/>
      <c r="F3066" s="248"/>
      <c r="G3066" s="248"/>
      <c r="H3066" s="247"/>
      <c r="I3066" s="967" t="s">
        <v>70</v>
      </c>
      <c r="J3066" s="968"/>
      <c r="K3066" s="262"/>
      <c r="L3066" s="261"/>
      <c r="M3066" s="215"/>
    </row>
    <row r="3067" spans="1:13" ht="15.75" thickBot="1">
      <c r="A3067" s="249" t="s">
        <v>69</v>
      </c>
      <c r="B3067" s="248"/>
      <c r="C3067" s="248"/>
      <c r="D3067" s="248"/>
      <c r="E3067" s="248"/>
      <c r="F3067" s="248"/>
      <c r="G3067" s="248"/>
      <c r="H3067" s="247"/>
      <c r="I3067" s="961" t="s">
        <v>133</v>
      </c>
      <c r="J3067" s="962"/>
      <c r="K3067" s="280"/>
      <c r="L3067" s="279"/>
      <c r="M3067" s="278"/>
    </row>
    <row r="3068" spans="1:13" ht="15.75" thickBot="1">
      <c r="A3068" s="277" t="s">
        <v>66</v>
      </c>
      <c r="B3068" s="276"/>
      <c r="C3068" s="276"/>
      <c r="D3068" s="276"/>
      <c r="E3068" s="276"/>
      <c r="F3068" s="276"/>
      <c r="G3068" s="275"/>
      <c r="H3068" s="274"/>
      <c r="I3068" s="273"/>
      <c r="J3068" s="272"/>
      <c r="K3068" s="991">
        <f>K3069+K3076+K3084+K3088+K3089+K3090</f>
        <v>41.440000000000005</v>
      </c>
      <c r="L3068" s="956"/>
      <c r="M3068" s="226">
        <f>M3069+M3076+M3084+M3088+M3089+M3090</f>
        <v>136403.90400000001</v>
      </c>
    </row>
    <row r="3069" spans="1:13" ht="15.75" thickBot="1">
      <c r="A3069" s="986" t="s">
        <v>65</v>
      </c>
      <c r="B3069" s="987"/>
      <c r="C3069" s="987"/>
      <c r="D3069" s="987"/>
      <c r="E3069" s="987"/>
      <c r="F3069" s="987"/>
      <c r="G3069" s="987"/>
      <c r="H3069" s="988"/>
      <c r="I3069" s="242"/>
      <c r="J3069" s="241"/>
      <c r="K3069" s="989">
        <f>K3070+K3071+K3072+K3074+K3075</f>
        <v>8.3000000000000007</v>
      </c>
      <c r="L3069" s="990"/>
      <c r="M3069" s="240">
        <f>K3069*12*I3044</f>
        <v>27320.280000000002</v>
      </c>
    </row>
    <row r="3070" spans="1:13">
      <c r="A3070" s="257" t="s">
        <v>64</v>
      </c>
      <c r="B3070" s="256"/>
      <c r="C3070" s="256"/>
      <c r="D3070" s="256"/>
      <c r="E3070" s="256"/>
      <c r="F3070" s="256"/>
      <c r="G3070" s="256"/>
      <c r="H3070" s="255"/>
      <c r="I3070" s="975" t="s">
        <v>63</v>
      </c>
      <c r="J3070" s="976"/>
      <c r="K3070" s="977">
        <v>2.2400000000000002</v>
      </c>
      <c r="L3070" s="978"/>
      <c r="M3070" s="215">
        <f>K3070*12*I3044</f>
        <v>7373.1840000000011</v>
      </c>
    </row>
    <row r="3071" spans="1:13">
      <c r="A3071" s="254" t="s">
        <v>62</v>
      </c>
      <c r="B3071" s="253"/>
      <c r="C3071" s="253"/>
      <c r="D3071" s="253"/>
      <c r="E3071" s="253"/>
      <c r="F3071" s="253"/>
      <c r="G3071" s="253"/>
      <c r="H3071" s="252"/>
      <c r="I3071" s="979" t="s">
        <v>61</v>
      </c>
      <c r="J3071" s="980"/>
      <c r="K3071" s="981">
        <v>5.28</v>
      </c>
      <c r="L3071" s="982"/>
      <c r="M3071" s="215">
        <f>K3071*12*I3044</f>
        <v>17379.648000000001</v>
      </c>
    </row>
    <row r="3072" spans="1:13">
      <c r="A3072" s="249" t="s">
        <v>60</v>
      </c>
      <c r="B3072" s="248"/>
      <c r="C3072" s="248"/>
      <c r="D3072" s="248"/>
      <c r="E3072" s="248"/>
      <c r="F3072" s="248"/>
      <c r="G3072" s="248"/>
      <c r="H3072" s="247"/>
      <c r="I3072" s="961" t="s">
        <v>59</v>
      </c>
      <c r="J3072" s="962"/>
      <c r="K3072" s="981">
        <v>0.6</v>
      </c>
      <c r="L3072" s="982"/>
      <c r="M3072" s="215">
        <f>K3072*12*I3044</f>
        <v>1974.9599999999998</v>
      </c>
    </row>
    <row r="3073" spans="1:14">
      <c r="A3073" s="271" t="s">
        <v>58</v>
      </c>
      <c r="B3073" s="266"/>
      <c r="C3073" s="266"/>
      <c r="D3073" s="266"/>
      <c r="E3073" s="256"/>
      <c r="F3073" s="256"/>
      <c r="G3073" s="256"/>
      <c r="H3073" s="255"/>
      <c r="I3073" s="270"/>
      <c r="J3073" s="269"/>
      <c r="K3073" s="268"/>
      <c r="L3073" s="261"/>
      <c r="M3073" s="215"/>
    </row>
    <row r="3074" spans="1:14">
      <c r="A3074" s="254" t="s">
        <v>57</v>
      </c>
      <c r="B3074" s="253"/>
      <c r="C3074" s="253"/>
      <c r="D3074" s="253"/>
      <c r="E3074" s="253"/>
      <c r="F3074" s="253"/>
      <c r="G3074" s="253"/>
      <c r="H3074" s="252"/>
      <c r="I3074" s="979" t="s">
        <v>27</v>
      </c>
      <c r="J3074" s="980"/>
      <c r="K3074" s="981">
        <v>0.18</v>
      </c>
      <c r="L3074" s="982"/>
      <c r="M3074" s="215">
        <f>K3074*12*I3044</f>
        <v>592.48800000000006</v>
      </c>
    </row>
    <row r="3075" spans="1:14" ht="15.75" thickBot="1">
      <c r="A3075" s="249" t="s">
        <v>56</v>
      </c>
      <c r="B3075" s="248"/>
      <c r="C3075" s="248"/>
      <c r="D3075" s="248"/>
      <c r="E3075" s="248"/>
      <c r="F3075" s="248"/>
      <c r="G3075" s="248"/>
      <c r="H3075" s="247"/>
      <c r="I3075" s="992" t="s">
        <v>27</v>
      </c>
      <c r="J3075" s="993"/>
      <c r="K3075" s="994"/>
      <c r="L3075" s="995"/>
      <c r="M3075" s="215"/>
    </row>
    <row r="3076" spans="1:14" ht="15.75" thickBot="1">
      <c r="A3076" s="996" t="s">
        <v>55</v>
      </c>
      <c r="B3076" s="997"/>
      <c r="C3076" s="997"/>
      <c r="D3076" s="997"/>
      <c r="E3076" s="997"/>
      <c r="F3076" s="997"/>
      <c r="G3076" s="997"/>
      <c r="H3076" s="998"/>
      <c r="I3076" s="242"/>
      <c r="J3076" s="241"/>
      <c r="K3076" s="999">
        <f>K3077+K3078+K3080+K3081+K3082+K3083</f>
        <v>2.5499999999999998</v>
      </c>
      <c r="L3076" s="990"/>
      <c r="M3076" s="240">
        <f>K3076*12*I3044</f>
        <v>8393.58</v>
      </c>
    </row>
    <row r="3077" spans="1:14">
      <c r="A3077" s="267" t="s">
        <v>54</v>
      </c>
      <c r="B3077" s="266"/>
      <c r="C3077" s="266"/>
      <c r="D3077" s="266"/>
      <c r="E3077" s="266"/>
      <c r="F3077" s="256"/>
      <c r="G3077" s="256"/>
      <c r="H3077" s="255"/>
      <c r="I3077" s="265"/>
      <c r="J3077" s="233"/>
      <c r="K3077" s="977">
        <v>0.14000000000000001</v>
      </c>
      <c r="L3077" s="978"/>
      <c r="M3077" s="215">
        <f>K3077*12*I3044</f>
        <v>460.82400000000007</v>
      </c>
    </row>
    <row r="3078" spans="1:14">
      <c r="A3078" s="264" t="s">
        <v>53</v>
      </c>
      <c r="B3078" s="263"/>
      <c r="C3078" s="263"/>
      <c r="D3078" s="263"/>
      <c r="E3078" s="263"/>
      <c r="F3078" s="248"/>
      <c r="G3078" s="248"/>
      <c r="H3078" s="247"/>
      <c r="I3078" s="967" t="s">
        <v>52</v>
      </c>
      <c r="J3078" s="968"/>
      <c r="K3078" s="981">
        <v>1.22</v>
      </c>
      <c r="L3078" s="982"/>
      <c r="M3078" s="215">
        <f>K3078*12*I3044</f>
        <v>4015.7520000000004</v>
      </c>
    </row>
    <row r="3079" spans="1:14">
      <c r="A3079" s="257" t="s">
        <v>51</v>
      </c>
      <c r="B3079" s="256"/>
      <c r="C3079" s="256"/>
      <c r="D3079" s="256"/>
      <c r="E3079" s="256"/>
      <c r="F3079" s="256"/>
      <c r="G3079" s="256"/>
      <c r="H3079" s="255"/>
      <c r="I3079" s="975" t="s">
        <v>50</v>
      </c>
      <c r="J3079" s="976"/>
      <c r="K3079" s="262"/>
      <c r="L3079" s="261"/>
      <c r="M3079" s="215"/>
    </row>
    <row r="3080" spans="1:14">
      <c r="A3080" s="254" t="s">
        <v>49</v>
      </c>
      <c r="B3080" s="253"/>
      <c r="C3080" s="253"/>
      <c r="D3080" s="253"/>
      <c r="E3080" s="253"/>
      <c r="F3080" s="253"/>
      <c r="G3080" s="253"/>
      <c r="H3080" s="252"/>
      <c r="I3080" s="979" t="s">
        <v>48</v>
      </c>
      <c r="J3080" s="980"/>
      <c r="K3080" s="981">
        <v>0.75</v>
      </c>
      <c r="L3080" s="982"/>
      <c r="M3080" s="215">
        <f>K3080*12*I3044</f>
        <v>2468.7000000000003</v>
      </c>
    </row>
    <row r="3081" spans="1:14">
      <c r="A3081" s="254" t="s">
        <v>47</v>
      </c>
      <c r="B3081" s="253"/>
      <c r="C3081" s="253"/>
      <c r="D3081" s="253"/>
      <c r="E3081" s="253"/>
      <c r="F3081" s="253"/>
      <c r="G3081" s="253"/>
      <c r="H3081" s="252"/>
      <c r="I3081" s="979" t="s">
        <v>46</v>
      </c>
      <c r="J3081" s="980"/>
      <c r="K3081" s="981">
        <v>0.19</v>
      </c>
      <c r="L3081" s="982"/>
      <c r="M3081" s="215">
        <f>K3081*12*I3044</f>
        <v>625.40400000000011</v>
      </c>
    </row>
    <row r="3082" spans="1:14">
      <c r="A3082" s="249" t="s">
        <v>38</v>
      </c>
      <c r="B3082" s="248"/>
      <c r="C3082" s="248"/>
      <c r="D3082" s="248"/>
      <c r="E3082" s="248"/>
      <c r="F3082" s="248"/>
      <c r="G3082" s="248"/>
      <c r="H3082" s="247"/>
      <c r="I3082" s="979" t="s">
        <v>37</v>
      </c>
      <c r="J3082" s="980"/>
      <c r="K3082" s="983">
        <v>0.1</v>
      </c>
      <c r="L3082" s="984"/>
      <c r="M3082" s="215">
        <f>K3082*12*I3044</f>
        <v>329.16000000000008</v>
      </c>
    </row>
    <row r="3083" spans="1:14" ht="15.75" thickBot="1">
      <c r="A3083" s="249" t="s">
        <v>45</v>
      </c>
      <c r="B3083" s="248"/>
      <c r="C3083" s="248"/>
      <c r="D3083" s="248"/>
      <c r="E3083" s="248"/>
      <c r="F3083" s="248"/>
      <c r="G3083" s="248"/>
      <c r="H3083" s="247"/>
      <c r="I3083" s="992" t="s">
        <v>44</v>
      </c>
      <c r="J3083" s="993"/>
      <c r="K3083" s="1002">
        <v>0.15</v>
      </c>
      <c r="L3083" s="1003"/>
      <c r="M3083" s="260">
        <f>K3083*12*I3044</f>
        <v>493.73999999999995</v>
      </c>
    </row>
    <row r="3084" spans="1:14" ht="15.75" thickBot="1">
      <c r="A3084" s="996" t="s">
        <v>108</v>
      </c>
      <c r="B3084" s="997"/>
      <c r="C3084" s="997"/>
      <c r="D3084" s="997"/>
      <c r="E3084" s="997"/>
      <c r="F3084" s="997"/>
      <c r="G3084" s="997"/>
      <c r="H3084" s="998"/>
      <c r="I3084" s="259"/>
      <c r="J3084" s="258"/>
      <c r="K3084" s="1004">
        <f>K3085+K3086+K3087</f>
        <v>1.67</v>
      </c>
      <c r="L3084" s="1005"/>
      <c r="M3084" s="240">
        <f>K3084*12*I3044</f>
        <v>5496.9719999999998</v>
      </c>
    </row>
    <row r="3085" spans="1:14">
      <c r="A3085" s="257" t="s">
        <v>42</v>
      </c>
      <c r="B3085" s="256"/>
      <c r="C3085" s="256"/>
      <c r="D3085" s="256"/>
      <c r="E3085" s="256"/>
      <c r="F3085" s="256"/>
      <c r="G3085" s="256"/>
      <c r="H3085" s="255"/>
      <c r="I3085" s="1006" t="s">
        <v>41</v>
      </c>
      <c r="J3085" s="1007"/>
      <c r="K3085" s="1008">
        <v>0.8</v>
      </c>
      <c r="L3085" s="1009"/>
      <c r="M3085" s="215">
        <f>K3085*12*I3044</f>
        <v>2633.2800000000007</v>
      </c>
    </row>
    <row r="3086" spans="1:14">
      <c r="A3086" s="254" t="s">
        <v>40</v>
      </c>
      <c r="B3086" s="253"/>
      <c r="C3086" s="253"/>
      <c r="D3086" s="253"/>
      <c r="E3086" s="253"/>
      <c r="F3086" s="253"/>
      <c r="G3086" s="253"/>
      <c r="H3086" s="252"/>
      <c r="I3086" s="251" t="s">
        <v>39</v>
      </c>
      <c r="J3086" s="250"/>
      <c r="K3086" s="983">
        <v>0.7</v>
      </c>
      <c r="L3086" s="984"/>
      <c r="M3086" s="215">
        <f>K3086*12*I3044</f>
        <v>2304.12</v>
      </c>
    </row>
    <row r="3087" spans="1:14" ht="15.75" thickBot="1">
      <c r="A3087" s="249" t="s">
        <v>38</v>
      </c>
      <c r="B3087" s="248"/>
      <c r="C3087" s="248"/>
      <c r="D3087" s="248"/>
      <c r="E3087" s="248"/>
      <c r="F3087" s="248"/>
      <c r="G3087" s="248"/>
      <c r="H3087" s="247"/>
      <c r="I3087" s="992" t="s">
        <v>37</v>
      </c>
      <c r="J3087" s="993"/>
      <c r="K3087" s="1002">
        <v>0.17</v>
      </c>
      <c r="L3087" s="1003"/>
      <c r="M3087" s="215">
        <f>K3087*12*I3044</f>
        <v>559.572</v>
      </c>
    </row>
    <row r="3088" spans="1:14" ht="15.75" thickBot="1">
      <c r="A3088" s="246" t="s">
        <v>107</v>
      </c>
      <c r="B3088" s="245"/>
      <c r="C3088" s="245"/>
      <c r="D3088" s="245"/>
      <c r="E3088" s="245"/>
      <c r="F3088" s="245"/>
      <c r="G3088" s="245"/>
      <c r="H3088" s="244"/>
      <c r="I3088" s="1010" t="s">
        <v>35</v>
      </c>
      <c r="J3088" s="1011"/>
      <c r="K3088" s="1012">
        <v>26.85</v>
      </c>
      <c r="L3088" s="1013"/>
      <c r="M3088" s="240">
        <f>K3088*12*I3044</f>
        <v>88379.460000000021</v>
      </c>
      <c r="N3088">
        <v>24.75</v>
      </c>
    </row>
    <row r="3089" spans="1:13" ht="15.75" thickBot="1">
      <c r="A3089" s="986" t="s">
        <v>106</v>
      </c>
      <c r="B3089" s="987"/>
      <c r="C3089" s="987"/>
      <c r="D3089" s="987"/>
      <c r="E3089" s="987"/>
      <c r="F3089" s="987"/>
      <c r="G3089" s="987"/>
      <c r="H3089" s="988"/>
      <c r="I3089" s="1014" t="s">
        <v>32</v>
      </c>
      <c r="J3089" s="1015"/>
      <c r="K3089" s="999">
        <v>1.98</v>
      </c>
      <c r="L3089" s="1005"/>
      <c r="M3089" s="240">
        <f>K3089*12*I3044</f>
        <v>6517.3679999999995</v>
      </c>
    </row>
    <row r="3090" spans="1:13" ht="15.75" thickBot="1">
      <c r="A3090" s="246" t="s">
        <v>105</v>
      </c>
      <c r="B3090" s="245"/>
      <c r="C3090" s="245"/>
      <c r="D3090" s="245"/>
      <c r="E3090" s="245"/>
      <c r="F3090" s="245"/>
      <c r="G3090" s="245"/>
      <c r="H3090" s="244"/>
      <c r="I3090" s="242"/>
      <c r="J3090" s="241"/>
      <c r="K3090" s="999">
        <v>0.09</v>
      </c>
      <c r="L3090" s="1005"/>
      <c r="M3090" s="240">
        <f>K3090*12*I3044</f>
        <v>296.24400000000003</v>
      </c>
    </row>
    <row r="3091" spans="1:13">
      <c r="A3091" s="238" t="s">
        <v>28</v>
      </c>
      <c r="B3091" s="237"/>
      <c r="C3091" s="237"/>
      <c r="D3091" s="237"/>
      <c r="E3091" s="237"/>
      <c r="F3091" s="237"/>
      <c r="G3091" s="237"/>
      <c r="H3091" s="235"/>
      <c r="I3091" s="1014" t="s">
        <v>27</v>
      </c>
      <c r="J3091" s="1015"/>
      <c r="K3091" s="431"/>
      <c r="L3091" s="432"/>
      <c r="M3091" s="215"/>
    </row>
    <row r="3092" spans="1:13" ht="15.75" thickBot="1">
      <c r="A3092" s="238" t="s">
        <v>26</v>
      </c>
      <c r="B3092" s="237"/>
      <c r="C3092" s="237"/>
      <c r="D3092" s="237"/>
      <c r="E3092" s="237"/>
      <c r="F3092" s="237"/>
      <c r="G3092" s="237"/>
      <c r="H3092" s="235"/>
      <c r="I3092" s="234"/>
      <c r="J3092" s="233"/>
      <c r="K3092" s="431"/>
      <c r="L3092" s="432"/>
      <c r="M3092" s="215"/>
    </row>
    <row r="3093" spans="1:13" ht="15.75" thickBot="1">
      <c r="A3093" s="986" t="s">
        <v>111</v>
      </c>
      <c r="B3093" s="987"/>
      <c r="C3093" s="987"/>
      <c r="D3093" s="987"/>
      <c r="E3093" s="987"/>
      <c r="F3093" s="987"/>
      <c r="G3093" s="987"/>
      <c r="H3093" s="988"/>
      <c r="I3093" s="242"/>
      <c r="J3093" s="241"/>
      <c r="K3093" s="999">
        <v>7.34</v>
      </c>
      <c r="L3093" s="1005"/>
      <c r="M3093" s="240">
        <f>K3093*12*I3044</f>
        <v>24160.344000000001</v>
      </c>
    </row>
    <row r="3094" spans="1:13">
      <c r="A3094" s="238" t="s">
        <v>132</v>
      </c>
      <c r="B3094" s="236"/>
      <c r="C3094" s="236"/>
      <c r="D3094" s="236"/>
      <c r="E3094" s="236"/>
      <c r="F3094" s="237"/>
      <c r="G3094" s="236"/>
      <c r="H3094" s="235"/>
      <c r="I3094" s="967" t="s">
        <v>23</v>
      </c>
      <c r="J3094" s="968"/>
      <c r="K3094" s="232"/>
      <c r="L3094" s="432"/>
      <c r="M3094" s="215"/>
    </row>
    <row r="3095" spans="1:13">
      <c r="A3095" s="238" t="s">
        <v>131</v>
      </c>
      <c r="B3095" s="236"/>
      <c r="C3095" s="236"/>
      <c r="D3095" s="236"/>
      <c r="E3095" s="236"/>
      <c r="F3095" s="237"/>
      <c r="G3095" s="236"/>
      <c r="H3095" s="235"/>
      <c r="I3095" s="967" t="s">
        <v>21</v>
      </c>
      <c r="J3095" s="968"/>
      <c r="K3095" s="232"/>
      <c r="L3095" s="432"/>
      <c r="M3095" s="215"/>
    </row>
    <row r="3096" spans="1:13">
      <c r="A3096" s="238" t="s">
        <v>130</v>
      </c>
      <c r="B3096" s="236"/>
      <c r="C3096" s="236"/>
      <c r="D3096" s="236"/>
      <c r="E3096" s="236"/>
      <c r="F3096" s="237"/>
      <c r="G3096" s="236"/>
      <c r="H3096" s="235"/>
      <c r="I3096" s="967" t="s">
        <v>19</v>
      </c>
      <c r="J3096" s="968"/>
      <c r="K3096" s="232"/>
      <c r="L3096" s="432"/>
      <c r="M3096" s="215"/>
    </row>
    <row r="3097" spans="1:13">
      <c r="A3097" s="238" t="s">
        <v>129</v>
      </c>
      <c r="B3097" s="236"/>
      <c r="C3097" s="236"/>
      <c r="D3097" s="236"/>
      <c r="E3097" s="236"/>
      <c r="F3097" s="237"/>
      <c r="G3097" s="236"/>
      <c r="H3097" s="235"/>
      <c r="I3097" s="967" t="s">
        <v>17</v>
      </c>
      <c r="J3097" s="968"/>
      <c r="K3097" s="232"/>
      <c r="L3097" s="432"/>
      <c r="M3097" s="215"/>
    </row>
    <row r="3098" spans="1:13">
      <c r="A3098" s="238" t="s">
        <v>128</v>
      </c>
      <c r="B3098" s="236"/>
      <c r="C3098" s="236"/>
      <c r="D3098" s="236"/>
      <c r="E3098" s="236"/>
      <c r="F3098" s="237"/>
      <c r="G3098" s="236"/>
      <c r="H3098" s="235"/>
      <c r="I3098" s="967" t="s">
        <v>15</v>
      </c>
      <c r="J3098" s="968"/>
      <c r="K3098" s="232"/>
      <c r="L3098" s="432"/>
      <c r="M3098" s="215"/>
    </row>
    <row r="3099" spans="1:13">
      <c r="A3099" s="238" t="s">
        <v>127</v>
      </c>
      <c r="B3099" s="236"/>
      <c r="C3099" s="236"/>
      <c r="D3099" s="236"/>
      <c r="E3099" s="236"/>
      <c r="F3099" s="237"/>
      <c r="G3099" s="236"/>
      <c r="H3099" s="235"/>
      <c r="I3099" s="234"/>
      <c r="J3099" s="233"/>
      <c r="K3099" s="232"/>
      <c r="L3099" s="239"/>
      <c r="M3099" s="215"/>
    </row>
    <row r="3100" spans="1:13">
      <c r="A3100" s="238" t="s">
        <v>126</v>
      </c>
      <c r="B3100" s="236"/>
      <c r="C3100" s="236"/>
      <c r="D3100" s="236"/>
      <c r="E3100" s="236"/>
      <c r="F3100" s="237"/>
      <c r="G3100" s="236"/>
      <c r="H3100" s="235"/>
      <c r="I3100" s="234"/>
      <c r="J3100" s="233"/>
      <c r="K3100" s="232"/>
      <c r="L3100" s="432"/>
      <c r="M3100" s="215"/>
    </row>
    <row r="3101" spans="1:13">
      <c r="A3101" s="238" t="s">
        <v>11</v>
      </c>
      <c r="B3101" s="236"/>
      <c r="C3101" s="236"/>
      <c r="D3101" s="236"/>
      <c r="E3101" s="236"/>
      <c r="F3101" s="237"/>
      <c r="G3101" s="236"/>
      <c r="H3101" s="235"/>
      <c r="I3101" s="234"/>
      <c r="J3101" s="233"/>
      <c r="K3101" s="232"/>
      <c r="L3101" s="432"/>
      <c r="M3101" s="215"/>
    </row>
    <row r="3102" spans="1:13" ht="15.75" thickBot="1">
      <c r="A3102" s="238" t="s">
        <v>125</v>
      </c>
      <c r="B3102" s="236"/>
      <c r="C3102" s="236"/>
      <c r="D3102" s="236"/>
      <c r="E3102" s="236"/>
      <c r="F3102" s="237"/>
      <c r="G3102" s="236"/>
      <c r="H3102" s="235"/>
      <c r="I3102" s="234"/>
      <c r="J3102" s="233"/>
      <c r="K3102" s="232"/>
      <c r="L3102" s="432"/>
      <c r="M3102" s="215"/>
    </row>
    <row r="3103" spans="1:13">
      <c r="A3103" s="230" t="s">
        <v>8</v>
      </c>
      <c r="B3103" s="229"/>
      <c r="C3103" s="229"/>
      <c r="D3103" s="229"/>
      <c r="E3103" s="229"/>
      <c r="F3103" s="229"/>
      <c r="G3103" s="229"/>
      <c r="H3103" s="229"/>
      <c r="I3103" s="1014" t="s">
        <v>3</v>
      </c>
      <c r="J3103" s="1015"/>
      <c r="K3103" s="228"/>
      <c r="L3103" s="227"/>
      <c r="M3103" s="226"/>
    </row>
    <row r="3104" spans="1:13" ht="15.75" thickBot="1">
      <c r="A3104" s="225" t="s">
        <v>7</v>
      </c>
      <c r="B3104" s="224"/>
      <c r="C3104" s="224"/>
      <c r="D3104" s="224"/>
      <c r="E3104" s="224"/>
      <c r="F3104" s="224"/>
      <c r="G3104" s="224"/>
      <c r="H3104" s="224"/>
      <c r="I3104" s="223"/>
      <c r="J3104" s="222"/>
      <c r="K3104" s="221"/>
      <c r="L3104" s="220"/>
      <c r="M3104" s="219"/>
    </row>
    <row r="3105" spans="1:13" ht="15.75" thickBot="1">
      <c r="A3105" s="1016" t="s">
        <v>157</v>
      </c>
      <c r="B3105" s="1016"/>
      <c r="C3105" s="1016"/>
      <c r="D3105" s="1016"/>
      <c r="E3105" s="1016"/>
      <c r="F3105" s="1016"/>
      <c r="G3105" s="1016"/>
      <c r="H3105" s="1016"/>
      <c r="I3105" s="1014" t="s">
        <v>3</v>
      </c>
      <c r="J3105" s="1015"/>
      <c r="K3105" s="1017">
        <v>0.77</v>
      </c>
      <c r="L3105" s="1017"/>
      <c r="M3105" s="215">
        <f>K3105*I3044*12</f>
        <v>2534.5320000000002</v>
      </c>
    </row>
    <row r="3106" spans="1:13" ht="15.75" thickBot="1">
      <c r="A3106" s="1020" t="s">
        <v>0</v>
      </c>
      <c r="B3106" s="1021"/>
      <c r="C3106" s="1021"/>
      <c r="D3106" s="1021"/>
      <c r="E3106" s="1021"/>
      <c r="F3106" s="1021"/>
      <c r="G3106" s="1021"/>
      <c r="H3106" s="1021"/>
      <c r="I3106" s="210"/>
      <c r="J3106" s="209"/>
      <c r="K3106" s="1022">
        <f>K3045+K3055+K3068+K3093+K3105</f>
        <v>63.340000000000011</v>
      </c>
      <c r="L3106" s="1023"/>
      <c r="M3106" s="208">
        <f>M3045+M3055+M3068+M3093+M3105</f>
        <v>208489.94400000002</v>
      </c>
    </row>
    <row r="3108" spans="1:13" ht="15.75">
      <c r="A3108" s="957" t="s">
        <v>104</v>
      </c>
      <c r="B3108" s="957"/>
      <c r="C3108" s="957"/>
      <c r="D3108" s="957"/>
      <c r="E3108" s="957"/>
      <c r="F3108" s="957"/>
      <c r="G3108" s="957"/>
      <c r="H3108" s="957"/>
      <c r="I3108" s="957"/>
      <c r="J3108" s="957"/>
      <c r="K3108" s="957"/>
      <c r="L3108" s="957"/>
      <c r="M3108" s="262"/>
    </row>
    <row r="3109" spans="1:13" ht="15.75">
      <c r="A3109" s="958" t="s">
        <v>139</v>
      </c>
      <c r="B3109" s="958"/>
      <c r="C3109" s="958"/>
      <c r="D3109" s="958"/>
      <c r="E3109" s="958"/>
      <c r="F3109" s="958"/>
      <c r="G3109" s="958"/>
      <c r="H3109" s="958"/>
      <c r="I3109" s="958"/>
      <c r="J3109" s="958"/>
      <c r="K3109" s="958"/>
      <c r="L3109" s="958"/>
      <c r="M3109" s="262"/>
    </row>
    <row r="3110" spans="1:13" ht="15.75">
      <c r="A3110" s="300"/>
      <c r="B3110" s="300"/>
      <c r="C3110" s="300"/>
      <c r="D3110" s="300"/>
      <c r="E3110" s="300"/>
      <c r="F3110" s="300" t="s">
        <v>160</v>
      </c>
      <c r="G3110" s="300"/>
      <c r="H3110" s="300"/>
      <c r="I3110" s="300"/>
      <c r="J3110" s="300"/>
      <c r="K3110" s="1110" t="s">
        <v>159</v>
      </c>
      <c r="L3110" s="1111"/>
      <c r="M3110" s="1111"/>
    </row>
    <row r="3111" spans="1:13">
      <c r="A3111" s="264"/>
      <c r="B3111" s="263"/>
      <c r="C3111" s="960" t="s">
        <v>100</v>
      </c>
      <c r="D3111" s="960"/>
      <c r="E3111" s="960"/>
      <c r="F3111" s="263"/>
      <c r="G3111" s="263"/>
      <c r="H3111" s="298"/>
      <c r="I3111" s="961" t="s">
        <v>99</v>
      </c>
      <c r="J3111" s="962"/>
      <c r="K3111" s="963" t="s">
        <v>98</v>
      </c>
      <c r="L3111" s="964"/>
      <c r="M3111" s="312"/>
    </row>
    <row r="3112" spans="1:13">
      <c r="A3112" s="311"/>
      <c r="B3112" s="283"/>
      <c r="C3112" s="283"/>
      <c r="D3112" s="283"/>
      <c r="E3112" s="283"/>
      <c r="F3112" s="283"/>
      <c r="G3112" s="283"/>
      <c r="H3112" s="284"/>
      <c r="I3112" s="234"/>
      <c r="J3112" s="233"/>
      <c r="K3112" s="965" t="s">
        <v>97</v>
      </c>
      <c r="L3112" s="966"/>
      <c r="M3112" s="310" t="s">
        <v>96</v>
      </c>
    </row>
    <row r="3113" spans="1:13">
      <c r="A3113" s="311"/>
      <c r="B3113" s="283"/>
      <c r="C3113" s="283"/>
      <c r="D3113" s="283"/>
      <c r="E3113" s="283"/>
      <c r="F3113" s="283"/>
      <c r="G3113" s="283"/>
      <c r="H3113" s="284"/>
      <c r="I3113" s="967" t="s">
        <v>95</v>
      </c>
      <c r="J3113" s="968"/>
      <c r="K3113" s="969" t="s">
        <v>94</v>
      </c>
      <c r="L3113" s="970"/>
      <c r="M3113" s="310" t="s">
        <v>93</v>
      </c>
    </row>
    <row r="3114" spans="1:13" ht="16.5" thickBot="1">
      <c r="A3114" s="309"/>
      <c r="B3114" s="280"/>
      <c r="C3114" s="280"/>
      <c r="D3114" s="280"/>
      <c r="E3114" s="280"/>
      <c r="F3114" s="280"/>
      <c r="G3114" s="280"/>
      <c r="H3114" s="279"/>
      <c r="I3114" s="971">
        <v>516.29999999999995</v>
      </c>
      <c r="J3114" s="972"/>
      <c r="K3114" s="973"/>
      <c r="L3114" s="974"/>
      <c r="M3114" s="308"/>
    </row>
    <row r="3115" spans="1:13">
      <c r="A3115" s="296" t="s">
        <v>92</v>
      </c>
      <c r="B3115" s="276"/>
      <c r="C3115" s="276"/>
      <c r="D3115" s="276"/>
      <c r="E3115" s="276"/>
      <c r="F3115" s="276"/>
      <c r="G3115" s="276"/>
      <c r="H3115" s="307"/>
      <c r="I3115" s="273"/>
      <c r="J3115" s="272"/>
      <c r="K3115" s="955">
        <f>K3118+K3121</f>
        <v>7.59</v>
      </c>
      <c r="L3115" s="956"/>
      <c r="M3115" s="226">
        <f>K3115*12*I3114</f>
        <v>47024.603999999992</v>
      </c>
    </row>
    <row r="3116" spans="1:13">
      <c r="A3116" s="306" t="s">
        <v>91</v>
      </c>
      <c r="B3116" s="305"/>
      <c r="C3116" s="305"/>
      <c r="D3116" s="305"/>
      <c r="E3116" s="305"/>
      <c r="F3116" s="305"/>
      <c r="G3116" s="305"/>
      <c r="H3116" s="304"/>
      <c r="I3116" s="234"/>
      <c r="J3116" s="233"/>
      <c r="K3116" s="268"/>
      <c r="L3116" s="261"/>
      <c r="M3116" s="303"/>
    </row>
    <row r="3117" spans="1:13" ht="15.75" thickBot="1">
      <c r="A3117" s="292" t="s">
        <v>90</v>
      </c>
      <c r="B3117" s="302"/>
      <c r="C3117" s="302"/>
      <c r="D3117" s="302"/>
      <c r="E3117" s="302"/>
      <c r="F3117" s="302"/>
      <c r="G3117" s="302"/>
      <c r="H3117" s="301"/>
      <c r="I3117" s="289"/>
      <c r="J3117" s="222"/>
      <c r="K3117" s="221"/>
      <c r="L3117" s="220"/>
      <c r="M3117" s="219"/>
    </row>
    <row r="3118" spans="1:13">
      <c r="A3118" s="257" t="s">
        <v>89</v>
      </c>
      <c r="B3118" s="266"/>
      <c r="C3118" s="266"/>
      <c r="D3118" s="266"/>
      <c r="E3118" s="266"/>
      <c r="F3118" s="266"/>
      <c r="G3118" s="266"/>
      <c r="H3118" s="285"/>
      <c r="I3118" s="975" t="s">
        <v>27</v>
      </c>
      <c r="J3118" s="976"/>
      <c r="K3118" s="977">
        <v>4.54</v>
      </c>
      <c r="L3118" s="978"/>
      <c r="M3118" s="215">
        <f>K3118*12*I3114</f>
        <v>28128.024000000001</v>
      </c>
    </row>
    <row r="3119" spans="1:13">
      <c r="A3119" s="238" t="s">
        <v>80</v>
      </c>
      <c r="B3119" s="283"/>
      <c r="C3119" s="283"/>
      <c r="D3119" s="283"/>
      <c r="E3119" s="283"/>
      <c r="F3119" s="283"/>
      <c r="G3119" s="283"/>
      <c r="H3119" s="284"/>
      <c r="I3119" s="967" t="s">
        <v>70</v>
      </c>
      <c r="J3119" s="968"/>
      <c r="K3119" s="262"/>
      <c r="L3119" s="261"/>
      <c r="M3119" s="215"/>
    </row>
    <row r="3120" spans="1:13">
      <c r="A3120" s="257" t="s">
        <v>79</v>
      </c>
      <c r="B3120" s="266"/>
      <c r="C3120" s="266"/>
      <c r="D3120" s="266"/>
      <c r="E3120" s="266"/>
      <c r="F3120" s="266"/>
      <c r="G3120" s="266"/>
      <c r="H3120" s="285"/>
      <c r="I3120" s="975"/>
      <c r="J3120" s="976"/>
      <c r="K3120" s="262"/>
      <c r="L3120" s="261"/>
      <c r="M3120" s="215"/>
    </row>
    <row r="3121" spans="1:13">
      <c r="A3121" s="257" t="s">
        <v>88</v>
      </c>
      <c r="B3121" s="266"/>
      <c r="C3121" s="266"/>
      <c r="D3121" s="266"/>
      <c r="E3121" s="266"/>
      <c r="F3121" s="266"/>
      <c r="G3121" s="266"/>
      <c r="H3121" s="285"/>
      <c r="I3121" s="979" t="s">
        <v>59</v>
      </c>
      <c r="J3121" s="980"/>
      <c r="K3121" s="981">
        <v>3.05</v>
      </c>
      <c r="L3121" s="982"/>
      <c r="M3121" s="215">
        <f>K3121*12*I3114</f>
        <v>18896.579999999994</v>
      </c>
    </row>
    <row r="3122" spans="1:13" ht="15.75">
      <c r="A3122" s="254" t="s">
        <v>87</v>
      </c>
      <c r="B3122" s="282"/>
      <c r="C3122" s="282"/>
      <c r="D3122" s="282"/>
      <c r="E3122" s="282"/>
      <c r="F3122" s="282"/>
      <c r="G3122" s="282"/>
      <c r="H3122" s="281"/>
      <c r="I3122" s="967" t="s">
        <v>70</v>
      </c>
      <c r="J3122" s="968"/>
      <c r="K3122" s="300"/>
      <c r="L3122" s="299"/>
      <c r="M3122" s="215"/>
    </row>
    <row r="3123" spans="1:13">
      <c r="A3123" s="249" t="s">
        <v>86</v>
      </c>
      <c r="B3123" s="263"/>
      <c r="C3123" s="263"/>
      <c r="D3123" s="263"/>
      <c r="E3123" s="263"/>
      <c r="F3123" s="263"/>
      <c r="G3123" s="263"/>
      <c r="H3123" s="298"/>
      <c r="I3123" s="967"/>
      <c r="J3123" s="968"/>
      <c r="K3123" s="297"/>
      <c r="L3123" s="261"/>
      <c r="M3123" s="215"/>
    </row>
    <row r="3124" spans="1:13" ht="15.75" thickBot="1">
      <c r="A3124" s="257" t="s">
        <v>85</v>
      </c>
      <c r="B3124" s="256"/>
      <c r="C3124" s="256"/>
      <c r="D3124" s="256"/>
      <c r="E3124" s="256"/>
      <c r="F3124" s="256"/>
      <c r="G3124" s="256"/>
      <c r="H3124" s="255"/>
      <c r="I3124" s="270"/>
      <c r="J3124" s="269"/>
      <c r="K3124" s="983"/>
      <c r="L3124" s="984"/>
      <c r="M3124" s="215"/>
    </row>
    <row r="3125" spans="1:13">
      <c r="A3125" s="296" t="s">
        <v>84</v>
      </c>
      <c r="B3125" s="295"/>
      <c r="C3125" s="295"/>
      <c r="D3125" s="295"/>
      <c r="E3125" s="295"/>
      <c r="F3125" s="295"/>
      <c r="G3125" s="295"/>
      <c r="H3125" s="294"/>
      <c r="I3125" s="273"/>
      <c r="J3125" s="293"/>
      <c r="K3125" s="985">
        <f>K3127+K3132+K3134</f>
        <v>6.1999999999999993</v>
      </c>
      <c r="L3125" s="956"/>
      <c r="M3125" s="226">
        <f>K3125*12*I3114</f>
        <v>38412.719999999994</v>
      </c>
    </row>
    <row r="3126" spans="1:13" ht="15.75" thickBot="1">
      <c r="A3126" s="292" t="s">
        <v>83</v>
      </c>
      <c r="B3126" s="291"/>
      <c r="C3126" s="291"/>
      <c r="D3126" s="291"/>
      <c r="E3126" s="291"/>
      <c r="F3126" s="291"/>
      <c r="G3126" s="291"/>
      <c r="H3126" s="290"/>
      <c r="I3126" s="289"/>
      <c r="J3126" s="288"/>
      <c r="K3126" s="221"/>
      <c r="L3126" s="220"/>
      <c r="M3126" s="219"/>
    </row>
    <row r="3127" spans="1:13">
      <c r="A3127" s="238" t="s">
        <v>82</v>
      </c>
      <c r="B3127" s="237"/>
      <c r="C3127" s="237"/>
      <c r="D3127" s="237"/>
      <c r="E3127" s="237"/>
      <c r="F3127" s="237"/>
      <c r="G3127" s="237"/>
      <c r="H3127" s="235"/>
      <c r="I3127" s="967" t="s">
        <v>27</v>
      </c>
      <c r="J3127" s="968"/>
      <c r="K3127" s="977">
        <v>3.11</v>
      </c>
      <c r="L3127" s="978"/>
      <c r="M3127" s="215">
        <f>K3127*12*I3114</f>
        <v>19268.315999999999</v>
      </c>
    </row>
    <row r="3128" spans="1:13">
      <c r="A3128" s="257" t="s">
        <v>81</v>
      </c>
      <c r="B3128" s="256"/>
      <c r="C3128" s="256"/>
      <c r="D3128" s="256"/>
      <c r="E3128" s="256"/>
      <c r="F3128" s="256"/>
      <c r="G3128" s="256"/>
      <c r="H3128" s="255"/>
      <c r="I3128" s="429"/>
      <c r="J3128" s="430"/>
      <c r="K3128" s="262"/>
      <c r="L3128" s="261"/>
      <c r="M3128" s="215"/>
    </row>
    <row r="3129" spans="1:13">
      <c r="A3129" s="238" t="s">
        <v>80</v>
      </c>
      <c r="B3129" s="283"/>
      <c r="C3129" s="283"/>
      <c r="D3129" s="283"/>
      <c r="E3129" s="283"/>
      <c r="F3129" s="283"/>
      <c r="G3129" s="283"/>
      <c r="H3129" s="284"/>
      <c r="I3129" s="967" t="s">
        <v>70</v>
      </c>
      <c r="J3129" s="968"/>
      <c r="K3129" s="262"/>
      <c r="L3129" s="261"/>
      <c r="M3129" s="215"/>
    </row>
    <row r="3130" spans="1:13">
      <c r="A3130" s="257" t="s">
        <v>79</v>
      </c>
      <c r="B3130" s="266"/>
      <c r="C3130" s="266"/>
      <c r="D3130" s="266"/>
      <c r="E3130" s="266"/>
      <c r="F3130" s="266"/>
      <c r="G3130" s="266"/>
      <c r="H3130" s="285"/>
      <c r="I3130" s="975"/>
      <c r="J3130" s="976"/>
      <c r="K3130" s="262"/>
      <c r="L3130" s="261"/>
      <c r="M3130" s="215"/>
    </row>
    <row r="3131" spans="1:13">
      <c r="A3131" s="254" t="s">
        <v>78</v>
      </c>
      <c r="B3131" s="282"/>
      <c r="C3131" s="281"/>
      <c r="D3131" s="283"/>
      <c r="E3131" s="283"/>
      <c r="F3131" s="283"/>
      <c r="G3131" s="283"/>
      <c r="H3131" s="284"/>
      <c r="I3131" s="967" t="s">
        <v>70</v>
      </c>
      <c r="J3131" s="968"/>
      <c r="K3131" s="262"/>
      <c r="L3131" s="261"/>
      <c r="M3131" s="215"/>
    </row>
    <row r="3132" spans="1:13">
      <c r="A3132" s="238" t="s">
        <v>77</v>
      </c>
      <c r="B3132" s="283"/>
      <c r="C3132" s="283"/>
      <c r="D3132" s="282"/>
      <c r="E3132" s="282"/>
      <c r="F3132" s="282"/>
      <c r="G3132" s="282"/>
      <c r="H3132" s="281"/>
      <c r="I3132" s="979" t="s">
        <v>59</v>
      </c>
      <c r="J3132" s="980"/>
      <c r="K3132" s="981">
        <v>1.36</v>
      </c>
      <c r="L3132" s="982"/>
      <c r="M3132" s="215">
        <f>K3132*12*I3114</f>
        <v>8426.0159999999996</v>
      </c>
    </row>
    <row r="3133" spans="1:13">
      <c r="A3133" s="249" t="s">
        <v>76</v>
      </c>
      <c r="B3133" s="248"/>
      <c r="C3133" s="248"/>
      <c r="D3133" s="248"/>
      <c r="E3133" s="248"/>
      <c r="F3133" s="248"/>
      <c r="G3133" s="248"/>
      <c r="H3133" s="247"/>
      <c r="I3133" s="961" t="s">
        <v>134</v>
      </c>
      <c r="J3133" s="962"/>
      <c r="K3133" s="262"/>
      <c r="L3133" s="261"/>
      <c r="M3133" s="215"/>
    </row>
    <row r="3134" spans="1:13">
      <c r="A3134" s="249" t="s">
        <v>73</v>
      </c>
      <c r="B3134" s="248"/>
      <c r="C3134" s="248"/>
      <c r="D3134" s="248"/>
      <c r="E3134" s="248"/>
      <c r="F3134" s="248"/>
      <c r="G3134" s="248"/>
      <c r="H3134" s="247"/>
      <c r="I3134" s="961" t="s">
        <v>59</v>
      </c>
      <c r="J3134" s="962"/>
      <c r="K3134" s="981">
        <v>1.73</v>
      </c>
      <c r="L3134" s="982"/>
      <c r="M3134" s="215">
        <f>K3134*12*I3114</f>
        <v>10718.387999999997</v>
      </c>
    </row>
    <row r="3135" spans="1:13">
      <c r="A3135" s="257" t="s">
        <v>72</v>
      </c>
      <c r="B3135" s="256"/>
      <c r="C3135" s="256"/>
      <c r="D3135" s="256"/>
      <c r="E3135" s="256"/>
      <c r="F3135" s="256"/>
      <c r="G3135" s="256"/>
      <c r="H3135" s="255"/>
      <c r="I3135" s="270"/>
      <c r="J3135" s="269"/>
      <c r="K3135" s="262"/>
      <c r="L3135" s="261"/>
      <c r="M3135" s="215"/>
    </row>
    <row r="3136" spans="1:13">
      <c r="A3136" s="249" t="s">
        <v>71</v>
      </c>
      <c r="B3136" s="248"/>
      <c r="C3136" s="248"/>
      <c r="D3136" s="248"/>
      <c r="E3136" s="248"/>
      <c r="F3136" s="248"/>
      <c r="G3136" s="248"/>
      <c r="H3136" s="247"/>
      <c r="I3136" s="967" t="s">
        <v>70</v>
      </c>
      <c r="J3136" s="968"/>
      <c r="K3136" s="262"/>
      <c r="L3136" s="261"/>
      <c r="M3136" s="215"/>
    </row>
    <row r="3137" spans="1:13" ht="15.75" thickBot="1">
      <c r="A3137" s="249" t="s">
        <v>69</v>
      </c>
      <c r="B3137" s="248"/>
      <c r="C3137" s="248"/>
      <c r="D3137" s="248"/>
      <c r="E3137" s="248"/>
      <c r="F3137" s="248"/>
      <c r="G3137" s="248"/>
      <c r="H3137" s="247"/>
      <c r="I3137" s="961" t="s">
        <v>133</v>
      </c>
      <c r="J3137" s="962"/>
      <c r="K3137" s="280"/>
      <c r="L3137" s="279"/>
      <c r="M3137" s="278"/>
    </row>
    <row r="3138" spans="1:13" ht="15.75" thickBot="1">
      <c r="A3138" s="277" t="s">
        <v>66</v>
      </c>
      <c r="B3138" s="276"/>
      <c r="C3138" s="276"/>
      <c r="D3138" s="276"/>
      <c r="E3138" s="276"/>
      <c r="F3138" s="276"/>
      <c r="G3138" s="275"/>
      <c r="H3138" s="274"/>
      <c r="I3138" s="273"/>
      <c r="J3138" s="272"/>
      <c r="K3138" s="991">
        <f>K3139+K3146+K3154+K3158+K3159+K3160</f>
        <v>32.11</v>
      </c>
      <c r="L3138" s="956"/>
      <c r="M3138" s="226">
        <f>M3139+M3146+M3154+M3158+M3159+M3160</f>
        <v>198940.71599999999</v>
      </c>
    </row>
    <row r="3139" spans="1:13" ht="15.75" thickBot="1">
      <c r="A3139" s="986" t="s">
        <v>65</v>
      </c>
      <c r="B3139" s="987"/>
      <c r="C3139" s="987"/>
      <c r="D3139" s="987"/>
      <c r="E3139" s="987"/>
      <c r="F3139" s="987"/>
      <c r="G3139" s="987"/>
      <c r="H3139" s="988"/>
      <c r="I3139" s="242"/>
      <c r="J3139" s="241"/>
      <c r="K3139" s="989">
        <f>K3140+K3141+K3142+K3144+K3145</f>
        <v>10.4</v>
      </c>
      <c r="L3139" s="990"/>
      <c r="M3139" s="240">
        <f>K3139*12*I3114</f>
        <v>64434.239999999998</v>
      </c>
    </row>
    <row r="3140" spans="1:13">
      <c r="A3140" s="257" t="s">
        <v>64</v>
      </c>
      <c r="B3140" s="256"/>
      <c r="C3140" s="256"/>
      <c r="D3140" s="256"/>
      <c r="E3140" s="256"/>
      <c r="F3140" s="256"/>
      <c r="G3140" s="256"/>
      <c r="H3140" s="255"/>
      <c r="I3140" s="975" t="s">
        <v>63</v>
      </c>
      <c r="J3140" s="976"/>
      <c r="K3140" s="977">
        <v>2.2400000000000002</v>
      </c>
      <c r="L3140" s="978"/>
      <c r="M3140" s="215">
        <f>K3140*12*I3114</f>
        <v>13878.144</v>
      </c>
    </row>
    <row r="3141" spans="1:13">
      <c r="A3141" s="254" t="s">
        <v>62</v>
      </c>
      <c r="B3141" s="253"/>
      <c r="C3141" s="253"/>
      <c r="D3141" s="253"/>
      <c r="E3141" s="253"/>
      <c r="F3141" s="253"/>
      <c r="G3141" s="253"/>
      <c r="H3141" s="252"/>
      <c r="I3141" s="979" t="s">
        <v>61</v>
      </c>
      <c r="J3141" s="980"/>
      <c r="K3141" s="981">
        <v>5.28</v>
      </c>
      <c r="L3141" s="982"/>
      <c r="M3141" s="215">
        <f>K3141*12*I3114</f>
        <v>32712.767999999996</v>
      </c>
    </row>
    <row r="3142" spans="1:13">
      <c r="A3142" s="249" t="s">
        <v>60</v>
      </c>
      <c r="B3142" s="248"/>
      <c r="C3142" s="248"/>
      <c r="D3142" s="248"/>
      <c r="E3142" s="248"/>
      <c r="F3142" s="248"/>
      <c r="G3142" s="248"/>
      <c r="H3142" s="247"/>
      <c r="I3142" s="961" t="s">
        <v>59</v>
      </c>
      <c r="J3142" s="962"/>
      <c r="K3142" s="981">
        <v>0.6</v>
      </c>
      <c r="L3142" s="982"/>
      <c r="M3142" s="215">
        <f>K3142*12*I3114</f>
        <v>3717.3599999999992</v>
      </c>
    </row>
    <row r="3143" spans="1:13">
      <c r="A3143" s="271" t="s">
        <v>58</v>
      </c>
      <c r="B3143" s="266"/>
      <c r="C3143" s="266"/>
      <c r="D3143" s="266"/>
      <c r="E3143" s="256"/>
      <c r="F3143" s="256"/>
      <c r="G3143" s="256"/>
      <c r="H3143" s="255"/>
      <c r="I3143" s="270"/>
      <c r="J3143" s="269"/>
      <c r="K3143" s="268"/>
      <c r="L3143" s="261"/>
      <c r="M3143" s="215"/>
    </row>
    <row r="3144" spans="1:13">
      <c r="A3144" s="254" t="s">
        <v>57</v>
      </c>
      <c r="B3144" s="253"/>
      <c r="C3144" s="253"/>
      <c r="D3144" s="253"/>
      <c r="E3144" s="253"/>
      <c r="F3144" s="253"/>
      <c r="G3144" s="253"/>
      <c r="H3144" s="252"/>
      <c r="I3144" s="979" t="s">
        <v>27</v>
      </c>
      <c r="J3144" s="980"/>
      <c r="K3144" s="981">
        <v>0.18</v>
      </c>
      <c r="L3144" s="982"/>
      <c r="M3144" s="215">
        <f>K3144*12*I3114</f>
        <v>1115.2080000000001</v>
      </c>
    </row>
    <row r="3145" spans="1:13" ht="15.75" thickBot="1">
      <c r="A3145" s="249" t="s">
        <v>56</v>
      </c>
      <c r="B3145" s="248"/>
      <c r="C3145" s="248"/>
      <c r="D3145" s="248"/>
      <c r="E3145" s="248"/>
      <c r="F3145" s="248"/>
      <c r="G3145" s="248"/>
      <c r="H3145" s="247"/>
      <c r="I3145" s="992" t="s">
        <v>27</v>
      </c>
      <c r="J3145" s="993"/>
      <c r="K3145" s="994">
        <v>2.1</v>
      </c>
      <c r="L3145" s="995"/>
      <c r="M3145" s="215">
        <f>K3145*12*I3114</f>
        <v>13010.76</v>
      </c>
    </row>
    <row r="3146" spans="1:13" ht="15.75" thickBot="1">
      <c r="A3146" s="996" t="s">
        <v>55</v>
      </c>
      <c r="B3146" s="997"/>
      <c r="C3146" s="997"/>
      <c r="D3146" s="997"/>
      <c r="E3146" s="997"/>
      <c r="F3146" s="997"/>
      <c r="G3146" s="997"/>
      <c r="H3146" s="998"/>
      <c r="I3146" s="242"/>
      <c r="J3146" s="241"/>
      <c r="K3146" s="999">
        <f>K3147+K3148+K3150+K3151+K3152+K3153</f>
        <v>2.5499999999999998</v>
      </c>
      <c r="L3146" s="990"/>
      <c r="M3146" s="240">
        <f>K3146*12*I3114</f>
        <v>15798.779999999997</v>
      </c>
    </row>
    <row r="3147" spans="1:13">
      <c r="A3147" s="267" t="s">
        <v>54</v>
      </c>
      <c r="B3147" s="266"/>
      <c r="C3147" s="266"/>
      <c r="D3147" s="266"/>
      <c r="E3147" s="266"/>
      <c r="F3147" s="256"/>
      <c r="G3147" s="256"/>
      <c r="H3147" s="255"/>
      <c r="I3147" s="265"/>
      <c r="J3147" s="233"/>
      <c r="K3147" s="977">
        <v>0.14000000000000001</v>
      </c>
      <c r="L3147" s="978"/>
      <c r="M3147" s="215">
        <f>K3147*12*I3114</f>
        <v>867.38400000000001</v>
      </c>
    </row>
    <row r="3148" spans="1:13">
      <c r="A3148" s="264" t="s">
        <v>53</v>
      </c>
      <c r="B3148" s="263"/>
      <c r="C3148" s="263"/>
      <c r="D3148" s="263"/>
      <c r="E3148" s="263"/>
      <c r="F3148" s="248"/>
      <c r="G3148" s="248"/>
      <c r="H3148" s="247"/>
      <c r="I3148" s="967" t="s">
        <v>52</v>
      </c>
      <c r="J3148" s="968"/>
      <c r="K3148" s="981">
        <v>1.22</v>
      </c>
      <c r="L3148" s="982"/>
      <c r="M3148" s="215">
        <f>K3148*12*I3114</f>
        <v>7558.6319999999996</v>
      </c>
    </row>
    <row r="3149" spans="1:13">
      <c r="A3149" s="257" t="s">
        <v>51</v>
      </c>
      <c r="B3149" s="256"/>
      <c r="C3149" s="256"/>
      <c r="D3149" s="256"/>
      <c r="E3149" s="256"/>
      <c r="F3149" s="256"/>
      <c r="G3149" s="256"/>
      <c r="H3149" s="255"/>
      <c r="I3149" s="975" t="s">
        <v>50</v>
      </c>
      <c r="J3149" s="976"/>
      <c r="K3149" s="262"/>
      <c r="L3149" s="261"/>
      <c r="M3149" s="215"/>
    </row>
    <row r="3150" spans="1:13">
      <c r="A3150" s="254" t="s">
        <v>49</v>
      </c>
      <c r="B3150" s="253"/>
      <c r="C3150" s="253"/>
      <c r="D3150" s="253"/>
      <c r="E3150" s="253"/>
      <c r="F3150" s="253"/>
      <c r="G3150" s="253"/>
      <c r="H3150" s="252"/>
      <c r="I3150" s="979" t="s">
        <v>48</v>
      </c>
      <c r="J3150" s="980"/>
      <c r="K3150" s="981">
        <v>0.75</v>
      </c>
      <c r="L3150" s="982"/>
      <c r="M3150" s="215">
        <f>K3150*12*I3114</f>
        <v>4646.7</v>
      </c>
    </row>
    <row r="3151" spans="1:13">
      <c r="A3151" s="254" t="s">
        <v>47</v>
      </c>
      <c r="B3151" s="253"/>
      <c r="C3151" s="253"/>
      <c r="D3151" s="253"/>
      <c r="E3151" s="253"/>
      <c r="F3151" s="253"/>
      <c r="G3151" s="253"/>
      <c r="H3151" s="252"/>
      <c r="I3151" s="979" t="s">
        <v>46</v>
      </c>
      <c r="J3151" s="980"/>
      <c r="K3151" s="981">
        <v>0.19</v>
      </c>
      <c r="L3151" s="982"/>
      <c r="M3151" s="215">
        <f>K3151*12*I3114</f>
        <v>1177.164</v>
      </c>
    </row>
    <row r="3152" spans="1:13">
      <c r="A3152" s="249" t="s">
        <v>38</v>
      </c>
      <c r="B3152" s="248"/>
      <c r="C3152" s="248"/>
      <c r="D3152" s="248"/>
      <c r="E3152" s="248"/>
      <c r="F3152" s="248"/>
      <c r="G3152" s="248"/>
      <c r="H3152" s="247"/>
      <c r="I3152" s="979" t="s">
        <v>37</v>
      </c>
      <c r="J3152" s="980"/>
      <c r="K3152" s="983">
        <v>0.1</v>
      </c>
      <c r="L3152" s="984"/>
      <c r="M3152" s="215">
        <f>K3152*12*I3114</f>
        <v>619.56000000000006</v>
      </c>
    </row>
    <row r="3153" spans="1:13" ht="15.75" thickBot="1">
      <c r="A3153" s="249" t="s">
        <v>45</v>
      </c>
      <c r="B3153" s="248"/>
      <c r="C3153" s="248"/>
      <c r="D3153" s="248"/>
      <c r="E3153" s="248"/>
      <c r="F3153" s="248"/>
      <c r="G3153" s="248"/>
      <c r="H3153" s="247"/>
      <c r="I3153" s="992" t="s">
        <v>44</v>
      </c>
      <c r="J3153" s="993"/>
      <c r="K3153" s="1002">
        <v>0.15</v>
      </c>
      <c r="L3153" s="1003"/>
      <c r="M3153" s="260">
        <f>K3153*12*I3114</f>
        <v>929.3399999999998</v>
      </c>
    </row>
    <row r="3154" spans="1:13" ht="15.75" thickBot="1">
      <c r="A3154" s="996" t="s">
        <v>108</v>
      </c>
      <c r="B3154" s="997"/>
      <c r="C3154" s="997"/>
      <c r="D3154" s="997"/>
      <c r="E3154" s="997"/>
      <c r="F3154" s="997"/>
      <c r="G3154" s="997"/>
      <c r="H3154" s="998"/>
      <c r="I3154" s="259"/>
      <c r="J3154" s="258"/>
      <c r="K3154" s="1004">
        <f>K3155+K3156+K3157</f>
        <v>1.04</v>
      </c>
      <c r="L3154" s="1005"/>
      <c r="M3154" s="240">
        <f>K3154*12*I3114</f>
        <v>6443.424</v>
      </c>
    </row>
    <row r="3155" spans="1:13">
      <c r="A3155" s="257" t="s">
        <v>42</v>
      </c>
      <c r="B3155" s="256"/>
      <c r="C3155" s="256"/>
      <c r="D3155" s="256"/>
      <c r="E3155" s="256"/>
      <c r="F3155" s="256"/>
      <c r="G3155" s="256"/>
      <c r="H3155" s="255"/>
      <c r="I3155" s="1006" t="s">
        <v>41</v>
      </c>
      <c r="J3155" s="1007"/>
      <c r="K3155" s="1008">
        <v>0.8</v>
      </c>
      <c r="L3155" s="1009"/>
      <c r="M3155" s="215">
        <f>K3155*12*I3114</f>
        <v>4956.4800000000005</v>
      </c>
    </row>
    <row r="3156" spans="1:13">
      <c r="A3156" s="254" t="s">
        <v>40</v>
      </c>
      <c r="B3156" s="253"/>
      <c r="C3156" s="253"/>
      <c r="D3156" s="253"/>
      <c r="E3156" s="253"/>
      <c r="F3156" s="253"/>
      <c r="G3156" s="253"/>
      <c r="H3156" s="252"/>
      <c r="I3156" s="251" t="s">
        <v>39</v>
      </c>
      <c r="J3156" s="250"/>
      <c r="K3156" s="983">
        <v>7.0000000000000007E-2</v>
      </c>
      <c r="L3156" s="984"/>
      <c r="M3156" s="215">
        <f>K3156*12*I3114</f>
        <v>433.69200000000001</v>
      </c>
    </row>
    <row r="3157" spans="1:13" ht="15.75" thickBot="1">
      <c r="A3157" s="249" t="s">
        <v>38</v>
      </c>
      <c r="B3157" s="248"/>
      <c r="C3157" s="248"/>
      <c r="D3157" s="248"/>
      <c r="E3157" s="248"/>
      <c r="F3157" s="248"/>
      <c r="G3157" s="248"/>
      <c r="H3157" s="247"/>
      <c r="I3157" s="992" t="s">
        <v>37</v>
      </c>
      <c r="J3157" s="993"/>
      <c r="K3157" s="1002">
        <v>0.17</v>
      </c>
      <c r="L3157" s="1003"/>
      <c r="M3157" s="215">
        <f>K3157*12*I3114</f>
        <v>1053.252</v>
      </c>
    </row>
    <row r="3158" spans="1:13" ht="15.75" thickBot="1">
      <c r="A3158" s="246" t="s">
        <v>107</v>
      </c>
      <c r="B3158" s="245"/>
      <c r="C3158" s="245"/>
      <c r="D3158" s="245"/>
      <c r="E3158" s="245"/>
      <c r="F3158" s="245"/>
      <c r="G3158" s="245"/>
      <c r="H3158" s="244"/>
      <c r="I3158" s="1010" t="s">
        <v>35</v>
      </c>
      <c r="J3158" s="1011"/>
      <c r="K3158" s="1012">
        <v>16.05</v>
      </c>
      <c r="L3158" s="1013"/>
      <c r="M3158" s="240">
        <f>K3158*12*I3114</f>
        <v>99439.38</v>
      </c>
    </row>
    <row r="3159" spans="1:13" ht="15.75" thickBot="1">
      <c r="A3159" s="986" t="s">
        <v>106</v>
      </c>
      <c r="B3159" s="987"/>
      <c r="C3159" s="987"/>
      <c r="D3159" s="987"/>
      <c r="E3159" s="987"/>
      <c r="F3159" s="987"/>
      <c r="G3159" s="987"/>
      <c r="H3159" s="988"/>
      <c r="I3159" s="1014" t="s">
        <v>32</v>
      </c>
      <c r="J3159" s="1015"/>
      <c r="K3159" s="999">
        <v>1.98</v>
      </c>
      <c r="L3159" s="1005"/>
      <c r="M3159" s="240">
        <f>K3159*12*I3114</f>
        <v>12267.287999999999</v>
      </c>
    </row>
    <row r="3160" spans="1:13" ht="15.75" thickBot="1">
      <c r="A3160" s="246" t="s">
        <v>105</v>
      </c>
      <c r="B3160" s="245"/>
      <c r="C3160" s="245"/>
      <c r="D3160" s="245"/>
      <c r="E3160" s="245"/>
      <c r="F3160" s="245"/>
      <c r="G3160" s="245"/>
      <c r="H3160" s="244"/>
      <c r="I3160" s="242"/>
      <c r="J3160" s="241"/>
      <c r="K3160" s="999">
        <v>0.09</v>
      </c>
      <c r="L3160" s="1005"/>
      <c r="M3160" s="240">
        <f>K3160*12*I3114</f>
        <v>557.60400000000004</v>
      </c>
    </row>
    <row r="3161" spans="1:13">
      <c r="A3161" s="238" t="s">
        <v>28</v>
      </c>
      <c r="B3161" s="237"/>
      <c r="C3161" s="237"/>
      <c r="D3161" s="237"/>
      <c r="E3161" s="237"/>
      <c r="F3161" s="237"/>
      <c r="G3161" s="237"/>
      <c r="H3161" s="235"/>
      <c r="I3161" s="1014" t="s">
        <v>27</v>
      </c>
      <c r="J3161" s="1015"/>
      <c r="K3161" s="431"/>
      <c r="L3161" s="432"/>
      <c r="M3161" s="215"/>
    </row>
    <row r="3162" spans="1:13" ht="15.75" thickBot="1">
      <c r="A3162" s="238" t="s">
        <v>26</v>
      </c>
      <c r="B3162" s="237"/>
      <c r="C3162" s="237"/>
      <c r="D3162" s="237"/>
      <c r="E3162" s="237"/>
      <c r="F3162" s="237"/>
      <c r="G3162" s="237"/>
      <c r="H3162" s="235"/>
      <c r="I3162" s="234"/>
      <c r="J3162" s="233"/>
      <c r="K3162" s="431"/>
      <c r="L3162" s="432"/>
      <c r="M3162" s="215"/>
    </row>
    <row r="3163" spans="1:13" ht="15.75" thickBot="1">
      <c r="A3163" s="986" t="s">
        <v>111</v>
      </c>
      <c r="B3163" s="987"/>
      <c r="C3163" s="987"/>
      <c r="D3163" s="987"/>
      <c r="E3163" s="987"/>
      <c r="F3163" s="987"/>
      <c r="G3163" s="987"/>
      <c r="H3163" s="988"/>
      <c r="I3163" s="242"/>
      <c r="J3163" s="241"/>
      <c r="K3163" s="999">
        <v>7.34</v>
      </c>
      <c r="L3163" s="1005"/>
      <c r="M3163" s="240">
        <f>K3163*12*I3114</f>
        <v>45475.703999999998</v>
      </c>
    </row>
    <row r="3164" spans="1:13">
      <c r="A3164" s="238" t="s">
        <v>132</v>
      </c>
      <c r="B3164" s="236"/>
      <c r="C3164" s="236"/>
      <c r="D3164" s="236"/>
      <c r="E3164" s="236"/>
      <c r="F3164" s="237"/>
      <c r="G3164" s="236"/>
      <c r="H3164" s="235"/>
      <c r="I3164" s="967" t="s">
        <v>23</v>
      </c>
      <c r="J3164" s="968"/>
      <c r="K3164" s="232"/>
      <c r="L3164" s="432"/>
      <c r="M3164" s="215"/>
    </row>
    <row r="3165" spans="1:13">
      <c r="A3165" s="238" t="s">
        <v>131</v>
      </c>
      <c r="B3165" s="236"/>
      <c r="C3165" s="236"/>
      <c r="D3165" s="236"/>
      <c r="E3165" s="236"/>
      <c r="F3165" s="237"/>
      <c r="G3165" s="236"/>
      <c r="H3165" s="235"/>
      <c r="I3165" s="967" t="s">
        <v>21</v>
      </c>
      <c r="J3165" s="968"/>
      <c r="K3165" s="232"/>
      <c r="L3165" s="432"/>
      <c r="M3165" s="215"/>
    </row>
    <row r="3166" spans="1:13">
      <c r="A3166" s="238" t="s">
        <v>130</v>
      </c>
      <c r="B3166" s="236"/>
      <c r="C3166" s="236"/>
      <c r="D3166" s="236"/>
      <c r="E3166" s="236"/>
      <c r="F3166" s="237"/>
      <c r="G3166" s="236"/>
      <c r="H3166" s="235"/>
      <c r="I3166" s="967" t="s">
        <v>19</v>
      </c>
      <c r="J3166" s="968"/>
      <c r="K3166" s="232"/>
      <c r="L3166" s="432"/>
      <c r="M3166" s="215"/>
    </row>
    <row r="3167" spans="1:13">
      <c r="A3167" s="238" t="s">
        <v>129</v>
      </c>
      <c r="B3167" s="236"/>
      <c r="C3167" s="236"/>
      <c r="D3167" s="236"/>
      <c r="E3167" s="236"/>
      <c r="F3167" s="237"/>
      <c r="G3167" s="236"/>
      <c r="H3167" s="235"/>
      <c r="I3167" s="967" t="s">
        <v>17</v>
      </c>
      <c r="J3167" s="968"/>
      <c r="K3167" s="232"/>
      <c r="L3167" s="432"/>
      <c r="M3167" s="215"/>
    </row>
    <row r="3168" spans="1:13">
      <c r="A3168" s="238" t="s">
        <v>128</v>
      </c>
      <c r="B3168" s="236"/>
      <c r="C3168" s="236"/>
      <c r="D3168" s="236"/>
      <c r="E3168" s="236"/>
      <c r="F3168" s="237"/>
      <c r="G3168" s="236"/>
      <c r="H3168" s="235"/>
      <c r="I3168" s="967" t="s">
        <v>15</v>
      </c>
      <c r="J3168" s="968"/>
      <c r="K3168" s="232"/>
      <c r="L3168" s="432"/>
      <c r="M3168" s="215"/>
    </row>
    <row r="3169" spans="1:13">
      <c r="A3169" s="238" t="s">
        <v>127</v>
      </c>
      <c r="B3169" s="236"/>
      <c r="C3169" s="236"/>
      <c r="D3169" s="236"/>
      <c r="E3169" s="236"/>
      <c r="F3169" s="237"/>
      <c r="G3169" s="236"/>
      <c r="H3169" s="235"/>
      <c r="I3169" s="234"/>
      <c r="J3169" s="233"/>
      <c r="K3169" s="232"/>
      <c r="L3169" s="239"/>
      <c r="M3169" s="215"/>
    </row>
    <row r="3170" spans="1:13">
      <c r="A3170" s="238" t="s">
        <v>126</v>
      </c>
      <c r="B3170" s="236"/>
      <c r="C3170" s="236"/>
      <c r="D3170" s="236"/>
      <c r="E3170" s="236"/>
      <c r="F3170" s="237"/>
      <c r="G3170" s="236"/>
      <c r="H3170" s="235"/>
      <c r="I3170" s="234"/>
      <c r="J3170" s="233"/>
      <c r="K3170" s="232"/>
      <c r="L3170" s="432"/>
      <c r="M3170" s="215"/>
    </row>
    <row r="3171" spans="1:13">
      <c r="A3171" s="238" t="s">
        <v>11</v>
      </c>
      <c r="B3171" s="236"/>
      <c r="C3171" s="236"/>
      <c r="D3171" s="236"/>
      <c r="E3171" s="236"/>
      <c r="F3171" s="237"/>
      <c r="G3171" s="236"/>
      <c r="H3171" s="235"/>
      <c r="I3171" s="234"/>
      <c r="J3171" s="233"/>
      <c r="K3171" s="232"/>
      <c r="L3171" s="432"/>
      <c r="M3171" s="215"/>
    </row>
    <row r="3172" spans="1:13" ht="15.75" thickBot="1">
      <c r="A3172" s="238" t="s">
        <v>125</v>
      </c>
      <c r="B3172" s="236"/>
      <c r="C3172" s="236"/>
      <c r="D3172" s="236"/>
      <c r="E3172" s="236"/>
      <c r="F3172" s="237"/>
      <c r="G3172" s="236"/>
      <c r="H3172" s="235"/>
      <c r="I3172" s="234"/>
      <c r="J3172" s="233"/>
      <c r="K3172" s="232"/>
      <c r="L3172" s="432"/>
      <c r="M3172" s="215"/>
    </row>
    <row r="3173" spans="1:13">
      <c r="A3173" s="230" t="s">
        <v>8</v>
      </c>
      <c r="B3173" s="229"/>
      <c r="C3173" s="229"/>
      <c r="D3173" s="229"/>
      <c r="E3173" s="229"/>
      <c r="F3173" s="229"/>
      <c r="G3173" s="229"/>
      <c r="H3173" s="229"/>
      <c r="I3173" s="1014" t="s">
        <v>3</v>
      </c>
      <c r="J3173" s="1015"/>
      <c r="K3173" s="228"/>
      <c r="L3173" s="227"/>
      <c r="M3173" s="226"/>
    </row>
    <row r="3174" spans="1:13" ht="15.75" thickBot="1">
      <c r="A3174" s="225" t="s">
        <v>7</v>
      </c>
      <c r="B3174" s="224"/>
      <c r="C3174" s="224"/>
      <c r="D3174" s="224"/>
      <c r="E3174" s="224"/>
      <c r="F3174" s="224"/>
      <c r="G3174" s="224"/>
      <c r="H3174" s="224"/>
      <c r="I3174" s="223"/>
      <c r="J3174" s="222"/>
      <c r="K3174" s="221"/>
      <c r="L3174" s="220"/>
      <c r="M3174" s="219"/>
    </row>
    <row r="3175" spans="1:13" ht="15.75" thickBot="1">
      <c r="A3175" s="986" t="s">
        <v>6</v>
      </c>
      <c r="B3175" s="987"/>
      <c r="C3175" s="987"/>
      <c r="D3175" s="987"/>
      <c r="E3175" s="987"/>
      <c r="F3175" s="987"/>
      <c r="G3175" s="987"/>
      <c r="H3175" s="1026"/>
      <c r="I3175" s="1027" t="s">
        <v>5</v>
      </c>
      <c r="J3175" s="1028"/>
      <c r="K3175" s="1024">
        <v>1.69</v>
      </c>
      <c r="L3175" s="1025"/>
      <c r="M3175" s="208">
        <f>K3175*12*I3114</f>
        <v>10470.564</v>
      </c>
    </row>
    <row r="3176" spans="1:13" ht="15.75" thickBot="1">
      <c r="A3176" s="1016" t="s">
        <v>4</v>
      </c>
      <c r="B3176" s="1016"/>
      <c r="C3176" s="1016"/>
      <c r="D3176" s="1016"/>
      <c r="E3176" s="1016"/>
      <c r="F3176" s="1016"/>
      <c r="G3176" s="1016"/>
      <c r="H3176" s="1016"/>
      <c r="I3176" s="1014" t="s">
        <v>3</v>
      </c>
      <c r="J3176" s="1015"/>
      <c r="K3176" s="1017">
        <v>0.41</v>
      </c>
      <c r="L3176" s="1017"/>
      <c r="M3176" s="215">
        <f>K3176*I3114*12</f>
        <v>2540.1959999999995</v>
      </c>
    </row>
    <row r="3177" spans="1:13" ht="15.75" thickBot="1">
      <c r="A3177" s="433" t="s">
        <v>2</v>
      </c>
      <c r="B3177" s="434"/>
      <c r="C3177" s="434"/>
      <c r="D3177" s="434"/>
      <c r="E3177" s="434"/>
      <c r="F3177" s="434"/>
      <c r="G3177" s="434"/>
      <c r="H3177" s="434"/>
      <c r="I3177" s="436"/>
      <c r="J3177" s="441"/>
      <c r="K3177" s="1024"/>
      <c r="L3177" s="1025"/>
      <c r="M3177" s="208">
        <f>K3177*12*I3114</f>
        <v>0</v>
      </c>
    </row>
    <row r="3178" spans="1:13" ht="15.75" thickBot="1">
      <c r="A3178" s="1020" t="s">
        <v>0</v>
      </c>
      <c r="B3178" s="1021"/>
      <c r="C3178" s="1021"/>
      <c r="D3178" s="1021"/>
      <c r="E3178" s="1021"/>
      <c r="F3178" s="1021"/>
      <c r="G3178" s="1021"/>
      <c r="H3178" s="1021"/>
      <c r="I3178" s="210"/>
      <c r="J3178" s="209"/>
      <c r="K3178" s="1022">
        <f>K3115+K3125+K3138+K3163+K3175+K3177+K3176</f>
        <v>55.339999999999989</v>
      </c>
      <c r="L3178" s="1023"/>
      <c r="M3178" s="208">
        <f>M3115+M3125+M3138+M3163+M3175+M3177+M3176</f>
        <v>342864.50399999996</v>
      </c>
    </row>
    <row r="3180" spans="1:13" ht="15.75">
      <c r="A3180" s="957" t="s">
        <v>104</v>
      </c>
      <c r="B3180" s="957"/>
      <c r="C3180" s="957"/>
      <c r="D3180" s="957"/>
      <c r="E3180" s="957"/>
      <c r="F3180" s="957"/>
      <c r="G3180" s="957"/>
      <c r="H3180" s="957"/>
      <c r="I3180" s="957"/>
      <c r="J3180" s="957"/>
      <c r="K3180" s="957"/>
      <c r="L3180" s="957"/>
      <c r="M3180" s="262"/>
    </row>
    <row r="3181" spans="1:13" ht="15.75">
      <c r="A3181" s="958" t="s">
        <v>103</v>
      </c>
      <c r="B3181" s="958"/>
      <c r="C3181" s="958"/>
      <c r="D3181" s="958"/>
      <c r="E3181" s="958"/>
      <c r="F3181" s="958"/>
      <c r="G3181" s="958"/>
      <c r="H3181" s="958"/>
      <c r="I3181" s="958"/>
      <c r="J3181" s="958"/>
      <c r="K3181" s="958"/>
      <c r="L3181" s="958"/>
      <c r="M3181" s="262"/>
    </row>
    <row r="3182" spans="1:13" ht="15.75">
      <c r="A3182" s="300"/>
      <c r="B3182" s="300"/>
      <c r="C3182" s="300"/>
      <c r="D3182" s="300"/>
      <c r="E3182" s="300"/>
      <c r="F3182" s="300" t="s">
        <v>158</v>
      </c>
      <c r="G3182" s="300"/>
      <c r="H3182" s="300"/>
      <c r="I3182" s="300"/>
      <c r="J3182" s="300"/>
      <c r="K3182" s="300"/>
      <c r="L3182" s="300"/>
      <c r="M3182" s="262"/>
    </row>
    <row r="3183" spans="1:13">
      <c r="A3183" s="264"/>
      <c r="B3183" s="263"/>
      <c r="C3183" s="960" t="s">
        <v>100</v>
      </c>
      <c r="D3183" s="960"/>
      <c r="E3183" s="960"/>
      <c r="F3183" s="263"/>
      <c r="G3183" s="263"/>
      <c r="H3183" s="298"/>
      <c r="I3183" s="961" t="s">
        <v>99</v>
      </c>
      <c r="J3183" s="962"/>
      <c r="K3183" s="963" t="s">
        <v>98</v>
      </c>
      <c r="L3183" s="964"/>
      <c r="M3183" s="312"/>
    </row>
    <row r="3184" spans="1:13">
      <c r="A3184" s="311"/>
      <c r="B3184" s="283"/>
      <c r="C3184" s="283"/>
      <c r="D3184" s="283"/>
      <c r="E3184" s="283"/>
      <c r="F3184" s="283"/>
      <c r="G3184" s="283"/>
      <c r="H3184" s="284"/>
      <c r="I3184" s="234"/>
      <c r="J3184" s="233"/>
      <c r="K3184" s="965" t="s">
        <v>97</v>
      </c>
      <c r="L3184" s="966"/>
      <c r="M3184" s="310" t="s">
        <v>96</v>
      </c>
    </row>
    <row r="3185" spans="1:13">
      <c r="A3185" s="311"/>
      <c r="B3185" s="283"/>
      <c r="C3185" s="283"/>
      <c r="D3185" s="283"/>
      <c r="E3185" s="283"/>
      <c r="F3185" s="283"/>
      <c r="G3185" s="283"/>
      <c r="H3185" s="284"/>
      <c r="I3185" s="967" t="s">
        <v>95</v>
      </c>
      <c r="J3185" s="968"/>
      <c r="K3185" s="969" t="s">
        <v>94</v>
      </c>
      <c r="L3185" s="970"/>
      <c r="M3185" s="310" t="s">
        <v>93</v>
      </c>
    </row>
    <row r="3186" spans="1:13" ht="16.5" thickBot="1">
      <c r="A3186" s="309"/>
      <c r="B3186" s="280"/>
      <c r="C3186" s="280"/>
      <c r="D3186" s="280"/>
      <c r="E3186" s="280"/>
      <c r="F3186" s="280"/>
      <c r="G3186" s="280"/>
      <c r="H3186" s="279"/>
      <c r="I3186" s="971">
        <v>282.2</v>
      </c>
      <c r="J3186" s="972"/>
      <c r="K3186" s="973"/>
      <c r="L3186" s="974"/>
      <c r="M3186" s="308"/>
    </row>
    <row r="3187" spans="1:13">
      <c r="A3187" s="296" t="s">
        <v>92</v>
      </c>
      <c r="B3187" s="276"/>
      <c r="C3187" s="276"/>
      <c r="D3187" s="276"/>
      <c r="E3187" s="276"/>
      <c r="F3187" s="276"/>
      <c r="G3187" s="276"/>
      <c r="H3187" s="307"/>
      <c r="I3187" s="273"/>
      <c r="J3187" s="272"/>
      <c r="K3187" s="955">
        <f>K3190+K3193</f>
        <v>7.59</v>
      </c>
      <c r="L3187" s="956"/>
      <c r="M3187" s="226">
        <f>K3187*12*I3186</f>
        <v>25702.775999999998</v>
      </c>
    </row>
    <row r="3188" spans="1:13">
      <c r="A3188" s="306" t="s">
        <v>91</v>
      </c>
      <c r="B3188" s="305"/>
      <c r="C3188" s="305"/>
      <c r="D3188" s="305"/>
      <c r="E3188" s="305"/>
      <c r="F3188" s="305"/>
      <c r="G3188" s="305"/>
      <c r="H3188" s="304"/>
      <c r="I3188" s="234"/>
      <c r="J3188" s="233"/>
      <c r="K3188" s="268"/>
      <c r="L3188" s="261"/>
      <c r="M3188" s="303"/>
    </row>
    <row r="3189" spans="1:13" ht="15.75" thickBot="1">
      <c r="A3189" s="292" t="s">
        <v>90</v>
      </c>
      <c r="B3189" s="302"/>
      <c r="C3189" s="302"/>
      <c r="D3189" s="302"/>
      <c r="E3189" s="302"/>
      <c r="F3189" s="302"/>
      <c r="G3189" s="302"/>
      <c r="H3189" s="301"/>
      <c r="I3189" s="289"/>
      <c r="J3189" s="222"/>
      <c r="K3189" s="221"/>
      <c r="L3189" s="220"/>
      <c r="M3189" s="219"/>
    </row>
    <row r="3190" spans="1:13">
      <c r="A3190" s="257" t="s">
        <v>89</v>
      </c>
      <c r="B3190" s="266"/>
      <c r="C3190" s="266"/>
      <c r="D3190" s="266"/>
      <c r="E3190" s="266"/>
      <c r="F3190" s="266"/>
      <c r="G3190" s="266"/>
      <c r="H3190" s="285"/>
      <c r="I3190" s="975" t="s">
        <v>27</v>
      </c>
      <c r="J3190" s="976"/>
      <c r="K3190" s="977">
        <v>4.54</v>
      </c>
      <c r="L3190" s="978"/>
      <c r="M3190" s="215">
        <f>K3190*12*I3186</f>
        <v>15374.256000000001</v>
      </c>
    </row>
    <row r="3191" spans="1:13">
      <c r="A3191" s="238" t="s">
        <v>80</v>
      </c>
      <c r="B3191" s="283"/>
      <c r="C3191" s="283"/>
      <c r="D3191" s="283"/>
      <c r="E3191" s="283"/>
      <c r="F3191" s="283"/>
      <c r="G3191" s="283"/>
      <c r="H3191" s="284"/>
      <c r="I3191" s="967" t="s">
        <v>70</v>
      </c>
      <c r="J3191" s="968"/>
      <c r="K3191" s="262"/>
      <c r="L3191" s="261"/>
      <c r="M3191" s="215"/>
    </row>
    <row r="3192" spans="1:13">
      <c r="A3192" s="257" t="s">
        <v>79</v>
      </c>
      <c r="B3192" s="266"/>
      <c r="C3192" s="266"/>
      <c r="D3192" s="266"/>
      <c r="E3192" s="266"/>
      <c r="F3192" s="266"/>
      <c r="G3192" s="266"/>
      <c r="H3192" s="285"/>
      <c r="I3192" s="975"/>
      <c r="J3192" s="976"/>
      <c r="K3192" s="262"/>
      <c r="L3192" s="261"/>
      <c r="M3192" s="215"/>
    </row>
    <row r="3193" spans="1:13">
      <c r="A3193" s="257" t="s">
        <v>88</v>
      </c>
      <c r="B3193" s="266"/>
      <c r="C3193" s="266"/>
      <c r="D3193" s="266"/>
      <c r="E3193" s="266"/>
      <c r="F3193" s="266"/>
      <c r="G3193" s="266"/>
      <c r="H3193" s="285"/>
      <c r="I3193" s="979" t="s">
        <v>59</v>
      </c>
      <c r="J3193" s="980"/>
      <c r="K3193" s="981">
        <v>3.05</v>
      </c>
      <c r="L3193" s="982"/>
      <c r="M3193" s="215">
        <f>K3193*12*I3186</f>
        <v>10328.519999999999</v>
      </c>
    </row>
    <row r="3194" spans="1:13" ht="15.75">
      <c r="A3194" s="254" t="s">
        <v>87</v>
      </c>
      <c r="B3194" s="282"/>
      <c r="C3194" s="282"/>
      <c r="D3194" s="282"/>
      <c r="E3194" s="282"/>
      <c r="F3194" s="282"/>
      <c r="G3194" s="282"/>
      <c r="H3194" s="281"/>
      <c r="I3194" s="967" t="s">
        <v>70</v>
      </c>
      <c r="J3194" s="968"/>
      <c r="K3194" s="300"/>
      <c r="L3194" s="299"/>
      <c r="M3194" s="215"/>
    </row>
    <row r="3195" spans="1:13">
      <c r="A3195" s="249" t="s">
        <v>86</v>
      </c>
      <c r="B3195" s="263"/>
      <c r="C3195" s="263"/>
      <c r="D3195" s="263"/>
      <c r="E3195" s="263"/>
      <c r="F3195" s="263"/>
      <c r="G3195" s="263"/>
      <c r="H3195" s="298"/>
      <c r="I3195" s="967"/>
      <c r="J3195" s="968"/>
      <c r="K3195" s="297"/>
      <c r="L3195" s="261"/>
      <c r="M3195" s="215"/>
    </row>
    <row r="3196" spans="1:13" ht="15.75" thickBot="1">
      <c r="A3196" s="257" t="s">
        <v>85</v>
      </c>
      <c r="B3196" s="256"/>
      <c r="C3196" s="256"/>
      <c r="D3196" s="256"/>
      <c r="E3196" s="256"/>
      <c r="F3196" s="256"/>
      <c r="G3196" s="256"/>
      <c r="H3196" s="255"/>
      <c r="I3196" s="270"/>
      <c r="J3196" s="269"/>
      <c r="K3196" s="983"/>
      <c r="L3196" s="984"/>
      <c r="M3196" s="215"/>
    </row>
    <row r="3197" spans="1:13">
      <c r="A3197" s="296" t="s">
        <v>84</v>
      </c>
      <c r="B3197" s="295"/>
      <c r="C3197" s="295"/>
      <c r="D3197" s="295"/>
      <c r="E3197" s="295"/>
      <c r="F3197" s="295"/>
      <c r="G3197" s="295"/>
      <c r="H3197" s="294"/>
      <c r="I3197" s="273"/>
      <c r="J3197" s="293"/>
      <c r="K3197" s="985">
        <f>K3199+K3204+K3206</f>
        <v>6.1999999999999993</v>
      </c>
      <c r="L3197" s="956"/>
      <c r="M3197" s="226">
        <f>K3197*12*I3186</f>
        <v>20995.679999999997</v>
      </c>
    </row>
    <row r="3198" spans="1:13" ht="15.75" thickBot="1">
      <c r="A3198" s="292" t="s">
        <v>83</v>
      </c>
      <c r="B3198" s="291"/>
      <c r="C3198" s="291"/>
      <c r="D3198" s="291"/>
      <c r="E3198" s="291"/>
      <c r="F3198" s="291"/>
      <c r="G3198" s="291"/>
      <c r="H3198" s="290"/>
      <c r="I3198" s="289"/>
      <c r="J3198" s="288"/>
      <c r="K3198" s="221"/>
      <c r="L3198" s="220"/>
      <c r="M3198" s="219"/>
    </row>
    <row r="3199" spans="1:13">
      <c r="A3199" s="238" t="s">
        <v>82</v>
      </c>
      <c r="B3199" s="237"/>
      <c r="C3199" s="237"/>
      <c r="D3199" s="237"/>
      <c r="E3199" s="237"/>
      <c r="F3199" s="237"/>
      <c r="G3199" s="237"/>
      <c r="H3199" s="235"/>
      <c r="I3199" s="967" t="s">
        <v>27</v>
      </c>
      <c r="J3199" s="968"/>
      <c r="K3199" s="977">
        <v>3.11</v>
      </c>
      <c r="L3199" s="978"/>
      <c r="M3199" s="215">
        <f>K3199*12*I3186</f>
        <v>10531.704</v>
      </c>
    </row>
    <row r="3200" spans="1:13">
      <c r="A3200" s="257" t="s">
        <v>81</v>
      </c>
      <c r="B3200" s="256"/>
      <c r="C3200" s="256"/>
      <c r="D3200" s="256"/>
      <c r="E3200" s="256"/>
      <c r="F3200" s="256"/>
      <c r="G3200" s="256"/>
      <c r="H3200" s="255"/>
      <c r="I3200" s="429"/>
      <c r="J3200" s="430"/>
      <c r="K3200" s="262"/>
      <c r="L3200" s="261"/>
      <c r="M3200" s="215"/>
    </row>
    <row r="3201" spans="1:13">
      <c r="A3201" s="238" t="s">
        <v>80</v>
      </c>
      <c r="B3201" s="283"/>
      <c r="C3201" s="283"/>
      <c r="D3201" s="283"/>
      <c r="E3201" s="283"/>
      <c r="F3201" s="283"/>
      <c r="G3201" s="283"/>
      <c r="H3201" s="284"/>
      <c r="I3201" s="967" t="s">
        <v>70</v>
      </c>
      <c r="J3201" s="968"/>
      <c r="K3201" s="262"/>
      <c r="L3201" s="261"/>
      <c r="M3201" s="215"/>
    </row>
    <row r="3202" spans="1:13">
      <c r="A3202" s="257" t="s">
        <v>79</v>
      </c>
      <c r="B3202" s="266"/>
      <c r="C3202" s="266"/>
      <c r="D3202" s="266"/>
      <c r="E3202" s="266"/>
      <c r="F3202" s="266"/>
      <c r="G3202" s="266"/>
      <c r="H3202" s="285"/>
      <c r="I3202" s="975"/>
      <c r="J3202" s="976"/>
      <c r="K3202" s="262"/>
      <c r="L3202" s="261"/>
      <c r="M3202" s="215"/>
    </row>
    <row r="3203" spans="1:13">
      <c r="A3203" s="254" t="s">
        <v>78</v>
      </c>
      <c r="B3203" s="282"/>
      <c r="C3203" s="281"/>
      <c r="D3203" s="283"/>
      <c r="E3203" s="283"/>
      <c r="F3203" s="283"/>
      <c r="G3203" s="283"/>
      <c r="H3203" s="284"/>
      <c r="I3203" s="967" t="s">
        <v>70</v>
      </c>
      <c r="J3203" s="968"/>
      <c r="K3203" s="262"/>
      <c r="L3203" s="261"/>
      <c r="M3203" s="215"/>
    </row>
    <row r="3204" spans="1:13">
      <c r="A3204" s="238" t="s">
        <v>77</v>
      </c>
      <c r="B3204" s="283"/>
      <c r="C3204" s="283"/>
      <c r="D3204" s="282"/>
      <c r="E3204" s="282"/>
      <c r="F3204" s="282"/>
      <c r="G3204" s="282"/>
      <c r="H3204" s="281"/>
      <c r="I3204" s="979" t="s">
        <v>59</v>
      </c>
      <c r="J3204" s="980"/>
      <c r="K3204" s="981">
        <v>1.36</v>
      </c>
      <c r="L3204" s="982"/>
      <c r="M3204" s="215">
        <f>K3204*12*I3186</f>
        <v>4605.5039999999999</v>
      </c>
    </row>
    <row r="3205" spans="1:13">
      <c r="A3205" s="249" t="s">
        <v>76</v>
      </c>
      <c r="B3205" s="248"/>
      <c r="C3205" s="248"/>
      <c r="D3205" s="248"/>
      <c r="E3205" s="248"/>
      <c r="F3205" s="248"/>
      <c r="G3205" s="248"/>
      <c r="H3205" s="247"/>
      <c r="I3205" s="961" t="s">
        <v>134</v>
      </c>
      <c r="J3205" s="962"/>
      <c r="K3205" s="262"/>
      <c r="L3205" s="261"/>
      <c r="M3205" s="215"/>
    </row>
    <row r="3206" spans="1:13">
      <c r="A3206" s="249" t="s">
        <v>73</v>
      </c>
      <c r="B3206" s="248"/>
      <c r="C3206" s="248"/>
      <c r="D3206" s="248"/>
      <c r="E3206" s="248"/>
      <c r="F3206" s="248"/>
      <c r="G3206" s="248"/>
      <c r="H3206" s="247"/>
      <c r="I3206" s="961" t="s">
        <v>59</v>
      </c>
      <c r="J3206" s="962"/>
      <c r="K3206" s="981">
        <v>1.73</v>
      </c>
      <c r="L3206" s="982"/>
      <c r="M3206" s="215">
        <f>K3206*12*I3186</f>
        <v>5858.4719999999988</v>
      </c>
    </row>
    <row r="3207" spans="1:13">
      <c r="A3207" s="257" t="s">
        <v>72</v>
      </c>
      <c r="B3207" s="256"/>
      <c r="C3207" s="256"/>
      <c r="D3207" s="256"/>
      <c r="E3207" s="256"/>
      <c r="F3207" s="256"/>
      <c r="G3207" s="256"/>
      <c r="H3207" s="255"/>
      <c r="I3207" s="270"/>
      <c r="J3207" s="269"/>
      <c r="K3207" s="262"/>
      <c r="L3207" s="261"/>
      <c r="M3207" s="215"/>
    </row>
    <row r="3208" spans="1:13">
      <c r="A3208" s="249" t="s">
        <v>71</v>
      </c>
      <c r="B3208" s="248"/>
      <c r="C3208" s="248"/>
      <c r="D3208" s="248"/>
      <c r="E3208" s="248"/>
      <c r="F3208" s="248"/>
      <c r="G3208" s="248"/>
      <c r="H3208" s="247"/>
      <c r="I3208" s="967" t="s">
        <v>70</v>
      </c>
      <c r="J3208" s="968"/>
      <c r="K3208" s="262"/>
      <c r="L3208" s="261"/>
      <c r="M3208" s="215"/>
    </row>
    <row r="3209" spans="1:13" ht="15.75" thickBot="1">
      <c r="A3209" s="249" t="s">
        <v>69</v>
      </c>
      <c r="B3209" s="248"/>
      <c r="C3209" s="248"/>
      <c r="D3209" s="248"/>
      <c r="E3209" s="248"/>
      <c r="F3209" s="248"/>
      <c r="G3209" s="248"/>
      <c r="H3209" s="247"/>
      <c r="I3209" s="961" t="s">
        <v>133</v>
      </c>
      <c r="J3209" s="962"/>
      <c r="K3209" s="280"/>
      <c r="L3209" s="279"/>
      <c r="M3209" s="278"/>
    </row>
    <row r="3210" spans="1:13" ht="15.75" thickBot="1">
      <c r="A3210" s="277" t="s">
        <v>66</v>
      </c>
      <c r="B3210" s="276"/>
      <c r="C3210" s="276"/>
      <c r="D3210" s="276"/>
      <c r="E3210" s="276"/>
      <c r="F3210" s="276"/>
      <c r="G3210" s="275"/>
      <c r="H3210" s="274"/>
      <c r="I3210" s="273"/>
      <c r="J3210" s="272"/>
      <c r="K3210" s="991">
        <f>K3211+K3218+K3226+K3230+K3231+K3232</f>
        <v>56.59</v>
      </c>
      <c r="L3210" s="956"/>
      <c r="M3210" s="226">
        <f>M3211+M3218+M3226+M3230+M3231+M3232</f>
        <v>191636.37599999999</v>
      </c>
    </row>
    <row r="3211" spans="1:13" ht="15.75" thickBot="1">
      <c r="A3211" s="986" t="s">
        <v>65</v>
      </c>
      <c r="B3211" s="987"/>
      <c r="C3211" s="987"/>
      <c r="D3211" s="987"/>
      <c r="E3211" s="987"/>
      <c r="F3211" s="987"/>
      <c r="G3211" s="987"/>
      <c r="H3211" s="988"/>
      <c r="I3211" s="242"/>
      <c r="J3211" s="241"/>
      <c r="K3211" s="989">
        <f>K3212+K3213+K3214+K3216+K3217</f>
        <v>8.3000000000000007</v>
      </c>
      <c r="L3211" s="990"/>
      <c r="M3211" s="240">
        <f>K3211*12*I3186</f>
        <v>28107.120000000003</v>
      </c>
    </row>
    <row r="3212" spans="1:13">
      <c r="A3212" s="257" t="s">
        <v>64</v>
      </c>
      <c r="B3212" s="256"/>
      <c r="C3212" s="256"/>
      <c r="D3212" s="256"/>
      <c r="E3212" s="256"/>
      <c r="F3212" s="256"/>
      <c r="G3212" s="256"/>
      <c r="H3212" s="255"/>
      <c r="I3212" s="975" t="s">
        <v>63</v>
      </c>
      <c r="J3212" s="976"/>
      <c r="K3212" s="977">
        <v>2.2400000000000002</v>
      </c>
      <c r="L3212" s="978"/>
      <c r="M3212" s="215">
        <f>K3212*12*I3186</f>
        <v>7585.5360000000001</v>
      </c>
    </row>
    <row r="3213" spans="1:13">
      <c r="A3213" s="254" t="s">
        <v>62</v>
      </c>
      <c r="B3213" s="253"/>
      <c r="C3213" s="253"/>
      <c r="D3213" s="253"/>
      <c r="E3213" s="253"/>
      <c r="F3213" s="253"/>
      <c r="G3213" s="253"/>
      <c r="H3213" s="252"/>
      <c r="I3213" s="979" t="s">
        <v>61</v>
      </c>
      <c r="J3213" s="980"/>
      <c r="K3213" s="981">
        <v>5.28</v>
      </c>
      <c r="L3213" s="982"/>
      <c r="M3213" s="215">
        <f>K3213*12*I3186</f>
        <v>17880.191999999999</v>
      </c>
    </row>
    <row r="3214" spans="1:13">
      <c r="A3214" s="249" t="s">
        <v>60</v>
      </c>
      <c r="B3214" s="248"/>
      <c r="C3214" s="248"/>
      <c r="D3214" s="248"/>
      <c r="E3214" s="248"/>
      <c r="F3214" s="248"/>
      <c r="G3214" s="248"/>
      <c r="H3214" s="247"/>
      <c r="I3214" s="961" t="s">
        <v>59</v>
      </c>
      <c r="J3214" s="962"/>
      <c r="K3214" s="981">
        <v>0.6</v>
      </c>
      <c r="L3214" s="982"/>
      <c r="M3214" s="215">
        <f>K3214*12*I3186</f>
        <v>2031.8399999999997</v>
      </c>
    </row>
    <row r="3215" spans="1:13">
      <c r="A3215" s="271" t="s">
        <v>58</v>
      </c>
      <c r="B3215" s="266"/>
      <c r="C3215" s="266"/>
      <c r="D3215" s="266"/>
      <c r="E3215" s="256"/>
      <c r="F3215" s="256"/>
      <c r="G3215" s="256"/>
      <c r="H3215" s="255"/>
      <c r="I3215" s="270"/>
      <c r="J3215" s="269"/>
      <c r="K3215" s="268"/>
      <c r="L3215" s="261"/>
      <c r="M3215" s="215"/>
    </row>
    <row r="3216" spans="1:13">
      <c r="A3216" s="254" t="s">
        <v>57</v>
      </c>
      <c r="B3216" s="253"/>
      <c r="C3216" s="253"/>
      <c r="D3216" s="253"/>
      <c r="E3216" s="253"/>
      <c r="F3216" s="253"/>
      <c r="G3216" s="253"/>
      <c r="H3216" s="252"/>
      <c r="I3216" s="979" t="s">
        <v>27</v>
      </c>
      <c r="J3216" s="980"/>
      <c r="K3216" s="981">
        <v>0.18</v>
      </c>
      <c r="L3216" s="982"/>
      <c r="M3216" s="215">
        <f>K3216*12*I3186</f>
        <v>609.55200000000002</v>
      </c>
    </row>
    <row r="3217" spans="1:13" ht="15.75" thickBot="1">
      <c r="A3217" s="249" t="s">
        <v>56</v>
      </c>
      <c r="B3217" s="248"/>
      <c r="C3217" s="248"/>
      <c r="D3217" s="248"/>
      <c r="E3217" s="248"/>
      <c r="F3217" s="248"/>
      <c r="G3217" s="248"/>
      <c r="H3217" s="247"/>
      <c r="I3217" s="992" t="s">
        <v>27</v>
      </c>
      <c r="J3217" s="993"/>
      <c r="K3217" s="994"/>
      <c r="L3217" s="995"/>
      <c r="M3217" s="215"/>
    </row>
    <row r="3218" spans="1:13" ht="15.75" thickBot="1">
      <c r="A3218" s="996" t="s">
        <v>55</v>
      </c>
      <c r="B3218" s="997"/>
      <c r="C3218" s="997"/>
      <c r="D3218" s="997"/>
      <c r="E3218" s="997"/>
      <c r="F3218" s="997"/>
      <c r="G3218" s="997"/>
      <c r="H3218" s="998"/>
      <c r="I3218" s="242"/>
      <c r="J3218" s="241"/>
      <c r="K3218" s="999">
        <f>K3219+K3220+K3222+K3223+K3224+K3225</f>
        <v>2.5499999999999998</v>
      </c>
      <c r="L3218" s="990"/>
      <c r="M3218" s="240">
        <f>K3218*12*I3186</f>
        <v>8635.32</v>
      </c>
    </row>
    <row r="3219" spans="1:13">
      <c r="A3219" s="267" t="s">
        <v>54</v>
      </c>
      <c r="B3219" s="266"/>
      <c r="C3219" s="266"/>
      <c r="D3219" s="266"/>
      <c r="E3219" s="266"/>
      <c r="F3219" s="256"/>
      <c r="G3219" s="256"/>
      <c r="H3219" s="255"/>
      <c r="I3219" s="265"/>
      <c r="J3219" s="233"/>
      <c r="K3219" s="977">
        <v>0.14000000000000001</v>
      </c>
      <c r="L3219" s="978"/>
      <c r="M3219" s="215">
        <f>K3219*12*I3186</f>
        <v>474.096</v>
      </c>
    </row>
    <row r="3220" spans="1:13">
      <c r="A3220" s="264" t="s">
        <v>53</v>
      </c>
      <c r="B3220" s="263"/>
      <c r="C3220" s="263"/>
      <c r="D3220" s="263"/>
      <c r="E3220" s="263"/>
      <c r="F3220" s="248"/>
      <c r="G3220" s="248"/>
      <c r="H3220" s="247"/>
      <c r="I3220" s="967" t="s">
        <v>52</v>
      </c>
      <c r="J3220" s="968"/>
      <c r="K3220" s="981">
        <v>1.22</v>
      </c>
      <c r="L3220" s="982"/>
      <c r="M3220" s="215">
        <f>K3220*12*I3186</f>
        <v>4131.4080000000004</v>
      </c>
    </row>
    <row r="3221" spans="1:13">
      <c r="A3221" s="257" t="s">
        <v>51</v>
      </c>
      <c r="B3221" s="256"/>
      <c r="C3221" s="256"/>
      <c r="D3221" s="256"/>
      <c r="E3221" s="256"/>
      <c r="F3221" s="256"/>
      <c r="G3221" s="256"/>
      <c r="H3221" s="255"/>
      <c r="I3221" s="975" t="s">
        <v>50</v>
      </c>
      <c r="J3221" s="976"/>
      <c r="K3221" s="262"/>
      <c r="L3221" s="261"/>
      <c r="M3221" s="215"/>
    </row>
    <row r="3222" spans="1:13">
      <c r="A3222" s="254" t="s">
        <v>49</v>
      </c>
      <c r="B3222" s="253"/>
      <c r="C3222" s="253"/>
      <c r="D3222" s="253"/>
      <c r="E3222" s="253"/>
      <c r="F3222" s="253"/>
      <c r="G3222" s="253"/>
      <c r="H3222" s="252"/>
      <c r="I3222" s="979" t="s">
        <v>48</v>
      </c>
      <c r="J3222" s="980"/>
      <c r="K3222" s="981">
        <v>0.75</v>
      </c>
      <c r="L3222" s="982"/>
      <c r="M3222" s="215">
        <f>K3222*12*I3186</f>
        <v>2539.7999999999997</v>
      </c>
    </row>
    <row r="3223" spans="1:13">
      <c r="A3223" s="254" t="s">
        <v>47</v>
      </c>
      <c r="B3223" s="253"/>
      <c r="C3223" s="253"/>
      <c r="D3223" s="253"/>
      <c r="E3223" s="253"/>
      <c r="F3223" s="253"/>
      <c r="G3223" s="253"/>
      <c r="H3223" s="252"/>
      <c r="I3223" s="979" t="s">
        <v>46</v>
      </c>
      <c r="J3223" s="980"/>
      <c r="K3223" s="981">
        <v>0.19</v>
      </c>
      <c r="L3223" s="982"/>
      <c r="M3223" s="215">
        <f>K3223*12*I3186</f>
        <v>643.41600000000005</v>
      </c>
    </row>
    <row r="3224" spans="1:13">
      <c r="A3224" s="249" t="s">
        <v>38</v>
      </c>
      <c r="B3224" s="248"/>
      <c r="C3224" s="248"/>
      <c r="D3224" s="248"/>
      <c r="E3224" s="248"/>
      <c r="F3224" s="248"/>
      <c r="G3224" s="248"/>
      <c r="H3224" s="247"/>
      <c r="I3224" s="979" t="s">
        <v>37</v>
      </c>
      <c r="J3224" s="980"/>
      <c r="K3224" s="983">
        <v>0.1</v>
      </c>
      <c r="L3224" s="984"/>
      <c r="M3224" s="215">
        <f>K3224*12*I3186</f>
        <v>338.64000000000004</v>
      </c>
    </row>
    <row r="3225" spans="1:13" ht="15.75" thickBot="1">
      <c r="A3225" s="249" t="s">
        <v>45</v>
      </c>
      <c r="B3225" s="248"/>
      <c r="C3225" s="248"/>
      <c r="D3225" s="248"/>
      <c r="E3225" s="248"/>
      <c r="F3225" s="248"/>
      <c r="G3225" s="248"/>
      <c r="H3225" s="247"/>
      <c r="I3225" s="992" t="s">
        <v>44</v>
      </c>
      <c r="J3225" s="993"/>
      <c r="K3225" s="1002">
        <v>0.15</v>
      </c>
      <c r="L3225" s="1003"/>
      <c r="M3225" s="260">
        <f>K3225*12*I3186</f>
        <v>507.95999999999992</v>
      </c>
    </row>
    <row r="3226" spans="1:13" ht="15.75" thickBot="1">
      <c r="A3226" s="996" t="s">
        <v>108</v>
      </c>
      <c r="B3226" s="997"/>
      <c r="C3226" s="997"/>
      <c r="D3226" s="997"/>
      <c r="E3226" s="997"/>
      <c r="F3226" s="997"/>
      <c r="G3226" s="997"/>
      <c r="H3226" s="998"/>
      <c r="I3226" s="259"/>
      <c r="J3226" s="258"/>
      <c r="K3226" s="1004">
        <f>K3227+K3228+K3229</f>
        <v>1.67</v>
      </c>
      <c r="L3226" s="1005"/>
      <c r="M3226" s="240">
        <f>K3226*12*I3186</f>
        <v>5655.2879999999996</v>
      </c>
    </row>
    <row r="3227" spans="1:13">
      <c r="A3227" s="257" t="s">
        <v>42</v>
      </c>
      <c r="B3227" s="256"/>
      <c r="C3227" s="256"/>
      <c r="D3227" s="256"/>
      <c r="E3227" s="256"/>
      <c r="F3227" s="256"/>
      <c r="G3227" s="256"/>
      <c r="H3227" s="255"/>
      <c r="I3227" s="1006" t="s">
        <v>41</v>
      </c>
      <c r="J3227" s="1007"/>
      <c r="K3227" s="1008">
        <v>0.8</v>
      </c>
      <c r="L3227" s="1009"/>
      <c r="M3227" s="215">
        <f>K3227*12*I3186</f>
        <v>2709.1200000000003</v>
      </c>
    </row>
    <row r="3228" spans="1:13">
      <c r="A3228" s="254" t="s">
        <v>40</v>
      </c>
      <c r="B3228" s="253"/>
      <c r="C3228" s="253"/>
      <c r="D3228" s="253"/>
      <c r="E3228" s="253"/>
      <c r="F3228" s="253"/>
      <c r="G3228" s="253"/>
      <c r="H3228" s="252"/>
      <c r="I3228" s="251" t="s">
        <v>39</v>
      </c>
      <c r="J3228" s="250"/>
      <c r="K3228" s="983">
        <v>0.7</v>
      </c>
      <c r="L3228" s="984"/>
      <c r="M3228" s="215">
        <f>K3228*12*I3186</f>
        <v>2370.4799999999996</v>
      </c>
    </row>
    <row r="3229" spans="1:13" ht="15.75" thickBot="1">
      <c r="A3229" s="249" t="s">
        <v>38</v>
      </c>
      <c r="B3229" s="248"/>
      <c r="C3229" s="248"/>
      <c r="D3229" s="248"/>
      <c r="E3229" s="248"/>
      <c r="F3229" s="248"/>
      <c r="G3229" s="248"/>
      <c r="H3229" s="247"/>
      <c r="I3229" s="992" t="s">
        <v>37</v>
      </c>
      <c r="J3229" s="993"/>
      <c r="K3229" s="1002">
        <v>0.17</v>
      </c>
      <c r="L3229" s="1003"/>
      <c r="M3229" s="215">
        <f>K3229*12*I3186</f>
        <v>575.68799999999999</v>
      </c>
    </row>
    <row r="3230" spans="1:13" ht="15.75" thickBot="1">
      <c r="A3230" s="246" t="s">
        <v>107</v>
      </c>
      <c r="B3230" s="245"/>
      <c r="C3230" s="245"/>
      <c r="D3230" s="245"/>
      <c r="E3230" s="245"/>
      <c r="F3230" s="245"/>
      <c r="G3230" s="245"/>
      <c r="H3230" s="244"/>
      <c r="I3230" s="1010" t="s">
        <v>35</v>
      </c>
      <c r="J3230" s="1011"/>
      <c r="K3230" s="1012">
        <v>42</v>
      </c>
      <c r="L3230" s="1013"/>
      <c r="M3230" s="240">
        <f>K3230*12*I3186</f>
        <v>142228.79999999999</v>
      </c>
    </row>
    <row r="3231" spans="1:13" ht="15.75" thickBot="1">
      <c r="A3231" s="986" t="s">
        <v>106</v>
      </c>
      <c r="B3231" s="987"/>
      <c r="C3231" s="987"/>
      <c r="D3231" s="987"/>
      <c r="E3231" s="987"/>
      <c r="F3231" s="987"/>
      <c r="G3231" s="987"/>
      <c r="H3231" s="988"/>
      <c r="I3231" s="1014" t="s">
        <v>32</v>
      </c>
      <c r="J3231" s="1015"/>
      <c r="K3231" s="999">
        <v>1.98</v>
      </c>
      <c r="L3231" s="1005"/>
      <c r="M3231" s="240">
        <f>K3231*12*I3186</f>
        <v>6705.0719999999992</v>
      </c>
    </row>
    <row r="3232" spans="1:13" ht="15.75" thickBot="1">
      <c r="A3232" s="246" t="s">
        <v>105</v>
      </c>
      <c r="B3232" s="245"/>
      <c r="C3232" s="245"/>
      <c r="D3232" s="245"/>
      <c r="E3232" s="245"/>
      <c r="F3232" s="245"/>
      <c r="G3232" s="245"/>
      <c r="H3232" s="244"/>
      <c r="I3232" s="242"/>
      <c r="J3232" s="241"/>
      <c r="K3232" s="999">
        <v>0.09</v>
      </c>
      <c r="L3232" s="1005"/>
      <c r="M3232" s="240">
        <f>K3232*12*I3186</f>
        <v>304.77600000000001</v>
      </c>
    </row>
    <row r="3233" spans="1:13">
      <c r="A3233" s="238" t="s">
        <v>28</v>
      </c>
      <c r="B3233" s="237"/>
      <c r="C3233" s="237"/>
      <c r="D3233" s="237"/>
      <c r="E3233" s="237"/>
      <c r="F3233" s="237"/>
      <c r="G3233" s="237"/>
      <c r="H3233" s="235"/>
      <c r="I3233" s="1014" t="s">
        <v>27</v>
      </c>
      <c r="J3233" s="1015"/>
      <c r="K3233" s="431"/>
      <c r="L3233" s="432"/>
      <c r="M3233" s="215"/>
    </row>
    <row r="3234" spans="1:13" ht="15.75" thickBot="1">
      <c r="A3234" s="238" t="s">
        <v>26</v>
      </c>
      <c r="B3234" s="237"/>
      <c r="C3234" s="237"/>
      <c r="D3234" s="237"/>
      <c r="E3234" s="237"/>
      <c r="F3234" s="237"/>
      <c r="G3234" s="237"/>
      <c r="H3234" s="235"/>
      <c r="I3234" s="234"/>
      <c r="J3234" s="233"/>
      <c r="K3234" s="431"/>
      <c r="L3234" s="432"/>
      <c r="M3234" s="215"/>
    </row>
    <row r="3235" spans="1:13" ht="15.75" thickBot="1">
      <c r="A3235" s="986" t="s">
        <v>111</v>
      </c>
      <c r="B3235" s="987"/>
      <c r="C3235" s="987"/>
      <c r="D3235" s="987"/>
      <c r="E3235" s="987"/>
      <c r="F3235" s="987"/>
      <c r="G3235" s="987"/>
      <c r="H3235" s="988"/>
      <c r="I3235" s="242"/>
      <c r="J3235" s="241"/>
      <c r="K3235" s="999">
        <v>7.34</v>
      </c>
      <c r="L3235" s="1005"/>
      <c r="M3235" s="240">
        <f>K3235*12*I3186</f>
        <v>24856.175999999999</v>
      </c>
    </row>
    <row r="3236" spans="1:13">
      <c r="A3236" s="238" t="s">
        <v>132</v>
      </c>
      <c r="B3236" s="236"/>
      <c r="C3236" s="236"/>
      <c r="D3236" s="236"/>
      <c r="E3236" s="236"/>
      <c r="F3236" s="237"/>
      <c r="G3236" s="236"/>
      <c r="H3236" s="235"/>
      <c r="I3236" s="967" t="s">
        <v>23</v>
      </c>
      <c r="J3236" s="968"/>
      <c r="K3236" s="232"/>
      <c r="L3236" s="432"/>
      <c r="M3236" s="215"/>
    </row>
    <row r="3237" spans="1:13">
      <c r="A3237" s="238" t="s">
        <v>131</v>
      </c>
      <c r="B3237" s="236"/>
      <c r="C3237" s="236"/>
      <c r="D3237" s="236"/>
      <c r="E3237" s="236"/>
      <c r="F3237" s="237"/>
      <c r="G3237" s="236"/>
      <c r="H3237" s="235"/>
      <c r="I3237" s="967" t="s">
        <v>21</v>
      </c>
      <c r="J3237" s="968"/>
      <c r="K3237" s="232"/>
      <c r="L3237" s="432"/>
      <c r="M3237" s="215"/>
    </row>
    <row r="3238" spans="1:13">
      <c r="A3238" s="238" t="s">
        <v>130</v>
      </c>
      <c r="B3238" s="236"/>
      <c r="C3238" s="236"/>
      <c r="D3238" s="236"/>
      <c r="E3238" s="236"/>
      <c r="F3238" s="237"/>
      <c r="G3238" s="236"/>
      <c r="H3238" s="235"/>
      <c r="I3238" s="967" t="s">
        <v>19</v>
      </c>
      <c r="J3238" s="968"/>
      <c r="K3238" s="232"/>
      <c r="L3238" s="432"/>
      <c r="M3238" s="215"/>
    </row>
    <row r="3239" spans="1:13">
      <c r="A3239" s="238" t="s">
        <v>129</v>
      </c>
      <c r="B3239" s="236"/>
      <c r="C3239" s="236"/>
      <c r="D3239" s="236"/>
      <c r="E3239" s="236"/>
      <c r="F3239" s="237"/>
      <c r="G3239" s="236"/>
      <c r="H3239" s="235"/>
      <c r="I3239" s="967" t="s">
        <v>17</v>
      </c>
      <c r="J3239" s="968"/>
      <c r="K3239" s="232"/>
      <c r="L3239" s="432"/>
      <c r="M3239" s="215"/>
    </row>
    <row r="3240" spans="1:13">
      <c r="A3240" s="238" t="s">
        <v>128</v>
      </c>
      <c r="B3240" s="236"/>
      <c r="C3240" s="236"/>
      <c r="D3240" s="236"/>
      <c r="E3240" s="236"/>
      <c r="F3240" s="237"/>
      <c r="G3240" s="236"/>
      <c r="H3240" s="235"/>
      <c r="I3240" s="967" t="s">
        <v>15</v>
      </c>
      <c r="J3240" s="968"/>
      <c r="K3240" s="232"/>
      <c r="L3240" s="432"/>
      <c r="M3240" s="215"/>
    </row>
    <row r="3241" spans="1:13">
      <c r="A3241" s="238" t="s">
        <v>127</v>
      </c>
      <c r="B3241" s="236"/>
      <c r="C3241" s="236"/>
      <c r="D3241" s="236"/>
      <c r="E3241" s="236"/>
      <c r="F3241" s="237"/>
      <c r="G3241" s="236"/>
      <c r="H3241" s="235"/>
      <c r="I3241" s="234"/>
      <c r="J3241" s="233"/>
      <c r="K3241" s="232"/>
      <c r="L3241" s="239"/>
      <c r="M3241" s="215"/>
    </row>
    <row r="3242" spans="1:13">
      <c r="A3242" s="238" t="s">
        <v>126</v>
      </c>
      <c r="B3242" s="236"/>
      <c r="C3242" s="236"/>
      <c r="D3242" s="236"/>
      <c r="E3242" s="236"/>
      <c r="F3242" s="237"/>
      <c r="G3242" s="236"/>
      <c r="H3242" s="235"/>
      <c r="I3242" s="234"/>
      <c r="J3242" s="233"/>
      <c r="K3242" s="232"/>
      <c r="L3242" s="432"/>
      <c r="M3242" s="215"/>
    </row>
    <row r="3243" spans="1:13">
      <c r="A3243" s="238" t="s">
        <v>11</v>
      </c>
      <c r="B3243" s="236"/>
      <c r="C3243" s="236"/>
      <c r="D3243" s="236"/>
      <c r="E3243" s="236"/>
      <c r="F3243" s="237"/>
      <c r="G3243" s="236"/>
      <c r="H3243" s="235"/>
      <c r="I3243" s="234"/>
      <c r="J3243" s="233"/>
      <c r="K3243" s="232"/>
      <c r="L3243" s="432"/>
      <c r="M3243" s="215"/>
    </row>
    <row r="3244" spans="1:13" ht="15.75" thickBot="1">
      <c r="A3244" s="238" t="s">
        <v>125</v>
      </c>
      <c r="B3244" s="236"/>
      <c r="C3244" s="236"/>
      <c r="D3244" s="236"/>
      <c r="E3244" s="236"/>
      <c r="F3244" s="237"/>
      <c r="G3244" s="236"/>
      <c r="H3244" s="235"/>
      <c r="I3244" s="234"/>
      <c r="J3244" s="233"/>
      <c r="K3244" s="232"/>
      <c r="L3244" s="432"/>
      <c r="M3244" s="215"/>
    </row>
    <row r="3245" spans="1:13">
      <c r="A3245" s="230" t="s">
        <v>8</v>
      </c>
      <c r="B3245" s="229"/>
      <c r="C3245" s="229"/>
      <c r="D3245" s="229"/>
      <c r="E3245" s="229"/>
      <c r="F3245" s="229"/>
      <c r="G3245" s="229"/>
      <c r="H3245" s="229"/>
      <c r="I3245" s="1014" t="s">
        <v>3</v>
      </c>
      <c r="J3245" s="1015"/>
      <c r="K3245" s="228"/>
      <c r="L3245" s="227"/>
      <c r="M3245" s="226"/>
    </row>
    <row r="3246" spans="1:13" ht="15.75" thickBot="1">
      <c r="A3246" s="225" t="s">
        <v>7</v>
      </c>
      <c r="B3246" s="224"/>
      <c r="C3246" s="224"/>
      <c r="D3246" s="224"/>
      <c r="E3246" s="224"/>
      <c r="F3246" s="224"/>
      <c r="G3246" s="224"/>
      <c r="H3246" s="224"/>
      <c r="I3246" s="223"/>
      <c r="J3246" s="222"/>
      <c r="K3246" s="221"/>
      <c r="L3246" s="220"/>
      <c r="M3246" s="219"/>
    </row>
    <row r="3247" spans="1:13" ht="15.75" thickBot="1">
      <c r="A3247" s="1016" t="s">
        <v>157</v>
      </c>
      <c r="B3247" s="1016"/>
      <c r="C3247" s="1016"/>
      <c r="D3247" s="1016"/>
      <c r="E3247" s="1016"/>
      <c r="F3247" s="1016"/>
      <c r="G3247" s="1016"/>
      <c r="H3247" s="1016"/>
      <c r="I3247" s="1014" t="s">
        <v>3</v>
      </c>
      <c r="J3247" s="1015"/>
      <c r="K3247" s="1017">
        <v>0.76</v>
      </c>
      <c r="L3247" s="1017"/>
      <c r="M3247" s="215">
        <f>K3247*I3186*12</f>
        <v>2573.6639999999998</v>
      </c>
    </row>
    <row r="3248" spans="1:13" ht="15.75" thickBot="1">
      <c r="A3248" s="1020" t="s">
        <v>0</v>
      </c>
      <c r="B3248" s="1021"/>
      <c r="C3248" s="1021"/>
      <c r="D3248" s="1021"/>
      <c r="E3248" s="1021"/>
      <c r="F3248" s="1021"/>
      <c r="G3248" s="1021"/>
      <c r="H3248" s="1021"/>
      <c r="I3248" s="210"/>
      <c r="J3248" s="209"/>
      <c r="K3248" s="1022">
        <f>K3187+K3197+K3210+K3235+K3247</f>
        <v>78.48</v>
      </c>
      <c r="L3248" s="1023"/>
      <c r="M3248" s="208">
        <f>M3187+M3197+M3210+M3235+M3247</f>
        <v>265764.67199999996</v>
      </c>
    </row>
  </sheetData>
  <mergeCells count="4122">
    <mergeCell ref="K2900:M2900"/>
    <mergeCell ref="K2970:M2970"/>
    <mergeCell ref="K3040:M3040"/>
    <mergeCell ref="K2690:L2690"/>
    <mergeCell ref="K2717:L2717"/>
    <mergeCell ref="K2691:L2691"/>
    <mergeCell ref="K2798:L2798"/>
    <mergeCell ref="K99:L99"/>
    <mergeCell ref="K6:L6"/>
    <mergeCell ref="K247:L247"/>
    <mergeCell ref="K319:L319"/>
    <mergeCell ref="K357:L357"/>
    <mergeCell ref="K682:L682"/>
    <mergeCell ref="K671:L671"/>
    <mergeCell ref="K713:L713"/>
    <mergeCell ref="K749:L749"/>
    <mergeCell ref="K817:L817"/>
    <mergeCell ref="K825:L825"/>
    <mergeCell ref="K853:L853"/>
    <mergeCell ref="A920:L920"/>
    <mergeCell ref="I82:J82"/>
    <mergeCell ref="K82:L82"/>
    <mergeCell ref="I83:J83"/>
    <mergeCell ref="I84:J84"/>
    <mergeCell ref="K85:L85"/>
    <mergeCell ref="K86:L86"/>
    <mergeCell ref="K1063:M1063"/>
    <mergeCell ref="K1133:M1133"/>
    <mergeCell ref="K95:L95"/>
    <mergeCell ref="K118:L118"/>
    <mergeCell ref="K154:L154"/>
    <mergeCell ref="I74:J74"/>
    <mergeCell ref="K74:L74"/>
    <mergeCell ref="I75:J75"/>
    <mergeCell ref="K75:L75"/>
    <mergeCell ref="I91:J91"/>
    <mergeCell ref="K636:M636"/>
    <mergeCell ref="K708:M708"/>
    <mergeCell ref="K779:M779"/>
    <mergeCell ref="K851:M851"/>
    <mergeCell ref="K921:M921"/>
    <mergeCell ref="K991:M991"/>
    <mergeCell ref="K664:L664"/>
    <mergeCell ref="K653:L653"/>
    <mergeCell ref="K702:L702"/>
    <mergeCell ref="K683:L683"/>
    <mergeCell ref="I101:J101"/>
    <mergeCell ref="K101:L101"/>
    <mergeCell ref="I102:J102"/>
    <mergeCell ref="K102:L102"/>
    <mergeCell ref="I103:J103"/>
    <mergeCell ref="K103:L103"/>
    <mergeCell ref="I98:J98"/>
    <mergeCell ref="K106:L106"/>
    <mergeCell ref="I156:J156"/>
    <mergeCell ref="K156:L156"/>
    <mergeCell ref="I143:J143"/>
    <mergeCell ref="K143:L143"/>
    <mergeCell ref="K144:L144"/>
    <mergeCell ref="K153:L153"/>
    <mergeCell ref="A138:L138"/>
    <mergeCell ref="C140:E140"/>
    <mergeCell ref="I140:J140"/>
    <mergeCell ref="K140:L140"/>
    <mergeCell ref="I4:J4"/>
    <mergeCell ref="K44:L44"/>
    <mergeCell ref="K45:L45"/>
    <mergeCell ref="K46:L46"/>
    <mergeCell ref="K47:L47"/>
    <mergeCell ref="I60:J60"/>
    <mergeCell ref="I51:J51"/>
    <mergeCell ref="I35:J35"/>
    <mergeCell ref="I37:J37"/>
    <mergeCell ref="I46:J46"/>
    <mergeCell ref="A2:L2"/>
    <mergeCell ref="A47:H47"/>
    <mergeCell ref="I15:J15"/>
    <mergeCell ref="K20:L20"/>
    <mergeCell ref="K25:L25"/>
    <mergeCell ref="K27:L27"/>
    <mergeCell ref="K17:L17"/>
    <mergeCell ref="A39:H39"/>
    <mergeCell ref="I45:J45"/>
    <mergeCell ref="I44:J44"/>
    <mergeCell ref="A55:H55"/>
    <mergeCell ref="I7:J7"/>
    <mergeCell ref="K7:L7"/>
    <mergeCell ref="K8:L8"/>
    <mergeCell ref="K11:L11"/>
    <mergeCell ref="I33:J33"/>
    <mergeCell ref="K3:M3"/>
    <mergeCell ref="I34:J34"/>
    <mergeCell ref="I11:J11"/>
    <mergeCell ref="I30:J30"/>
    <mergeCell ref="I14:J14"/>
    <mergeCell ref="I52:J52"/>
    <mergeCell ref="A1:L1"/>
    <mergeCell ref="I6:J6"/>
    <mergeCell ref="C4:E4"/>
    <mergeCell ref="A32:H32"/>
    <mergeCell ref="I12:J12"/>
    <mergeCell ref="K4:L4"/>
    <mergeCell ref="K5:L5"/>
    <mergeCell ref="I13:J13"/>
    <mergeCell ref="K32:L32"/>
    <mergeCell ref="I58:J58"/>
    <mergeCell ref="K33:L33"/>
    <mergeCell ref="K34:L34"/>
    <mergeCell ref="K35:L35"/>
    <mergeCell ref="K37:L37"/>
    <mergeCell ref="I54:J54"/>
    <mergeCell ref="K38:L38"/>
    <mergeCell ref="K39:L39"/>
    <mergeCell ref="K40:L40"/>
    <mergeCell ref="K41:L41"/>
    <mergeCell ref="I29:J29"/>
    <mergeCell ref="K52:L52"/>
    <mergeCell ref="K53:L53"/>
    <mergeCell ref="K55:L55"/>
    <mergeCell ref="I56:J56"/>
    <mergeCell ref="I57:J57"/>
    <mergeCell ref="K31:L31"/>
    <mergeCell ref="K48:L48"/>
    <mergeCell ref="I43:J43"/>
    <mergeCell ref="I41:J41"/>
    <mergeCell ref="I22:J22"/>
    <mergeCell ref="I23:J23"/>
    <mergeCell ref="I24:J24"/>
    <mergeCell ref="K51:L51"/>
    <mergeCell ref="I25:J25"/>
    <mergeCell ref="I72:J72"/>
    <mergeCell ref="K72:L72"/>
    <mergeCell ref="A70:L70"/>
    <mergeCell ref="C72:E72"/>
    <mergeCell ref="A69:L69"/>
    <mergeCell ref="I42:J42"/>
    <mergeCell ref="I38:J38"/>
    <mergeCell ref="K43:L43"/>
    <mergeCell ref="A67:H67"/>
    <mergeCell ref="K67:L67"/>
    <mergeCell ref="I48:J48"/>
    <mergeCell ref="I50:J50"/>
    <mergeCell ref="A52:H52"/>
    <mergeCell ref="K49:L49"/>
    <mergeCell ref="K50:L50"/>
    <mergeCell ref="I59:J59"/>
    <mergeCell ref="I65:J65"/>
    <mergeCell ref="I16:J16"/>
    <mergeCell ref="I20:J20"/>
    <mergeCell ref="K14:L14"/>
    <mergeCell ref="K18:L18"/>
    <mergeCell ref="I26:J26"/>
    <mergeCell ref="I27:J27"/>
    <mergeCell ref="K71:M71"/>
    <mergeCell ref="A100:H100"/>
    <mergeCell ref="K100:L100"/>
    <mergeCell ref="I92:J92"/>
    <mergeCell ref="I93:J93"/>
    <mergeCell ref="K93:L93"/>
    <mergeCell ref="I94:J94"/>
    <mergeCell ref="I95:J95"/>
    <mergeCell ref="I81:J81"/>
    <mergeCell ref="K73:L73"/>
    <mergeCell ref="K116:L116"/>
    <mergeCell ref="I113:J113"/>
    <mergeCell ref="K113:L113"/>
    <mergeCell ref="I114:J114"/>
    <mergeCell ref="K114:L114"/>
    <mergeCell ref="I105:J105"/>
    <mergeCell ref="K105:L105"/>
    <mergeCell ref="I106:J106"/>
    <mergeCell ref="K76:L76"/>
    <mergeCell ref="I79:J79"/>
    <mergeCell ref="K79:L79"/>
    <mergeCell ref="I80:J80"/>
    <mergeCell ref="I88:J88"/>
    <mergeCell ref="K88:L88"/>
    <mergeCell ref="I90:J90"/>
    <mergeCell ref="I97:J97"/>
    <mergeCell ref="A107:H107"/>
    <mergeCell ref="K107:L107"/>
    <mergeCell ref="I112:J112"/>
    <mergeCell ref="K112:L112"/>
    <mergeCell ref="K108:L108"/>
    <mergeCell ref="I109:J109"/>
    <mergeCell ref="I119:J119"/>
    <mergeCell ref="K119:L119"/>
    <mergeCell ref="I120:J120"/>
    <mergeCell ref="I142:J142"/>
    <mergeCell ref="K142:L142"/>
    <mergeCell ref="I128:J128"/>
    <mergeCell ref="K121:L121"/>
    <mergeCell ref="I122:J122"/>
    <mergeCell ref="I125:J125"/>
    <mergeCell ref="I126:J126"/>
    <mergeCell ref="K109:L109"/>
    <mergeCell ref="I110:J110"/>
    <mergeCell ref="I111:J111"/>
    <mergeCell ref="K111:L111"/>
    <mergeCell ref="I116:J116"/>
    <mergeCell ref="I127:J127"/>
    <mergeCell ref="K139:M139"/>
    <mergeCell ref="A120:H120"/>
    <mergeCell ref="K120:L120"/>
    <mergeCell ref="K117:L117"/>
    <mergeCell ref="I118:J118"/>
    <mergeCell ref="A115:H115"/>
    <mergeCell ref="K115:L115"/>
    <mergeCell ref="A123:H123"/>
    <mergeCell ref="K123:L123"/>
    <mergeCell ref="I124:J124"/>
    <mergeCell ref="K141:L141"/>
    <mergeCell ref="I166:J166"/>
    <mergeCell ref="I150:J150"/>
    <mergeCell ref="K150:L150"/>
    <mergeCell ref="I160:J160"/>
    <mergeCell ref="I161:J161"/>
    <mergeCell ref="A135:H135"/>
    <mergeCell ref="K135:L135"/>
    <mergeCell ref="A137:L137"/>
    <mergeCell ref="I133:J133"/>
    <mergeCell ref="I158:J158"/>
    <mergeCell ref="I159:J159"/>
    <mergeCell ref="I147:J147"/>
    <mergeCell ref="K147:L147"/>
    <mergeCell ref="I148:J148"/>
    <mergeCell ref="I149:J149"/>
    <mergeCell ref="K161:L161"/>
    <mergeCell ref="I151:J151"/>
    <mergeCell ref="I152:J152"/>
    <mergeCell ref="K187:L187"/>
    <mergeCell ref="I188:J188"/>
    <mergeCell ref="K189:L189"/>
    <mergeCell ref="I190:J190"/>
    <mergeCell ref="A175:H175"/>
    <mergeCell ref="K175:L175"/>
    <mergeCell ref="K170:L170"/>
    <mergeCell ref="I171:J171"/>
    <mergeCell ref="K171:L171"/>
    <mergeCell ref="I162:J162"/>
    <mergeCell ref="I163:J163"/>
    <mergeCell ref="K163:L163"/>
    <mergeCell ref="I165:J165"/>
    <mergeCell ref="I174:J174"/>
    <mergeCell ref="K174:L174"/>
    <mergeCell ref="I173:J173"/>
    <mergeCell ref="K173:L173"/>
    <mergeCell ref="K167:L167"/>
    <mergeCell ref="A168:H168"/>
    <mergeCell ref="K168:L168"/>
    <mergeCell ref="I169:J169"/>
    <mergeCell ref="K169:L169"/>
    <mergeCell ref="I170:J170"/>
    <mergeCell ref="K203:L203"/>
    <mergeCell ref="K205:L205"/>
    <mergeCell ref="I214:J214"/>
    <mergeCell ref="K214:L214"/>
    <mergeCell ref="A206:H206"/>
    <mergeCell ref="A208:L208"/>
    <mergeCell ref="K210:M210"/>
    <mergeCell ref="I180:J180"/>
    <mergeCell ref="K180:L180"/>
    <mergeCell ref="I177:J177"/>
    <mergeCell ref="K177:L177"/>
    <mergeCell ref="I178:J178"/>
    <mergeCell ref="I179:J179"/>
    <mergeCell ref="K179:L179"/>
    <mergeCell ref="K176:L176"/>
    <mergeCell ref="I193:J193"/>
    <mergeCell ref="I194:J194"/>
    <mergeCell ref="I195:J195"/>
    <mergeCell ref="A188:H188"/>
    <mergeCell ref="K188:L188"/>
    <mergeCell ref="K185:L185"/>
    <mergeCell ref="I186:J186"/>
    <mergeCell ref="A183:H183"/>
    <mergeCell ref="K183:L183"/>
    <mergeCell ref="I184:J184"/>
    <mergeCell ref="K184:L184"/>
    <mergeCell ref="I181:J181"/>
    <mergeCell ref="K181:L181"/>
    <mergeCell ref="I182:J182"/>
    <mergeCell ref="K182:L182"/>
    <mergeCell ref="K186:L186"/>
    <mergeCell ref="I187:J187"/>
    <mergeCell ref="I232:J232"/>
    <mergeCell ref="K232:L232"/>
    <mergeCell ref="I222:J222"/>
    <mergeCell ref="I223:J223"/>
    <mergeCell ref="K224:L224"/>
    <mergeCell ref="K225:L225"/>
    <mergeCell ref="I227:J227"/>
    <mergeCell ref="I218:J218"/>
    <mergeCell ref="K218:L218"/>
    <mergeCell ref="I219:J219"/>
    <mergeCell ref="I220:J220"/>
    <mergeCell ref="I221:J221"/>
    <mergeCell ref="K221:L221"/>
    <mergeCell ref="A191:H191"/>
    <mergeCell ref="K191:L191"/>
    <mergeCell ref="I192:J192"/>
    <mergeCell ref="A204:H204"/>
    <mergeCell ref="I204:J204"/>
    <mergeCell ref="K204:L204"/>
    <mergeCell ref="I213:J213"/>
    <mergeCell ref="K213:L213"/>
    <mergeCell ref="I196:J196"/>
    <mergeCell ref="K206:L206"/>
    <mergeCell ref="K215:L215"/>
    <mergeCell ref="A209:L209"/>
    <mergeCell ref="C211:E211"/>
    <mergeCell ref="I211:J211"/>
    <mergeCell ref="K211:L211"/>
    <mergeCell ref="K212:L212"/>
    <mergeCell ref="I201:J201"/>
    <mergeCell ref="A203:H203"/>
    <mergeCell ref="I203:J203"/>
    <mergeCell ref="K259:L259"/>
    <mergeCell ref="K256:L256"/>
    <mergeCell ref="I257:J257"/>
    <mergeCell ref="A254:H254"/>
    <mergeCell ref="K254:L254"/>
    <mergeCell ref="I251:J251"/>
    <mergeCell ref="K251:L251"/>
    <mergeCell ref="K227:L227"/>
    <mergeCell ref="I245:J245"/>
    <mergeCell ref="K245:L245"/>
    <mergeCell ref="K238:L238"/>
    <mergeCell ref="A246:H246"/>
    <mergeCell ref="K246:L246"/>
    <mergeCell ref="I241:J241"/>
    <mergeCell ref="K241:L241"/>
    <mergeCell ref="I242:J242"/>
    <mergeCell ref="K242:L242"/>
    <mergeCell ref="I244:J244"/>
    <mergeCell ref="K244:L244"/>
    <mergeCell ref="A239:H239"/>
    <mergeCell ref="K239:L239"/>
    <mergeCell ref="I240:J240"/>
    <mergeCell ref="K240:L240"/>
    <mergeCell ref="I233:J233"/>
    <mergeCell ref="I234:J234"/>
    <mergeCell ref="K234:L234"/>
    <mergeCell ref="I236:J236"/>
    <mergeCell ref="I237:J237"/>
    <mergeCell ref="I229:J229"/>
    <mergeCell ref="K253:L253"/>
    <mergeCell ref="I230:J230"/>
    <mergeCell ref="I231:J231"/>
    <mergeCell ref="I272:J272"/>
    <mergeCell ref="A274:H274"/>
    <mergeCell ref="I274:J274"/>
    <mergeCell ref="K274:L274"/>
    <mergeCell ref="K276:L276"/>
    <mergeCell ref="K257:L257"/>
    <mergeCell ref="I258:J258"/>
    <mergeCell ref="K258:L258"/>
    <mergeCell ref="I259:J259"/>
    <mergeCell ref="I248:J248"/>
    <mergeCell ref="K248:L248"/>
    <mergeCell ref="I249:J249"/>
    <mergeCell ref="I250:J250"/>
    <mergeCell ref="K250:L250"/>
    <mergeCell ref="I255:J255"/>
    <mergeCell ref="K255:L255"/>
    <mergeCell ref="I252:J252"/>
    <mergeCell ref="K252:L252"/>
    <mergeCell ref="I253:J253"/>
    <mergeCell ref="I265:J265"/>
    <mergeCell ref="I266:J266"/>
    <mergeCell ref="I267:J267"/>
    <mergeCell ref="K260:L260"/>
    <mergeCell ref="I261:J261"/>
    <mergeCell ref="A262:H262"/>
    <mergeCell ref="K262:L262"/>
    <mergeCell ref="I263:J263"/>
    <mergeCell ref="A275:H275"/>
    <mergeCell ref="I275:J275"/>
    <mergeCell ref="K275:L275"/>
    <mergeCell ref="I264:J264"/>
    <mergeCell ref="A259:H259"/>
    <mergeCell ref="I285:J285"/>
    <mergeCell ref="K285:L285"/>
    <mergeCell ref="K286:L286"/>
    <mergeCell ref="A280:L280"/>
    <mergeCell ref="C282:E282"/>
    <mergeCell ref="I282:J282"/>
    <mergeCell ref="K282:L282"/>
    <mergeCell ref="K283:L283"/>
    <mergeCell ref="I284:J284"/>
    <mergeCell ref="K284:L284"/>
    <mergeCell ref="I303:J303"/>
    <mergeCell ref="K303:L303"/>
    <mergeCell ref="I293:J293"/>
    <mergeCell ref="I294:J294"/>
    <mergeCell ref="K295:L295"/>
    <mergeCell ref="K296:L296"/>
    <mergeCell ref="I298:J298"/>
    <mergeCell ref="K298:L298"/>
    <mergeCell ref="I291:J291"/>
    <mergeCell ref="I292:J292"/>
    <mergeCell ref="K292:L292"/>
    <mergeCell ref="I300:J300"/>
    <mergeCell ref="I301:J301"/>
    <mergeCell ref="I302:J302"/>
    <mergeCell ref="I289:J289"/>
    <mergeCell ref="K289:L289"/>
    <mergeCell ref="I290:J290"/>
    <mergeCell ref="K281:M281"/>
    <mergeCell ref="A277:H277"/>
    <mergeCell ref="K277:L277"/>
    <mergeCell ref="A279:L279"/>
    <mergeCell ref="K327:L327"/>
    <mergeCell ref="I328:J328"/>
    <mergeCell ref="I312:J312"/>
    <mergeCell ref="K312:L312"/>
    <mergeCell ref="I313:J313"/>
    <mergeCell ref="K313:L313"/>
    <mergeCell ref="I315:J315"/>
    <mergeCell ref="K315:L315"/>
    <mergeCell ref="K309:L309"/>
    <mergeCell ref="A310:H310"/>
    <mergeCell ref="K310:L310"/>
    <mergeCell ref="I311:J311"/>
    <mergeCell ref="K311:L311"/>
    <mergeCell ref="I304:J304"/>
    <mergeCell ref="I305:J305"/>
    <mergeCell ref="K305:L305"/>
    <mergeCell ref="I307:J307"/>
    <mergeCell ref="I308:J308"/>
    <mergeCell ref="I326:J326"/>
    <mergeCell ref="K326:L326"/>
    <mergeCell ref="I323:J323"/>
    <mergeCell ref="K323:L323"/>
    <mergeCell ref="I324:J324"/>
    <mergeCell ref="K324:L324"/>
    <mergeCell ref="A325:H325"/>
    <mergeCell ref="K325:L325"/>
    <mergeCell ref="I322:J322"/>
    <mergeCell ref="K322:L322"/>
    <mergeCell ref="I319:J319"/>
    <mergeCell ref="I320:J320"/>
    <mergeCell ref="I321:J321"/>
    <mergeCell ref="K321:L321"/>
    <mergeCell ref="I316:J316"/>
    <mergeCell ref="K316:L316"/>
    <mergeCell ref="A317:H317"/>
    <mergeCell ref="K317:L317"/>
    <mergeCell ref="K318:L318"/>
    <mergeCell ref="K328:L328"/>
    <mergeCell ref="I329:J329"/>
    <mergeCell ref="K329:L329"/>
    <mergeCell ref="I330:J330"/>
    <mergeCell ref="I355:J355"/>
    <mergeCell ref="K355:L355"/>
    <mergeCell ref="I336:J336"/>
    <mergeCell ref="I337:J337"/>
    <mergeCell ref="I338:J338"/>
    <mergeCell ref="K331:L331"/>
    <mergeCell ref="A351:L351"/>
    <mergeCell ref="C353:E353"/>
    <mergeCell ref="I353:J353"/>
    <mergeCell ref="K353:L353"/>
    <mergeCell ref="K354:L354"/>
    <mergeCell ref="I343:J343"/>
    <mergeCell ref="A345:H345"/>
    <mergeCell ref="I345:J345"/>
    <mergeCell ref="K345:L345"/>
    <mergeCell ref="K347:L347"/>
    <mergeCell ref="K352:M352"/>
    <mergeCell ref="I356:J356"/>
    <mergeCell ref="K356:L356"/>
    <mergeCell ref="A348:H348"/>
    <mergeCell ref="K348:L348"/>
    <mergeCell ref="A350:L350"/>
    <mergeCell ref="I335:J335"/>
    <mergeCell ref="A330:H330"/>
    <mergeCell ref="K330:L330"/>
    <mergeCell ref="I364:J364"/>
    <mergeCell ref="I365:J365"/>
    <mergeCell ref="K366:L366"/>
    <mergeCell ref="K367:L367"/>
    <mergeCell ref="I369:J369"/>
    <mergeCell ref="I360:J360"/>
    <mergeCell ref="K360:L360"/>
    <mergeCell ref="I361:J361"/>
    <mergeCell ref="I362:J362"/>
    <mergeCell ref="I363:J363"/>
    <mergeCell ref="K363:L363"/>
    <mergeCell ref="I332:J332"/>
    <mergeCell ref="A333:H333"/>
    <mergeCell ref="K333:L333"/>
    <mergeCell ref="I334:J334"/>
    <mergeCell ref="A346:H346"/>
    <mergeCell ref="I346:J346"/>
    <mergeCell ref="K346:L346"/>
    <mergeCell ref="K369:L369"/>
    <mergeCell ref="I387:J387"/>
    <mergeCell ref="K387:L387"/>
    <mergeCell ref="A388:H388"/>
    <mergeCell ref="K388:L388"/>
    <mergeCell ref="K389:L389"/>
    <mergeCell ref="I383:J383"/>
    <mergeCell ref="K383:L383"/>
    <mergeCell ref="I384:J384"/>
    <mergeCell ref="K384:L384"/>
    <mergeCell ref="I386:J386"/>
    <mergeCell ref="K386:L386"/>
    <mergeCell ref="K380:L380"/>
    <mergeCell ref="A381:H381"/>
    <mergeCell ref="K381:L381"/>
    <mergeCell ref="I382:J382"/>
    <mergeCell ref="K382:L382"/>
    <mergeCell ref="I375:J375"/>
    <mergeCell ref="I376:J376"/>
    <mergeCell ref="K376:L376"/>
    <mergeCell ref="I378:J378"/>
    <mergeCell ref="I379:J379"/>
    <mergeCell ref="I371:J371"/>
    <mergeCell ref="I372:J372"/>
    <mergeCell ref="I373:J373"/>
    <mergeCell ref="I374:J374"/>
    <mergeCell ref="K374:L374"/>
    <mergeCell ref="I394:J394"/>
    <mergeCell ref="K394:L394"/>
    <mergeCell ref="I395:J395"/>
    <mergeCell ref="K395:L395"/>
    <mergeCell ref="I414:J414"/>
    <mergeCell ref="A416:H416"/>
    <mergeCell ref="I416:J416"/>
    <mergeCell ref="K416:L416"/>
    <mergeCell ref="K399:L399"/>
    <mergeCell ref="I400:J400"/>
    <mergeCell ref="I393:J393"/>
    <mergeCell ref="K393:L393"/>
    <mergeCell ref="I390:J390"/>
    <mergeCell ref="K390:L390"/>
    <mergeCell ref="I391:J391"/>
    <mergeCell ref="I392:J392"/>
    <mergeCell ref="K392:L392"/>
    <mergeCell ref="I406:J406"/>
    <mergeCell ref="A401:H401"/>
    <mergeCell ref="K401:L401"/>
    <mergeCell ref="K398:L398"/>
    <mergeCell ref="I399:J399"/>
    <mergeCell ref="A396:H396"/>
    <mergeCell ref="K396:L396"/>
    <mergeCell ref="I397:J397"/>
    <mergeCell ref="K397:L397"/>
    <mergeCell ref="K400:L400"/>
    <mergeCell ref="I401:J401"/>
    <mergeCell ref="I426:J426"/>
    <mergeCell ref="K426:L426"/>
    <mergeCell ref="I407:J407"/>
    <mergeCell ref="I408:J408"/>
    <mergeCell ref="I409:J409"/>
    <mergeCell ref="K402:L402"/>
    <mergeCell ref="I403:J403"/>
    <mergeCell ref="K419:L419"/>
    <mergeCell ref="A421:L421"/>
    <mergeCell ref="K418:L418"/>
    <mergeCell ref="I427:J427"/>
    <mergeCell ref="K427:L427"/>
    <mergeCell ref="K428:L428"/>
    <mergeCell ref="A422:L422"/>
    <mergeCell ref="C424:E424"/>
    <mergeCell ref="I424:J424"/>
    <mergeCell ref="K424:L424"/>
    <mergeCell ref="K425:L425"/>
    <mergeCell ref="A419:H419"/>
    <mergeCell ref="K423:M423"/>
    <mergeCell ref="I435:J435"/>
    <mergeCell ref="I436:J436"/>
    <mergeCell ref="K437:L437"/>
    <mergeCell ref="K438:L438"/>
    <mergeCell ref="I440:J440"/>
    <mergeCell ref="I431:J431"/>
    <mergeCell ref="K431:L431"/>
    <mergeCell ref="I432:J432"/>
    <mergeCell ref="I433:J433"/>
    <mergeCell ref="I434:J434"/>
    <mergeCell ref="K434:L434"/>
    <mergeCell ref="A404:H404"/>
    <mergeCell ref="K404:L404"/>
    <mergeCell ref="I405:J405"/>
    <mergeCell ref="A417:H417"/>
    <mergeCell ref="I417:J417"/>
    <mergeCell ref="K417:L417"/>
    <mergeCell ref="K440:L440"/>
    <mergeCell ref="I458:J458"/>
    <mergeCell ref="K458:L458"/>
    <mergeCell ref="A459:H459"/>
    <mergeCell ref="K459:L459"/>
    <mergeCell ref="K460:L460"/>
    <mergeCell ref="I454:J454"/>
    <mergeCell ref="K454:L454"/>
    <mergeCell ref="I455:J455"/>
    <mergeCell ref="K455:L455"/>
    <mergeCell ref="I457:J457"/>
    <mergeCell ref="K457:L457"/>
    <mergeCell ref="K451:L451"/>
    <mergeCell ref="A452:H452"/>
    <mergeCell ref="K452:L452"/>
    <mergeCell ref="I453:J453"/>
    <mergeCell ref="K453:L453"/>
    <mergeCell ref="I446:J446"/>
    <mergeCell ref="I447:J447"/>
    <mergeCell ref="K447:L447"/>
    <mergeCell ref="I449:J449"/>
    <mergeCell ref="I450:J450"/>
    <mergeCell ref="I442:J442"/>
    <mergeCell ref="I443:J443"/>
    <mergeCell ref="I444:J444"/>
    <mergeCell ref="I445:J445"/>
    <mergeCell ref="K445:L445"/>
    <mergeCell ref="I465:J465"/>
    <mergeCell ref="K465:L465"/>
    <mergeCell ref="I466:J466"/>
    <mergeCell ref="K466:L466"/>
    <mergeCell ref="I485:J485"/>
    <mergeCell ref="A487:H487"/>
    <mergeCell ref="I487:J487"/>
    <mergeCell ref="K487:L487"/>
    <mergeCell ref="K470:L470"/>
    <mergeCell ref="I471:J471"/>
    <mergeCell ref="I464:J464"/>
    <mergeCell ref="K464:L464"/>
    <mergeCell ref="I461:J461"/>
    <mergeCell ref="K461:L461"/>
    <mergeCell ref="I462:J462"/>
    <mergeCell ref="I463:J463"/>
    <mergeCell ref="K463:L463"/>
    <mergeCell ref="I477:J477"/>
    <mergeCell ref="A472:H472"/>
    <mergeCell ref="K472:L472"/>
    <mergeCell ref="K469:L469"/>
    <mergeCell ref="I470:J470"/>
    <mergeCell ref="A467:H467"/>
    <mergeCell ref="K467:L467"/>
    <mergeCell ref="I468:J468"/>
    <mergeCell ref="K468:L468"/>
    <mergeCell ref="K471:L471"/>
    <mergeCell ref="I472:J472"/>
    <mergeCell ref="I497:J497"/>
    <mergeCell ref="K497:L497"/>
    <mergeCell ref="I478:J478"/>
    <mergeCell ref="I479:J479"/>
    <mergeCell ref="I480:J480"/>
    <mergeCell ref="K473:L473"/>
    <mergeCell ref="I474:J474"/>
    <mergeCell ref="K490:L490"/>
    <mergeCell ref="A492:L492"/>
    <mergeCell ref="K489:L489"/>
    <mergeCell ref="I498:J498"/>
    <mergeCell ref="K498:L498"/>
    <mergeCell ref="K499:L499"/>
    <mergeCell ref="A493:L493"/>
    <mergeCell ref="C495:E495"/>
    <mergeCell ref="I495:J495"/>
    <mergeCell ref="K495:L495"/>
    <mergeCell ref="K496:L496"/>
    <mergeCell ref="A490:H490"/>
    <mergeCell ref="K494:M494"/>
    <mergeCell ref="I506:J506"/>
    <mergeCell ref="I507:J507"/>
    <mergeCell ref="K508:L508"/>
    <mergeCell ref="K509:L509"/>
    <mergeCell ref="I511:J511"/>
    <mergeCell ref="I502:J502"/>
    <mergeCell ref="K502:L502"/>
    <mergeCell ref="I503:J503"/>
    <mergeCell ref="I504:J504"/>
    <mergeCell ref="I505:J505"/>
    <mergeCell ref="K505:L505"/>
    <mergeCell ref="A475:H475"/>
    <mergeCell ref="K475:L475"/>
    <mergeCell ref="I476:J476"/>
    <mergeCell ref="A488:H488"/>
    <mergeCell ref="I488:J488"/>
    <mergeCell ref="K488:L488"/>
    <mergeCell ref="K511:L511"/>
    <mergeCell ref="I529:J529"/>
    <mergeCell ref="K529:L529"/>
    <mergeCell ref="A530:H530"/>
    <mergeCell ref="K530:L530"/>
    <mergeCell ref="K531:L531"/>
    <mergeCell ref="I525:J525"/>
    <mergeCell ref="K525:L525"/>
    <mergeCell ref="I526:J526"/>
    <mergeCell ref="K526:L526"/>
    <mergeCell ref="I528:J528"/>
    <mergeCell ref="K528:L528"/>
    <mergeCell ref="K522:L522"/>
    <mergeCell ref="A523:H523"/>
    <mergeCell ref="K523:L523"/>
    <mergeCell ref="I524:J524"/>
    <mergeCell ref="K524:L524"/>
    <mergeCell ref="I517:J517"/>
    <mergeCell ref="I518:J518"/>
    <mergeCell ref="K518:L518"/>
    <mergeCell ref="I520:J520"/>
    <mergeCell ref="I521:J521"/>
    <mergeCell ref="I513:J513"/>
    <mergeCell ref="I514:J514"/>
    <mergeCell ref="I515:J515"/>
    <mergeCell ref="I516:J516"/>
    <mergeCell ref="K516:L516"/>
    <mergeCell ref="I536:J536"/>
    <mergeCell ref="K536:L536"/>
    <mergeCell ref="I537:J537"/>
    <mergeCell ref="K537:L537"/>
    <mergeCell ref="I556:J556"/>
    <mergeCell ref="A558:H558"/>
    <mergeCell ref="I558:J558"/>
    <mergeCell ref="K558:L558"/>
    <mergeCell ref="K541:L541"/>
    <mergeCell ref="I542:J542"/>
    <mergeCell ref="I535:J535"/>
    <mergeCell ref="K535:L535"/>
    <mergeCell ref="I532:J532"/>
    <mergeCell ref="K532:L532"/>
    <mergeCell ref="I533:J533"/>
    <mergeCell ref="I534:J534"/>
    <mergeCell ref="K534:L534"/>
    <mergeCell ref="I548:J548"/>
    <mergeCell ref="A543:H543"/>
    <mergeCell ref="K543:L543"/>
    <mergeCell ref="K540:L540"/>
    <mergeCell ref="I541:J541"/>
    <mergeCell ref="A538:H538"/>
    <mergeCell ref="K538:L538"/>
    <mergeCell ref="I539:J539"/>
    <mergeCell ref="K539:L539"/>
    <mergeCell ref="K542:L542"/>
    <mergeCell ref="I543:J543"/>
    <mergeCell ref="I568:J568"/>
    <mergeCell ref="K568:L568"/>
    <mergeCell ref="I549:J549"/>
    <mergeCell ref="I550:J550"/>
    <mergeCell ref="I551:J551"/>
    <mergeCell ref="K544:L544"/>
    <mergeCell ref="I545:J545"/>
    <mergeCell ref="K561:L561"/>
    <mergeCell ref="A563:L563"/>
    <mergeCell ref="K560:L560"/>
    <mergeCell ref="I569:J569"/>
    <mergeCell ref="K569:L569"/>
    <mergeCell ref="K570:L570"/>
    <mergeCell ref="A564:L564"/>
    <mergeCell ref="C566:E566"/>
    <mergeCell ref="I566:J566"/>
    <mergeCell ref="K566:L566"/>
    <mergeCell ref="K567:L567"/>
    <mergeCell ref="A561:H561"/>
    <mergeCell ref="K565:M565"/>
    <mergeCell ref="I577:J577"/>
    <mergeCell ref="I578:J578"/>
    <mergeCell ref="K579:L579"/>
    <mergeCell ref="K580:L580"/>
    <mergeCell ref="I582:J582"/>
    <mergeCell ref="I573:J573"/>
    <mergeCell ref="K573:L573"/>
    <mergeCell ref="I574:J574"/>
    <mergeCell ref="I575:J575"/>
    <mergeCell ref="I576:J576"/>
    <mergeCell ref="K576:L576"/>
    <mergeCell ref="A546:H546"/>
    <mergeCell ref="K546:L546"/>
    <mergeCell ref="I547:J547"/>
    <mergeCell ref="A559:H559"/>
    <mergeCell ref="I559:J559"/>
    <mergeCell ref="K559:L559"/>
    <mergeCell ref="K582:L582"/>
    <mergeCell ref="I600:J600"/>
    <mergeCell ref="K600:L600"/>
    <mergeCell ref="A601:H601"/>
    <mergeCell ref="K601:L601"/>
    <mergeCell ref="K602:L602"/>
    <mergeCell ref="I596:J596"/>
    <mergeCell ref="K596:L596"/>
    <mergeCell ref="I597:J597"/>
    <mergeCell ref="K597:L597"/>
    <mergeCell ref="I599:J599"/>
    <mergeCell ref="K599:L599"/>
    <mergeCell ref="K593:L593"/>
    <mergeCell ref="A594:H594"/>
    <mergeCell ref="K594:L594"/>
    <mergeCell ref="I595:J595"/>
    <mergeCell ref="K595:L595"/>
    <mergeCell ref="I588:J588"/>
    <mergeCell ref="I589:J589"/>
    <mergeCell ref="K589:L589"/>
    <mergeCell ref="I591:J591"/>
    <mergeCell ref="I592:J592"/>
    <mergeCell ref="I584:J584"/>
    <mergeCell ref="I585:J585"/>
    <mergeCell ref="I586:J586"/>
    <mergeCell ref="I587:J587"/>
    <mergeCell ref="K587:L587"/>
    <mergeCell ref="I607:J607"/>
    <mergeCell ref="K607:L607"/>
    <mergeCell ref="I608:J608"/>
    <mergeCell ref="K608:L608"/>
    <mergeCell ref="I627:J627"/>
    <mergeCell ref="A629:H629"/>
    <mergeCell ref="I629:J629"/>
    <mergeCell ref="K629:L629"/>
    <mergeCell ref="K612:L612"/>
    <mergeCell ref="I613:J613"/>
    <mergeCell ref="I606:J606"/>
    <mergeCell ref="K606:L606"/>
    <mergeCell ref="I603:J603"/>
    <mergeCell ref="K603:L603"/>
    <mergeCell ref="I604:J604"/>
    <mergeCell ref="I605:J605"/>
    <mergeCell ref="K605:L605"/>
    <mergeCell ref="I619:J619"/>
    <mergeCell ref="A614:H614"/>
    <mergeCell ref="K614:L614"/>
    <mergeCell ref="K611:L611"/>
    <mergeCell ref="I612:J612"/>
    <mergeCell ref="A609:H609"/>
    <mergeCell ref="K609:L609"/>
    <mergeCell ref="I610:J610"/>
    <mergeCell ref="K610:L610"/>
    <mergeCell ref="K613:L613"/>
    <mergeCell ref="I614:J614"/>
    <mergeCell ref="I639:J639"/>
    <mergeCell ref="K639:L639"/>
    <mergeCell ref="I620:J620"/>
    <mergeCell ref="I621:J621"/>
    <mergeCell ref="I622:J622"/>
    <mergeCell ref="K615:L615"/>
    <mergeCell ref="I616:J616"/>
    <mergeCell ref="K632:L632"/>
    <mergeCell ref="A634:L634"/>
    <mergeCell ref="K631:L631"/>
    <mergeCell ref="I640:J640"/>
    <mergeCell ref="K640:L640"/>
    <mergeCell ref="K641:L641"/>
    <mergeCell ref="A635:L635"/>
    <mergeCell ref="C637:E637"/>
    <mergeCell ref="I637:J637"/>
    <mergeCell ref="K637:L637"/>
    <mergeCell ref="K638:L638"/>
    <mergeCell ref="A632:H632"/>
    <mergeCell ref="I655:J655"/>
    <mergeCell ref="I656:J656"/>
    <mergeCell ref="I657:J657"/>
    <mergeCell ref="I658:J658"/>
    <mergeCell ref="K658:L658"/>
    <mergeCell ref="I648:J648"/>
    <mergeCell ref="I649:J649"/>
    <mergeCell ref="K650:L650"/>
    <mergeCell ref="K651:L651"/>
    <mergeCell ref="I653:J653"/>
    <mergeCell ref="I644:J644"/>
    <mergeCell ref="K644:L644"/>
    <mergeCell ref="I645:J645"/>
    <mergeCell ref="I646:J646"/>
    <mergeCell ref="I647:J647"/>
    <mergeCell ref="K647:L647"/>
    <mergeCell ref="A617:H617"/>
    <mergeCell ref="K617:L617"/>
    <mergeCell ref="I618:J618"/>
    <mergeCell ref="A630:H630"/>
    <mergeCell ref="I630:J630"/>
    <mergeCell ref="K630:L630"/>
    <mergeCell ref="I667:J667"/>
    <mergeCell ref="K667:L667"/>
    <mergeCell ref="I668:J668"/>
    <mergeCell ref="K668:L668"/>
    <mergeCell ref="I670:J670"/>
    <mergeCell ref="K670:L670"/>
    <mergeCell ref="A665:H665"/>
    <mergeCell ref="K665:L665"/>
    <mergeCell ref="I666:J666"/>
    <mergeCell ref="K666:L666"/>
    <mergeCell ref="I659:J659"/>
    <mergeCell ref="I660:J660"/>
    <mergeCell ref="K660:L660"/>
    <mergeCell ref="I662:J662"/>
    <mergeCell ref="I663:J663"/>
    <mergeCell ref="I681:J681"/>
    <mergeCell ref="K681:L681"/>
    <mergeCell ref="I678:J678"/>
    <mergeCell ref="K678:L678"/>
    <mergeCell ref="I679:J679"/>
    <mergeCell ref="K679:L679"/>
    <mergeCell ref="A680:H680"/>
    <mergeCell ref="K680:L680"/>
    <mergeCell ref="I677:J677"/>
    <mergeCell ref="K677:L677"/>
    <mergeCell ref="I674:J674"/>
    <mergeCell ref="K674:L674"/>
    <mergeCell ref="I675:J675"/>
    <mergeCell ref="I676:J676"/>
    <mergeCell ref="K676:L676"/>
    <mergeCell ref="I671:J671"/>
    <mergeCell ref="A672:H672"/>
    <mergeCell ref="K672:L672"/>
    <mergeCell ref="K673:L673"/>
    <mergeCell ref="I684:J684"/>
    <mergeCell ref="K684:L684"/>
    <mergeCell ref="I685:J685"/>
    <mergeCell ref="A703:H703"/>
    <mergeCell ref="K703:L703"/>
    <mergeCell ref="I698:J698"/>
    <mergeCell ref="A700:H700"/>
    <mergeCell ref="I700:J700"/>
    <mergeCell ref="K700:L700"/>
    <mergeCell ref="I691:J691"/>
    <mergeCell ref="I711:J711"/>
    <mergeCell ref="K711:L711"/>
    <mergeCell ref="I712:J712"/>
    <mergeCell ref="K712:L712"/>
    <mergeCell ref="A707:L707"/>
    <mergeCell ref="C709:E709"/>
    <mergeCell ref="I709:J709"/>
    <mergeCell ref="K709:L709"/>
    <mergeCell ref="K710:L710"/>
    <mergeCell ref="I690:J690"/>
    <mergeCell ref="A685:H685"/>
    <mergeCell ref="K685:L685"/>
    <mergeCell ref="A701:H701"/>
    <mergeCell ref="I701:J701"/>
    <mergeCell ref="K701:L701"/>
    <mergeCell ref="I683:J683"/>
    <mergeCell ref="I725:J725"/>
    <mergeCell ref="K725:L725"/>
    <mergeCell ref="I716:J716"/>
    <mergeCell ref="K716:L716"/>
    <mergeCell ref="I717:J717"/>
    <mergeCell ref="I718:J718"/>
    <mergeCell ref="I719:J719"/>
    <mergeCell ref="I692:J692"/>
    <mergeCell ref="I693:J693"/>
    <mergeCell ref="K686:L686"/>
    <mergeCell ref="I687:J687"/>
    <mergeCell ref="A688:H688"/>
    <mergeCell ref="K688:L688"/>
    <mergeCell ref="I689:J689"/>
    <mergeCell ref="K746:L746"/>
    <mergeCell ref="I747:J747"/>
    <mergeCell ref="I748:J748"/>
    <mergeCell ref="K748:L748"/>
    <mergeCell ref="A706:L706"/>
    <mergeCell ref="I731:J731"/>
    <mergeCell ref="I732:J732"/>
    <mergeCell ref="K732:L732"/>
    <mergeCell ref="I734:J734"/>
    <mergeCell ref="I720:J720"/>
    <mergeCell ref="I721:J721"/>
    <mergeCell ref="K722:L722"/>
    <mergeCell ref="K723:L723"/>
    <mergeCell ref="K719:L719"/>
    <mergeCell ref="I735:J735"/>
    <mergeCell ref="I727:J727"/>
    <mergeCell ref="I728:J728"/>
    <mergeCell ref="I729:J729"/>
    <mergeCell ref="I730:J730"/>
    <mergeCell ref="K730:L730"/>
    <mergeCell ref="K754:L754"/>
    <mergeCell ref="I755:J755"/>
    <mergeCell ref="K755:L755"/>
    <mergeCell ref="I756:J756"/>
    <mergeCell ref="K756:L756"/>
    <mergeCell ref="I743:J743"/>
    <mergeCell ref="K743:L743"/>
    <mergeCell ref="A744:H744"/>
    <mergeCell ref="K744:L744"/>
    <mergeCell ref="K745:L745"/>
    <mergeCell ref="I739:J739"/>
    <mergeCell ref="K739:L739"/>
    <mergeCell ref="I740:J740"/>
    <mergeCell ref="K740:L740"/>
    <mergeCell ref="I742:J742"/>
    <mergeCell ref="K742:L742"/>
    <mergeCell ref="K736:L736"/>
    <mergeCell ref="A737:H737"/>
    <mergeCell ref="K737:L737"/>
    <mergeCell ref="I738:J738"/>
    <mergeCell ref="K738:L738"/>
    <mergeCell ref="I753:J753"/>
    <mergeCell ref="K753:L753"/>
    <mergeCell ref="I750:J750"/>
    <mergeCell ref="K750:L750"/>
    <mergeCell ref="I751:J751"/>
    <mergeCell ref="K751:L751"/>
    <mergeCell ref="A752:H752"/>
    <mergeCell ref="K752:L752"/>
    <mergeCell ref="I749:J749"/>
    <mergeCell ref="I746:J746"/>
    <mergeCell ref="I770:J770"/>
    <mergeCell ref="A772:H772"/>
    <mergeCell ref="I772:J772"/>
    <mergeCell ref="K772:L772"/>
    <mergeCell ref="K774:L774"/>
    <mergeCell ref="A773:H773"/>
    <mergeCell ref="I773:J773"/>
    <mergeCell ref="I762:J762"/>
    <mergeCell ref="I763:J763"/>
    <mergeCell ref="I757:J757"/>
    <mergeCell ref="I764:J764"/>
    <mergeCell ref="I765:J765"/>
    <mergeCell ref="K758:L758"/>
    <mergeCell ref="I759:J759"/>
    <mergeCell ref="A760:H760"/>
    <mergeCell ref="K760:L760"/>
    <mergeCell ref="I761:J761"/>
    <mergeCell ref="A757:H757"/>
    <mergeCell ref="K757:L757"/>
    <mergeCell ref="K773:L773"/>
    <mergeCell ref="I787:J787"/>
    <mergeCell ref="K787:L787"/>
    <mergeCell ref="I788:J788"/>
    <mergeCell ref="I789:J789"/>
    <mergeCell ref="I790:J790"/>
    <mergeCell ref="K790:L790"/>
    <mergeCell ref="I782:J782"/>
    <mergeCell ref="K782:L782"/>
    <mergeCell ref="I783:J783"/>
    <mergeCell ref="K783:L783"/>
    <mergeCell ref="K784:L784"/>
    <mergeCell ref="A778:L778"/>
    <mergeCell ref="C780:E780"/>
    <mergeCell ref="I780:J780"/>
    <mergeCell ref="K780:L780"/>
    <mergeCell ref="K781:L781"/>
    <mergeCell ref="A775:H775"/>
    <mergeCell ref="K775:L775"/>
    <mergeCell ref="A777:L777"/>
    <mergeCell ref="I819:J819"/>
    <mergeCell ref="K819:L819"/>
    <mergeCell ref="I802:J802"/>
    <mergeCell ref="I803:J803"/>
    <mergeCell ref="K803:L803"/>
    <mergeCell ref="I805:J805"/>
    <mergeCell ref="I806:J806"/>
    <mergeCell ref="I798:J798"/>
    <mergeCell ref="I799:J799"/>
    <mergeCell ref="I800:J800"/>
    <mergeCell ref="I801:J801"/>
    <mergeCell ref="K801:L801"/>
    <mergeCell ref="I791:J791"/>
    <mergeCell ref="I792:J792"/>
    <mergeCell ref="K793:L793"/>
    <mergeCell ref="K794:L794"/>
    <mergeCell ref="I796:J796"/>
    <mergeCell ref="K796:L796"/>
    <mergeCell ref="I826:J826"/>
    <mergeCell ref="K826:L826"/>
    <mergeCell ref="I827:J827"/>
    <mergeCell ref="K827:L827"/>
    <mergeCell ref="I814:J814"/>
    <mergeCell ref="K814:L814"/>
    <mergeCell ref="A815:H815"/>
    <mergeCell ref="K815:L815"/>
    <mergeCell ref="K816:L816"/>
    <mergeCell ref="I810:J810"/>
    <mergeCell ref="K810:L810"/>
    <mergeCell ref="I811:J811"/>
    <mergeCell ref="K811:L811"/>
    <mergeCell ref="I813:J813"/>
    <mergeCell ref="K813:L813"/>
    <mergeCell ref="K807:L807"/>
    <mergeCell ref="A808:H808"/>
    <mergeCell ref="K808:L808"/>
    <mergeCell ref="I809:J809"/>
    <mergeCell ref="K809:L809"/>
    <mergeCell ref="I824:J824"/>
    <mergeCell ref="K824:L824"/>
    <mergeCell ref="I821:J821"/>
    <mergeCell ref="K821:L821"/>
    <mergeCell ref="I822:J822"/>
    <mergeCell ref="K822:L822"/>
    <mergeCell ref="A823:H823"/>
    <mergeCell ref="K823:L823"/>
    <mergeCell ref="I820:J820"/>
    <mergeCell ref="K820:L820"/>
    <mergeCell ref="I817:J817"/>
    <mergeCell ref="I818:J818"/>
    <mergeCell ref="I842:J842"/>
    <mergeCell ref="A844:H844"/>
    <mergeCell ref="I844:J844"/>
    <mergeCell ref="K844:L844"/>
    <mergeCell ref="K846:L846"/>
    <mergeCell ref="A845:H845"/>
    <mergeCell ref="I845:J845"/>
    <mergeCell ref="I834:J834"/>
    <mergeCell ref="I835:J835"/>
    <mergeCell ref="I828:J828"/>
    <mergeCell ref="I836:J836"/>
    <mergeCell ref="I837:J837"/>
    <mergeCell ref="K829:L829"/>
    <mergeCell ref="I830:J830"/>
    <mergeCell ref="A832:H832"/>
    <mergeCell ref="K832:L832"/>
    <mergeCell ref="I833:J833"/>
    <mergeCell ref="A828:H828"/>
    <mergeCell ref="K828:L828"/>
    <mergeCell ref="K845:L845"/>
    <mergeCell ref="I859:J859"/>
    <mergeCell ref="K859:L859"/>
    <mergeCell ref="I860:J860"/>
    <mergeCell ref="I861:J861"/>
    <mergeCell ref="I862:J862"/>
    <mergeCell ref="K862:L862"/>
    <mergeCell ref="I854:J854"/>
    <mergeCell ref="K854:L854"/>
    <mergeCell ref="I855:J855"/>
    <mergeCell ref="K855:L855"/>
    <mergeCell ref="K856:L856"/>
    <mergeCell ref="A850:L850"/>
    <mergeCell ref="C852:E852"/>
    <mergeCell ref="I852:J852"/>
    <mergeCell ref="K852:L852"/>
    <mergeCell ref="A847:H847"/>
    <mergeCell ref="K847:L847"/>
    <mergeCell ref="A849:L849"/>
    <mergeCell ref="K889:L889"/>
    <mergeCell ref="I890:J890"/>
    <mergeCell ref="I891:J891"/>
    <mergeCell ref="K891:L891"/>
    <mergeCell ref="I874:J874"/>
    <mergeCell ref="I875:J875"/>
    <mergeCell ref="K875:L875"/>
    <mergeCell ref="I877:J877"/>
    <mergeCell ref="I878:J878"/>
    <mergeCell ref="I870:J870"/>
    <mergeCell ref="I871:J871"/>
    <mergeCell ref="I872:J872"/>
    <mergeCell ref="I873:J873"/>
    <mergeCell ref="K873:L873"/>
    <mergeCell ref="I863:J863"/>
    <mergeCell ref="I864:J864"/>
    <mergeCell ref="K865:L865"/>
    <mergeCell ref="K866:L866"/>
    <mergeCell ref="I868:J868"/>
    <mergeCell ref="K868:L868"/>
    <mergeCell ref="K897:L897"/>
    <mergeCell ref="I898:J898"/>
    <mergeCell ref="K898:L898"/>
    <mergeCell ref="I899:J899"/>
    <mergeCell ref="K899:L899"/>
    <mergeCell ref="I886:J886"/>
    <mergeCell ref="K886:L886"/>
    <mergeCell ref="A887:H887"/>
    <mergeCell ref="K887:L887"/>
    <mergeCell ref="K888:L888"/>
    <mergeCell ref="I882:J882"/>
    <mergeCell ref="K882:L882"/>
    <mergeCell ref="I883:J883"/>
    <mergeCell ref="K883:L883"/>
    <mergeCell ref="I885:J885"/>
    <mergeCell ref="K885:L885"/>
    <mergeCell ref="K879:L879"/>
    <mergeCell ref="A880:H880"/>
    <mergeCell ref="K880:L880"/>
    <mergeCell ref="I881:J881"/>
    <mergeCell ref="K881:L881"/>
    <mergeCell ref="I896:J896"/>
    <mergeCell ref="K896:L896"/>
    <mergeCell ref="I893:J893"/>
    <mergeCell ref="K893:L893"/>
    <mergeCell ref="I894:J894"/>
    <mergeCell ref="K894:L894"/>
    <mergeCell ref="A895:H895"/>
    <mergeCell ref="K895:L895"/>
    <mergeCell ref="I892:J892"/>
    <mergeCell ref="K892:L892"/>
    <mergeCell ref="I889:J889"/>
    <mergeCell ref="K923:L923"/>
    <mergeCell ref="I914:J914"/>
    <mergeCell ref="I944:J944"/>
    <mergeCell ref="I945:J945"/>
    <mergeCell ref="K945:L945"/>
    <mergeCell ref="K943:L943"/>
    <mergeCell ref="I933:J933"/>
    <mergeCell ref="I934:J934"/>
    <mergeCell ref="I924:J924"/>
    <mergeCell ref="K924:L924"/>
    <mergeCell ref="I925:J925"/>
    <mergeCell ref="I906:J906"/>
    <mergeCell ref="I907:J907"/>
    <mergeCell ref="K917:L917"/>
    <mergeCell ref="A919:L919"/>
    <mergeCell ref="I900:J900"/>
    <mergeCell ref="I908:J908"/>
    <mergeCell ref="I909:J909"/>
    <mergeCell ref="K901:L901"/>
    <mergeCell ref="I902:J902"/>
    <mergeCell ref="A904:H904"/>
    <mergeCell ref="K904:L904"/>
    <mergeCell ref="I905:J905"/>
    <mergeCell ref="A900:H900"/>
    <mergeCell ref="K900:L900"/>
    <mergeCell ref="K962:L962"/>
    <mergeCell ref="I959:J959"/>
    <mergeCell ref="K959:L959"/>
    <mergeCell ref="I960:J960"/>
    <mergeCell ref="I961:J961"/>
    <mergeCell ref="A916:H916"/>
    <mergeCell ref="I916:J916"/>
    <mergeCell ref="K916:L916"/>
    <mergeCell ref="I947:J947"/>
    <mergeCell ref="I948:J948"/>
    <mergeCell ref="I940:J940"/>
    <mergeCell ref="I941:J941"/>
    <mergeCell ref="I942:J942"/>
    <mergeCell ref="I943:J943"/>
    <mergeCell ref="A917:H917"/>
    <mergeCell ref="K935:L935"/>
    <mergeCell ref="K936:L936"/>
    <mergeCell ref="I938:J938"/>
    <mergeCell ref="K938:L938"/>
    <mergeCell ref="I929:J929"/>
    <mergeCell ref="K929:L929"/>
    <mergeCell ref="I930:J930"/>
    <mergeCell ref="I931:J931"/>
    <mergeCell ref="I932:J932"/>
    <mergeCell ref="K932:L932"/>
    <mergeCell ref="K925:L925"/>
    <mergeCell ref="K926:L926"/>
    <mergeCell ref="I952:J952"/>
    <mergeCell ref="K952:L952"/>
    <mergeCell ref="C922:E922"/>
    <mergeCell ref="I922:J922"/>
    <mergeCell ref="K922:L922"/>
    <mergeCell ref="A970:H970"/>
    <mergeCell ref="K970:L970"/>
    <mergeCell ref="K967:L967"/>
    <mergeCell ref="I968:J968"/>
    <mergeCell ref="K968:L968"/>
    <mergeCell ref="I969:J969"/>
    <mergeCell ref="K969:L969"/>
    <mergeCell ref="I956:J956"/>
    <mergeCell ref="K956:L956"/>
    <mergeCell ref="A957:H957"/>
    <mergeCell ref="K957:L957"/>
    <mergeCell ref="K958:L958"/>
    <mergeCell ref="I953:J953"/>
    <mergeCell ref="K953:L953"/>
    <mergeCell ref="I955:J955"/>
    <mergeCell ref="K955:L955"/>
    <mergeCell ref="K949:L949"/>
    <mergeCell ref="A950:H950"/>
    <mergeCell ref="K950:L950"/>
    <mergeCell ref="I951:J951"/>
    <mergeCell ref="K951:L951"/>
    <mergeCell ref="K961:L961"/>
    <mergeCell ref="I966:J966"/>
    <mergeCell ref="K966:L966"/>
    <mergeCell ref="I963:J963"/>
    <mergeCell ref="K963:L963"/>
    <mergeCell ref="I964:J964"/>
    <mergeCell ref="K964:L964"/>
    <mergeCell ref="I970:J970"/>
    <mergeCell ref="A965:H965"/>
    <mergeCell ref="K965:L965"/>
    <mergeCell ref="I962:J962"/>
    <mergeCell ref="I984:J984"/>
    <mergeCell ref="I1014:J1014"/>
    <mergeCell ref="I1015:J1015"/>
    <mergeCell ref="K1015:L1015"/>
    <mergeCell ref="K1013:L1013"/>
    <mergeCell ref="I1003:J1003"/>
    <mergeCell ref="I1004:J1004"/>
    <mergeCell ref="I994:J994"/>
    <mergeCell ref="K994:L994"/>
    <mergeCell ref="I995:J995"/>
    <mergeCell ref="I976:J976"/>
    <mergeCell ref="I977:J977"/>
    <mergeCell ref="K987:L987"/>
    <mergeCell ref="A989:L989"/>
    <mergeCell ref="I978:J978"/>
    <mergeCell ref="I979:J979"/>
    <mergeCell ref="K971:L971"/>
    <mergeCell ref="I972:J972"/>
    <mergeCell ref="A974:H974"/>
    <mergeCell ref="K974:L974"/>
    <mergeCell ref="I975:J975"/>
    <mergeCell ref="I1029:J1029"/>
    <mergeCell ref="K1029:L1029"/>
    <mergeCell ref="I1030:J1030"/>
    <mergeCell ref="I1031:J1031"/>
    <mergeCell ref="A986:H986"/>
    <mergeCell ref="I986:J986"/>
    <mergeCell ref="K986:L986"/>
    <mergeCell ref="I1017:J1017"/>
    <mergeCell ref="I1018:J1018"/>
    <mergeCell ref="I1010:J1010"/>
    <mergeCell ref="I1011:J1011"/>
    <mergeCell ref="I1012:J1012"/>
    <mergeCell ref="I1013:J1013"/>
    <mergeCell ref="A987:H987"/>
    <mergeCell ref="K1005:L1005"/>
    <mergeCell ref="K1006:L1006"/>
    <mergeCell ref="I1008:J1008"/>
    <mergeCell ref="K1008:L1008"/>
    <mergeCell ref="I999:J999"/>
    <mergeCell ref="K999:L999"/>
    <mergeCell ref="I1000:J1000"/>
    <mergeCell ref="I1001:J1001"/>
    <mergeCell ref="I1002:J1002"/>
    <mergeCell ref="K1002:L1002"/>
    <mergeCell ref="K995:L995"/>
    <mergeCell ref="K996:L996"/>
    <mergeCell ref="A990:L990"/>
    <mergeCell ref="C992:E992"/>
    <mergeCell ref="I992:J992"/>
    <mergeCell ref="K992:L992"/>
    <mergeCell ref="K993:L993"/>
    <mergeCell ref="K1037:L1037"/>
    <mergeCell ref="I1038:J1038"/>
    <mergeCell ref="K1038:L1038"/>
    <mergeCell ref="I1039:J1039"/>
    <mergeCell ref="K1039:L1039"/>
    <mergeCell ref="I1026:J1026"/>
    <mergeCell ref="K1026:L1026"/>
    <mergeCell ref="A1027:H1027"/>
    <mergeCell ref="K1027:L1027"/>
    <mergeCell ref="K1028:L1028"/>
    <mergeCell ref="I1022:J1022"/>
    <mergeCell ref="K1022:L1022"/>
    <mergeCell ref="I1023:J1023"/>
    <mergeCell ref="K1023:L1023"/>
    <mergeCell ref="I1025:J1025"/>
    <mergeCell ref="K1025:L1025"/>
    <mergeCell ref="K1019:L1019"/>
    <mergeCell ref="A1020:H1020"/>
    <mergeCell ref="K1020:L1020"/>
    <mergeCell ref="I1021:J1021"/>
    <mergeCell ref="K1021:L1021"/>
    <mergeCell ref="K1031:L1031"/>
    <mergeCell ref="I1036:J1036"/>
    <mergeCell ref="K1036:L1036"/>
    <mergeCell ref="I1033:J1033"/>
    <mergeCell ref="K1033:L1033"/>
    <mergeCell ref="I1034:J1034"/>
    <mergeCell ref="K1034:L1034"/>
    <mergeCell ref="A1035:H1035"/>
    <mergeCell ref="K1035:L1035"/>
    <mergeCell ref="I1032:J1032"/>
    <mergeCell ref="K1032:L1032"/>
    <mergeCell ref="I1054:J1054"/>
    <mergeCell ref="A1056:H1056"/>
    <mergeCell ref="I1056:J1056"/>
    <mergeCell ref="K1056:L1056"/>
    <mergeCell ref="K1058:L1058"/>
    <mergeCell ref="A1057:H1057"/>
    <mergeCell ref="I1057:J1057"/>
    <mergeCell ref="I1046:J1046"/>
    <mergeCell ref="I1047:J1047"/>
    <mergeCell ref="I1040:J1040"/>
    <mergeCell ref="I1048:J1048"/>
    <mergeCell ref="I1049:J1049"/>
    <mergeCell ref="K1041:L1041"/>
    <mergeCell ref="I1042:J1042"/>
    <mergeCell ref="A1044:H1044"/>
    <mergeCell ref="K1044:L1044"/>
    <mergeCell ref="I1045:J1045"/>
    <mergeCell ref="A1040:H1040"/>
    <mergeCell ref="K1040:L1040"/>
    <mergeCell ref="K1057:L1057"/>
    <mergeCell ref="I1071:J1071"/>
    <mergeCell ref="K1071:L1071"/>
    <mergeCell ref="I1072:J1072"/>
    <mergeCell ref="I1073:J1073"/>
    <mergeCell ref="I1074:J1074"/>
    <mergeCell ref="K1074:L1074"/>
    <mergeCell ref="I1066:J1066"/>
    <mergeCell ref="K1066:L1066"/>
    <mergeCell ref="I1067:J1067"/>
    <mergeCell ref="K1067:L1067"/>
    <mergeCell ref="K1068:L1068"/>
    <mergeCell ref="A1062:L1062"/>
    <mergeCell ref="C1064:E1064"/>
    <mergeCell ref="I1064:J1064"/>
    <mergeCell ref="K1064:L1064"/>
    <mergeCell ref="K1065:L1065"/>
    <mergeCell ref="A1059:H1059"/>
    <mergeCell ref="K1059:L1059"/>
    <mergeCell ref="A1061:L1061"/>
    <mergeCell ref="K1101:L1101"/>
    <mergeCell ref="I1102:J1102"/>
    <mergeCell ref="I1103:J1103"/>
    <mergeCell ref="K1103:L1103"/>
    <mergeCell ref="I1086:J1086"/>
    <mergeCell ref="I1087:J1087"/>
    <mergeCell ref="K1087:L1087"/>
    <mergeCell ref="I1089:J1089"/>
    <mergeCell ref="I1090:J1090"/>
    <mergeCell ref="I1082:J1082"/>
    <mergeCell ref="I1083:J1083"/>
    <mergeCell ref="I1084:J1084"/>
    <mergeCell ref="I1085:J1085"/>
    <mergeCell ref="K1085:L1085"/>
    <mergeCell ref="I1075:J1075"/>
    <mergeCell ref="I1076:J1076"/>
    <mergeCell ref="K1077:L1077"/>
    <mergeCell ref="K1078:L1078"/>
    <mergeCell ref="I1080:J1080"/>
    <mergeCell ref="K1080:L1080"/>
    <mergeCell ref="K1109:L1109"/>
    <mergeCell ref="I1110:J1110"/>
    <mergeCell ref="K1110:L1110"/>
    <mergeCell ref="I1111:J1111"/>
    <mergeCell ref="K1111:L1111"/>
    <mergeCell ref="I1098:J1098"/>
    <mergeCell ref="K1098:L1098"/>
    <mergeCell ref="A1099:H1099"/>
    <mergeCell ref="K1099:L1099"/>
    <mergeCell ref="K1100:L1100"/>
    <mergeCell ref="I1094:J1094"/>
    <mergeCell ref="K1094:L1094"/>
    <mergeCell ref="I1095:J1095"/>
    <mergeCell ref="K1095:L1095"/>
    <mergeCell ref="I1097:J1097"/>
    <mergeCell ref="K1097:L1097"/>
    <mergeCell ref="K1091:L1091"/>
    <mergeCell ref="A1092:H1092"/>
    <mergeCell ref="K1092:L1092"/>
    <mergeCell ref="I1093:J1093"/>
    <mergeCell ref="K1093:L1093"/>
    <mergeCell ref="I1108:J1108"/>
    <mergeCell ref="K1108:L1108"/>
    <mergeCell ref="I1105:J1105"/>
    <mergeCell ref="K1105:L1105"/>
    <mergeCell ref="I1106:J1106"/>
    <mergeCell ref="K1106:L1106"/>
    <mergeCell ref="A1107:H1107"/>
    <mergeCell ref="K1107:L1107"/>
    <mergeCell ref="I1104:J1104"/>
    <mergeCell ref="K1104:L1104"/>
    <mergeCell ref="I1101:J1101"/>
    <mergeCell ref="I1126:J1126"/>
    <mergeCell ref="I1156:J1156"/>
    <mergeCell ref="I1157:J1157"/>
    <mergeCell ref="K1157:L1157"/>
    <mergeCell ref="K1155:L1155"/>
    <mergeCell ref="I1145:J1145"/>
    <mergeCell ref="I1146:J1146"/>
    <mergeCell ref="I1136:J1136"/>
    <mergeCell ref="K1136:L1136"/>
    <mergeCell ref="I1137:J1137"/>
    <mergeCell ref="I1118:J1118"/>
    <mergeCell ref="I1119:J1119"/>
    <mergeCell ref="K1129:L1129"/>
    <mergeCell ref="A1131:L1131"/>
    <mergeCell ref="I1112:J1112"/>
    <mergeCell ref="I1120:J1120"/>
    <mergeCell ref="I1121:J1121"/>
    <mergeCell ref="K1113:L1113"/>
    <mergeCell ref="I1114:J1114"/>
    <mergeCell ref="A1116:H1116"/>
    <mergeCell ref="K1116:L1116"/>
    <mergeCell ref="I1117:J1117"/>
    <mergeCell ref="A1112:H1112"/>
    <mergeCell ref="K1112:L1112"/>
    <mergeCell ref="A1128:H1128"/>
    <mergeCell ref="I1128:J1128"/>
    <mergeCell ref="K1128:L1128"/>
    <mergeCell ref="I1159:J1159"/>
    <mergeCell ref="I1160:J1160"/>
    <mergeCell ref="I1152:J1152"/>
    <mergeCell ref="I1153:J1153"/>
    <mergeCell ref="I1154:J1154"/>
    <mergeCell ref="I1155:J1155"/>
    <mergeCell ref="A1129:H1129"/>
    <mergeCell ref="K1147:L1147"/>
    <mergeCell ref="K1148:L1148"/>
    <mergeCell ref="I1150:J1150"/>
    <mergeCell ref="K1150:L1150"/>
    <mergeCell ref="I1141:J1141"/>
    <mergeCell ref="K1141:L1141"/>
    <mergeCell ref="I1142:J1142"/>
    <mergeCell ref="I1143:J1143"/>
    <mergeCell ref="I1144:J1144"/>
    <mergeCell ref="K1144:L1144"/>
    <mergeCell ref="K1137:L1137"/>
    <mergeCell ref="K1138:L1138"/>
    <mergeCell ref="A1132:L1132"/>
    <mergeCell ref="C1134:E1134"/>
    <mergeCell ref="I1134:J1134"/>
    <mergeCell ref="K1134:L1134"/>
    <mergeCell ref="K1135:L1135"/>
    <mergeCell ref="I1165:J1165"/>
    <mergeCell ref="K1165:L1165"/>
    <mergeCell ref="I1167:J1167"/>
    <mergeCell ref="K1167:L1167"/>
    <mergeCell ref="K1161:L1161"/>
    <mergeCell ref="A1162:H1162"/>
    <mergeCell ref="K1162:L1162"/>
    <mergeCell ref="I1163:J1163"/>
    <mergeCell ref="K1163:L1163"/>
    <mergeCell ref="K1173:L1173"/>
    <mergeCell ref="I1178:J1178"/>
    <mergeCell ref="K1178:L1178"/>
    <mergeCell ref="I1175:J1175"/>
    <mergeCell ref="K1175:L1175"/>
    <mergeCell ref="I1176:J1176"/>
    <mergeCell ref="K1176:L1176"/>
    <mergeCell ref="I1182:J1182"/>
    <mergeCell ref="A1177:H1177"/>
    <mergeCell ref="K1177:L1177"/>
    <mergeCell ref="I1174:J1174"/>
    <mergeCell ref="K1174:L1174"/>
    <mergeCell ref="I1171:J1171"/>
    <mergeCell ref="K1171:L1171"/>
    <mergeCell ref="I1172:J1172"/>
    <mergeCell ref="I1173:J1173"/>
    <mergeCell ref="I1164:J1164"/>
    <mergeCell ref="K1164:L1164"/>
    <mergeCell ref="K1183:L1183"/>
    <mergeCell ref="I1184:J1184"/>
    <mergeCell ref="A1186:H1186"/>
    <mergeCell ref="K1186:L1186"/>
    <mergeCell ref="I1187:J1187"/>
    <mergeCell ref="A1182:H1182"/>
    <mergeCell ref="K1182:L1182"/>
    <mergeCell ref="K1179:L1179"/>
    <mergeCell ref="I1180:J1180"/>
    <mergeCell ref="K1180:L1180"/>
    <mergeCell ref="I1181:J1181"/>
    <mergeCell ref="K1181:L1181"/>
    <mergeCell ref="I1168:J1168"/>
    <mergeCell ref="K1168:L1168"/>
    <mergeCell ref="A1169:H1169"/>
    <mergeCell ref="K1169:L1169"/>
    <mergeCell ref="K1170:L1170"/>
    <mergeCell ref="I1196:J1196"/>
    <mergeCell ref="I1226:J1226"/>
    <mergeCell ref="I1227:J1227"/>
    <mergeCell ref="K1227:L1227"/>
    <mergeCell ref="K1225:L1225"/>
    <mergeCell ref="I1215:J1215"/>
    <mergeCell ref="I1216:J1216"/>
    <mergeCell ref="I1206:J1206"/>
    <mergeCell ref="K1206:L1206"/>
    <mergeCell ref="I1207:J1207"/>
    <mergeCell ref="I1188:J1188"/>
    <mergeCell ref="I1189:J1189"/>
    <mergeCell ref="A1199:H1199"/>
    <mergeCell ref="K1199:L1199"/>
    <mergeCell ref="A1201:L1201"/>
    <mergeCell ref="I1190:J1190"/>
    <mergeCell ref="I1191:J1191"/>
    <mergeCell ref="K1244:L1244"/>
    <mergeCell ref="I1241:J1241"/>
    <mergeCell ref="K1241:L1241"/>
    <mergeCell ref="I1242:J1242"/>
    <mergeCell ref="A1198:H1198"/>
    <mergeCell ref="I1198:J1198"/>
    <mergeCell ref="K1198:L1198"/>
    <mergeCell ref="K1203:M1203"/>
    <mergeCell ref="I1229:J1229"/>
    <mergeCell ref="I1230:J1230"/>
    <mergeCell ref="I1222:J1222"/>
    <mergeCell ref="I1223:J1223"/>
    <mergeCell ref="I1224:J1224"/>
    <mergeCell ref="I1225:J1225"/>
    <mergeCell ref="K1217:L1217"/>
    <mergeCell ref="K1218:L1218"/>
    <mergeCell ref="I1220:J1220"/>
    <mergeCell ref="K1220:L1220"/>
    <mergeCell ref="I1211:J1211"/>
    <mergeCell ref="K1211:L1211"/>
    <mergeCell ref="I1212:J1212"/>
    <mergeCell ref="I1213:J1213"/>
    <mergeCell ref="I1214:J1214"/>
    <mergeCell ref="K1214:L1214"/>
    <mergeCell ref="K1207:L1207"/>
    <mergeCell ref="K1208:L1208"/>
    <mergeCell ref="A1202:L1202"/>
    <mergeCell ref="C1204:E1204"/>
    <mergeCell ref="I1204:J1204"/>
    <mergeCell ref="K1204:L1204"/>
    <mergeCell ref="K1205:L1205"/>
    <mergeCell ref="K1249:L1249"/>
    <mergeCell ref="I1250:J1250"/>
    <mergeCell ref="K1250:L1250"/>
    <mergeCell ref="I1251:J1251"/>
    <mergeCell ref="K1251:L1251"/>
    <mergeCell ref="I1238:J1238"/>
    <mergeCell ref="K1238:L1238"/>
    <mergeCell ref="A1239:H1239"/>
    <mergeCell ref="K1239:L1239"/>
    <mergeCell ref="K1240:L1240"/>
    <mergeCell ref="I1234:J1234"/>
    <mergeCell ref="K1234:L1234"/>
    <mergeCell ref="I1235:J1235"/>
    <mergeCell ref="K1235:L1235"/>
    <mergeCell ref="I1237:J1237"/>
    <mergeCell ref="K1237:L1237"/>
    <mergeCell ref="K1231:L1231"/>
    <mergeCell ref="A1232:H1232"/>
    <mergeCell ref="K1232:L1232"/>
    <mergeCell ref="I1233:J1233"/>
    <mergeCell ref="K1233:L1233"/>
    <mergeCell ref="I1243:J1243"/>
    <mergeCell ref="K1243:L1243"/>
    <mergeCell ref="I1248:J1248"/>
    <mergeCell ref="K1248:L1248"/>
    <mergeCell ref="I1245:J1245"/>
    <mergeCell ref="K1245:L1245"/>
    <mergeCell ref="I1246:J1246"/>
    <mergeCell ref="K1246:L1246"/>
    <mergeCell ref="A1247:H1247"/>
    <mergeCell ref="K1247:L1247"/>
    <mergeCell ref="I1244:J1244"/>
    <mergeCell ref="I1266:J1266"/>
    <mergeCell ref="A1268:H1268"/>
    <mergeCell ref="I1268:J1268"/>
    <mergeCell ref="K1268:L1268"/>
    <mergeCell ref="K1270:L1270"/>
    <mergeCell ref="A1269:H1269"/>
    <mergeCell ref="I1269:J1269"/>
    <mergeCell ref="I1258:J1258"/>
    <mergeCell ref="I1259:J1259"/>
    <mergeCell ref="I1252:J1252"/>
    <mergeCell ref="I1260:J1260"/>
    <mergeCell ref="I1261:J1261"/>
    <mergeCell ref="K1253:L1253"/>
    <mergeCell ref="I1254:J1254"/>
    <mergeCell ref="A1256:H1256"/>
    <mergeCell ref="K1256:L1256"/>
    <mergeCell ref="I1257:J1257"/>
    <mergeCell ref="A1252:H1252"/>
    <mergeCell ref="K1252:L1252"/>
    <mergeCell ref="K1269:L1269"/>
    <mergeCell ref="K1275:M1275"/>
    <mergeCell ref="I1283:J1283"/>
    <mergeCell ref="K1283:L1283"/>
    <mergeCell ref="I1284:J1284"/>
    <mergeCell ref="I1285:J1285"/>
    <mergeCell ref="I1278:J1278"/>
    <mergeCell ref="K1278:L1278"/>
    <mergeCell ref="I1279:J1279"/>
    <mergeCell ref="K1279:L1279"/>
    <mergeCell ref="K1280:L1280"/>
    <mergeCell ref="A1274:L1274"/>
    <mergeCell ref="C1276:E1276"/>
    <mergeCell ref="I1276:J1276"/>
    <mergeCell ref="K1276:L1276"/>
    <mergeCell ref="K1277:L1277"/>
    <mergeCell ref="A1271:H1271"/>
    <mergeCell ref="K1271:L1271"/>
    <mergeCell ref="A1273:L1273"/>
    <mergeCell ref="K1313:L1313"/>
    <mergeCell ref="I1314:J1314"/>
    <mergeCell ref="I1315:J1315"/>
    <mergeCell ref="K1315:L1315"/>
    <mergeCell ref="I1302:J1302"/>
    <mergeCell ref="I1294:J1294"/>
    <mergeCell ref="I1295:J1295"/>
    <mergeCell ref="I1296:J1296"/>
    <mergeCell ref="I1297:J1297"/>
    <mergeCell ref="K1297:L1297"/>
    <mergeCell ref="I1292:J1292"/>
    <mergeCell ref="K1292:L1292"/>
    <mergeCell ref="I1298:J1298"/>
    <mergeCell ref="I1299:J1299"/>
    <mergeCell ref="K1299:L1299"/>
    <mergeCell ref="I1301:J1301"/>
    <mergeCell ref="I1286:J1286"/>
    <mergeCell ref="K1286:L1286"/>
    <mergeCell ref="I1287:J1287"/>
    <mergeCell ref="I1288:J1288"/>
    <mergeCell ref="K1289:L1289"/>
    <mergeCell ref="K1290:L1290"/>
    <mergeCell ref="K1321:L1321"/>
    <mergeCell ref="I1322:J1322"/>
    <mergeCell ref="K1322:L1322"/>
    <mergeCell ref="I1323:J1323"/>
    <mergeCell ref="K1323:L1323"/>
    <mergeCell ref="I1310:J1310"/>
    <mergeCell ref="K1310:L1310"/>
    <mergeCell ref="A1311:H1311"/>
    <mergeCell ref="K1311:L1311"/>
    <mergeCell ref="K1312:L1312"/>
    <mergeCell ref="I1306:J1306"/>
    <mergeCell ref="K1306:L1306"/>
    <mergeCell ref="I1307:J1307"/>
    <mergeCell ref="K1307:L1307"/>
    <mergeCell ref="I1309:J1309"/>
    <mergeCell ref="K1309:L1309"/>
    <mergeCell ref="K1303:L1303"/>
    <mergeCell ref="A1304:H1304"/>
    <mergeCell ref="K1304:L1304"/>
    <mergeCell ref="I1305:J1305"/>
    <mergeCell ref="K1305:L1305"/>
    <mergeCell ref="I1320:J1320"/>
    <mergeCell ref="K1320:L1320"/>
    <mergeCell ref="I1317:J1317"/>
    <mergeCell ref="K1317:L1317"/>
    <mergeCell ref="I1318:J1318"/>
    <mergeCell ref="K1318:L1318"/>
    <mergeCell ref="A1319:H1319"/>
    <mergeCell ref="K1319:L1319"/>
    <mergeCell ref="I1316:J1316"/>
    <mergeCell ref="K1316:L1316"/>
    <mergeCell ref="I1313:J1313"/>
    <mergeCell ref="I1338:J1338"/>
    <mergeCell ref="A1340:H1340"/>
    <mergeCell ref="I1340:J1340"/>
    <mergeCell ref="K1340:L1340"/>
    <mergeCell ref="K1342:L1342"/>
    <mergeCell ref="A1341:H1341"/>
    <mergeCell ref="I1341:J1341"/>
    <mergeCell ref="I1330:J1330"/>
    <mergeCell ref="I1331:J1331"/>
    <mergeCell ref="I1324:J1324"/>
    <mergeCell ref="I1332:J1332"/>
    <mergeCell ref="I1333:J1333"/>
    <mergeCell ref="K1325:L1325"/>
    <mergeCell ref="I1326:J1326"/>
    <mergeCell ref="A1328:H1328"/>
    <mergeCell ref="K1328:L1328"/>
    <mergeCell ref="I1329:J1329"/>
    <mergeCell ref="A1324:H1324"/>
    <mergeCell ref="K1324:L1324"/>
    <mergeCell ref="K1341:L1341"/>
    <mergeCell ref="K1347:M1347"/>
    <mergeCell ref="I1355:J1355"/>
    <mergeCell ref="K1355:L1355"/>
    <mergeCell ref="I1356:J1356"/>
    <mergeCell ref="I1357:J1357"/>
    <mergeCell ref="I1350:J1350"/>
    <mergeCell ref="K1350:L1350"/>
    <mergeCell ref="I1351:J1351"/>
    <mergeCell ref="K1351:L1351"/>
    <mergeCell ref="K1352:L1352"/>
    <mergeCell ref="A1346:L1346"/>
    <mergeCell ref="C1348:E1348"/>
    <mergeCell ref="I1348:J1348"/>
    <mergeCell ref="K1348:L1348"/>
    <mergeCell ref="K1349:L1349"/>
    <mergeCell ref="A1343:H1343"/>
    <mergeCell ref="K1343:L1343"/>
    <mergeCell ref="A1345:L1345"/>
    <mergeCell ref="K1385:L1385"/>
    <mergeCell ref="I1386:J1386"/>
    <mergeCell ref="I1387:J1387"/>
    <mergeCell ref="K1387:L1387"/>
    <mergeCell ref="I1374:J1374"/>
    <mergeCell ref="I1366:J1366"/>
    <mergeCell ref="I1367:J1367"/>
    <mergeCell ref="I1368:J1368"/>
    <mergeCell ref="I1369:J1369"/>
    <mergeCell ref="K1369:L1369"/>
    <mergeCell ref="I1364:J1364"/>
    <mergeCell ref="K1364:L1364"/>
    <mergeCell ref="I1370:J1370"/>
    <mergeCell ref="I1371:J1371"/>
    <mergeCell ref="K1371:L1371"/>
    <mergeCell ref="I1373:J1373"/>
    <mergeCell ref="I1358:J1358"/>
    <mergeCell ref="K1358:L1358"/>
    <mergeCell ref="I1359:J1359"/>
    <mergeCell ref="I1360:J1360"/>
    <mergeCell ref="K1361:L1361"/>
    <mergeCell ref="K1362:L1362"/>
    <mergeCell ref="K1393:L1393"/>
    <mergeCell ref="I1394:J1394"/>
    <mergeCell ref="K1394:L1394"/>
    <mergeCell ref="I1395:J1395"/>
    <mergeCell ref="K1395:L1395"/>
    <mergeCell ref="I1382:J1382"/>
    <mergeCell ref="K1382:L1382"/>
    <mergeCell ref="A1383:H1383"/>
    <mergeCell ref="K1383:L1383"/>
    <mergeCell ref="K1384:L1384"/>
    <mergeCell ref="I1378:J1378"/>
    <mergeCell ref="K1378:L1378"/>
    <mergeCell ref="I1379:J1379"/>
    <mergeCell ref="K1379:L1379"/>
    <mergeCell ref="I1381:J1381"/>
    <mergeCell ref="K1381:L1381"/>
    <mergeCell ref="K1375:L1375"/>
    <mergeCell ref="A1376:H1376"/>
    <mergeCell ref="K1376:L1376"/>
    <mergeCell ref="I1377:J1377"/>
    <mergeCell ref="K1377:L1377"/>
    <mergeCell ref="I1392:J1392"/>
    <mergeCell ref="K1392:L1392"/>
    <mergeCell ref="I1389:J1389"/>
    <mergeCell ref="K1389:L1389"/>
    <mergeCell ref="I1390:J1390"/>
    <mergeCell ref="K1390:L1390"/>
    <mergeCell ref="A1391:H1391"/>
    <mergeCell ref="K1391:L1391"/>
    <mergeCell ref="I1388:J1388"/>
    <mergeCell ref="K1388:L1388"/>
    <mergeCell ref="I1385:J1385"/>
    <mergeCell ref="I1410:J1410"/>
    <mergeCell ref="A1412:H1412"/>
    <mergeCell ref="I1412:J1412"/>
    <mergeCell ref="K1412:L1412"/>
    <mergeCell ref="K1414:L1414"/>
    <mergeCell ref="A1413:H1413"/>
    <mergeCell ref="I1413:J1413"/>
    <mergeCell ref="I1402:J1402"/>
    <mergeCell ref="I1403:J1403"/>
    <mergeCell ref="I1396:J1396"/>
    <mergeCell ref="I1404:J1404"/>
    <mergeCell ref="I1405:J1405"/>
    <mergeCell ref="K1397:L1397"/>
    <mergeCell ref="I1398:J1398"/>
    <mergeCell ref="A1400:H1400"/>
    <mergeCell ref="K1400:L1400"/>
    <mergeCell ref="I1401:J1401"/>
    <mergeCell ref="A1396:H1396"/>
    <mergeCell ref="K1396:L1396"/>
    <mergeCell ref="K1413:L1413"/>
    <mergeCell ref="K1419:M1419"/>
    <mergeCell ref="I1427:J1427"/>
    <mergeCell ref="K1427:L1427"/>
    <mergeCell ref="I1428:J1428"/>
    <mergeCell ref="I1429:J1429"/>
    <mergeCell ref="I1422:J1422"/>
    <mergeCell ref="K1422:L1422"/>
    <mergeCell ref="I1423:J1423"/>
    <mergeCell ref="K1423:L1423"/>
    <mergeCell ref="K1424:L1424"/>
    <mergeCell ref="A1418:L1418"/>
    <mergeCell ref="C1420:E1420"/>
    <mergeCell ref="I1420:J1420"/>
    <mergeCell ref="K1420:L1420"/>
    <mergeCell ref="K1421:L1421"/>
    <mergeCell ref="A1415:H1415"/>
    <mergeCell ref="K1415:L1415"/>
    <mergeCell ref="A1417:L1417"/>
    <mergeCell ref="I1446:J1446"/>
    <mergeCell ref="I1438:J1438"/>
    <mergeCell ref="I1439:J1439"/>
    <mergeCell ref="I1440:J1440"/>
    <mergeCell ref="I1441:J1441"/>
    <mergeCell ref="K1441:L1441"/>
    <mergeCell ref="I1436:J1436"/>
    <mergeCell ref="K1436:L1436"/>
    <mergeCell ref="I1442:J1442"/>
    <mergeCell ref="I1443:J1443"/>
    <mergeCell ref="K1443:L1443"/>
    <mergeCell ref="I1445:J1445"/>
    <mergeCell ref="I1430:J1430"/>
    <mergeCell ref="K1430:L1430"/>
    <mergeCell ref="I1431:J1431"/>
    <mergeCell ref="I1432:J1432"/>
    <mergeCell ref="K1433:L1433"/>
    <mergeCell ref="K1434:L1434"/>
    <mergeCell ref="K1455:L1455"/>
    <mergeCell ref="K1456:L1456"/>
    <mergeCell ref="I1450:J1450"/>
    <mergeCell ref="K1450:L1450"/>
    <mergeCell ref="I1451:J1451"/>
    <mergeCell ref="K1451:L1451"/>
    <mergeCell ref="I1453:J1453"/>
    <mergeCell ref="K1462:L1462"/>
    <mergeCell ref="K1453:L1453"/>
    <mergeCell ref="K1447:L1447"/>
    <mergeCell ref="A1448:H1448"/>
    <mergeCell ref="K1448:L1448"/>
    <mergeCell ref="I1449:J1449"/>
    <mergeCell ref="K1449:L1449"/>
    <mergeCell ref="I1454:J1454"/>
    <mergeCell ref="K1454:L1454"/>
    <mergeCell ref="A1455:H1455"/>
    <mergeCell ref="I1457:J1457"/>
    <mergeCell ref="K1457:L1457"/>
    <mergeCell ref="I1458:J1458"/>
    <mergeCell ref="I1459:J1459"/>
    <mergeCell ref="K1459:L1459"/>
    <mergeCell ref="I1461:J1461"/>
    <mergeCell ref="K1461:L1461"/>
    <mergeCell ref="I1462:J1462"/>
    <mergeCell ref="A1463:H1463"/>
    <mergeCell ref="K1463:L1463"/>
    <mergeCell ref="I1460:J1460"/>
    <mergeCell ref="K1460:L1460"/>
    <mergeCell ref="K1497:L1497"/>
    <mergeCell ref="A1491:L1491"/>
    <mergeCell ref="C1493:E1493"/>
    <mergeCell ref="I1493:J1493"/>
    <mergeCell ref="K1493:L1493"/>
    <mergeCell ref="K1494:L1494"/>
    <mergeCell ref="I1474:J1474"/>
    <mergeCell ref="I1475:J1475"/>
    <mergeCell ref="I1468:J1468"/>
    <mergeCell ref="I1476:J1476"/>
    <mergeCell ref="I1477:J1477"/>
    <mergeCell ref="K1469:L1469"/>
    <mergeCell ref="I1470:J1470"/>
    <mergeCell ref="A1468:H1468"/>
    <mergeCell ref="K1468:L1468"/>
    <mergeCell ref="K1465:L1465"/>
    <mergeCell ref="I1466:J1466"/>
    <mergeCell ref="K1466:L1466"/>
    <mergeCell ref="I1467:J1467"/>
    <mergeCell ref="K1467:L1467"/>
    <mergeCell ref="I1464:J1464"/>
    <mergeCell ref="K1464:L1464"/>
    <mergeCell ref="I1500:J1500"/>
    <mergeCell ref="K1500:L1500"/>
    <mergeCell ref="I1501:J1501"/>
    <mergeCell ref="I1502:J1502"/>
    <mergeCell ref="I1503:J1503"/>
    <mergeCell ref="K1503:L1503"/>
    <mergeCell ref="A1472:H1472"/>
    <mergeCell ref="K1472:L1472"/>
    <mergeCell ref="I1473:J1473"/>
    <mergeCell ref="A1484:H1484"/>
    <mergeCell ref="I1484:J1484"/>
    <mergeCell ref="K1484:L1484"/>
    <mergeCell ref="A1485:H1485"/>
    <mergeCell ref="K1485:L1485"/>
    <mergeCell ref="I1482:J1482"/>
    <mergeCell ref="I1495:J1495"/>
    <mergeCell ref="K1495:L1495"/>
    <mergeCell ref="I1496:J1496"/>
    <mergeCell ref="K1496:L1496"/>
    <mergeCell ref="A1490:L1490"/>
    <mergeCell ref="K1492:M1492"/>
    <mergeCell ref="K1530:L1530"/>
    <mergeCell ref="I1531:J1531"/>
    <mergeCell ref="I1532:J1532"/>
    <mergeCell ref="K1532:L1532"/>
    <mergeCell ref="I1515:J1515"/>
    <mergeCell ref="I1516:J1516"/>
    <mergeCell ref="K1516:L1516"/>
    <mergeCell ref="I1518:J1518"/>
    <mergeCell ref="I1519:J1519"/>
    <mergeCell ref="I1511:J1511"/>
    <mergeCell ref="I1512:J1512"/>
    <mergeCell ref="I1513:J1513"/>
    <mergeCell ref="I1514:J1514"/>
    <mergeCell ref="K1514:L1514"/>
    <mergeCell ref="I1504:J1504"/>
    <mergeCell ref="I1505:J1505"/>
    <mergeCell ref="K1506:L1506"/>
    <mergeCell ref="K1507:L1507"/>
    <mergeCell ref="I1509:J1509"/>
    <mergeCell ref="K1509:L1509"/>
    <mergeCell ref="K1538:L1538"/>
    <mergeCell ref="I1539:J1539"/>
    <mergeCell ref="K1539:L1539"/>
    <mergeCell ref="I1540:J1540"/>
    <mergeCell ref="K1540:L1540"/>
    <mergeCell ref="I1527:J1527"/>
    <mergeCell ref="K1527:L1527"/>
    <mergeCell ref="A1528:H1528"/>
    <mergeCell ref="K1528:L1528"/>
    <mergeCell ref="K1529:L1529"/>
    <mergeCell ref="I1523:J1523"/>
    <mergeCell ref="K1523:L1523"/>
    <mergeCell ref="I1524:J1524"/>
    <mergeCell ref="K1524:L1524"/>
    <mergeCell ref="I1526:J1526"/>
    <mergeCell ref="K1526:L1526"/>
    <mergeCell ref="K1520:L1520"/>
    <mergeCell ref="A1521:H1521"/>
    <mergeCell ref="K1521:L1521"/>
    <mergeCell ref="I1522:J1522"/>
    <mergeCell ref="K1522:L1522"/>
    <mergeCell ref="I1537:J1537"/>
    <mergeCell ref="K1537:L1537"/>
    <mergeCell ref="I1534:J1534"/>
    <mergeCell ref="K1534:L1534"/>
    <mergeCell ref="I1535:J1535"/>
    <mergeCell ref="K1535:L1535"/>
    <mergeCell ref="A1536:H1536"/>
    <mergeCell ref="K1536:L1536"/>
    <mergeCell ref="I1533:J1533"/>
    <mergeCell ref="K1533:L1533"/>
    <mergeCell ref="I1530:J1530"/>
    <mergeCell ref="A1560:H1560"/>
    <mergeCell ref="K1560:L1560"/>
    <mergeCell ref="A1562:L1562"/>
    <mergeCell ref="I1555:J1555"/>
    <mergeCell ref="A1557:H1557"/>
    <mergeCell ref="I1557:J1557"/>
    <mergeCell ref="K1557:L1557"/>
    <mergeCell ref="K1558:L1558"/>
    <mergeCell ref="A1558:H1558"/>
    <mergeCell ref="I1558:J1558"/>
    <mergeCell ref="I1547:J1547"/>
    <mergeCell ref="I1548:J1548"/>
    <mergeCell ref="I1541:J1541"/>
    <mergeCell ref="I1549:J1549"/>
    <mergeCell ref="I1550:J1550"/>
    <mergeCell ref="K1542:L1542"/>
    <mergeCell ref="I1543:J1543"/>
    <mergeCell ref="A1545:H1545"/>
    <mergeCell ref="K1545:L1545"/>
    <mergeCell ref="I1546:J1546"/>
    <mergeCell ref="A1541:H1541"/>
    <mergeCell ref="K1541:L1541"/>
    <mergeCell ref="K1564:M1564"/>
    <mergeCell ref="I1572:J1572"/>
    <mergeCell ref="K1572:L1572"/>
    <mergeCell ref="I1573:J1573"/>
    <mergeCell ref="I1574:J1574"/>
    <mergeCell ref="I1575:J1575"/>
    <mergeCell ref="K1575:L1575"/>
    <mergeCell ref="I1567:J1567"/>
    <mergeCell ref="K1567:L1567"/>
    <mergeCell ref="I1568:J1568"/>
    <mergeCell ref="K1568:L1568"/>
    <mergeCell ref="K1569:L1569"/>
    <mergeCell ref="A1563:L1563"/>
    <mergeCell ref="C1565:E1565"/>
    <mergeCell ref="I1565:J1565"/>
    <mergeCell ref="K1565:L1565"/>
    <mergeCell ref="K1566:L1566"/>
    <mergeCell ref="K1602:L1602"/>
    <mergeCell ref="I1603:J1603"/>
    <mergeCell ref="I1604:J1604"/>
    <mergeCell ref="K1604:L1604"/>
    <mergeCell ref="I1587:J1587"/>
    <mergeCell ref="I1588:J1588"/>
    <mergeCell ref="K1588:L1588"/>
    <mergeCell ref="I1590:J1590"/>
    <mergeCell ref="I1591:J1591"/>
    <mergeCell ref="I1583:J1583"/>
    <mergeCell ref="I1584:J1584"/>
    <mergeCell ref="I1585:J1585"/>
    <mergeCell ref="I1586:J1586"/>
    <mergeCell ref="K1586:L1586"/>
    <mergeCell ref="I1576:J1576"/>
    <mergeCell ref="I1577:J1577"/>
    <mergeCell ref="K1578:L1578"/>
    <mergeCell ref="K1579:L1579"/>
    <mergeCell ref="I1581:J1581"/>
    <mergeCell ref="K1581:L1581"/>
    <mergeCell ref="K1610:L1610"/>
    <mergeCell ref="I1611:J1611"/>
    <mergeCell ref="K1611:L1611"/>
    <mergeCell ref="I1612:J1612"/>
    <mergeCell ref="K1612:L1612"/>
    <mergeCell ref="I1599:J1599"/>
    <mergeCell ref="K1599:L1599"/>
    <mergeCell ref="A1600:H1600"/>
    <mergeCell ref="K1600:L1600"/>
    <mergeCell ref="K1601:L1601"/>
    <mergeCell ref="I1595:J1595"/>
    <mergeCell ref="K1595:L1595"/>
    <mergeCell ref="I1596:J1596"/>
    <mergeCell ref="K1596:L1596"/>
    <mergeCell ref="I1598:J1598"/>
    <mergeCell ref="K1598:L1598"/>
    <mergeCell ref="K1592:L1592"/>
    <mergeCell ref="A1593:H1593"/>
    <mergeCell ref="K1593:L1593"/>
    <mergeCell ref="I1594:J1594"/>
    <mergeCell ref="K1594:L1594"/>
    <mergeCell ref="I1609:J1609"/>
    <mergeCell ref="K1609:L1609"/>
    <mergeCell ref="I1606:J1606"/>
    <mergeCell ref="K1606:L1606"/>
    <mergeCell ref="I1607:J1607"/>
    <mergeCell ref="K1607:L1607"/>
    <mergeCell ref="A1608:H1608"/>
    <mergeCell ref="K1608:L1608"/>
    <mergeCell ref="I1605:J1605"/>
    <mergeCell ref="K1605:L1605"/>
    <mergeCell ref="I1602:J1602"/>
    <mergeCell ref="I1627:J1627"/>
    <mergeCell ref="A1629:H1629"/>
    <mergeCell ref="I1629:J1629"/>
    <mergeCell ref="K1629:L1629"/>
    <mergeCell ref="K1631:L1631"/>
    <mergeCell ref="A1630:H1630"/>
    <mergeCell ref="I1630:J1630"/>
    <mergeCell ref="I1619:J1619"/>
    <mergeCell ref="I1620:J1620"/>
    <mergeCell ref="I1613:J1613"/>
    <mergeCell ref="I1621:J1621"/>
    <mergeCell ref="I1622:J1622"/>
    <mergeCell ref="K1614:L1614"/>
    <mergeCell ref="I1615:J1615"/>
    <mergeCell ref="A1617:H1617"/>
    <mergeCell ref="K1617:L1617"/>
    <mergeCell ref="I1618:J1618"/>
    <mergeCell ref="A1613:H1613"/>
    <mergeCell ref="K1613:L1613"/>
    <mergeCell ref="K1630:L1630"/>
    <mergeCell ref="K1636:M1636"/>
    <mergeCell ref="I1644:J1644"/>
    <mergeCell ref="K1644:L1644"/>
    <mergeCell ref="I1645:J1645"/>
    <mergeCell ref="I1646:J1646"/>
    <mergeCell ref="I1639:J1639"/>
    <mergeCell ref="K1639:L1639"/>
    <mergeCell ref="I1640:J1640"/>
    <mergeCell ref="K1640:L1640"/>
    <mergeCell ref="K1641:L1641"/>
    <mergeCell ref="A1635:L1635"/>
    <mergeCell ref="C1637:E1637"/>
    <mergeCell ref="I1637:J1637"/>
    <mergeCell ref="K1637:L1637"/>
    <mergeCell ref="K1638:L1638"/>
    <mergeCell ref="A1632:H1632"/>
    <mergeCell ref="K1632:L1632"/>
    <mergeCell ref="A1634:L1634"/>
    <mergeCell ref="K1674:L1674"/>
    <mergeCell ref="I1675:J1675"/>
    <mergeCell ref="I1676:J1676"/>
    <mergeCell ref="K1676:L1676"/>
    <mergeCell ref="I1663:J1663"/>
    <mergeCell ref="I1655:J1655"/>
    <mergeCell ref="I1656:J1656"/>
    <mergeCell ref="I1657:J1657"/>
    <mergeCell ref="I1658:J1658"/>
    <mergeCell ref="K1658:L1658"/>
    <mergeCell ref="I1653:J1653"/>
    <mergeCell ref="K1653:L1653"/>
    <mergeCell ref="I1659:J1659"/>
    <mergeCell ref="I1660:J1660"/>
    <mergeCell ref="K1660:L1660"/>
    <mergeCell ref="I1662:J1662"/>
    <mergeCell ref="I1647:J1647"/>
    <mergeCell ref="K1647:L1647"/>
    <mergeCell ref="I1648:J1648"/>
    <mergeCell ref="I1649:J1649"/>
    <mergeCell ref="K1650:L1650"/>
    <mergeCell ref="K1651:L1651"/>
    <mergeCell ref="K1682:L1682"/>
    <mergeCell ref="I1683:J1683"/>
    <mergeCell ref="K1683:L1683"/>
    <mergeCell ref="I1684:J1684"/>
    <mergeCell ref="K1684:L1684"/>
    <mergeCell ref="I1671:J1671"/>
    <mergeCell ref="K1671:L1671"/>
    <mergeCell ref="A1672:H1672"/>
    <mergeCell ref="K1672:L1672"/>
    <mergeCell ref="K1673:L1673"/>
    <mergeCell ref="I1667:J1667"/>
    <mergeCell ref="K1667:L1667"/>
    <mergeCell ref="I1668:J1668"/>
    <mergeCell ref="K1668:L1668"/>
    <mergeCell ref="I1670:J1670"/>
    <mergeCell ref="K1670:L1670"/>
    <mergeCell ref="K1664:L1664"/>
    <mergeCell ref="A1665:H1665"/>
    <mergeCell ref="K1665:L1665"/>
    <mergeCell ref="I1666:J1666"/>
    <mergeCell ref="K1666:L1666"/>
    <mergeCell ref="I1681:J1681"/>
    <mergeCell ref="K1681:L1681"/>
    <mergeCell ref="I1678:J1678"/>
    <mergeCell ref="K1678:L1678"/>
    <mergeCell ref="I1679:J1679"/>
    <mergeCell ref="K1679:L1679"/>
    <mergeCell ref="A1680:H1680"/>
    <mergeCell ref="K1680:L1680"/>
    <mergeCell ref="I1677:J1677"/>
    <mergeCell ref="K1677:L1677"/>
    <mergeCell ref="I1674:J1674"/>
    <mergeCell ref="I1699:J1699"/>
    <mergeCell ref="I1729:J1729"/>
    <mergeCell ref="I1730:J1730"/>
    <mergeCell ref="K1730:L1730"/>
    <mergeCell ref="K1728:L1728"/>
    <mergeCell ref="I1718:J1718"/>
    <mergeCell ref="I1719:J1719"/>
    <mergeCell ref="I1709:J1709"/>
    <mergeCell ref="K1709:L1709"/>
    <mergeCell ref="I1710:J1710"/>
    <mergeCell ref="I1691:J1691"/>
    <mergeCell ref="I1692:J1692"/>
    <mergeCell ref="A1702:H1702"/>
    <mergeCell ref="K1702:L1702"/>
    <mergeCell ref="A1704:L1704"/>
    <mergeCell ref="I1685:J1685"/>
    <mergeCell ref="I1693:J1693"/>
    <mergeCell ref="I1694:J1694"/>
    <mergeCell ref="K1686:L1686"/>
    <mergeCell ref="I1687:J1687"/>
    <mergeCell ref="A1689:H1689"/>
    <mergeCell ref="K1689:L1689"/>
    <mergeCell ref="I1690:J1690"/>
    <mergeCell ref="A1685:H1685"/>
    <mergeCell ref="K1685:L1685"/>
    <mergeCell ref="K1747:L1747"/>
    <mergeCell ref="I1744:J1744"/>
    <mergeCell ref="K1744:L1744"/>
    <mergeCell ref="I1745:J1745"/>
    <mergeCell ref="A1701:H1701"/>
    <mergeCell ref="I1701:J1701"/>
    <mergeCell ref="K1701:L1701"/>
    <mergeCell ref="K1706:M1706"/>
    <mergeCell ref="I1732:J1732"/>
    <mergeCell ref="I1733:J1733"/>
    <mergeCell ref="I1725:J1725"/>
    <mergeCell ref="I1726:J1726"/>
    <mergeCell ref="I1727:J1727"/>
    <mergeCell ref="I1728:J1728"/>
    <mergeCell ref="K1720:L1720"/>
    <mergeCell ref="K1721:L1721"/>
    <mergeCell ref="I1723:J1723"/>
    <mergeCell ref="K1723:L1723"/>
    <mergeCell ref="I1714:J1714"/>
    <mergeCell ref="K1714:L1714"/>
    <mergeCell ref="I1715:J1715"/>
    <mergeCell ref="I1716:J1716"/>
    <mergeCell ref="I1717:J1717"/>
    <mergeCell ref="K1717:L1717"/>
    <mergeCell ref="K1710:L1710"/>
    <mergeCell ref="K1711:L1711"/>
    <mergeCell ref="A1705:L1705"/>
    <mergeCell ref="C1707:E1707"/>
    <mergeCell ref="I1707:J1707"/>
    <mergeCell ref="K1707:L1707"/>
    <mergeCell ref="K1708:L1708"/>
    <mergeCell ref="K1752:L1752"/>
    <mergeCell ref="I1753:J1753"/>
    <mergeCell ref="K1753:L1753"/>
    <mergeCell ref="I1754:J1754"/>
    <mergeCell ref="K1754:L1754"/>
    <mergeCell ref="I1741:J1741"/>
    <mergeCell ref="K1741:L1741"/>
    <mergeCell ref="A1742:H1742"/>
    <mergeCell ref="K1742:L1742"/>
    <mergeCell ref="K1743:L1743"/>
    <mergeCell ref="I1737:J1737"/>
    <mergeCell ref="K1737:L1737"/>
    <mergeCell ref="I1738:J1738"/>
    <mergeCell ref="K1738:L1738"/>
    <mergeCell ref="I1740:J1740"/>
    <mergeCell ref="K1740:L1740"/>
    <mergeCell ref="K1734:L1734"/>
    <mergeCell ref="A1735:H1735"/>
    <mergeCell ref="K1735:L1735"/>
    <mergeCell ref="I1736:J1736"/>
    <mergeCell ref="K1736:L1736"/>
    <mergeCell ref="I1746:J1746"/>
    <mergeCell ref="K1746:L1746"/>
    <mergeCell ref="I1751:J1751"/>
    <mergeCell ref="K1751:L1751"/>
    <mergeCell ref="I1748:J1748"/>
    <mergeCell ref="K1748:L1748"/>
    <mergeCell ref="I1749:J1749"/>
    <mergeCell ref="K1749:L1749"/>
    <mergeCell ref="A1750:H1750"/>
    <mergeCell ref="K1750:L1750"/>
    <mergeCell ref="I1747:J1747"/>
    <mergeCell ref="I1769:J1769"/>
    <mergeCell ref="A1771:H1771"/>
    <mergeCell ref="I1771:J1771"/>
    <mergeCell ref="K1771:L1771"/>
    <mergeCell ref="K1773:L1773"/>
    <mergeCell ref="A1772:H1772"/>
    <mergeCell ref="I1772:J1772"/>
    <mergeCell ref="I1761:J1761"/>
    <mergeCell ref="I1762:J1762"/>
    <mergeCell ref="I1755:J1755"/>
    <mergeCell ref="I1763:J1763"/>
    <mergeCell ref="I1764:J1764"/>
    <mergeCell ref="K1756:L1756"/>
    <mergeCell ref="I1757:J1757"/>
    <mergeCell ref="A1759:H1759"/>
    <mergeCell ref="K1759:L1759"/>
    <mergeCell ref="I1760:J1760"/>
    <mergeCell ref="A1755:H1755"/>
    <mergeCell ref="K1755:L1755"/>
    <mergeCell ref="K1772:L1772"/>
    <mergeCell ref="K1778:M1778"/>
    <mergeCell ref="I1786:J1786"/>
    <mergeCell ref="K1786:L1786"/>
    <mergeCell ref="I1787:J1787"/>
    <mergeCell ref="I1788:J1788"/>
    <mergeCell ref="I1781:J1781"/>
    <mergeCell ref="K1781:L1781"/>
    <mergeCell ref="I1782:J1782"/>
    <mergeCell ref="K1782:L1782"/>
    <mergeCell ref="K1783:L1783"/>
    <mergeCell ref="A1777:L1777"/>
    <mergeCell ref="C1779:E1779"/>
    <mergeCell ref="I1779:J1779"/>
    <mergeCell ref="K1779:L1779"/>
    <mergeCell ref="K1780:L1780"/>
    <mergeCell ref="A1774:H1774"/>
    <mergeCell ref="K1774:L1774"/>
    <mergeCell ref="A1776:L1776"/>
    <mergeCell ref="I1805:J1805"/>
    <mergeCell ref="I1797:J1797"/>
    <mergeCell ref="I1798:J1798"/>
    <mergeCell ref="I1799:J1799"/>
    <mergeCell ref="I1800:J1800"/>
    <mergeCell ref="K1800:L1800"/>
    <mergeCell ref="I1795:J1795"/>
    <mergeCell ref="K1795:L1795"/>
    <mergeCell ref="I1801:J1801"/>
    <mergeCell ref="I1802:J1802"/>
    <mergeCell ref="K1802:L1802"/>
    <mergeCell ref="I1804:J1804"/>
    <mergeCell ref="I1789:J1789"/>
    <mergeCell ref="K1789:L1789"/>
    <mergeCell ref="I1790:J1790"/>
    <mergeCell ref="I1791:J1791"/>
    <mergeCell ref="K1792:L1792"/>
    <mergeCell ref="K1793:L1793"/>
    <mergeCell ref="K1806:L1806"/>
    <mergeCell ref="A1807:H1807"/>
    <mergeCell ref="K1807:L1807"/>
    <mergeCell ref="I1808:J1808"/>
    <mergeCell ref="K1808:L1808"/>
    <mergeCell ref="I1823:J1823"/>
    <mergeCell ref="K1823:L1823"/>
    <mergeCell ref="I1820:J1820"/>
    <mergeCell ref="K1820:L1820"/>
    <mergeCell ref="I1821:J1821"/>
    <mergeCell ref="K1821:L1821"/>
    <mergeCell ref="A1822:H1822"/>
    <mergeCell ref="K1822:L1822"/>
    <mergeCell ref="I1819:J1819"/>
    <mergeCell ref="K1819:L1819"/>
    <mergeCell ref="I1816:J1816"/>
    <mergeCell ref="K1816:L1816"/>
    <mergeCell ref="I1817:J1817"/>
    <mergeCell ref="I1818:J1818"/>
    <mergeCell ref="K1818:L1818"/>
    <mergeCell ref="A1831:H1831"/>
    <mergeCell ref="K1831:L1831"/>
    <mergeCell ref="I1832:J1832"/>
    <mergeCell ref="A1827:H1827"/>
    <mergeCell ref="K1827:L1827"/>
    <mergeCell ref="K1824:L1824"/>
    <mergeCell ref="I1825:J1825"/>
    <mergeCell ref="K1825:L1825"/>
    <mergeCell ref="I1826:J1826"/>
    <mergeCell ref="K1826:L1826"/>
    <mergeCell ref="I1813:J1813"/>
    <mergeCell ref="K1813:L1813"/>
    <mergeCell ref="A1814:H1814"/>
    <mergeCell ref="K1814:L1814"/>
    <mergeCell ref="K1815:L1815"/>
    <mergeCell ref="I1809:J1809"/>
    <mergeCell ref="K1809:L1809"/>
    <mergeCell ref="I1810:J1810"/>
    <mergeCell ref="K1810:L1810"/>
    <mergeCell ref="I1812:J1812"/>
    <mergeCell ref="K1812:L1812"/>
    <mergeCell ref="I1841:J1841"/>
    <mergeCell ref="I1868:J1868"/>
    <mergeCell ref="I1869:J1869"/>
    <mergeCell ref="K1867:L1867"/>
    <mergeCell ref="I1860:J1860"/>
    <mergeCell ref="I1861:J1861"/>
    <mergeCell ref="I1851:J1851"/>
    <mergeCell ref="K1851:L1851"/>
    <mergeCell ref="I1852:J1852"/>
    <mergeCell ref="K1852:L1852"/>
    <mergeCell ref="I1833:J1833"/>
    <mergeCell ref="I1834:J1834"/>
    <mergeCell ref="I1827:J1827"/>
    <mergeCell ref="I1835:J1835"/>
    <mergeCell ref="I1836:J1836"/>
    <mergeCell ref="K1828:L1828"/>
    <mergeCell ref="I1829:J1829"/>
    <mergeCell ref="K1889:L1889"/>
    <mergeCell ref="A1843:H1843"/>
    <mergeCell ref="I1843:J1843"/>
    <mergeCell ref="K1843:L1843"/>
    <mergeCell ref="K1848:M1848"/>
    <mergeCell ref="A1867:H1867"/>
    <mergeCell ref="I1870:J1870"/>
    <mergeCell ref="I1867:J1867"/>
    <mergeCell ref="A1844:H1844"/>
    <mergeCell ref="K1844:L1844"/>
    <mergeCell ref="A1846:L1846"/>
    <mergeCell ref="K1862:L1862"/>
    <mergeCell ref="K1863:L1863"/>
    <mergeCell ref="I1865:J1865"/>
    <mergeCell ref="K1865:L1865"/>
    <mergeCell ref="I1856:J1856"/>
    <mergeCell ref="K1856:L1856"/>
    <mergeCell ref="I1857:J1857"/>
    <mergeCell ref="I1858:J1858"/>
    <mergeCell ref="I1859:J1859"/>
    <mergeCell ref="K1859:L1859"/>
    <mergeCell ref="K1853:L1853"/>
    <mergeCell ref="A1847:L1847"/>
    <mergeCell ref="C1849:E1849"/>
    <mergeCell ref="I1849:J1849"/>
    <mergeCell ref="K1849:L1849"/>
    <mergeCell ref="K1850:L1850"/>
    <mergeCell ref="M1869:M1870"/>
    <mergeCell ref="A1868:G1868"/>
    <mergeCell ref="A1869:H1869"/>
    <mergeCell ref="K1869:L1870"/>
    <mergeCell ref="A1879:H1879"/>
    <mergeCell ref="K1879:L1879"/>
    <mergeCell ref="K1880:L1880"/>
    <mergeCell ref="I1874:J1874"/>
    <mergeCell ref="K1874:L1874"/>
    <mergeCell ref="I1875:J1875"/>
    <mergeCell ref="K1875:L1875"/>
    <mergeCell ref="I1877:J1877"/>
    <mergeCell ref="K1871:L1871"/>
    <mergeCell ref="A1872:H1872"/>
    <mergeCell ref="K1872:L1872"/>
    <mergeCell ref="I1873:J1873"/>
    <mergeCell ref="K1873:L1873"/>
    <mergeCell ref="I1878:J1878"/>
    <mergeCell ref="K1878:L1878"/>
    <mergeCell ref="I1888:J1888"/>
    <mergeCell ref="K1888:L1888"/>
    <mergeCell ref="I1885:J1885"/>
    <mergeCell ref="K1885:L1885"/>
    <mergeCell ref="I1886:J1886"/>
    <mergeCell ref="K1886:L1886"/>
    <mergeCell ref="K1877:L1877"/>
    <mergeCell ref="A1887:H1887"/>
    <mergeCell ref="K1887:L1887"/>
    <mergeCell ref="I1884:J1884"/>
    <mergeCell ref="K1884:L1884"/>
    <mergeCell ref="I1881:J1881"/>
    <mergeCell ref="K1881:L1881"/>
    <mergeCell ref="I1882:J1882"/>
    <mergeCell ref="I1883:J1883"/>
    <mergeCell ref="K1883:L1883"/>
    <mergeCell ref="I1898:J1898"/>
    <mergeCell ref="I1899:J1899"/>
    <mergeCell ref="A1909:H1909"/>
    <mergeCell ref="K1909:L1909"/>
    <mergeCell ref="A1911:L1911"/>
    <mergeCell ref="I1892:J1892"/>
    <mergeCell ref="I1900:J1900"/>
    <mergeCell ref="I1901:J1901"/>
    <mergeCell ref="K1893:L1893"/>
    <mergeCell ref="I1894:J1894"/>
    <mergeCell ref="A1896:H1896"/>
    <mergeCell ref="K1896:L1896"/>
    <mergeCell ref="I1897:J1897"/>
    <mergeCell ref="A1892:H1892"/>
    <mergeCell ref="K1892:L1892"/>
    <mergeCell ref="I1890:J1890"/>
    <mergeCell ref="K1890:L1890"/>
    <mergeCell ref="I1891:J1891"/>
    <mergeCell ref="K1891:L1891"/>
    <mergeCell ref="K1917:L1917"/>
    <mergeCell ref="K1918:L1918"/>
    <mergeCell ref="A1912:L1912"/>
    <mergeCell ref="C1914:E1914"/>
    <mergeCell ref="I1914:J1914"/>
    <mergeCell ref="K1914:L1914"/>
    <mergeCell ref="K1915:L1915"/>
    <mergeCell ref="I1906:J1906"/>
    <mergeCell ref="I1936:J1936"/>
    <mergeCell ref="I1937:J1937"/>
    <mergeCell ref="K1937:L1937"/>
    <mergeCell ref="K1935:L1935"/>
    <mergeCell ref="I1925:J1925"/>
    <mergeCell ref="I1926:J1926"/>
    <mergeCell ref="I1916:J1916"/>
    <mergeCell ref="K1916:L1916"/>
    <mergeCell ref="I1917:J1917"/>
    <mergeCell ref="K1947:L1947"/>
    <mergeCell ref="K1950:L1950"/>
    <mergeCell ref="I1944:J1944"/>
    <mergeCell ref="K1944:L1944"/>
    <mergeCell ref="A1962:H1962"/>
    <mergeCell ref="K1962:L1962"/>
    <mergeCell ref="K1959:L1959"/>
    <mergeCell ref="I1960:J1960"/>
    <mergeCell ref="K1960:L1960"/>
    <mergeCell ref="K1941:L1941"/>
    <mergeCell ref="A1942:H1942"/>
    <mergeCell ref="K1942:L1942"/>
    <mergeCell ref="A1908:H1908"/>
    <mergeCell ref="I1908:J1908"/>
    <mergeCell ref="K1908:L1908"/>
    <mergeCell ref="K1913:M1913"/>
    <mergeCell ref="I1939:J1939"/>
    <mergeCell ref="I1940:J1940"/>
    <mergeCell ref="I1932:J1932"/>
    <mergeCell ref="I1933:J1933"/>
    <mergeCell ref="I1934:J1934"/>
    <mergeCell ref="I1935:J1935"/>
    <mergeCell ref="K1927:L1927"/>
    <mergeCell ref="K1928:L1928"/>
    <mergeCell ref="I1930:J1930"/>
    <mergeCell ref="K1930:L1930"/>
    <mergeCell ref="I1921:J1921"/>
    <mergeCell ref="K1921:L1921"/>
    <mergeCell ref="I1922:J1922"/>
    <mergeCell ref="I1923:J1923"/>
    <mergeCell ref="I1924:J1924"/>
    <mergeCell ref="K1924:L1924"/>
    <mergeCell ref="A1957:H1957"/>
    <mergeCell ref="K1957:L1957"/>
    <mergeCell ref="I1968:J1968"/>
    <mergeCell ref="I1969:J1969"/>
    <mergeCell ref="I1962:J1962"/>
    <mergeCell ref="I1970:J1970"/>
    <mergeCell ref="I1971:J1971"/>
    <mergeCell ref="K1963:L1963"/>
    <mergeCell ref="I1964:J1964"/>
    <mergeCell ref="I1988:J1988"/>
    <mergeCell ref="I1945:J1945"/>
    <mergeCell ref="K1945:L1945"/>
    <mergeCell ref="I1947:J1947"/>
    <mergeCell ref="I1943:J1943"/>
    <mergeCell ref="K1943:L1943"/>
    <mergeCell ref="I1948:J1948"/>
    <mergeCell ref="K1948:L1948"/>
    <mergeCell ref="A1949:H1949"/>
    <mergeCell ref="K1949:L1949"/>
    <mergeCell ref="I1953:J1953"/>
    <mergeCell ref="K1953:L1953"/>
    <mergeCell ref="I1958:J1958"/>
    <mergeCell ref="K1958:L1958"/>
    <mergeCell ref="I1955:J1955"/>
    <mergeCell ref="K1955:L1955"/>
    <mergeCell ref="I1956:J1956"/>
    <mergeCell ref="K1956:L1956"/>
    <mergeCell ref="I1954:J1954"/>
    <mergeCell ref="K1954:L1954"/>
    <mergeCell ref="I1951:J1951"/>
    <mergeCell ref="K1951:L1951"/>
    <mergeCell ref="I1952:J1952"/>
    <mergeCell ref="I2005:J2005"/>
    <mergeCell ref="I2006:J2006"/>
    <mergeCell ref="K1998:L1998"/>
    <mergeCell ref="K1999:L1999"/>
    <mergeCell ref="I2001:J2001"/>
    <mergeCell ref="K2001:L2001"/>
    <mergeCell ref="I2007:J2007"/>
    <mergeCell ref="I2008:J2008"/>
    <mergeCell ref="K2008:L2008"/>
    <mergeCell ref="K2006:L2006"/>
    <mergeCell ref="K1989:L1989"/>
    <mergeCell ref="A1983:L1983"/>
    <mergeCell ref="C1985:E1985"/>
    <mergeCell ref="I1985:J1985"/>
    <mergeCell ref="K1985:L1985"/>
    <mergeCell ref="K1986:L1986"/>
    <mergeCell ref="I1961:J1961"/>
    <mergeCell ref="K1961:L1961"/>
    <mergeCell ref="A1966:H1966"/>
    <mergeCell ref="K1966:L1966"/>
    <mergeCell ref="I1967:J1967"/>
    <mergeCell ref="A1978:H1978"/>
    <mergeCell ref="I1978:J1978"/>
    <mergeCell ref="K1978:L1978"/>
    <mergeCell ref="A1979:H1979"/>
    <mergeCell ref="K1979:L1979"/>
    <mergeCell ref="I1976:J1976"/>
    <mergeCell ref="I1987:J1987"/>
    <mergeCell ref="K1987:L1987"/>
    <mergeCell ref="K1988:L1988"/>
    <mergeCell ref="A1982:L1982"/>
    <mergeCell ref="K1984:M1984"/>
    <mergeCell ref="I2019:J2019"/>
    <mergeCell ref="K2019:L2019"/>
    <mergeCell ref="I1992:J1992"/>
    <mergeCell ref="K1992:L1992"/>
    <mergeCell ref="I1993:J1993"/>
    <mergeCell ref="I1994:J1994"/>
    <mergeCell ref="I1995:J1995"/>
    <mergeCell ref="K1995:L1995"/>
    <mergeCell ref="I1996:J1996"/>
    <mergeCell ref="I1997:J1997"/>
    <mergeCell ref="K2012:L2012"/>
    <mergeCell ref="A2013:H2013"/>
    <mergeCell ref="K2013:L2013"/>
    <mergeCell ref="I2014:J2014"/>
    <mergeCell ref="K2014:L2014"/>
    <mergeCell ref="K2030:L2030"/>
    <mergeCell ref="A2028:H2028"/>
    <mergeCell ref="I2025:J2025"/>
    <mergeCell ref="K2025:L2025"/>
    <mergeCell ref="A2020:H2020"/>
    <mergeCell ref="K2020:L2020"/>
    <mergeCell ref="K2021:L2021"/>
    <mergeCell ref="I2015:J2015"/>
    <mergeCell ref="K2015:L2015"/>
    <mergeCell ref="I2016:J2016"/>
    <mergeCell ref="K2016:L2016"/>
    <mergeCell ref="I2018:J2018"/>
    <mergeCell ref="K2018:L2018"/>
    <mergeCell ref="I2010:J2010"/>
    <mergeCell ref="I2011:J2011"/>
    <mergeCell ref="I2003:J2003"/>
    <mergeCell ref="I2004:J2004"/>
    <mergeCell ref="I2031:J2031"/>
    <mergeCell ref="K2031:L2031"/>
    <mergeCell ref="I2029:J2029"/>
    <mergeCell ref="K2029:L2029"/>
    <mergeCell ref="I2026:J2026"/>
    <mergeCell ref="K2026:L2026"/>
    <mergeCell ref="I2027:J2027"/>
    <mergeCell ref="K2027:L2027"/>
    <mergeCell ref="K2028:L2028"/>
    <mergeCell ref="I2022:J2022"/>
    <mergeCell ref="K2022:L2022"/>
    <mergeCell ref="I2023:J2023"/>
    <mergeCell ref="I2024:J2024"/>
    <mergeCell ref="K2024:L2024"/>
    <mergeCell ref="A2049:H2049"/>
    <mergeCell ref="K2049:L2049"/>
    <mergeCell ref="A2036:H2036"/>
    <mergeCell ref="K2036:L2036"/>
    <mergeCell ref="I2037:J2037"/>
    <mergeCell ref="A2048:H2048"/>
    <mergeCell ref="I2048:J2048"/>
    <mergeCell ref="K2048:L2048"/>
    <mergeCell ref="K2054:M2054"/>
    <mergeCell ref="K2068:L2068"/>
    <mergeCell ref="K2059:L2059"/>
    <mergeCell ref="I2062:J2062"/>
    <mergeCell ref="K2062:L2062"/>
    <mergeCell ref="I2063:J2063"/>
    <mergeCell ref="I2064:J2064"/>
    <mergeCell ref="A2032:H2032"/>
    <mergeCell ref="K2032:L2032"/>
    <mergeCell ref="I2032:J2032"/>
    <mergeCell ref="I2046:J2046"/>
    <mergeCell ref="I2038:J2038"/>
    <mergeCell ref="I2039:J2039"/>
    <mergeCell ref="I2040:J2040"/>
    <mergeCell ref="I2041:J2041"/>
    <mergeCell ref="K2033:L2033"/>
    <mergeCell ref="I2034:J2034"/>
    <mergeCell ref="K2056:L2056"/>
    <mergeCell ref="I2057:J2057"/>
    <mergeCell ref="K2057:L2057"/>
    <mergeCell ref="I2058:J2058"/>
    <mergeCell ref="K2058:L2058"/>
    <mergeCell ref="A2052:L2052"/>
    <mergeCell ref="A2053:L2053"/>
    <mergeCell ref="C2055:E2055"/>
    <mergeCell ref="I2055:J2055"/>
    <mergeCell ref="K2055:L2055"/>
    <mergeCell ref="I2080:J2080"/>
    <mergeCell ref="I2081:J2081"/>
    <mergeCell ref="K2082:L2082"/>
    <mergeCell ref="K2085:L2085"/>
    <mergeCell ref="I2086:J2086"/>
    <mergeCell ref="K2086:L2086"/>
    <mergeCell ref="I2077:J2077"/>
    <mergeCell ref="I2065:J2065"/>
    <mergeCell ref="K2065:L2065"/>
    <mergeCell ref="I2066:J2066"/>
    <mergeCell ref="I2067:J2067"/>
    <mergeCell ref="K2091:L2091"/>
    <mergeCell ref="I2088:J2088"/>
    <mergeCell ref="K2088:L2088"/>
    <mergeCell ref="I2089:J2089"/>
    <mergeCell ref="K2089:L2089"/>
    <mergeCell ref="I2078:J2078"/>
    <mergeCell ref="K2078:L2078"/>
    <mergeCell ref="K2069:L2069"/>
    <mergeCell ref="I2071:J2071"/>
    <mergeCell ref="K2071:L2071"/>
    <mergeCell ref="I2073:J2073"/>
    <mergeCell ref="I2074:J2074"/>
    <mergeCell ref="I2075:J2075"/>
    <mergeCell ref="I2076:J2076"/>
    <mergeCell ref="K2076:L2076"/>
    <mergeCell ref="A2090:H2090"/>
    <mergeCell ref="K2090:L2090"/>
    <mergeCell ref="A2107:H2107"/>
    <mergeCell ref="K2107:L2107"/>
    <mergeCell ref="I2108:J2108"/>
    <mergeCell ref="A2103:H2103"/>
    <mergeCell ref="K2103:L2103"/>
    <mergeCell ref="K2100:L2100"/>
    <mergeCell ref="I2101:J2101"/>
    <mergeCell ref="K2101:L2101"/>
    <mergeCell ref="A2083:H2083"/>
    <mergeCell ref="K2083:L2083"/>
    <mergeCell ref="I2099:J2099"/>
    <mergeCell ref="K2099:L2099"/>
    <mergeCell ref="I2096:J2096"/>
    <mergeCell ref="K2096:L2096"/>
    <mergeCell ref="I2097:J2097"/>
    <mergeCell ref="I2084:J2084"/>
    <mergeCell ref="K2084:L2084"/>
    <mergeCell ref="I2085:J2085"/>
    <mergeCell ref="I2092:J2092"/>
    <mergeCell ref="K2092:L2092"/>
    <mergeCell ref="I2093:J2093"/>
    <mergeCell ref="I2094:J2094"/>
    <mergeCell ref="I2117:J2117"/>
    <mergeCell ref="A2119:H2119"/>
    <mergeCell ref="I2119:J2119"/>
    <mergeCell ref="K2119:L2119"/>
    <mergeCell ref="K2121:L2121"/>
    <mergeCell ref="A2120:H2120"/>
    <mergeCell ref="I2120:J2120"/>
    <mergeCell ref="I2111:J2111"/>
    <mergeCell ref="I2112:J2112"/>
    <mergeCell ref="K2104:L2104"/>
    <mergeCell ref="I2105:J2105"/>
    <mergeCell ref="K2097:L2097"/>
    <mergeCell ref="A2098:H2098"/>
    <mergeCell ref="K2098:L2098"/>
    <mergeCell ref="I2102:J2102"/>
    <mergeCell ref="K2102:L2102"/>
    <mergeCell ref="K2094:L2094"/>
    <mergeCell ref="I2109:J2109"/>
    <mergeCell ref="I2103:J2103"/>
    <mergeCell ref="I2110:J2110"/>
    <mergeCell ref="I2095:J2095"/>
    <mergeCell ref="K2095:L2095"/>
    <mergeCell ref="K2120:L2120"/>
    <mergeCell ref="K2126:M2126"/>
    <mergeCell ref="I2134:J2134"/>
    <mergeCell ref="K2134:L2134"/>
    <mergeCell ref="I2135:J2135"/>
    <mergeCell ref="I2136:J2136"/>
    <mergeCell ref="I2129:J2129"/>
    <mergeCell ref="K2129:L2129"/>
    <mergeCell ref="I2130:J2130"/>
    <mergeCell ref="K2130:L2130"/>
    <mergeCell ref="K2131:L2131"/>
    <mergeCell ref="A2125:L2125"/>
    <mergeCell ref="C2127:E2127"/>
    <mergeCell ref="I2127:J2127"/>
    <mergeCell ref="K2127:L2127"/>
    <mergeCell ref="K2128:L2128"/>
    <mergeCell ref="A2122:H2122"/>
    <mergeCell ref="K2122:L2122"/>
    <mergeCell ref="A2124:L2124"/>
    <mergeCell ref="K2164:L2164"/>
    <mergeCell ref="I2165:J2165"/>
    <mergeCell ref="I2166:J2166"/>
    <mergeCell ref="K2166:L2166"/>
    <mergeCell ref="I2153:J2153"/>
    <mergeCell ref="I2145:J2145"/>
    <mergeCell ref="I2146:J2146"/>
    <mergeCell ref="I2147:J2147"/>
    <mergeCell ref="I2148:J2148"/>
    <mergeCell ref="K2148:L2148"/>
    <mergeCell ref="I2143:J2143"/>
    <mergeCell ref="K2143:L2143"/>
    <mergeCell ref="I2149:J2149"/>
    <mergeCell ref="I2150:J2150"/>
    <mergeCell ref="K2150:L2150"/>
    <mergeCell ref="I2152:J2152"/>
    <mergeCell ref="I2137:J2137"/>
    <mergeCell ref="K2137:L2137"/>
    <mergeCell ref="I2138:J2138"/>
    <mergeCell ref="I2139:J2139"/>
    <mergeCell ref="K2140:L2140"/>
    <mergeCell ref="K2141:L2141"/>
    <mergeCell ref="K2172:L2172"/>
    <mergeCell ref="I2173:J2173"/>
    <mergeCell ref="K2173:L2173"/>
    <mergeCell ref="I2174:J2174"/>
    <mergeCell ref="K2174:L2174"/>
    <mergeCell ref="I2161:J2161"/>
    <mergeCell ref="K2161:L2161"/>
    <mergeCell ref="A2162:H2162"/>
    <mergeCell ref="K2162:L2162"/>
    <mergeCell ref="K2163:L2163"/>
    <mergeCell ref="I2157:J2157"/>
    <mergeCell ref="K2157:L2157"/>
    <mergeCell ref="I2158:J2158"/>
    <mergeCell ref="K2158:L2158"/>
    <mergeCell ref="I2160:J2160"/>
    <mergeCell ref="K2160:L2160"/>
    <mergeCell ref="K2154:L2154"/>
    <mergeCell ref="A2155:H2155"/>
    <mergeCell ref="K2155:L2155"/>
    <mergeCell ref="I2156:J2156"/>
    <mergeCell ref="K2156:L2156"/>
    <mergeCell ref="I2171:J2171"/>
    <mergeCell ref="K2171:L2171"/>
    <mergeCell ref="I2168:J2168"/>
    <mergeCell ref="K2168:L2168"/>
    <mergeCell ref="I2169:J2169"/>
    <mergeCell ref="K2169:L2169"/>
    <mergeCell ref="A2170:H2170"/>
    <mergeCell ref="K2170:L2170"/>
    <mergeCell ref="I2167:J2167"/>
    <mergeCell ref="K2167:L2167"/>
    <mergeCell ref="I2164:J2164"/>
    <mergeCell ref="I2189:J2189"/>
    <mergeCell ref="A2191:H2191"/>
    <mergeCell ref="I2191:J2191"/>
    <mergeCell ref="K2191:L2191"/>
    <mergeCell ref="K2193:L2193"/>
    <mergeCell ref="A2192:H2192"/>
    <mergeCell ref="I2192:J2192"/>
    <mergeCell ref="I2181:J2181"/>
    <mergeCell ref="I2182:J2182"/>
    <mergeCell ref="I2175:J2175"/>
    <mergeCell ref="I2183:J2183"/>
    <mergeCell ref="I2184:J2184"/>
    <mergeCell ref="K2176:L2176"/>
    <mergeCell ref="I2177:J2177"/>
    <mergeCell ref="A2179:H2179"/>
    <mergeCell ref="K2179:L2179"/>
    <mergeCell ref="I2180:J2180"/>
    <mergeCell ref="A2175:H2175"/>
    <mergeCell ref="K2175:L2175"/>
    <mergeCell ref="K2192:L2192"/>
    <mergeCell ref="K2198:M2198"/>
    <mergeCell ref="I2206:J2206"/>
    <mergeCell ref="K2206:L2206"/>
    <mergeCell ref="I2207:J2207"/>
    <mergeCell ref="I2208:J2208"/>
    <mergeCell ref="I2201:J2201"/>
    <mergeCell ref="K2201:L2201"/>
    <mergeCell ref="I2202:J2202"/>
    <mergeCell ref="K2202:L2202"/>
    <mergeCell ref="K2203:L2203"/>
    <mergeCell ref="A2197:L2197"/>
    <mergeCell ref="C2199:E2199"/>
    <mergeCell ref="I2199:J2199"/>
    <mergeCell ref="K2199:L2199"/>
    <mergeCell ref="K2200:L2200"/>
    <mergeCell ref="A2194:H2194"/>
    <mergeCell ref="K2194:L2194"/>
    <mergeCell ref="A2196:L2196"/>
    <mergeCell ref="K2236:L2236"/>
    <mergeCell ref="I2237:J2237"/>
    <mergeCell ref="I2238:J2238"/>
    <mergeCell ref="K2238:L2238"/>
    <mergeCell ref="I2225:J2225"/>
    <mergeCell ref="I2217:J2217"/>
    <mergeCell ref="I2218:J2218"/>
    <mergeCell ref="I2219:J2219"/>
    <mergeCell ref="I2220:J2220"/>
    <mergeCell ref="K2220:L2220"/>
    <mergeCell ref="I2215:J2215"/>
    <mergeCell ref="K2215:L2215"/>
    <mergeCell ref="I2221:J2221"/>
    <mergeCell ref="I2222:J2222"/>
    <mergeCell ref="K2222:L2222"/>
    <mergeCell ref="I2224:J2224"/>
    <mergeCell ref="I2209:J2209"/>
    <mergeCell ref="K2209:L2209"/>
    <mergeCell ref="I2210:J2210"/>
    <mergeCell ref="I2211:J2211"/>
    <mergeCell ref="K2212:L2212"/>
    <mergeCell ref="K2213:L2213"/>
    <mergeCell ref="K2244:L2244"/>
    <mergeCell ref="I2245:J2245"/>
    <mergeCell ref="K2245:L2245"/>
    <mergeCell ref="I2246:J2246"/>
    <mergeCell ref="K2246:L2246"/>
    <mergeCell ref="I2233:J2233"/>
    <mergeCell ref="K2233:L2233"/>
    <mergeCell ref="A2234:H2234"/>
    <mergeCell ref="K2234:L2234"/>
    <mergeCell ref="K2235:L2235"/>
    <mergeCell ref="I2229:J2229"/>
    <mergeCell ref="K2229:L2229"/>
    <mergeCell ref="I2230:J2230"/>
    <mergeCell ref="K2230:L2230"/>
    <mergeCell ref="I2232:J2232"/>
    <mergeCell ref="K2232:L2232"/>
    <mergeCell ref="K2226:L2226"/>
    <mergeCell ref="A2227:H2227"/>
    <mergeCell ref="K2227:L2227"/>
    <mergeCell ref="I2228:J2228"/>
    <mergeCell ref="K2228:L2228"/>
    <mergeCell ref="I2243:J2243"/>
    <mergeCell ref="K2243:L2243"/>
    <mergeCell ref="I2240:J2240"/>
    <mergeCell ref="K2240:L2240"/>
    <mergeCell ref="I2241:J2241"/>
    <mergeCell ref="K2241:L2241"/>
    <mergeCell ref="A2242:H2242"/>
    <mergeCell ref="K2242:L2242"/>
    <mergeCell ref="I2239:J2239"/>
    <mergeCell ref="K2239:L2239"/>
    <mergeCell ref="I2236:J2236"/>
    <mergeCell ref="I2261:J2261"/>
    <mergeCell ref="A2263:H2263"/>
    <mergeCell ref="I2263:J2263"/>
    <mergeCell ref="K2263:L2263"/>
    <mergeCell ref="K2265:L2265"/>
    <mergeCell ref="A2264:H2264"/>
    <mergeCell ref="I2264:J2264"/>
    <mergeCell ref="I2253:J2253"/>
    <mergeCell ref="I2254:J2254"/>
    <mergeCell ref="I2247:J2247"/>
    <mergeCell ref="I2255:J2255"/>
    <mergeCell ref="I2256:J2256"/>
    <mergeCell ref="K2248:L2248"/>
    <mergeCell ref="I2249:J2249"/>
    <mergeCell ref="A2251:H2251"/>
    <mergeCell ref="K2251:L2251"/>
    <mergeCell ref="I2252:J2252"/>
    <mergeCell ref="A2247:H2247"/>
    <mergeCell ref="K2247:L2247"/>
    <mergeCell ref="K2264:L2264"/>
    <mergeCell ref="K2270:M2270"/>
    <mergeCell ref="I2278:J2278"/>
    <mergeCell ref="K2278:L2278"/>
    <mergeCell ref="I2279:J2279"/>
    <mergeCell ref="I2280:J2280"/>
    <mergeCell ref="I2273:J2273"/>
    <mergeCell ref="K2273:L2273"/>
    <mergeCell ref="I2274:J2274"/>
    <mergeCell ref="K2274:L2274"/>
    <mergeCell ref="K2275:L2275"/>
    <mergeCell ref="A2269:L2269"/>
    <mergeCell ref="C2271:E2271"/>
    <mergeCell ref="I2271:J2271"/>
    <mergeCell ref="K2271:L2271"/>
    <mergeCell ref="K2272:L2272"/>
    <mergeCell ref="A2266:H2266"/>
    <mergeCell ref="K2266:L2266"/>
    <mergeCell ref="A2268:L2268"/>
    <mergeCell ref="K2308:L2308"/>
    <mergeCell ref="I2309:J2309"/>
    <mergeCell ref="I2310:J2310"/>
    <mergeCell ref="K2310:L2310"/>
    <mergeCell ref="I2297:J2297"/>
    <mergeCell ref="I2289:J2289"/>
    <mergeCell ref="I2290:J2290"/>
    <mergeCell ref="I2291:J2291"/>
    <mergeCell ref="I2292:J2292"/>
    <mergeCell ref="K2292:L2292"/>
    <mergeCell ref="I2287:J2287"/>
    <mergeCell ref="K2287:L2287"/>
    <mergeCell ref="I2293:J2293"/>
    <mergeCell ref="I2294:J2294"/>
    <mergeCell ref="K2294:L2294"/>
    <mergeCell ref="I2296:J2296"/>
    <mergeCell ref="I2281:J2281"/>
    <mergeCell ref="K2281:L2281"/>
    <mergeCell ref="I2282:J2282"/>
    <mergeCell ref="I2283:J2283"/>
    <mergeCell ref="K2284:L2284"/>
    <mergeCell ref="K2285:L2285"/>
    <mergeCell ref="K2316:L2316"/>
    <mergeCell ref="I2317:J2317"/>
    <mergeCell ref="K2317:L2317"/>
    <mergeCell ref="I2318:J2318"/>
    <mergeCell ref="K2318:L2318"/>
    <mergeCell ref="I2305:J2305"/>
    <mergeCell ref="K2305:L2305"/>
    <mergeCell ref="A2306:H2306"/>
    <mergeCell ref="K2306:L2306"/>
    <mergeCell ref="K2307:L2307"/>
    <mergeCell ref="I2301:J2301"/>
    <mergeCell ref="K2301:L2301"/>
    <mergeCell ref="I2302:J2302"/>
    <mergeCell ref="K2302:L2302"/>
    <mergeCell ref="I2304:J2304"/>
    <mergeCell ref="K2304:L2304"/>
    <mergeCell ref="K2298:L2298"/>
    <mergeCell ref="A2299:H2299"/>
    <mergeCell ref="K2299:L2299"/>
    <mergeCell ref="I2300:J2300"/>
    <mergeCell ref="K2300:L2300"/>
    <mergeCell ref="I2315:J2315"/>
    <mergeCell ref="K2315:L2315"/>
    <mergeCell ref="I2312:J2312"/>
    <mergeCell ref="K2312:L2312"/>
    <mergeCell ref="I2313:J2313"/>
    <mergeCell ref="K2313:L2313"/>
    <mergeCell ref="A2314:H2314"/>
    <mergeCell ref="K2314:L2314"/>
    <mergeCell ref="I2311:J2311"/>
    <mergeCell ref="K2311:L2311"/>
    <mergeCell ref="I2308:J2308"/>
    <mergeCell ref="I2333:J2333"/>
    <mergeCell ref="A2335:H2335"/>
    <mergeCell ref="I2335:J2335"/>
    <mergeCell ref="K2335:L2335"/>
    <mergeCell ref="K2337:L2337"/>
    <mergeCell ref="A2336:H2336"/>
    <mergeCell ref="I2336:J2336"/>
    <mergeCell ref="I2325:J2325"/>
    <mergeCell ref="I2326:J2326"/>
    <mergeCell ref="I2319:J2319"/>
    <mergeCell ref="I2327:J2327"/>
    <mergeCell ref="I2328:J2328"/>
    <mergeCell ref="K2320:L2320"/>
    <mergeCell ref="I2321:J2321"/>
    <mergeCell ref="A2323:H2323"/>
    <mergeCell ref="K2323:L2323"/>
    <mergeCell ref="I2324:J2324"/>
    <mergeCell ref="A2319:H2319"/>
    <mergeCell ref="K2319:L2319"/>
    <mergeCell ref="K2336:L2336"/>
    <mergeCell ref="K2342:M2342"/>
    <mergeCell ref="I2350:J2350"/>
    <mergeCell ref="K2350:L2350"/>
    <mergeCell ref="I2351:J2351"/>
    <mergeCell ref="I2352:J2352"/>
    <mergeCell ref="I2345:J2345"/>
    <mergeCell ref="K2345:L2345"/>
    <mergeCell ref="I2346:J2346"/>
    <mergeCell ref="K2346:L2346"/>
    <mergeCell ref="K2347:L2347"/>
    <mergeCell ref="A2341:L2341"/>
    <mergeCell ref="C2343:E2343"/>
    <mergeCell ref="I2343:J2343"/>
    <mergeCell ref="K2343:L2343"/>
    <mergeCell ref="K2344:L2344"/>
    <mergeCell ref="A2338:H2338"/>
    <mergeCell ref="K2338:L2338"/>
    <mergeCell ref="A2340:L2340"/>
    <mergeCell ref="I2369:J2369"/>
    <mergeCell ref="I2361:J2361"/>
    <mergeCell ref="I2362:J2362"/>
    <mergeCell ref="I2363:J2363"/>
    <mergeCell ref="I2364:J2364"/>
    <mergeCell ref="K2364:L2364"/>
    <mergeCell ref="I2359:J2359"/>
    <mergeCell ref="K2359:L2359"/>
    <mergeCell ref="I2365:J2365"/>
    <mergeCell ref="I2366:J2366"/>
    <mergeCell ref="K2366:L2366"/>
    <mergeCell ref="I2368:J2368"/>
    <mergeCell ref="I2353:J2353"/>
    <mergeCell ref="K2353:L2353"/>
    <mergeCell ref="I2354:J2354"/>
    <mergeCell ref="I2355:J2355"/>
    <mergeCell ref="K2356:L2356"/>
    <mergeCell ref="K2357:L2357"/>
    <mergeCell ref="A2371:H2371"/>
    <mergeCell ref="K2371:L2371"/>
    <mergeCell ref="I2372:J2372"/>
    <mergeCell ref="K2372:L2372"/>
    <mergeCell ref="I2387:J2387"/>
    <mergeCell ref="K2387:L2387"/>
    <mergeCell ref="I2384:J2384"/>
    <mergeCell ref="K2384:L2384"/>
    <mergeCell ref="I2385:J2385"/>
    <mergeCell ref="I2373:J2373"/>
    <mergeCell ref="I2380:J2380"/>
    <mergeCell ref="K2380:L2380"/>
    <mergeCell ref="I2381:J2381"/>
    <mergeCell ref="I2382:J2382"/>
    <mergeCell ref="K2382:L2382"/>
    <mergeCell ref="K2370:L2370"/>
    <mergeCell ref="K2373:L2373"/>
    <mergeCell ref="I2374:J2374"/>
    <mergeCell ref="K2374:L2374"/>
    <mergeCell ref="I2376:J2376"/>
    <mergeCell ref="K2385:L2385"/>
    <mergeCell ref="A2386:H2386"/>
    <mergeCell ref="K2386:L2386"/>
    <mergeCell ref="I2383:J2383"/>
    <mergeCell ref="K2383:L2383"/>
    <mergeCell ref="I2377:J2377"/>
    <mergeCell ref="K2377:L2377"/>
    <mergeCell ref="A2378:H2378"/>
    <mergeCell ref="K2378:L2378"/>
    <mergeCell ref="K2379:L2379"/>
    <mergeCell ref="A2407:H2407"/>
    <mergeCell ref="K2407:L2407"/>
    <mergeCell ref="I2404:J2404"/>
    <mergeCell ref="A2394:H2394"/>
    <mergeCell ref="K2376:L2376"/>
    <mergeCell ref="I2414:J2414"/>
    <mergeCell ref="K2414:L2414"/>
    <mergeCell ref="I2415:J2415"/>
    <mergeCell ref="K2415:L2415"/>
    <mergeCell ref="A2409:L2409"/>
    <mergeCell ref="A2410:L2410"/>
    <mergeCell ref="C2412:E2412"/>
    <mergeCell ref="I2412:J2412"/>
    <mergeCell ref="K2412:L2412"/>
    <mergeCell ref="I2392:J2392"/>
    <mergeCell ref="K2411:M2411"/>
    <mergeCell ref="I2437:J2437"/>
    <mergeCell ref="K2416:L2416"/>
    <mergeCell ref="I2419:J2419"/>
    <mergeCell ref="K2419:L2419"/>
    <mergeCell ref="I2420:J2420"/>
    <mergeCell ref="I2421:J2421"/>
    <mergeCell ref="A2406:H2406"/>
    <mergeCell ref="I2406:J2406"/>
    <mergeCell ref="K2406:L2406"/>
    <mergeCell ref="I2438:J2438"/>
    <mergeCell ref="K2439:L2439"/>
    <mergeCell ref="I2396:J2396"/>
    <mergeCell ref="I2397:J2397"/>
    <mergeCell ref="I2390:J2390"/>
    <mergeCell ref="I2398:J2398"/>
    <mergeCell ref="I2399:J2399"/>
    <mergeCell ref="K2391:L2391"/>
    <mergeCell ref="K2394:L2394"/>
    <mergeCell ref="I2395:J2395"/>
    <mergeCell ref="A2390:H2390"/>
    <mergeCell ref="K2390:L2390"/>
    <mergeCell ref="K2388:L2388"/>
    <mergeCell ref="I2389:J2389"/>
    <mergeCell ref="K2389:L2389"/>
    <mergeCell ref="K2413:L2413"/>
    <mergeCell ref="I2432:J2432"/>
    <mergeCell ref="I2433:J2433"/>
    <mergeCell ref="K2433:L2433"/>
    <mergeCell ref="I2434:J2434"/>
    <mergeCell ref="I2435:J2435"/>
    <mergeCell ref="K2435:L2435"/>
    <mergeCell ref="K2426:L2426"/>
    <mergeCell ref="I2428:J2428"/>
    <mergeCell ref="K2428:L2428"/>
    <mergeCell ref="I2430:J2430"/>
    <mergeCell ref="I2431:J2431"/>
    <mergeCell ref="I2422:J2422"/>
    <mergeCell ref="K2422:L2422"/>
    <mergeCell ref="I2423:J2423"/>
    <mergeCell ref="I2424:J2424"/>
    <mergeCell ref="K2425:L2425"/>
    <mergeCell ref="I2441:J2441"/>
    <mergeCell ref="K2441:L2441"/>
    <mergeCell ref="I2442:J2442"/>
    <mergeCell ref="K2442:L2442"/>
    <mergeCell ref="I2443:J2443"/>
    <mergeCell ref="K2443:L2443"/>
    <mergeCell ref="A2440:H2440"/>
    <mergeCell ref="K2440:L2440"/>
    <mergeCell ref="I2456:J2456"/>
    <mergeCell ref="K2456:L2456"/>
    <mergeCell ref="I2453:J2453"/>
    <mergeCell ref="K2453:L2453"/>
    <mergeCell ref="I2454:J2454"/>
    <mergeCell ref="K2454:L2454"/>
    <mergeCell ref="A2455:H2455"/>
    <mergeCell ref="K2455:L2455"/>
    <mergeCell ref="I2452:J2452"/>
    <mergeCell ref="K2452:L2452"/>
    <mergeCell ref="K2448:L2448"/>
    <mergeCell ref="I2449:J2449"/>
    <mergeCell ref="K2449:L2449"/>
    <mergeCell ref="I2450:J2450"/>
    <mergeCell ref="I2451:J2451"/>
    <mergeCell ref="K2451:L2451"/>
    <mergeCell ref="I2445:J2445"/>
    <mergeCell ref="K2445:L2445"/>
    <mergeCell ref="K2457:L2457"/>
    <mergeCell ref="I2458:J2458"/>
    <mergeCell ref="K2458:L2458"/>
    <mergeCell ref="K2482:L2482"/>
    <mergeCell ref="I2483:J2483"/>
    <mergeCell ref="K2483:L2483"/>
    <mergeCell ref="A2478:L2478"/>
    <mergeCell ref="A2479:L2479"/>
    <mergeCell ref="C2481:E2481"/>
    <mergeCell ref="I2481:J2481"/>
    <mergeCell ref="K2480:M2480"/>
    <mergeCell ref="K2481:L2481"/>
    <mergeCell ref="A2476:H2476"/>
    <mergeCell ref="K2476:L2476"/>
    <mergeCell ref="I2446:J2446"/>
    <mergeCell ref="K2446:L2446"/>
    <mergeCell ref="A2447:H2447"/>
    <mergeCell ref="K2447:L2447"/>
    <mergeCell ref="A2509:H2509"/>
    <mergeCell ref="K2509:L2509"/>
    <mergeCell ref="I2484:J2484"/>
    <mergeCell ref="A2475:H2475"/>
    <mergeCell ref="I2475:J2475"/>
    <mergeCell ref="K2475:L2475"/>
    <mergeCell ref="I2465:J2465"/>
    <mergeCell ref="I2459:J2459"/>
    <mergeCell ref="I2466:J2466"/>
    <mergeCell ref="I2467:J2467"/>
    <mergeCell ref="I2468:J2468"/>
    <mergeCell ref="K2460:L2460"/>
    <mergeCell ref="I2461:J2461"/>
    <mergeCell ref="A2463:H2463"/>
    <mergeCell ref="K2463:L2463"/>
    <mergeCell ref="I2464:J2464"/>
    <mergeCell ref="A2459:H2459"/>
    <mergeCell ref="K2459:L2459"/>
    <mergeCell ref="I2473:J2473"/>
    <mergeCell ref="I2520:J2520"/>
    <mergeCell ref="K2520:L2520"/>
    <mergeCell ref="I2499:J2499"/>
    <mergeCell ref="I2500:J2500"/>
    <mergeCell ref="I2491:J2491"/>
    <mergeCell ref="K2491:L2491"/>
    <mergeCell ref="I2492:J2492"/>
    <mergeCell ref="I2493:J2493"/>
    <mergeCell ref="K2494:L2494"/>
    <mergeCell ref="K2484:L2484"/>
    <mergeCell ref="I2503:J2503"/>
    <mergeCell ref="I2504:J2504"/>
    <mergeCell ref="K2504:L2504"/>
    <mergeCell ref="I2488:J2488"/>
    <mergeCell ref="K2488:L2488"/>
    <mergeCell ref="I2489:J2489"/>
    <mergeCell ref="I2490:J2490"/>
    <mergeCell ref="K2485:L2485"/>
    <mergeCell ref="K2512:L2512"/>
    <mergeCell ref="I2501:J2501"/>
    <mergeCell ref="I2502:J2502"/>
    <mergeCell ref="K2502:L2502"/>
    <mergeCell ref="K2495:L2495"/>
    <mergeCell ref="I2497:J2497"/>
    <mergeCell ref="K2497:L2497"/>
    <mergeCell ref="I2506:J2506"/>
    <mergeCell ref="I2507:J2507"/>
    <mergeCell ref="K2508:L2508"/>
    <mergeCell ref="K2525:L2525"/>
    <mergeCell ref="K2517:L2517"/>
    <mergeCell ref="I2518:J2518"/>
    <mergeCell ref="K2518:L2518"/>
    <mergeCell ref="I2519:J2519"/>
    <mergeCell ref="I2521:J2521"/>
    <mergeCell ref="K2521:L2521"/>
    <mergeCell ref="K2516:L2516"/>
    <mergeCell ref="I2510:J2510"/>
    <mergeCell ref="K2510:L2510"/>
    <mergeCell ref="I2511:J2511"/>
    <mergeCell ref="K2511:L2511"/>
    <mergeCell ref="I2512:J2512"/>
    <mergeCell ref="A2528:H2528"/>
    <mergeCell ref="K2528:L2528"/>
    <mergeCell ref="I2523:J2523"/>
    <mergeCell ref="K2523:L2523"/>
    <mergeCell ref="K2529:L2529"/>
    <mergeCell ref="I2530:J2530"/>
    <mergeCell ref="A2524:H2524"/>
    <mergeCell ref="K2524:L2524"/>
    <mergeCell ref="K2526:L2526"/>
    <mergeCell ref="I2527:J2527"/>
    <mergeCell ref="K2527:L2527"/>
    <mergeCell ref="I2525:J2525"/>
    <mergeCell ref="I2534:J2534"/>
    <mergeCell ref="I2528:J2528"/>
    <mergeCell ref="I2533:J2533"/>
    <mergeCell ref="I2535:J2535"/>
    <mergeCell ref="I2514:J2514"/>
    <mergeCell ref="K2514:L2514"/>
    <mergeCell ref="I2515:J2515"/>
    <mergeCell ref="K2515:L2515"/>
    <mergeCell ref="I2522:J2522"/>
    <mergeCell ref="K2522:L2522"/>
    <mergeCell ref="A2516:H2516"/>
    <mergeCell ref="I2561:J2561"/>
    <mergeCell ref="C2552:E2552"/>
    <mergeCell ref="I2552:J2552"/>
    <mergeCell ref="K2552:L2552"/>
    <mergeCell ref="K2551:M2551"/>
    <mergeCell ref="A2532:H2532"/>
    <mergeCell ref="K2532:L2532"/>
    <mergeCell ref="A2580:H2580"/>
    <mergeCell ref="K2580:L2580"/>
    <mergeCell ref="I2574:J2574"/>
    <mergeCell ref="I2575:J2575"/>
    <mergeCell ref="K2575:L2575"/>
    <mergeCell ref="A2547:H2547"/>
    <mergeCell ref="K2547:L2547"/>
    <mergeCell ref="I2542:J2542"/>
    <mergeCell ref="A2544:H2544"/>
    <mergeCell ref="I2544:J2544"/>
    <mergeCell ref="K2544:L2544"/>
    <mergeCell ref="I2581:J2581"/>
    <mergeCell ref="K2581:L2581"/>
    <mergeCell ref="I2570:J2570"/>
    <mergeCell ref="I2571:J2571"/>
    <mergeCell ref="I2572:J2572"/>
    <mergeCell ref="I2577:J2577"/>
    <mergeCell ref="I2578:J2578"/>
    <mergeCell ref="K2579:L2579"/>
    <mergeCell ref="I2573:J2573"/>
    <mergeCell ref="K2573:L2573"/>
    <mergeCell ref="I2536:J2536"/>
    <mergeCell ref="I2537:J2537"/>
    <mergeCell ref="K2566:L2566"/>
    <mergeCell ref="I2568:J2568"/>
    <mergeCell ref="K2568:L2568"/>
    <mergeCell ref="I2562:J2562"/>
    <mergeCell ref="K2562:L2562"/>
    <mergeCell ref="I2563:J2563"/>
    <mergeCell ref="I2555:J2555"/>
    <mergeCell ref="K2555:L2555"/>
    <mergeCell ref="A2549:L2549"/>
    <mergeCell ref="A2550:L2550"/>
    <mergeCell ref="K2546:L2546"/>
    <mergeCell ref="K2553:L2553"/>
    <mergeCell ref="I2554:J2554"/>
    <mergeCell ref="K2554:L2554"/>
    <mergeCell ref="I2564:J2564"/>
    <mergeCell ref="K2565:L2565"/>
    <mergeCell ref="K2556:L2556"/>
    <mergeCell ref="I2559:J2559"/>
    <mergeCell ref="K2559:L2559"/>
    <mergeCell ref="I2560:J2560"/>
    <mergeCell ref="I2583:J2583"/>
    <mergeCell ref="K2583:L2583"/>
    <mergeCell ref="A2595:H2595"/>
    <mergeCell ref="K2595:L2595"/>
    <mergeCell ref="I2592:J2592"/>
    <mergeCell ref="K2592:L2592"/>
    <mergeCell ref="K2588:L2588"/>
    <mergeCell ref="I2589:J2589"/>
    <mergeCell ref="K2589:L2589"/>
    <mergeCell ref="I2590:J2590"/>
    <mergeCell ref="I2591:J2591"/>
    <mergeCell ref="K2591:L2591"/>
    <mergeCell ref="I2582:J2582"/>
    <mergeCell ref="K2582:L2582"/>
    <mergeCell ref="I2585:J2585"/>
    <mergeCell ref="K2585:L2585"/>
    <mergeCell ref="I2586:J2586"/>
    <mergeCell ref="K2586:L2586"/>
    <mergeCell ref="I2596:J2596"/>
    <mergeCell ref="K2596:L2596"/>
    <mergeCell ref="A2616:H2616"/>
    <mergeCell ref="K2616:L2616"/>
    <mergeCell ref="I2613:J2613"/>
    <mergeCell ref="A2599:H2599"/>
    <mergeCell ref="K2599:L2599"/>
    <mergeCell ref="K2597:L2597"/>
    <mergeCell ref="I2598:J2598"/>
    <mergeCell ref="A2587:H2587"/>
    <mergeCell ref="K2587:L2587"/>
    <mergeCell ref="I2624:J2624"/>
    <mergeCell ref="K2624:L2624"/>
    <mergeCell ref="A2618:L2618"/>
    <mergeCell ref="A2619:L2619"/>
    <mergeCell ref="C2621:E2621"/>
    <mergeCell ref="I2621:J2621"/>
    <mergeCell ref="K2621:L2621"/>
    <mergeCell ref="I2623:J2623"/>
    <mergeCell ref="I2593:J2593"/>
    <mergeCell ref="K2593:L2593"/>
    <mergeCell ref="I2594:J2594"/>
    <mergeCell ref="K2594:L2594"/>
    <mergeCell ref="K2625:L2625"/>
    <mergeCell ref="I2628:J2628"/>
    <mergeCell ref="K2628:L2628"/>
    <mergeCell ref="I2629:J2629"/>
    <mergeCell ref="I2630:J2630"/>
    <mergeCell ref="I2631:J2631"/>
    <mergeCell ref="K2631:L2631"/>
    <mergeCell ref="A2603:H2603"/>
    <mergeCell ref="K2603:L2603"/>
    <mergeCell ref="I2604:J2604"/>
    <mergeCell ref="I2605:J2605"/>
    <mergeCell ref="I2599:J2599"/>
    <mergeCell ref="K2620:M2620"/>
    <mergeCell ref="K2598:L2598"/>
    <mergeCell ref="K2622:L2622"/>
    <mergeCell ref="I2606:J2606"/>
    <mergeCell ref="I2607:J2607"/>
    <mergeCell ref="I2608:J2608"/>
    <mergeCell ref="K2600:L2600"/>
    <mergeCell ref="I2601:J2601"/>
    <mergeCell ref="K2623:L2623"/>
    <mergeCell ref="I2643:J2643"/>
    <mergeCell ref="I2644:J2644"/>
    <mergeCell ref="K2644:L2644"/>
    <mergeCell ref="I2676:J2676"/>
    <mergeCell ref="I2677:J2677"/>
    <mergeCell ref="K2669:L2669"/>
    <mergeCell ref="K2660:L2660"/>
    <mergeCell ref="I2655:J2655"/>
    <mergeCell ref="K2655:L2655"/>
    <mergeCell ref="I2670:J2670"/>
    <mergeCell ref="I2632:J2632"/>
    <mergeCell ref="I2633:J2633"/>
    <mergeCell ref="K2634:L2634"/>
    <mergeCell ref="I2641:J2641"/>
    <mergeCell ref="I2642:J2642"/>
    <mergeCell ref="K2642:L2642"/>
    <mergeCell ref="I2654:J2654"/>
    <mergeCell ref="K2654:L2654"/>
    <mergeCell ref="I2646:J2646"/>
    <mergeCell ref="I2647:J2647"/>
    <mergeCell ref="K2648:L2648"/>
    <mergeCell ref="K2635:L2635"/>
    <mergeCell ref="I2637:J2637"/>
    <mergeCell ref="K2637:L2637"/>
    <mergeCell ref="I2639:J2639"/>
    <mergeCell ref="I2640:J2640"/>
    <mergeCell ref="K2651:L2651"/>
    <mergeCell ref="I2652:J2652"/>
    <mergeCell ref="K2652:L2652"/>
    <mergeCell ref="A2656:H2656"/>
    <mergeCell ref="K2656:L2656"/>
    <mergeCell ref="I2650:J2650"/>
    <mergeCell ref="K2650:L2650"/>
    <mergeCell ref="I2651:J2651"/>
    <mergeCell ref="I2716:J2716"/>
    <mergeCell ref="I2699:J2699"/>
    <mergeCell ref="K2666:L2666"/>
    <mergeCell ref="I2667:J2667"/>
    <mergeCell ref="K2667:L2667"/>
    <mergeCell ref="A2649:H2649"/>
    <mergeCell ref="K2649:L2649"/>
    <mergeCell ref="I2665:J2665"/>
    <mergeCell ref="K2665:L2665"/>
    <mergeCell ref="I2662:J2662"/>
    <mergeCell ref="K2662:L2662"/>
    <mergeCell ref="I2663:J2663"/>
    <mergeCell ref="K2663:L2663"/>
    <mergeCell ref="A2664:H2664"/>
    <mergeCell ref="K2664:L2664"/>
    <mergeCell ref="A2685:H2685"/>
    <mergeCell ref="K2685:L2685"/>
    <mergeCell ref="I2682:J2682"/>
    <mergeCell ref="I2661:J2661"/>
    <mergeCell ref="K2661:L2661"/>
    <mergeCell ref="K2657:L2657"/>
    <mergeCell ref="I2658:J2658"/>
    <mergeCell ref="K2658:L2658"/>
    <mergeCell ref="I2659:J2659"/>
    <mergeCell ref="I2660:J2660"/>
    <mergeCell ref="I2702:J2702"/>
    <mergeCell ref="K2703:L2703"/>
    <mergeCell ref="K2704:L2704"/>
    <mergeCell ref="A2672:H2672"/>
    <mergeCell ref="K2672:L2672"/>
    <mergeCell ref="I2673:J2673"/>
    <mergeCell ref="A2668:H2668"/>
    <mergeCell ref="K2668:L2668"/>
    <mergeCell ref="I2674:J2674"/>
    <mergeCell ref="I2668:J2668"/>
    <mergeCell ref="I2692:J2692"/>
    <mergeCell ref="K2692:L2692"/>
    <mergeCell ref="A2687:L2687"/>
    <mergeCell ref="A2688:L2688"/>
    <mergeCell ref="C2690:E2690"/>
    <mergeCell ref="I2690:J2690"/>
    <mergeCell ref="A2718:H2718"/>
    <mergeCell ref="K2718:L2718"/>
    <mergeCell ref="I2693:J2693"/>
    <mergeCell ref="K2693:L2693"/>
    <mergeCell ref="I2712:J2712"/>
    <mergeCell ref="I2713:J2713"/>
    <mergeCell ref="K2713:L2713"/>
    <mergeCell ref="I2697:J2697"/>
    <mergeCell ref="K2697:L2697"/>
    <mergeCell ref="I2698:J2698"/>
    <mergeCell ref="I2700:J2700"/>
    <mergeCell ref="K2700:L2700"/>
    <mergeCell ref="I2701:J2701"/>
    <mergeCell ref="K2689:M2689"/>
    <mergeCell ref="K2694:L2694"/>
    <mergeCell ref="A2684:H2684"/>
    <mergeCell ref="I2684:J2684"/>
    <mergeCell ref="K2684:L2684"/>
    <mergeCell ref="I2730:J2730"/>
    <mergeCell ref="K2730:L2730"/>
    <mergeCell ref="K2726:L2726"/>
    <mergeCell ref="I2727:J2727"/>
    <mergeCell ref="K2727:L2727"/>
    <mergeCell ref="I2728:J2728"/>
    <mergeCell ref="I2675:J2675"/>
    <mergeCell ref="K2723:L2723"/>
    <mergeCell ref="I2724:J2724"/>
    <mergeCell ref="K2724:L2724"/>
    <mergeCell ref="I2790:J2790"/>
    <mergeCell ref="K2790:L2790"/>
    <mergeCell ref="K2738:L2738"/>
    <mergeCell ref="I2739:J2739"/>
    <mergeCell ref="I2771:J2771"/>
    <mergeCell ref="K2772:L2772"/>
    <mergeCell ref="K2763:L2763"/>
    <mergeCell ref="I2766:J2766"/>
    <mergeCell ref="I2706:J2706"/>
    <mergeCell ref="K2706:L2706"/>
    <mergeCell ref="I2715:J2715"/>
    <mergeCell ref="I2781:J2781"/>
    <mergeCell ref="I2788:J2788"/>
    <mergeCell ref="K2788:L2788"/>
    <mergeCell ref="K2766:L2766"/>
    <mergeCell ref="I2767:J2767"/>
    <mergeCell ref="I2768:J2768"/>
    <mergeCell ref="K2760:L2760"/>
    <mergeCell ref="K2725:L2725"/>
    <mergeCell ref="I2710:J2710"/>
    <mergeCell ref="I2711:J2711"/>
    <mergeCell ref="I2729:J2729"/>
    <mergeCell ref="K2729:L2729"/>
    <mergeCell ref="I2719:J2719"/>
    <mergeCell ref="I2708:J2708"/>
    <mergeCell ref="I2709:J2709"/>
    <mergeCell ref="I2737:J2737"/>
    <mergeCell ref="A2754:H2754"/>
    <mergeCell ref="K2754:L2754"/>
    <mergeCell ref="I2751:J2751"/>
    <mergeCell ref="I2744:J2744"/>
    <mergeCell ref="A2756:L2756"/>
    <mergeCell ref="A2757:L2757"/>
    <mergeCell ref="C2759:E2759"/>
    <mergeCell ref="A2741:H2741"/>
    <mergeCell ref="K2741:L2741"/>
    <mergeCell ref="I2742:J2742"/>
    <mergeCell ref="A2737:H2737"/>
    <mergeCell ref="K2737:L2737"/>
    <mergeCell ref="K2732:L2732"/>
    <mergeCell ref="A2733:H2733"/>
    <mergeCell ref="K2733:L2733"/>
    <mergeCell ref="K2734:L2734"/>
    <mergeCell ref="I2736:J2736"/>
    <mergeCell ref="K2736:L2736"/>
    <mergeCell ref="I2732:J2732"/>
    <mergeCell ref="A2725:H2725"/>
    <mergeCell ref="K2711:L2711"/>
    <mergeCell ref="K2758:M2758"/>
    <mergeCell ref="A2753:H2753"/>
    <mergeCell ref="I2753:J2753"/>
    <mergeCell ref="K2753:L2753"/>
    <mergeCell ref="I2745:J2745"/>
    <mergeCell ref="I2746:J2746"/>
    <mergeCell ref="I2789:J2789"/>
    <mergeCell ref="K2789:L2789"/>
    <mergeCell ref="I2784:J2784"/>
    <mergeCell ref="I2785:J2785"/>
    <mergeCell ref="K2786:L2786"/>
    <mergeCell ref="A2787:H2787"/>
    <mergeCell ref="K2787:L2787"/>
    <mergeCell ref="I2762:J2762"/>
    <mergeCell ref="K2762:L2762"/>
    <mergeCell ref="I2780:J2780"/>
    <mergeCell ref="K2780:L2780"/>
    <mergeCell ref="I2759:J2759"/>
    <mergeCell ref="K2759:L2759"/>
    <mergeCell ref="I2779:J2779"/>
    <mergeCell ref="I2769:J2769"/>
    <mergeCell ref="K2769:L2769"/>
    <mergeCell ref="I2770:J2770"/>
    <mergeCell ref="I2782:J2782"/>
    <mergeCell ref="K2782:L2782"/>
    <mergeCell ref="K2773:L2773"/>
    <mergeCell ref="I2775:J2775"/>
    <mergeCell ref="K2775:L2775"/>
    <mergeCell ref="I2777:J2777"/>
    <mergeCell ref="I2778:J2778"/>
    <mergeCell ref="I2761:J2761"/>
    <mergeCell ref="K2761:L2761"/>
    <mergeCell ref="I2792:J2792"/>
    <mergeCell ref="K2792:L2792"/>
    <mergeCell ref="I2793:J2793"/>
    <mergeCell ref="K2793:L2793"/>
    <mergeCell ref="A2794:H2794"/>
    <mergeCell ref="K2794:L2794"/>
    <mergeCell ref="I2814:J2814"/>
    <mergeCell ref="I2815:J2815"/>
    <mergeCell ref="I2816:J2816"/>
    <mergeCell ref="K2808:L2808"/>
    <mergeCell ref="I2809:J2809"/>
    <mergeCell ref="A2811:H2811"/>
    <mergeCell ref="K2811:L2811"/>
    <mergeCell ref="I2812:J2812"/>
    <mergeCell ref="I2813:J2813"/>
    <mergeCell ref="I2805:J2805"/>
    <mergeCell ref="K2805:L2805"/>
    <mergeCell ref="I2806:J2806"/>
    <mergeCell ref="K2806:L2806"/>
    <mergeCell ref="I2807:J2807"/>
    <mergeCell ref="I2803:J2803"/>
    <mergeCell ref="K2803:L2803"/>
    <mergeCell ref="I2800:J2800"/>
    <mergeCell ref="K2800:L2800"/>
    <mergeCell ref="I2801:J2801"/>
    <mergeCell ref="K2801:L2801"/>
    <mergeCell ref="A2802:H2802"/>
    <mergeCell ref="K2802:L2802"/>
    <mergeCell ref="I2821:J2821"/>
    <mergeCell ref="A2823:H2823"/>
    <mergeCell ref="I2823:J2823"/>
    <mergeCell ref="K2823:L2823"/>
    <mergeCell ref="K2825:L2825"/>
    <mergeCell ref="A2824:H2824"/>
    <mergeCell ref="I2824:J2824"/>
    <mergeCell ref="A2807:H2807"/>
    <mergeCell ref="K2807:L2807"/>
    <mergeCell ref="K2804:L2804"/>
    <mergeCell ref="I2799:J2799"/>
    <mergeCell ref="K2799:L2799"/>
    <mergeCell ref="K2795:L2795"/>
    <mergeCell ref="I2796:J2796"/>
    <mergeCell ref="K2796:L2796"/>
    <mergeCell ref="I2797:J2797"/>
    <mergeCell ref="I2798:J2798"/>
    <mergeCell ref="I2849:J2849"/>
    <mergeCell ref="I2850:J2850"/>
    <mergeCell ref="I2851:J2851"/>
    <mergeCell ref="I2852:J2852"/>
    <mergeCell ref="K2852:L2852"/>
    <mergeCell ref="I2842:J2842"/>
    <mergeCell ref="I2843:J2843"/>
    <mergeCell ref="K2844:L2844"/>
    <mergeCell ref="K2845:L2845"/>
    <mergeCell ref="I2847:J2847"/>
    <mergeCell ref="K2824:L2824"/>
    <mergeCell ref="K2847:L2847"/>
    <mergeCell ref="I2838:J2838"/>
    <mergeCell ref="K2838:L2838"/>
    <mergeCell ref="I2839:J2839"/>
    <mergeCell ref="I2840:J2840"/>
    <mergeCell ref="I2841:J2841"/>
    <mergeCell ref="K2841:L2841"/>
    <mergeCell ref="I2833:J2833"/>
    <mergeCell ref="K2833:L2833"/>
    <mergeCell ref="I2834:J2834"/>
    <mergeCell ref="K2834:L2834"/>
    <mergeCell ref="K2835:L2835"/>
    <mergeCell ref="A2829:L2829"/>
    <mergeCell ref="C2831:E2831"/>
    <mergeCell ref="I2831:J2831"/>
    <mergeCell ref="K2831:L2831"/>
    <mergeCell ref="K2832:L2832"/>
    <mergeCell ref="A2826:H2826"/>
    <mergeCell ref="K2826:L2826"/>
    <mergeCell ref="A2828:L2828"/>
    <mergeCell ref="K2830:M2830"/>
    <mergeCell ref="I2865:J2865"/>
    <mergeCell ref="K2865:L2865"/>
    <mergeCell ref="A2866:H2866"/>
    <mergeCell ref="K2866:L2866"/>
    <mergeCell ref="K2867:L2867"/>
    <mergeCell ref="I2861:J2861"/>
    <mergeCell ref="K2861:L2861"/>
    <mergeCell ref="I2862:J2862"/>
    <mergeCell ref="K2862:L2862"/>
    <mergeCell ref="I2864:J2864"/>
    <mergeCell ref="K2864:L2864"/>
    <mergeCell ref="K2858:L2858"/>
    <mergeCell ref="A2859:H2859"/>
    <mergeCell ref="K2859:L2859"/>
    <mergeCell ref="I2860:J2860"/>
    <mergeCell ref="K2860:L2860"/>
    <mergeCell ref="I2853:J2853"/>
    <mergeCell ref="I2854:J2854"/>
    <mergeCell ref="K2854:L2854"/>
    <mergeCell ref="I2856:J2856"/>
    <mergeCell ref="I2857:J2857"/>
    <mergeCell ref="A2874:H2874"/>
    <mergeCell ref="K2874:L2874"/>
    <mergeCell ref="I2871:J2871"/>
    <mergeCell ref="K2871:L2871"/>
    <mergeCell ref="I2868:J2868"/>
    <mergeCell ref="K2868:L2868"/>
    <mergeCell ref="I2869:J2869"/>
    <mergeCell ref="I2870:J2870"/>
    <mergeCell ref="K2870:L2870"/>
    <mergeCell ref="I2886:J2886"/>
    <mergeCell ref="I2887:J2887"/>
    <mergeCell ref="I2888:J2888"/>
    <mergeCell ref="K2880:L2880"/>
    <mergeCell ref="I2881:J2881"/>
    <mergeCell ref="K2873:L2873"/>
    <mergeCell ref="I2879:J2879"/>
    <mergeCell ref="K2876:L2876"/>
    <mergeCell ref="I2877:J2877"/>
    <mergeCell ref="K2877:L2877"/>
    <mergeCell ref="I2878:J2878"/>
    <mergeCell ref="K2878:L2878"/>
    <mergeCell ref="I2885:J2885"/>
    <mergeCell ref="I2875:J2875"/>
    <mergeCell ref="K2875:L2875"/>
    <mergeCell ref="I2872:J2872"/>
    <mergeCell ref="K2872:L2872"/>
    <mergeCell ref="I2873:J2873"/>
    <mergeCell ref="A2898:L2898"/>
    <mergeCell ref="I2893:J2893"/>
    <mergeCell ref="I2935:J2935"/>
    <mergeCell ref="K2935:L2935"/>
    <mergeCell ref="A2936:H2936"/>
    <mergeCell ref="K2934:L2934"/>
    <mergeCell ref="I2923:J2923"/>
    <mergeCell ref="I2912:J2912"/>
    <mergeCell ref="I2913:J2913"/>
    <mergeCell ref="K2914:L2914"/>
    <mergeCell ref="A2883:H2883"/>
    <mergeCell ref="K2883:L2883"/>
    <mergeCell ref="I2884:J2884"/>
    <mergeCell ref="A2879:H2879"/>
    <mergeCell ref="K2879:L2879"/>
    <mergeCell ref="I2908:J2908"/>
    <mergeCell ref="K2908:L2908"/>
    <mergeCell ref="K2902:L2902"/>
    <mergeCell ref="A2896:H2896"/>
    <mergeCell ref="K2896:L2896"/>
    <mergeCell ref="A2895:H2895"/>
    <mergeCell ref="I2895:J2895"/>
    <mergeCell ref="K2895:L2895"/>
    <mergeCell ref="I2904:J2904"/>
    <mergeCell ref="K2904:L2904"/>
    <mergeCell ref="K2905:L2905"/>
    <mergeCell ref="A2899:L2899"/>
    <mergeCell ref="C2901:E2901"/>
    <mergeCell ref="I2901:J2901"/>
    <mergeCell ref="K2901:L2901"/>
    <mergeCell ref="I2917:J2917"/>
    <mergeCell ref="K2917:L2917"/>
    <mergeCell ref="I2909:J2909"/>
    <mergeCell ref="I2910:J2910"/>
    <mergeCell ref="I2924:J2924"/>
    <mergeCell ref="K2924:L2924"/>
    <mergeCell ref="I2926:J2926"/>
    <mergeCell ref="K2915:L2915"/>
    <mergeCell ref="I2903:J2903"/>
    <mergeCell ref="K2903:L2903"/>
    <mergeCell ref="I2911:J2911"/>
    <mergeCell ref="K2911:L2911"/>
    <mergeCell ref="I2931:J2931"/>
    <mergeCell ref="K2931:L2931"/>
    <mergeCell ref="I2927:J2927"/>
    <mergeCell ref="I2919:J2919"/>
    <mergeCell ref="I2920:J2920"/>
    <mergeCell ref="I2930:J2930"/>
    <mergeCell ref="K2930:L2930"/>
    <mergeCell ref="K2936:L2936"/>
    <mergeCell ref="K2937:L2937"/>
    <mergeCell ref="I2949:J2949"/>
    <mergeCell ref="I2974:J2974"/>
    <mergeCell ref="K2974:L2974"/>
    <mergeCell ref="I2938:J2938"/>
    <mergeCell ref="K2938:L2938"/>
    <mergeCell ref="I2939:J2939"/>
    <mergeCell ref="I2921:J2921"/>
    <mergeCell ref="I2922:J2922"/>
    <mergeCell ref="K2922:L2922"/>
    <mergeCell ref="K2928:L2928"/>
    <mergeCell ref="A2929:H2929"/>
    <mergeCell ref="K2929:L2929"/>
    <mergeCell ref="I2932:J2932"/>
    <mergeCell ref="K2932:L2932"/>
    <mergeCell ref="I2934:J2934"/>
    <mergeCell ref="A2949:H2949"/>
    <mergeCell ref="K2949:L2949"/>
    <mergeCell ref="A2944:H2944"/>
    <mergeCell ref="K2944:L2944"/>
    <mergeCell ref="I2941:J2941"/>
    <mergeCell ref="K2941:L2941"/>
    <mergeCell ref="I2945:J2945"/>
    <mergeCell ref="K2945:L2945"/>
    <mergeCell ref="I2940:J2940"/>
    <mergeCell ref="K2940:L2940"/>
    <mergeCell ref="I2942:J2942"/>
    <mergeCell ref="K2942:L2942"/>
    <mergeCell ref="I2943:J2943"/>
    <mergeCell ref="K2943:L2943"/>
    <mergeCell ref="A2953:H2953"/>
    <mergeCell ref="K2953:L2953"/>
    <mergeCell ref="I2954:J2954"/>
    <mergeCell ref="A2965:H2965"/>
    <mergeCell ref="I2965:J2965"/>
    <mergeCell ref="I2955:J2955"/>
    <mergeCell ref="I2956:J2956"/>
    <mergeCell ref="I2957:J2957"/>
    <mergeCell ref="I2958:J2958"/>
    <mergeCell ref="I2978:J2978"/>
    <mergeCell ref="K2965:L2965"/>
    <mergeCell ref="K2946:L2946"/>
    <mergeCell ref="I2947:J2947"/>
    <mergeCell ref="K2947:L2947"/>
    <mergeCell ref="I2948:J2948"/>
    <mergeCell ref="K2948:L2948"/>
    <mergeCell ref="K2950:L2950"/>
    <mergeCell ref="I2951:J2951"/>
    <mergeCell ref="K2978:L2978"/>
    <mergeCell ref="I2981:J2981"/>
    <mergeCell ref="K2981:L2981"/>
    <mergeCell ref="I3001:J3001"/>
    <mergeCell ref="K3001:L3001"/>
    <mergeCell ref="I3002:J3002"/>
    <mergeCell ref="K3002:L3002"/>
    <mergeCell ref="I2992:J2992"/>
    <mergeCell ref="K2992:L2992"/>
    <mergeCell ref="K2998:L2998"/>
    <mergeCell ref="K2972:L2972"/>
    <mergeCell ref="A2966:H2966"/>
    <mergeCell ref="K2966:L2966"/>
    <mergeCell ref="A2968:L2968"/>
    <mergeCell ref="I2963:J2963"/>
    <mergeCell ref="I2973:J2973"/>
    <mergeCell ref="K2973:L2973"/>
    <mergeCell ref="I2979:J2979"/>
    <mergeCell ref="I2980:J2980"/>
    <mergeCell ref="A2999:H2999"/>
    <mergeCell ref="K2999:L2999"/>
    <mergeCell ref="I3000:J3000"/>
    <mergeCell ref="K3000:L3000"/>
    <mergeCell ref="K2975:L2975"/>
    <mergeCell ref="A2969:L2969"/>
    <mergeCell ref="C2971:E2971"/>
    <mergeCell ref="I2971:J2971"/>
    <mergeCell ref="K2971:L2971"/>
    <mergeCell ref="K3006:L3006"/>
    <mergeCell ref="K3007:L3007"/>
    <mergeCell ref="K3004:L3004"/>
    <mergeCell ref="I2993:J2993"/>
    <mergeCell ref="I2982:J2982"/>
    <mergeCell ref="I2983:J2983"/>
    <mergeCell ref="K2984:L2984"/>
    <mergeCell ref="K2985:L2985"/>
    <mergeCell ref="A3014:H3014"/>
    <mergeCell ref="K3014:L3014"/>
    <mergeCell ref="I3011:J3011"/>
    <mergeCell ref="I3005:J3005"/>
    <mergeCell ref="K3005:L3005"/>
    <mergeCell ref="A3006:H3006"/>
    <mergeCell ref="I3008:J3008"/>
    <mergeCell ref="K3008:L3008"/>
    <mergeCell ref="I3009:J3009"/>
    <mergeCell ref="I3010:J3010"/>
    <mergeCell ref="I3004:J3004"/>
    <mergeCell ref="I2987:J2987"/>
    <mergeCell ref="K2987:L2987"/>
    <mergeCell ref="I2994:J2994"/>
    <mergeCell ref="K2994:L2994"/>
    <mergeCell ref="I2996:J2996"/>
    <mergeCell ref="I2997:J2997"/>
    <mergeCell ref="I2989:J2989"/>
    <mergeCell ref="I2990:J2990"/>
    <mergeCell ref="I2991:J2991"/>
    <mergeCell ref="I3025:J3025"/>
    <mergeCell ref="I3026:J3026"/>
    <mergeCell ref="I3027:J3027"/>
    <mergeCell ref="I3028:J3028"/>
    <mergeCell ref="K3010:L3010"/>
    <mergeCell ref="I3012:J3012"/>
    <mergeCell ref="K3012:L3012"/>
    <mergeCell ref="I3013:J3013"/>
    <mergeCell ref="K3013:L3013"/>
    <mergeCell ref="I3015:J3015"/>
    <mergeCell ref="K3015:L3015"/>
    <mergeCell ref="K3016:L3016"/>
    <mergeCell ref="I3017:J3017"/>
    <mergeCell ref="K3017:L3017"/>
    <mergeCell ref="I3018:J3018"/>
    <mergeCell ref="K3018:L3018"/>
    <mergeCell ref="K3011:L3011"/>
    <mergeCell ref="I3024:J3024"/>
    <mergeCell ref="A3019:H3019"/>
    <mergeCell ref="K3019:L3019"/>
    <mergeCell ref="I3063:J3063"/>
    <mergeCell ref="I3052:J3052"/>
    <mergeCell ref="I3053:J3053"/>
    <mergeCell ref="K3054:L3054"/>
    <mergeCell ref="K3055:L3055"/>
    <mergeCell ref="I3043:J3043"/>
    <mergeCell ref="K3043:L3043"/>
    <mergeCell ref="I3019:J3019"/>
    <mergeCell ref="I3044:J3044"/>
    <mergeCell ref="K3044:L3044"/>
    <mergeCell ref="K3045:L3045"/>
    <mergeCell ref="A3039:L3039"/>
    <mergeCell ref="C3041:E3041"/>
    <mergeCell ref="I3041:J3041"/>
    <mergeCell ref="K3041:L3041"/>
    <mergeCell ref="A3023:H3023"/>
    <mergeCell ref="K3023:L3023"/>
    <mergeCell ref="K3020:L3020"/>
    <mergeCell ref="I3021:J3021"/>
    <mergeCell ref="K3042:L3042"/>
    <mergeCell ref="A3036:H3036"/>
    <mergeCell ref="K3036:L3036"/>
    <mergeCell ref="A3038:L3038"/>
    <mergeCell ref="I3033:J3033"/>
    <mergeCell ref="A3035:H3035"/>
    <mergeCell ref="I3035:J3035"/>
    <mergeCell ref="K3035:L3035"/>
    <mergeCell ref="I3048:J3048"/>
    <mergeCell ref="K3048:L3048"/>
    <mergeCell ref="I3057:J3057"/>
    <mergeCell ref="K3057:L3057"/>
    <mergeCell ref="I3049:J3049"/>
    <mergeCell ref="I3050:J3050"/>
    <mergeCell ref="I3064:J3064"/>
    <mergeCell ref="K3064:L3064"/>
    <mergeCell ref="I3066:J3066"/>
    <mergeCell ref="I3067:J3067"/>
    <mergeCell ref="I3059:J3059"/>
    <mergeCell ref="I3051:J3051"/>
    <mergeCell ref="K3051:L3051"/>
    <mergeCell ref="I3075:J3075"/>
    <mergeCell ref="K3075:L3075"/>
    <mergeCell ref="A3076:H3076"/>
    <mergeCell ref="K3074:L3074"/>
    <mergeCell ref="I3071:J3071"/>
    <mergeCell ref="K3071:L3071"/>
    <mergeCell ref="I3072:J3072"/>
    <mergeCell ref="K3072:L3072"/>
    <mergeCell ref="I3070:J3070"/>
    <mergeCell ref="K3070:L3070"/>
    <mergeCell ref="K3076:L3076"/>
    <mergeCell ref="I3060:J3060"/>
    <mergeCell ref="I3061:J3061"/>
    <mergeCell ref="I3062:J3062"/>
    <mergeCell ref="K3062:L3062"/>
    <mergeCell ref="K3068:L3068"/>
    <mergeCell ref="A3069:H3069"/>
    <mergeCell ref="K3069:L3069"/>
    <mergeCell ref="I3074:J3074"/>
    <mergeCell ref="A3106:H3106"/>
    <mergeCell ref="K3106:L3106"/>
    <mergeCell ref="A3108:L3108"/>
    <mergeCell ref="K3118:L3118"/>
    <mergeCell ref="I3134:J3134"/>
    <mergeCell ref="K3134:L3134"/>
    <mergeCell ref="I3136:J3136"/>
    <mergeCell ref="K3077:L3077"/>
    <mergeCell ref="I3089:J3089"/>
    <mergeCell ref="I3114:J3114"/>
    <mergeCell ref="K3114:L3114"/>
    <mergeCell ref="I3078:J3078"/>
    <mergeCell ref="K3078:L3078"/>
    <mergeCell ref="I3079:J3079"/>
    <mergeCell ref="K3110:M3110"/>
    <mergeCell ref="I3080:J3080"/>
    <mergeCell ref="K3080:L3080"/>
    <mergeCell ref="I3082:J3082"/>
    <mergeCell ref="K3082:L3082"/>
    <mergeCell ref="I3083:J3083"/>
    <mergeCell ref="K3083:L3083"/>
    <mergeCell ref="A3089:H3089"/>
    <mergeCell ref="K3089:L3089"/>
    <mergeCell ref="A3084:H3084"/>
    <mergeCell ref="K3084:L3084"/>
    <mergeCell ref="I3081:J3081"/>
    <mergeCell ref="K3081:L3081"/>
    <mergeCell ref="I3085:J3085"/>
    <mergeCell ref="K3085:L3085"/>
    <mergeCell ref="K3086:L3086"/>
    <mergeCell ref="I3087:J3087"/>
    <mergeCell ref="K3105:L3105"/>
    <mergeCell ref="I3149:J3149"/>
    <mergeCell ref="I3150:J3150"/>
    <mergeCell ref="K3150:L3150"/>
    <mergeCell ref="I3152:J3152"/>
    <mergeCell ref="I3161:J3161"/>
    <mergeCell ref="A3176:H3176"/>
    <mergeCell ref="I3176:J3176"/>
    <mergeCell ref="K3176:L3176"/>
    <mergeCell ref="K3156:L3156"/>
    <mergeCell ref="I3157:J3157"/>
    <mergeCell ref="K3157:L3157"/>
    <mergeCell ref="I3158:J3158"/>
    <mergeCell ref="K3163:L3163"/>
    <mergeCell ref="I3164:J3164"/>
    <mergeCell ref="A3093:H3093"/>
    <mergeCell ref="K3093:L3093"/>
    <mergeCell ref="I3094:J3094"/>
    <mergeCell ref="A3105:H3105"/>
    <mergeCell ref="I3105:J3105"/>
    <mergeCell ref="I3103:J3103"/>
    <mergeCell ref="I3145:J3145"/>
    <mergeCell ref="K3145:L3145"/>
    <mergeCell ref="I3113:J3113"/>
    <mergeCell ref="K3113:L3113"/>
    <mergeCell ref="I3121:J3121"/>
    <mergeCell ref="I3119:J3119"/>
    <mergeCell ref="I3120:J3120"/>
    <mergeCell ref="I3095:J3095"/>
    <mergeCell ref="I3096:J3096"/>
    <mergeCell ref="I3097:J3097"/>
    <mergeCell ref="I3098:J3098"/>
    <mergeCell ref="I3118:J3118"/>
    <mergeCell ref="K3142:L3142"/>
    <mergeCell ref="I3144:J3144"/>
    <mergeCell ref="I3127:J3127"/>
    <mergeCell ref="K3127:L3127"/>
    <mergeCell ref="K3138:L3138"/>
    <mergeCell ref="A3146:H3146"/>
    <mergeCell ref="K3144:L3144"/>
    <mergeCell ref="I3133:J3133"/>
    <mergeCell ref="I3122:J3122"/>
    <mergeCell ref="I3123:J3123"/>
    <mergeCell ref="I3137:J3137"/>
    <mergeCell ref="I3129:J3129"/>
    <mergeCell ref="I3130:J3130"/>
    <mergeCell ref="I3131:J3131"/>
    <mergeCell ref="K3115:L3115"/>
    <mergeCell ref="A3109:L3109"/>
    <mergeCell ref="C3111:E3111"/>
    <mergeCell ref="I3111:J3111"/>
    <mergeCell ref="K3111:L3111"/>
    <mergeCell ref="I3132:J3132"/>
    <mergeCell ref="K3132:L3132"/>
    <mergeCell ref="K3121:L3121"/>
    <mergeCell ref="K3124:L3124"/>
    <mergeCell ref="K3125:L3125"/>
    <mergeCell ref="K3112:L3112"/>
    <mergeCell ref="A3180:L3180"/>
    <mergeCell ref="A3181:L3181"/>
    <mergeCell ref="C3183:E3183"/>
    <mergeCell ref="I3183:J3183"/>
    <mergeCell ref="K3183:L3183"/>
    <mergeCell ref="K2731:L2731"/>
    <mergeCell ref="I2743:J2743"/>
    <mergeCell ref="A3159:H3159"/>
    <mergeCell ref="K3159:L3159"/>
    <mergeCell ref="I3165:J3165"/>
    <mergeCell ref="I3166:J3166"/>
    <mergeCell ref="I3167:J3167"/>
    <mergeCell ref="I3168:J3168"/>
    <mergeCell ref="K3160:L3160"/>
    <mergeCell ref="K3147:L3147"/>
    <mergeCell ref="A3178:H3178"/>
    <mergeCell ref="K3178:L3178"/>
    <mergeCell ref="I3173:J3173"/>
    <mergeCell ref="A3175:H3175"/>
    <mergeCell ref="I3175:J3175"/>
    <mergeCell ref="K3175:L3175"/>
    <mergeCell ref="K3177:L3177"/>
    <mergeCell ref="I3159:J3159"/>
    <mergeCell ref="A3163:H3163"/>
    <mergeCell ref="I2731:J2731"/>
    <mergeCell ref="A3139:H3139"/>
    <mergeCell ref="A3154:H3154"/>
    <mergeCell ref="K3154:L3154"/>
    <mergeCell ref="I3151:J3151"/>
    <mergeCell ref="K3151:L3151"/>
    <mergeCell ref="I3148:J3148"/>
    <mergeCell ref="K3148:L3148"/>
    <mergeCell ref="K2719:L2719"/>
    <mergeCell ref="A2545:H2545"/>
    <mergeCell ref="I2545:J2545"/>
    <mergeCell ref="K2545:L2545"/>
    <mergeCell ref="A2615:H2615"/>
    <mergeCell ref="I2615:J2615"/>
    <mergeCell ref="K2615:L2615"/>
    <mergeCell ref="I2723:J2723"/>
    <mergeCell ref="K3158:L3158"/>
    <mergeCell ref="I3155:J3155"/>
    <mergeCell ref="K3155:L3155"/>
    <mergeCell ref="K3139:L3139"/>
    <mergeCell ref="I3140:J3140"/>
    <mergeCell ref="K3140:L3140"/>
    <mergeCell ref="K3146:L3146"/>
    <mergeCell ref="K3152:L3152"/>
    <mergeCell ref="I3153:J3153"/>
    <mergeCell ref="K3153:L3153"/>
    <mergeCell ref="I2720:J2720"/>
    <mergeCell ref="K2720:L2720"/>
    <mergeCell ref="I2721:J2721"/>
    <mergeCell ref="K2721:L2721"/>
    <mergeCell ref="K2735:L2735"/>
    <mergeCell ref="I2734:J2734"/>
    <mergeCell ref="K3087:L3087"/>
    <mergeCell ref="I3088:J3088"/>
    <mergeCell ref="K3088:L3088"/>
    <mergeCell ref="K3090:L3090"/>
    <mergeCell ref="I3091:J3091"/>
    <mergeCell ref="I3141:J3141"/>
    <mergeCell ref="K3141:L3141"/>
    <mergeCell ref="I3142:J3142"/>
    <mergeCell ref="I3194:J3194"/>
    <mergeCell ref="I3195:J3195"/>
    <mergeCell ref="K3196:L3196"/>
    <mergeCell ref="K3197:L3197"/>
    <mergeCell ref="I3199:J3199"/>
    <mergeCell ref="K3199:L3199"/>
    <mergeCell ref="I3190:J3190"/>
    <mergeCell ref="K3190:L3190"/>
    <mergeCell ref="I3191:J3191"/>
    <mergeCell ref="I3192:J3192"/>
    <mergeCell ref="I3193:J3193"/>
    <mergeCell ref="K3193:L3193"/>
    <mergeCell ref="K3184:L3184"/>
    <mergeCell ref="I3185:J3185"/>
    <mergeCell ref="K3185:L3185"/>
    <mergeCell ref="I3186:J3186"/>
    <mergeCell ref="K3186:L3186"/>
    <mergeCell ref="K3187:L3187"/>
    <mergeCell ref="A3218:H3218"/>
    <mergeCell ref="K3218:L3218"/>
    <mergeCell ref="I3212:J3212"/>
    <mergeCell ref="K3212:L3212"/>
    <mergeCell ref="I3213:J3213"/>
    <mergeCell ref="K3213:L3213"/>
    <mergeCell ref="I3214:J3214"/>
    <mergeCell ref="K3214:L3214"/>
    <mergeCell ref="I3206:J3206"/>
    <mergeCell ref="K3206:L3206"/>
    <mergeCell ref="I3208:J3208"/>
    <mergeCell ref="I3209:J3209"/>
    <mergeCell ref="K3210:L3210"/>
    <mergeCell ref="A3211:H3211"/>
    <mergeCell ref="K3211:L3211"/>
    <mergeCell ref="I3201:J3201"/>
    <mergeCell ref="I3202:J3202"/>
    <mergeCell ref="I3203:J3203"/>
    <mergeCell ref="I3204:J3204"/>
    <mergeCell ref="K3204:L3204"/>
    <mergeCell ref="I3205:J3205"/>
    <mergeCell ref="I3223:J3223"/>
    <mergeCell ref="K3223:L3223"/>
    <mergeCell ref="I3224:J3224"/>
    <mergeCell ref="K3224:L3224"/>
    <mergeCell ref="I3236:J3236"/>
    <mergeCell ref="I3237:J3237"/>
    <mergeCell ref="I3229:J3229"/>
    <mergeCell ref="K3229:L3229"/>
    <mergeCell ref="I3230:J3230"/>
    <mergeCell ref="K3230:L3230"/>
    <mergeCell ref="K3219:L3219"/>
    <mergeCell ref="I3220:J3220"/>
    <mergeCell ref="K3220:L3220"/>
    <mergeCell ref="I3221:J3221"/>
    <mergeCell ref="I3222:J3222"/>
    <mergeCell ref="K3222:L3222"/>
    <mergeCell ref="I3216:J3216"/>
    <mergeCell ref="K3216:L3216"/>
    <mergeCell ref="I3217:J3217"/>
    <mergeCell ref="K3217:L3217"/>
    <mergeCell ref="A3231:H3231"/>
    <mergeCell ref="I3231:J3231"/>
    <mergeCell ref="K3231:L3231"/>
    <mergeCell ref="K3232:L3232"/>
    <mergeCell ref="I3233:J3233"/>
    <mergeCell ref="A3235:H3235"/>
    <mergeCell ref="K3235:L3235"/>
    <mergeCell ref="K3247:L3247"/>
    <mergeCell ref="A3248:H3248"/>
    <mergeCell ref="K3248:L3248"/>
    <mergeCell ref="I3225:J3225"/>
    <mergeCell ref="K3225:L3225"/>
    <mergeCell ref="A3226:H3226"/>
    <mergeCell ref="K3226:L3226"/>
    <mergeCell ref="I3227:J3227"/>
    <mergeCell ref="K3227:L3227"/>
    <mergeCell ref="K3228:L3228"/>
    <mergeCell ref="I3238:J3238"/>
    <mergeCell ref="I3239:J3239"/>
    <mergeCell ref="I3240:J3240"/>
    <mergeCell ref="I3245:J3245"/>
    <mergeCell ref="A3247:H3247"/>
    <mergeCell ref="I3247:J3247"/>
  </mergeCells>
  <pageMargins left="0.70866141732283472" right="0.70866141732283472" top="0.15748031496062992" bottom="0.15748031496062992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71"/>
  <sheetViews>
    <sheetView view="pageBreakPreview" zoomScale="80" zoomScaleNormal="100" zoomScaleSheetLayoutView="80" workbookViewId="0">
      <selection activeCell="A63" sqref="A63:H63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2" spans="1:13" ht="15.75">
      <c r="A2" s="957" t="s">
        <v>104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262"/>
    </row>
    <row r="3" spans="1:13" ht="15.75">
      <c r="A3" s="958" t="s">
        <v>103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262"/>
    </row>
    <row r="4" spans="1:13" ht="15.75">
      <c r="A4" s="300"/>
      <c r="B4" s="300"/>
      <c r="C4" s="300"/>
      <c r="D4" s="300"/>
      <c r="E4" s="300"/>
      <c r="F4" s="300" t="s">
        <v>296</v>
      </c>
      <c r="G4" s="300"/>
      <c r="H4" s="300"/>
      <c r="I4" s="300"/>
      <c r="J4" s="300"/>
      <c r="K4" s="1110" t="s">
        <v>295</v>
      </c>
      <c r="L4" s="1111"/>
      <c r="M4" s="1111"/>
    </row>
    <row r="5" spans="1:13">
      <c r="A5" s="264"/>
      <c r="B5" s="263"/>
      <c r="C5" s="960" t="s">
        <v>100</v>
      </c>
      <c r="D5" s="960"/>
      <c r="E5" s="960"/>
      <c r="F5" s="263"/>
      <c r="G5" s="263"/>
      <c r="H5" s="298"/>
      <c r="I5" s="961" t="s">
        <v>99</v>
      </c>
      <c r="J5" s="962"/>
      <c r="K5" s="963" t="s">
        <v>98</v>
      </c>
      <c r="L5" s="964"/>
      <c r="M5" s="312"/>
    </row>
    <row r="6" spans="1:13">
      <c r="A6" s="311"/>
      <c r="B6" s="283"/>
      <c r="C6" s="283"/>
      <c r="D6" s="283"/>
      <c r="E6" s="283"/>
      <c r="F6" s="283"/>
      <c r="G6" s="283"/>
      <c r="H6" s="284"/>
      <c r="I6" s="234"/>
      <c r="J6" s="233"/>
      <c r="K6" s="965" t="s">
        <v>97</v>
      </c>
      <c r="L6" s="966"/>
      <c r="M6" s="310" t="s">
        <v>96</v>
      </c>
    </row>
    <row r="7" spans="1:13">
      <c r="A7" s="311"/>
      <c r="B7" s="283"/>
      <c r="C7" s="283"/>
      <c r="D7" s="283"/>
      <c r="E7" s="283"/>
      <c r="F7" s="283"/>
      <c r="G7" s="283"/>
      <c r="H7" s="284"/>
      <c r="I7" s="967" t="s">
        <v>95</v>
      </c>
      <c r="J7" s="968"/>
      <c r="K7" s="969" t="s">
        <v>94</v>
      </c>
      <c r="L7" s="970"/>
      <c r="M7" s="310" t="s">
        <v>93</v>
      </c>
    </row>
    <row r="8" spans="1:13" ht="16.5" thickBot="1">
      <c r="A8" s="309"/>
      <c r="B8" s="280"/>
      <c r="C8" s="280"/>
      <c r="D8" s="280"/>
      <c r="E8" s="280"/>
      <c r="F8" s="280"/>
      <c r="G8" s="280"/>
      <c r="H8" s="279"/>
      <c r="I8" s="971">
        <v>1406.2</v>
      </c>
      <c r="J8" s="972"/>
      <c r="K8" s="973"/>
      <c r="L8" s="974"/>
      <c r="M8" s="308"/>
    </row>
    <row r="9" spans="1:13">
      <c r="A9" s="296" t="s">
        <v>92</v>
      </c>
      <c r="B9" s="276"/>
      <c r="C9" s="276"/>
      <c r="D9" s="276"/>
      <c r="E9" s="276"/>
      <c r="F9" s="276"/>
      <c r="G9" s="276"/>
      <c r="H9" s="307"/>
      <c r="I9" s="273"/>
      <c r="J9" s="272"/>
      <c r="K9" s="955">
        <f>K12+K15</f>
        <v>7.59</v>
      </c>
      <c r="L9" s="956"/>
      <c r="M9" s="226">
        <f>K9*12*I8</f>
        <v>128076.696</v>
      </c>
    </row>
    <row r="10" spans="1:13">
      <c r="A10" s="306" t="s">
        <v>91</v>
      </c>
      <c r="B10" s="305"/>
      <c r="C10" s="305"/>
      <c r="D10" s="305"/>
      <c r="E10" s="305"/>
      <c r="F10" s="305"/>
      <c r="G10" s="305"/>
      <c r="H10" s="304"/>
      <c r="I10" s="234"/>
      <c r="J10" s="233"/>
      <c r="K10" s="268"/>
      <c r="L10" s="261"/>
      <c r="M10" s="303"/>
    </row>
    <row r="11" spans="1:13" ht="15.75" thickBot="1">
      <c r="A11" s="292" t="s">
        <v>90</v>
      </c>
      <c r="B11" s="302"/>
      <c r="C11" s="302"/>
      <c r="D11" s="302"/>
      <c r="E11" s="302"/>
      <c r="F11" s="302"/>
      <c r="G11" s="302"/>
      <c r="H11" s="301"/>
      <c r="I11" s="289"/>
      <c r="J11" s="222"/>
      <c r="K11" s="221"/>
      <c r="L11" s="220"/>
      <c r="M11" s="219"/>
    </row>
    <row r="12" spans="1:13">
      <c r="A12" s="257" t="s">
        <v>89</v>
      </c>
      <c r="B12" s="266"/>
      <c r="C12" s="266"/>
      <c r="D12" s="266"/>
      <c r="E12" s="266"/>
      <c r="F12" s="266"/>
      <c r="G12" s="266"/>
      <c r="H12" s="285"/>
      <c r="I12" s="975" t="s">
        <v>27</v>
      </c>
      <c r="J12" s="976"/>
      <c r="K12" s="977">
        <v>4.54</v>
      </c>
      <c r="L12" s="978"/>
      <c r="M12" s="215">
        <f>K12*12*I8</f>
        <v>76609.776000000013</v>
      </c>
    </row>
    <row r="13" spans="1:13">
      <c r="A13" s="238" t="s">
        <v>80</v>
      </c>
      <c r="B13" s="283"/>
      <c r="C13" s="283"/>
      <c r="D13" s="283"/>
      <c r="E13" s="283"/>
      <c r="F13" s="283"/>
      <c r="G13" s="283"/>
      <c r="H13" s="284"/>
      <c r="I13" s="967" t="s">
        <v>70</v>
      </c>
      <c r="J13" s="968"/>
      <c r="K13" s="262"/>
      <c r="L13" s="261"/>
      <c r="M13" s="215"/>
    </row>
    <row r="14" spans="1:13">
      <c r="A14" s="257" t="s">
        <v>79</v>
      </c>
      <c r="B14" s="266"/>
      <c r="C14" s="266"/>
      <c r="D14" s="266"/>
      <c r="E14" s="266"/>
      <c r="F14" s="266"/>
      <c r="G14" s="266"/>
      <c r="H14" s="285"/>
      <c r="I14" s="975"/>
      <c r="J14" s="976"/>
      <c r="K14" s="262"/>
      <c r="L14" s="261"/>
      <c r="M14" s="215"/>
    </row>
    <row r="15" spans="1:13">
      <c r="A15" s="257" t="s">
        <v>88</v>
      </c>
      <c r="B15" s="266"/>
      <c r="C15" s="266"/>
      <c r="D15" s="266"/>
      <c r="E15" s="266"/>
      <c r="F15" s="266"/>
      <c r="G15" s="266"/>
      <c r="H15" s="285"/>
      <c r="I15" s="979" t="s">
        <v>59</v>
      </c>
      <c r="J15" s="980"/>
      <c r="K15" s="981">
        <v>3.05</v>
      </c>
      <c r="L15" s="982"/>
      <c r="M15" s="215">
        <f>K15*12*I8</f>
        <v>51466.919999999991</v>
      </c>
    </row>
    <row r="16" spans="1:13" ht="15.75">
      <c r="A16" s="254" t="s">
        <v>87</v>
      </c>
      <c r="B16" s="282"/>
      <c r="C16" s="282"/>
      <c r="D16" s="282"/>
      <c r="E16" s="282"/>
      <c r="F16" s="282"/>
      <c r="G16" s="282"/>
      <c r="H16" s="281"/>
      <c r="I16" s="967" t="s">
        <v>70</v>
      </c>
      <c r="J16" s="968"/>
      <c r="K16" s="300"/>
      <c r="L16" s="299"/>
      <c r="M16" s="215"/>
    </row>
    <row r="17" spans="1:13">
      <c r="A17" s="249" t="s">
        <v>86</v>
      </c>
      <c r="B17" s="263"/>
      <c r="C17" s="263"/>
      <c r="D17" s="263"/>
      <c r="E17" s="263"/>
      <c r="F17" s="263"/>
      <c r="G17" s="263"/>
      <c r="H17" s="298"/>
      <c r="I17" s="967"/>
      <c r="J17" s="968"/>
      <c r="K17" s="297"/>
      <c r="L17" s="261"/>
      <c r="M17" s="215"/>
    </row>
    <row r="18" spans="1:13" ht="15.75" thickBot="1">
      <c r="A18" s="257" t="s">
        <v>85</v>
      </c>
      <c r="B18" s="256"/>
      <c r="C18" s="256"/>
      <c r="D18" s="256"/>
      <c r="E18" s="256"/>
      <c r="F18" s="256"/>
      <c r="G18" s="256"/>
      <c r="H18" s="255"/>
      <c r="I18" s="270"/>
      <c r="J18" s="269"/>
      <c r="K18" s="983"/>
      <c r="L18" s="984"/>
      <c r="M18" s="215"/>
    </row>
    <row r="19" spans="1:13">
      <c r="A19" s="296" t="s">
        <v>84</v>
      </c>
      <c r="B19" s="295"/>
      <c r="C19" s="295"/>
      <c r="D19" s="295"/>
      <c r="E19" s="295"/>
      <c r="F19" s="295"/>
      <c r="G19" s="295"/>
      <c r="H19" s="294"/>
      <c r="I19" s="273"/>
      <c r="J19" s="293"/>
      <c r="K19" s="985">
        <f>K21+K26+K29</f>
        <v>6.1999999999999993</v>
      </c>
      <c r="L19" s="956"/>
      <c r="M19" s="226">
        <f>K19*12*I8</f>
        <v>104621.27999999998</v>
      </c>
    </row>
    <row r="20" spans="1:13" ht="15.75" thickBot="1">
      <c r="A20" s="292" t="s">
        <v>83</v>
      </c>
      <c r="B20" s="291"/>
      <c r="C20" s="291"/>
      <c r="D20" s="291"/>
      <c r="E20" s="291"/>
      <c r="F20" s="291"/>
      <c r="G20" s="291"/>
      <c r="H20" s="290"/>
      <c r="I20" s="289"/>
      <c r="J20" s="288"/>
      <c r="K20" s="221"/>
      <c r="L20" s="220"/>
      <c r="M20" s="219"/>
    </row>
    <row r="21" spans="1:13">
      <c r="A21" s="238" t="s">
        <v>82</v>
      </c>
      <c r="B21" s="237"/>
      <c r="C21" s="237"/>
      <c r="D21" s="237"/>
      <c r="E21" s="237"/>
      <c r="F21" s="237"/>
      <c r="G21" s="237"/>
      <c r="H21" s="235"/>
      <c r="I21" s="967" t="s">
        <v>27</v>
      </c>
      <c r="J21" s="968"/>
      <c r="K21" s="977">
        <v>3.11</v>
      </c>
      <c r="L21" s="978"/>
      <c r="M21" s="215">
        <f>K21*12*I8</f>
        <v>52479.384000000005</v>
      </c>
    </row>
    <row r="22" spans="1:13">
      <c r="A22" s="257" t="s">
        <v>81</v>
      </c>
      <c r="B22" s="256"/>
      <c r="C22" s="256"/>
      <c r="D22" s="256"/>
      <c r="E22" s="256"/>
      <c r="F22" s="256"/>
      <c r="G22" s="256"/>
      <c r="H22" s="255"/>
      <c r="I22" s="722"/>
      <c r="J22" s="723"/>
      <c r="K22" s="262"/>
      <c r="L22" s="261"/>
      <c r="M22" s="215"/>
    </row>
    <row r="23" spans="1:13">
      <c r="A23" s="238" t="s">
        <v>80</v>
      </c>
      <c r="B23" s="283"/>
      <c r="C23" s="283"/>
      <c r="D23" s="283"/>
      <c r="E23" s="283"/>
      <c r="F23" s="283"/>
      <c r="G23" s="283"/>
      <c r="H23" s="284"/>
      <c r="I23" s="967" t="s">
        <v>70</v>
      </c>
      <c r="J23" s="968"/>
      <c r="K23" s="262"/>
      <c r="L23" s="261"/>
      <c r="M23" s="215"/>
    </row>
    <row r="24" spans="1:13">
      <c r="A24" s="257" t="s">
        <v>79</v>
      </c>
      <c r="B24" s="266"/>
      <c r="C24" s="266"/>
      <c r="D24" s="266"/>
      <c r="E24" s="266"/>
      <c r="F24" s="266"/>
      <c r="G24" s="266"/>
      <c r="H24" s="285"/>
      <c r="I24" s="975"/>
      <c r="J24" s="976"/>
      <c r="K24" s="262"/>
      <c r="L24" s="261"/>
      <c r="M24" s="215"/>
    </row>
    <row r="25" spans="1:13">
      <c r="A25" s="254" t="s">
        <v>78</v>
      </c>
      <c r="B25" s="282"/>
      <c r="C25" s="281"/>
      <c r="D25" s="283"/>
      <c r="E25" s="283"/>
      <c r="F25" s="283"/>
      <c r="G25" s="283"/>
      <c r="H25" s="284"/>
      <c r="I25" s="967" t="s">
        <v>70</v>
      </c>
      <c r="J25" s="968"/>
      <c r="K25" s="262"/>
      <c r="L25" s="261"/>
      <c r="M25" s="215"/>
    </row>
    <row r="26" spans="1:13">
      <c r="A26" s="238" t="s">
        <v>77</v>
      </c>
      <c r="B26" s="283"/>
      <c r="C26" s="283"/>
      <c r="D26" s="282"/>
      <c r="E26" s="282"/>
      <c r="F26" s="282"/>
      <c r="G26" s="282"/>
      <c r="H26" s="281"/>
      <c r="I26" s="979" t="s">
        <v>59</v>
      </c>
      <c r="J26" s="980"/>
      <c r="K26" s="981">
        <v>1.36</v>
      </c>
      <c r="L26" s="982"/>
      <c r="M26" s="215">
        <f>K26*12*I8</f>
        <v>22949.184000000001</v>
      </c>
    </row>
    <row r="27" spans="1:13">
      <c r="A27" s="249" t="s">
        <v>76</v>
      </c>
      <c r="B27" s="248"/>
      <c r="C27" s="248"/>
      <c r="D27" s="248"/>
      <c r="E27" s="248"/>
      <c r="F27" s="248"/>
      <c r="G27" s="248"/>
      <c r="H27" s="247"/>
      <c r="I27" s="961" t="s">
        <v>75</v>
      </c>
      <c r="J27" s="962"/>
      <c r="K27" s="262"/>
      <c r="L27" s="261"/>
      <c r="M27" s="215"/>
    </row>
    <row r="28" spans="1:13">
      <c r="A28" s="257"/>
      <c r="B28" s="256"/>
      <c r="C28" s="256"/>
      <c r="D28" s="256"/>
      <c r="E28" s="256"/>
      <c r="F28" s="256"/>
      <c r="G28" s="256"/>
      <c r="H28" s="255"/>
      <c r="I28" s="270" t="s">
        <v>74</v>
      </c>
      <c r="J28" s="269"/>
      <c r="K28" s="297"/>
      <c r="L28" s="261"/>
      <c r="M28" s="215"/>
    </row>
    <row r="29" spans="1:13">
      <c r="A29" s="249" t="s">
        <v>73</v>
      </c>
      <c r="B29" s="248"/>
      <c r="C29" s="248"/>
      <c r="D29" s="248"/>
      <c r="E29" s="248"/>
      <c r="F29" s="248"/>
      <c r="G29" s="248"/>
      <c r="H29" s="247"/>
      <c r="I29" s="961" t="s">
        <v>59</v>
      </c>
      <c r="J29" s="962"/>
      <c r="K29" s="981">
        <v>1.73</v>
      </c>
      <c r="L29" s="982"/>
      <c r="M29" s="215">
        <f>K29*12*I8</f>
        <v>29192.712</v>
      </c>
    </row>
    <row r="30" spans="1:13">
      <c r="A30" s="257" t="s">
        <v>72</v>
      </c>
      <c r="B30" s="256"/>
      <c r="C30" s="256"/>
      <c r="D30" s="256"/>
      <c r="E30" s="256"/>
      <c r="F30" s="256"/>
      <c r="G30" s="256"/>
      <c r="H30" s="255"/>
      <c r="I30" s="270"/>
      <c r="J30" s="269"/>
      <c r="K30" s="262"/>
      <c r="L30" s="261"/>
      <c r="M30" s="215"/>
    </row>
    <row r="31" spans="1:13">
      <c r="A31" s="249" t="s">
        <v>71</v>
      </c>
      <c r="B31" s="248"/>
      <c r="C31" s="248"/>
      <c r="D31" s="248"/>
      <c r="E31" s="248"/>
      <c r="F31" s="248"/>
      <c r="G31" s="248"/>
      <c r="H31" s="247"/>
      <c r="I31" s="967" t="s">
        <v>70</v>
      </c>
      <c r="J31" s="968"/>
      <c r="K31" s="262"/>
      <c r="L31" s="261"/>
      <c r="M31" s="215"/>
    </row>
    <row r="32" spans="1:13">
      <c r="A32" s="249" t="s">
        <v>69</v>
      </c>
      <c r="B32" s="248"/>
      <c r="C32" s="248"/>
      <c r="D32" s="248"/>
      <c r="E32" s="248"/>
      <c r="F32" s="248"/>
      <c r="G32" s="248"/>
      <c r="H32" s="247"/>
      <c r="I32" s="961" t="s">
        <v>68</v>
      </c>
      <c r="J32" s="962"/>
      <c r="K32" s="280"/>
      <c r="L32" s="279"/>
      <c r="M32" s="278"/>
    </row>
    <row r="33" spans="1:13" ht="15.75" thickBot="1">
      <c r="A33" s="257"/>
      <c r="B33" s="256"/>
      <c r="C33" s="256"/>
      <c r="D33" s="256"/>
      <c r="E33" s="256"/>
      <c r="F33" s="256"/>
      <c r="G33" s="256"/>
      <c r="H33" s="255"/>
      <c r="I33" s="1095" t="s">
        <v>67</v>
      </c>
      <c r="J33" s="1096"/>
      <c r="K33" s="443"/>
      <c r="L33" s="442"/>
      <c r="M33" s="416"/>
    </row>
    <row r="34" spans="1:13">
      <c r="A34" s="277" t="s">
        <v>66</v>
      </c>
      <c r="B34" s="276"/>
      <c r="C34" s="276"/>
      <c r="D34" s="276"/>
      <c r="E34" s="276"/>
      <c r="F34" s="276"/>
      <c r="G34" s="275"/>
      <c r="H34" s="274"/>
      <c r="I34" s="273"/>
      <c r="J34" s="272"/>
      <c r="K34" s="991">
        <f>K36+K43+K51+K55+K56+K60</f>
        <v>42.532000000000004</v>
      </c>
      <c r="L34" s="956"/>
      <c r="M34" s="226">
        <f>M36+M43+M51+M55+M56+M60</f>
        <v>717701.98080000002</v>
      </c>
    </row>
    <row r="35" spans="1:13" ht="15.75" thickBot="1">
      <c r="A35" s="415"/>
      <c r="B35" s="328"/>
      <c r="C35" s="328"/>
      <c r="D35" s="328"/>
      <c r="E35" s="328"/>
      <c r="F35" s="328"/>
      <c r="G35" s="328"/>
      <c r="H35" s="327"/>
      <c r="I35" s="289"/>
      <c r="J35" s="222"/>
      <c r="K35" s="221"/>
      <c r="L35" s="220"/>
      <c r="M35" s="219"/>
    </row>
    <row r="36" spans="1:13" ht="15.75" thickBot="1">
      <c r="A36" s="986" t="s">
        <v>65</v>
      </c>
      <c r="B36" s="987"/>
      <c r="C36" s="987"/>
      <c r="D36" s="987"/>
      <c r="E36" s="987"/>
      <c r="F36" s="987"/>
      <c r="G36" s="987"/>
      <c r="H36" s="988"/>
      <c r="I36" s="242"/>
      <c r="J36" s="241"/>
      <c r="K36" s="1082">
        <f>K37+K38+K39+K41+K42</f>
        <v>9.91</v>
      </c>
      <c r="L36" s="1083"/>
      <c r="M36" s="240">
        <f>K36*12*I8</f>
        <v>167225.304</v>
      </c>
    </row>
    <row r="37" spans="1:13">
      <c r="A37" s="257" t="s">
        <v>64</v>
      </c>
      <c r="B37" s="256"/>
      <c r="C37" s="256"/>
      <c r="D37" s="256"/>
      <c r="E37" s="256"/>
      <c r="F37" s="256"/>
      <c r="G37" s="256"/>
      <c r="H37" s="255"/>
      <c r="I37" s="975" t="s">
        <v>63</v>
      </c>
      <c r="J37" s="976"/>
      <c r="K37" s="977">
        <v>2.2400000000000002</v>
      </c>
      <c r="L37" s="978"/>
      <c r="M37" s="215">
        <f>K37*12*I8</f>
        <v>37798.656000000003</v>
      </c>
    </row>
    <row r="38" spans="1:13">
      <c r="A38" s="254" t="s">
        <v>62</v>
      </c>
      <c r="B38" s="253"/>
      <c r="C38" s="253"/>
      <c r="D38" s="253"/>
      <c r="E38" s="253"/>
      <c r="F38" s="253"/>
      <c r="G38" s="253"/>
      <c r="H38" s="252"/>
      <c r="I38" s="975" t="s">
        <v>61</v>
      </c>
      <c r="J38" s="976"/>
      <c r="K38" s="981">
        <v>5.28</v>
      </c>
      <c r="L38" s="982"/>
      <c r="M38" s="215">
        <f>K38*12*I8</f>
        <v>89096.831999999995</v>
      </c>
    </row>
    <row r="39" spans="1:13">
      <c r="A39" s="249" t="s">
        <v>60</v>
      </c>
      <c r="B39" s="248"/>
      <c r="C39" s="248"/>
      <c r="D39" s="248"/>
      <c r="E39" s="248"/>
      <c r="F39" s="248"/>
      <c r="G39" s="248"/>
      <c r="H39" s="247"/>
      <c r="I39" s="975" t="s">
        <v>59</v>
      </c>
      <c r="J39" s="976"/>
      <c r="K39" s="981">
        <v>0.6</v>
      </c>
      <c r="L39" s="982"/>
      <c r="M39" s="215">
        <f>K39*12*I8</f>
        <v>10124.64</v>
      </c>
    </row>
    <row r="40" spans="1:13">
      <c r="A40" s="271" t="s">
        <v>58</v>
      </c>
      <c r="B40" s="266"/>
      <c r="C40" s="266"/>
      <c r="D40" s="266"/>
      <c r="E40" s="256"/>
      <c r="F40" s="256"/>
      <c r="G40" s="256"/>
      <c r="H40" s="255"/>
      <c r="I40" s="270"/>
      <c r="J40" s="269"/>
      <c r="K40" s="268"/>
      <c r="L40" s="261"/>
      <c r="M40" s="215"/>
    </row>
    <row r="41" spans="1:13">
      <c r="A41" s="254" t="s">
        <v>57</v>
      </c>
      <c r="B41" s="253"/>
      <c r="C41" s="253"/>
      <c r="D41" s="253"/>
      <c r="E41" s="253"/>
      <c r="F41" s="253"/>
      <c r="G41" s="253"/>
      <c r="H41" s="252"/>
      <c r="I41" s="979" t="s">
        <v>27</v>
      </c>
      <c r="J41" s="980"/>
      <c r="K41" s="981">
        <v>0.18</v>
      </c>
      <c r="L41" s="982"/>
      <c r="M41" s="215">
        <f>K41*12*I8</f>
        <v>3037.3920000000003</v>
      </c>
    </row>
    <row r="42" spans="1:13" ht="15.75" thickBot="1">
      <c r="A42" s="249" t="s">
        <v>56</v>
      </c>
      <c r="B42" s="248"/>
      <c r="C42" s="248"/>
      <c r="D42" s="248"/>
      <c r="E42" s="248"/>
      <c r="F42" s="248"/>
      <c r="G42" s="248"/>
      <c r="H42" s="247"/>
      <c r="I42" s="992" t="s">
        <v>27</v>
      </c>
      <c r="J42" s="993"/>
      <c r="K42" s="994">
        <v>1.61</v>
      </c>
      <c r="L42" s="995"/>
      <c r="M42" s="215">
        <f>K42*12*I8</f>
        <v>27167.784</v>
      </c>
    </row>
    <row r="43" spans="1:13" ht="15.75" thickBot="1">
      <c r="A43" s="996" t="s">
        <v>55</v>
      </c>
      <c r="B43" s="997"/>
      <c r="C43" s="997"/>
      <c r="D43" s="997"/>
      <c r="E43" s="997"/>
      <c r="F43" s="997"/>
      <c r="G43" s="997"/>
      <c r="H43" s="998"/>
      <c r="I43" s="242"/>
      <c r="J43" s="241"/>
      <c r="K43" s="999">
        <f>K44+K45+K47+K48+K49+K50</f>
        <v>1.452</v>
      </c>
      <c r="L43" s="990"/>
      <c r="M43" s="240">
        <f>K43*12*I8</f>
        <v>24501.628799999999</v>
      </c>
    </row>
    <row r="44" spans="1:13">
      <c r="A44" s="267" t="s">
        <v>54</v>
      </c>
      <c r="B44" s="266"/>
      <c r="C44" s="266"/>
      <c r="D44" s="266"/>
      <c r="E44" s="266"/>
      <c r="F44" s="256"/>
      <c r="G44" s="256"/>
      <c r="H44" s="255"/>
      <c r="I44" s="265"/>
      <c r="J44" s="233"/>
      <c r="K44" s="977">
        <v>0.14000000000000001</v>
      </c>
      <c r="L44" s="978"/>
      <c r="M44" s="215">
        <f>K44*12*I8</f>
        <v>2362.4160000000002</v>
      </c>
    </row>
    <row r="45" spans="1:13">
      <c r="A45" s="264" t="s">
        <v>53</v>
      </c>
      <c r="B45" s="263"/>
      <c r="C45" s="263"/>
      <c r="D45" s="263"/>
      <c r="E45" s="263"/>
      <c r="F45" s="248"/>
      <c r="G45" s="248"/>
      <c r="H45" s="247"/>
      <c r="I45" s="967" t="s">
        <v>52</v>
      </c>
      <c r="J45" s="968"/>
      <c r="K45" s="981">
        <v>0.122</v>
      </c>
      <c r="L45" s="982"/>
      <c r="M45" s="215">
        <f>K45*12*I8</f>
        <v>2058.6768000000002</v>
      </c>
    </row>
    <row r="46" spans="1:13">
      <c r="A46" s="257" t="s">
        <v>51</v>
      </c>
      <c r="B46" s="256"/>
      <c r="C46" s="256"/>
      <c r="D46" s="256"/>
      <c r="E46" s="256"/>
      <c r="F46" s="256"/>
      <c r="G46" s="256"/>
      <c r="H46" s="255"/>
      <c r="I46" s="975" t="s">
        <v>50</v>
      </c>
      <c r="J46" s="976"/>
      <c r="K46" s="262"/>
      <c r="L46" s="261"/>
      <c r="M46" s="215"/>
    </row>
    <row r="47" spans="1:13">
      <c r="A47" s="254" t="s">
        <v>49</v>
      </c>
      <c r="B47" s="253"/>
      <c r="C47" s="253"/>
      <c r="D47" s="253"/>
      <c r="E47" s="253"/>
      <c r="F47" s="253"/>
      <c r="G47" s="253"/>
      <c r="H47" s="252"/>
      <c r="I47" s="979" t="s">
        <v>48</v>
      </c>
      <c r="J47" s="980"/>
      <c r="K47" s="981">
        <v>0.75</v>
      </c>
      <c r="L47" s="982"/>
      <c r="M47" s="215">
        <f>K47*12*I8</f>
        <v>12655.800000000001</v>
      </c>
    </row>
    <row r="48" spans="1:13">
      <c r="A48" s="254" t="s">
        <v>47</v>
      </c>
      <c r="B48" s="253"/>
      <c r="C48" s="253"/>
      <c r="D48" s="253"/>
      <c r="E48" s="253"/>
      <c r="F48" s="253"/>
      <c r="G48" s="253"/>
      <c r="H48" s="252"/>
      <c r="I48" s="979" t="s">
        <v>46</v>
      </c>
      <c r="J48" s="980"/>
      <c r="K48" s="981">
        <v>0.19</v>
      </c>
      <c r="L48" s="982"/>
      <c r="M48" s="215">
        <f>K48*12*I8</f>
        <v>3206.1360000000004</v>
      </c>
    </row>
    <row r="49" spans="1:13">
      <c r="A49" s="249" t="s">
        <v>38</v>
      </c>
      <c r="B49" s="248"/>
      <c r="C49" s="248"/>
      <c r="D49" s="248"/>
      <c r="E49" s="248"/>
      <c r="F49" s="248"/>
      <c r="G49" s="248"/>
      <c r="H49" s="247"/>
      <c r="I49" s="979" t="s">
        <v>37</v>
      </c>
      <c r="J49" s="980"/>
      <c r="K49" s="983">
        <v>0.1</v>
      </c>
      <c r="L49" s="984"/>
      <c r="M49" s="215">
        <f>K49*12*I8</f>
        <v>1687.4400000000003</v>
      </c>
    </row>
    <row r="50" spans="1:13" ht="15.75" thickBot="1">
      <c r="A50" s="249" t="s">
        <v>45</v>
      </c>
      <c r="B50" s="248"/>
      <c r="C50" s="248"/>
      <c r="D50" s="248"/>
      <c r="E50" s="248"/>
      <c r="F50" s="248"/>
      <c r="G50" s="248"/>
      <c r="H50" s="247"/>
      <c r="I50" s="992" t="s">
        <v>44</v>
      </c>
      <c r="J50" s="993"/>
      <c r="K50" s="1002">
        <v>0.15</v>
      </c>
      <c r="L50" s="1003"/>
      <c r="M50" s="260">
        <f>K50*12*I8</f>
        <v>2531.16</v>
      </c>
    </row>
    <row r="51" spans="1:13" ht="15.75" thickBot="1">
      <c r="A51" s="996" t="s">
        <v>108</v>
      </c>
      <c r="B51" s="997"/>
      <c r="C51" s="997"/>
      <c r="D51" s="997"/>
      <c r="E51" s="997"/>
      <c r="F51" s="997"/>
      <c r="G51" s="997"/>
      <c r="H51" s="998"/>
      <c r="I51" s="259"/>
      <c r="J51" s="258"/>
      <c r="K51" s="1004">
        <f>K52+K53+K54</f>
        <v>1.67</v>
      </c>
      <c r="L51" s="1005"/>
      <c r="M51" s="240">
        <f>K51*12*I8</f>
        <v>28180.248</v>
      </c>
    </row>
    <row r="52" spans="1:13">
      <c r="A52" s="257" t="s">
        <v>42</v>
      </c>
      <c r="B52" s="256"/>
      <c r="C52" s="256"/>
      <c r="D52" s="256"/>
      <c r="E52" s="256"/>
      <c r="F52" s="256"/>
      <c r="G52" s="256"/>
      <c r="H52" s="255"/>
      <c r="I52" s="1006" t="s">
        <v>41</v>
      </c>
      <c r="J52" s="1007"/>
      <c r="K52" s="1008">
        <v>0.8</v>
      </c>
      <c r="L52" s="1009"/>
      <c r="M52" s="215">
        <f>K52*12*I8</f>
        <v>13499.520000000002</v>
      </c>
    </row>
    <row r="53" spans="1:13">
      <c r="A53" s="254" t="s">
        <v>40</v>
      </c>
      <c r="B53" s="253"/>
      <c r="C53" s="253"/>
      <c r="D53" s="253"/>
      <c r="E53" s="253"/>
      <c r="F53" s="253"/>
      <c r="G53" s="253"/>
      <c r="H53" s="252"/>
      <c r="I53" s="251" t="s">
        <v>39</v>
      </c>
      <c r="J53" s="250"/>
      <c r="K53" s="983">
        <v>0.7</v>
      </c>
      <c r="L53" s="984"/>
      <c r="M53" s="215">
        <f>K53*12*I8</f>
        <v>11812.079999999998</v>
      </c>
    </row>
    <row r="54" spans="1:13" ht="15.75" thickBot="1">
      <c r="A54" s="249" t="s">
        <v>38</v>
      </c>
      <c r="B54" s="248"/>
      <c r="C54" s="248"/>
      <c r="D54" s="248"/>
      <c r="E54" s="248"/>
      <c r="F54" s="248"/>
      <c r="G54" s="248"/>
      <c r="H54" s="247"/>
      <c r="I54" s="992" t="s">
        <v>37</v>
      </c>
      <c r="J54" s="993"/>
      <c r="K54" s="1002">
        <v>0.17</v>
      </c>
      <c r="L54" s="1003"/>
      <c r="M54" s="215">
        <f>K54*12*I8</f>
        <v>2868.6480000000001</v>
      </c>
    </row>
    <row r="55" spans="1:13" ht="15.75" thickBot="1">
      <c r="A55" s="246" t="s">
        <v>107</v>
      </c>
      <c r="B55" s="245"/>
      <c r="C55" s="245"/>
      <c r="D55" s="245"/>
      <c r="E55" s="245"/>
      <c r="F55" s="245"/>
      <c r="G55" s="245"/>
      <c r="H55" s="244"/>
      <c r="I55" s="1010" t="s">
        <v>35</v>
      </c>
      <c r="J55" s="1011"/>
      <c r="K55" s="1112">
        <v>25.1</v>
      </c>
      <c r="L55" s="1107"/>
      <c r="M55" s="240">
        <f>K55*12*I8</f>
        <v>423547.44000000006</v>
      </c>
    </row>
    <row r="56" spans="1:13" ht="15.75" thickBot="1">
      <c r="A56" s="986" t="s">
        <v>106</v>
      </c>
      <c r="B56" s="987"/>
      <c r="C56" s="987"/>
      <c r="D56" s="987"/>
      <c r="E56" s="987"/>
      <c r="F56" s="987"/>
      <c r="G56" s="987"/>
      <c r="H56" s="988"/>
      <c r="I56" s="242"/>
      <c r="J56" s="241"/>
      <c r="K56" s="999">
        <v>2.86</v>
      </c>
      <c r="L56" s="1005"/>
      <c r="M56" s="240">
        <f>K56*12*I8</f>
        <v>48260.784</v>
      </c>
    </row>
    <row r="57" spans="1:13">
      <c r="A57" s="238" t="s">
        <v>33</v>
      </c>
      <c r="B57" s="237"/>
      <c r="C57" s="237"/>
      <c r="D57" s="237"/>
      <c r="E57" s="237"/>
      <c r="F57" s="237"/>
      <c r="G57" s="237"/>
      <c r="H57" s="235"/>
      <c r="I57" s="1014" t="s">
        <v>32</v>
      </c>
      <c r="J57" s="1015"/>
      <c r="K57" s="232"/>
      <c r="L57" s="721"/>
      <c r="M57" s="215"/>
    </row>
    <row r="58" spans="1:13">
      <c r="A58" s="238" t="s">
        <v>31</v>
      </c>
      <c r="B58" s="237"/>
      <c r="C58" s="237"/>
      <c r="D58" s="237"/>
      <c r="E58" s="237"/>
      <c r="F58" s="237"/>
      <c r="G58" s="237"/>
      <c r="H58" s="235"/>
      <c r="I58" s="234"/>
      <c r="J58" s="233"/>
      <c r="K58" s="232"/>
      <c r="L58" s="721"/>
      <c r="M58" s="215"/>
    </row>
    <row r="59" spans="1:13" ht="15.75" thickBot="1">
      <c r="A59" s="238" t="s">
        <v>30</v>
      </c>
      <c r="B59" s="237"/>
      <c r="C59" s="237"/>
      <c r="D59" s="237"/>
      <c r="E59" s="237"/>
      <c r="F59" s="237"/>
      <c r="G59" s="237"/>
      <c r="H59" s="235"/>
      <c r="I59" s="413"/>
      <c r="J59" s="233"/>
      <c r="K59" s="232"/>
      <c r="L59" s="721"/>
      <c r="M59" s="215"/>
    </row>
    <row r="60" spans="1:13" ht="15.75" thickBot="1">
      <c r="A60" s="246" t="s">
        <v>105</v>
      </c>
      <c r="B60" s="245"/>
      <c r="C60" s="245"/>
      <c r="D60" s="245"/>
      <c r="E60" s="245"/>
      <c r="F60" s="245"/>
      <c r="G60" s="245"/>
      <c r="H60" s="244"/>
      <c r="I60" s="242"/>
      <c r="J60" s="241"/>
      <c r="K60" s="999">
        <v>1.54</v>
      </c>
      <c r="L60" s="1005"/>
      <c r="M60" s="240">
        <f>K60*12*I8</f>
        <v>25986.576000000001</v>
      </c>
    </row>
    <row r="61" spans="1:13">
      <c r="A61" s="238" t="s">
        <v>28</v>
      </c>
      <c r="B61" s="237"/>
      <c r="C61" s="237"/>
      <c r="D61" s="237"/>
      <c r="E61" s="237"/>
      <c r="F61" s="237"/>
      <c r="G61" s="237"/>
      <c r="H61" s="235"/>
      <c r="I61" s="1014" t="s">
        <v>27</v>
      </c>
      <c r="J61" s="1015"/>
      <c r="K61" s="720"/>
      <c r="L61" s="721"/>
      <c r="M61" s="215"/>
    </row>
    <row r="62" spans="1:13" ht="15.75" thickBot="1">
      <c r="A62" s="238" t="s">
        <v>26</v>
      </c>
      <c r="B62" s="237"/>
      <c r="C62" s="237"/>
      <c r="D62" s="237"/>
      <c r="E62" s="237"/>
      <c r="F62" s="237"/>
      <c r="G62" s="237"/>
      <c r="H62" s="235"/>
      <c r="I62" s="234"/>
      <c r="J62" s="233"/>
      <c r="K62" s="720"/>
      <c r="L62" s="721"/>
      <c r="M62" s="215"/>
    </row>
    <row r="63" spans="1:13" ht="15.75" thickBot="1">
      <c r="A63" s="986" t="s">
        <v>111</v>
      </c>
      <c r="B63" s="987"/>
      <c r="C63" s="987"/>
      <c r="D63" s="987"/>
      <c r="E63" s="987"/>
      <c r="F63" s="987"/>
      <c r="G63" s="987"/>
      <c r="H63" s="988"/>
      <c r="I63" s="242"/>
      <c r="J63" s="241"/>
      <c r="K63" s="999">
        <v>7.34</v>
      </c>
      <c r="L63" s="1005"/>
      <c r="M63" s="240">
        <f>K63*12*I8</f>
        <v>123858.09600000001</v>
      </c>
    </row>
    <row r="64" spans="1:13">
      <c r="A64" s="238" t="s">
        <v>24</v>
      </c>
      <c r="B64" s="236"/>
      <c r="C64" s="236"/>
      <c r="D64" s="236"/>
      <c r="E64" s="236"/>
      <c r="F64" s="237"/>
      <c r="G64" s="236"/>
      <c r="H64" s="235"/>
      <c r="I64" s="967" t="s">
        <v>23</v>
      </c>
      <c r="J64" s="968"/>
      <c r="K64" s="232"/>
      <c r="L64" s="721"/>
      <c r="M64" s="215"/>
    </row>
    <row r="65" spans="1:13">
      <c r="A65" s="238" t="s">
        <v>22</v>
      </c>
      <c r="B65" s="236"/>
      <c r="C65" s="236"/>
      <c r="D65" s="236"/>
      <c r="E65" s="236"/>
      <c r="F65" s="237"/>
      <c r="G65" s="236"/>
      <c r="H65" s="235"/>
      <c r="I65" s="967" t="s">
        <v>21</v>
      </c>
      <c r="J65" s="968"/>
      <c r="K65" s="232"/>
      <c r="L65" s="721"/>
      <c r="M65" s="215"/>
    </row>
    <row r="66" spans="1:13">
      <c r="A66" s="238" t="s">
        <v>20</v>
      </c>
      <c r="B66" s="236"/>
      <c r="C66" s="236"/>
      <c r="D66" s="236"/>
      <c r="E66" s="236"/>
      <c r="F66" s="237"/>
      <c r="G66" s="236"/>
      <c r="H66" s="235"/>
      <c r="I66" s="967" t="s">
        <v>19</v>
      </c>
      <c r="J66" s="968"/>
      <c r="K66" s="232"/>
      <c r="L66" s="721"/>
      <c r="M66" s="215"/>
    </row>
    <row r="67" spans="1:13">
      <c r="A67" s="238" t="s">
        <v>18</v>
      </c>
      <c r="B67" s="236"/>
      <c r="C67" s="236"/>
      <c r="D67" s="236"/>
      <c r="E67" s="236"/>
      <c r="F67" s="237"/>
      <c r="G67" s="236"/>
      <c r="H67" s="235"/>
      <c r="I67" s="967" t="s">
        <v>17</v>
      </c>
      <c r="J67" s="968"/>
      <c r="K67" s="232"/>
      <c r="L67" s="721"/>
      <c r="M67" s="215"/>
    </row>
    <row r="68" spans="1:13">
      <c r="A68" s="238" t="s">
        <v>16</v>
      </c>
      <c r="B68" s="236"/>
      <c r="C68" s="236"/>
      <c r="D68" s="236"/>
      <c r="E68" s="236"/>
      <c r="F68" s="237"/>
      <c r="G68" s="236"/>
      <c r="H68" s="235"/>
      <c r="I68" s="967" t="s">
        <v>15</v>
      </c>
      <c r="J68" s="968"/>
      <c r="K68" s="232"/>
      <c r="L68" s="721"/>
      <c r="M68" s="215"/>
    </row>
    <row r="69" spans="1:13">
      <c r="A69" s="238" t="s">
        <v>14</v>
      </c>
      <c r="B69" s="236"/>
      <c r="C69" s="236"/>
      <c r="D69" s="236"/>
      <c r="E69" s="236"/>
      <c r="F69" s="237"/>
      <c r="G69" s="236"/>
      <c r="H69" s="235"/>
      <c r="I69" s="234"/>
      <c r="J69" s="233"/>
      <c r="K69" s="232"/>
      <c r="L69" s="239"/>
      <c r="M69" s="215"/>
    </row>
    <row r="70" spans="1:13">
      <c r="A70" s="238" t="s">
        <v>13</v>
      </c>
      <c r="B70" s="236"/>
      <c r="C70" s="236"/>
      <c r="D70" s="236"/>
      <c r="E70" s="236"/>
      <c r="F70" s="237"/>
      <c r="G70" s="236"/>
      <c r="H70" s="235"/>
      <c r="I70" s="234"/>
      <c r="J70" s="233"/>
      <c r="K70" s="232"/>
      <c r="L70" s="721"/>
      <c r="M70" s="215"/>
    </row>
    <row r="71" spans="1:13">
      <c r="A71" s="238" t="s">
        <v>12</v>
      </c>
      <c r="B71" s="236"/>
      <c r="C71" s="236"/>
      <c r="D71" s="236"/>
      <c r="E71" s="236"/>
      <c r="F71" s="237"/>
      <c r="G71" s="236"/>
      <c r="H71" s="235"/>
      <c r="I71" s="234"/>
      <c r="J71" s="233"/>
      <c r="K71" s="232"/>
      <c r="L71" s="721"/>
      <c r="M71" s="215"/>
    </row>
    <row r="72" spans="1:13">
      <c r="A72" s="238" t="s">
        <v>11</v>
      </c>
      <c r="B72" s="236"/>
      <c r="C72" s="236"/>
      <c r="D72" s="236"/>
      <c r="E72" s="236"/>
      <c r="F72" s="237"/>
      <c r="G72" s="236"/>
      <c r="H72" s="235"/>
      <c r="I72" s="234"/>
      <c r="J72" s="233"/>
      <c r="K72" s="232"/>
      <c r="L72" s="721"/>
      <c r="M72" s="215"/>
    </row>
    <row r="73" spans="1:13">
      <c r="A73" s="238" t="s">
        <v>10</v>
      </c>
      <c r="B73" s="236"/>
      <c r="C73" s="236"/>
      <c r="D73" s="236"/>
      <c r="E73" s="236"/>
      <c r="F73" s="237"/>
      <c r="G73" s="236"/>
      <c r="H73" s="235"/>
      <c r="I73" s="234"/>
      <c r="J73" s="233"/>
      <c r="K73" s="232"/>
      <c r="L73" s="721"/>
      <c r="M73" s="215"/>
    </row>
    <row r="74" spans="1:13" ht="15.75" thickBot="1">
      <c r="A74" s="1044" t="s">
        <v>9</v>
      </c>
      <c r="B74" s="1045"/>
      <c r="C74" s="1045"/>
      <c r="D74" s="1045"/>
      <c r="E74" s="1045"/>
      <c r="F74" s="1045"/>
      <c r="G74" s="1045"/>
      <c r="H74" s="1046"/>
      <c r="I74" s="234"/>
      <c r="J74" s="233"/>
      <c r="K74" s="268"/>
      <c r="L74" s="261"/>
      <c r="M74" s="215"/>
    </row>
    <row r="75" spans="1:13">
      <c r="A75" s="230" t="s">
        <v>8</v>
      </c>
      <c r="B75" s="229"/>
      <c r="C75" s="229"/>
      <c r="D75" s="229"/>
      <c r="E75" s="229"/>
      <c r="F75" s="229"/>
      <c r="G75" s="229"/>
      <c r="H75" s="229"/>
      <c r="I75" s="1014" t="s">
        <v>3</v>
      </c>
      <c r="J75" s="1015"/>
      <c r="K75" s="228"/>
      <c r="L75" s="227"/>
      <c r="M75" s="226"/>
    </row>
    <row r="76" spans="1:13" ht="15.75" thickBot="1">
      <c r="A76" s="225" t="s">
        <v>7</v>
      </c>
      <c r="B76" s="224"/>
      <c r="C76" s="224"/>
      <c r="D76" s="224"/>
      <c r="E76" s="224"/>
      <c r="F76" s="224"/>
      <c r="G76" s="224"/>
      <c r="H76" s="224"/>
      <c r="I76" s="223"/>
      <c r="J76" s="222"/>
      <c r="K76" s="221"/>
      <c r="L76" s="220"/>
      <c r="M76" s="219"/>
    </row>
    <row r="77" spans="1:13" ht="15.75" thickBot="1">
      <c r="A77" s="986" t="s">
        <v>6</v>
      </c>
      <c r="B77" s="987"/>
      <c r="C77" s="987"/>
      <c r="D77" s="987"/>
      <c r="E77" s="987"/>
      <c r="F77" s="987"/>
      <c r="G77" s="987"/>
      <c r="H77" s="1026"/>
      <c r="I77" s="1027" t="s">
        <v>5</v>
      </c>
      <c r="J77" s="1028"/>
      <c r="K77" s="1024">
        <v>1.69</v>
      </c>
      <c r="L77" s="1025"/>
      <c r="M77" s="208">
        <f>K77*12*I8</f>
        <v>28517.736000000001</v>
      </c>
    </row>
    <row r="78" spans="1:13" ht="15.75" thickBot="1">
      <c r="A78" s="1016" t="s">
        <v>4</v>
      </c>
      <c r="B78" s="1016"/>
      <c r="C78" s="1016"/>
      <c r="D78" s="1016"/>
      <c r="E78" s="1016"/>
      <c r="F78" s="1016"/>
      <c r="G78" s="1016"/>
      <c r="H78" s="1016"/>
      <c r="I78" s="718"/>
      <c r="J78" s="719"/>
      <c r="K78" s="1101">
        <v>0.3</v>
      </c>
      <c r="L78" s="1102"/>
      <c r="M78" s="208">
        <f>K78*12*I8</f>
        <v>5062.32</v>
      </c>
    </row>
    <row r="79" spans="1:13" ht="15.75" thickBot="1">
      <c r="A79" s="716" t="s">
        <v>2</v>
      </c>
      <c r="B79" s="717"/>
      <c r="C79" s="717"/>
      <c r="D79" s="717"/>
      <c r="E79" s="717"/>
      <c r="F79" s="717"/>
      <c r="G79" s="717"/>
      <c r="H79" s="717"/>
      <c r="I79" s="718"/>
      <c r="J79" s="724"/>
      <c r="K79" s="1101"/>
      <c r="L79" s="1102"/>
      <c r="M79" s="208"/>
    </row>
    <row r="80" spans="1:13" ht="15.75" thickBot="1">
      <c r="A80" s="1020" t="s">
        <v>0</v>
      </c>
      <c r="B80" s="1021"/>
      <c r="C80" s="1021"/>
      <c r="D80" s="1021"/>
      <c r="E80" s="1021"/>
      <c r="F80" s="1021"/>
      <c r="G80" s="1021"/>
      <c r="H80" s="1021"/>
      <c r="I80" s="210"/>
      <c r="J80" s="209"/>
      <c r="K80" s="1108">
        <f>K9+K19+K34+K63+K77+K79+K78</f>
        <v>65.652000000000001</v>
      </c>
      <c r="L80" s="1109"/>
      <c r="M80" s="208">
        <f>M9+M19+M34+M63+M77+M79+M78</f>
        <v>1107838.1088</v>
      </c>
    </row>
    <row r="81" spans="1:13">
      <c r="A81" s="426"/>
      <c r="B81" s="426"/>
      <c r="C81" s="426"/>
      <c r="D81" s="426"/>
      <c r="E81" s="426"/>
      <c r="F81" s="426"/>
      <c r="G81" s="426"/>
      <c r="H81" s="426"/>
      <c r="I81" s="234"/>
      <c r="J81" s="425"/>
      <c r="K81" s="424"/>
      <c r="L81" s="424"/>
      <c r="M81" s="423"/>
    </row>
    <row r="83" spans="1:13" s="1366" customFormat="1" ht="15.75">
      <c r="A83" s="1373"/>
      <c r="B83" s="1372"/>
      <c r="C83" s="1372"/>
      <c r="D83" s="1372"/>
      <c r="E83" s="1371"/>
      <c r="F83" s="1371"/>
      <c r="G83" s="1371"/>
      <c r="H83" s="1371"/>
      <c r="I83" s="1370"/>
      <c r="J83" s="1368"/>
      <c r="K83" s="1369"/>
      <c r="L83" s="1369"/>
      <c r="M83" s="1368"/>
    </row>
    <row r="84" spans="1:13" s="1366" customFormat="1" ht="15.75">
      <c r="A84" s="1367"/>
      <c r="B84" s="1367"/>
      <c r="C84" s="1367"/>
      <c r="D84" s="1367"/>
      <c r="I84" s="1367"/>
      <c r="J84" s="1367"/>
      <c r="K84" s="1367"/>
      <c r="L84" s="1367"/>
    </row>
    <row r="85" spans="1:13" ht="15.75">
      <c r="A85" s="957" t="s">
        <v>104</v>
      </c>
      <c r="B85" s="957"/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262"/>
    </row>
    <row r="86" spans="1:13" ht="15.75">
      <c r="A86" s="958" t="s">
        <v>103</v>
      </c>
      <c r="B86" s="958"/>
      <c r="C86" s="958"/>
      <c r="D86" s="958"/>
      <c r="E86" s="958"/>
      <c r="F86" s="958"/>
      <c r="G86" s="958"/>
      <c r="H86" s="958"/>
      <c r="I86" s="958"/>
      <c r="J86" s="958"/>
      <c r="K86" s="958"/>
      <c r="L86" s="958"/>
      <c r="M86" s="262"/>
    </row>
    <row r="87" spans="1:13" ht="15.75">
      <c r="A87" s="300"/>
      <c r="B87" s="300"/>
      <c r="C87" s="300"/>
      <c r="D87" s="300"/>
      <c r="E87" s="300"/>
      <c r="F87" s="300" t="s">
        <v>294</v>
      </c>
      <c r="G87" s="300"/>
      <c r="H87" s="300"/>
      <c r="I87" s="300"/>
      <c r="J87" s="300"/>
      <c r="K87" s="1110" t="s">
        <v>293</v>
      </c>
      <c r="L87" s="1111"/>
      <c r="M87" s="1111"/>
    </row>
    <row r="88" spans="1:13">
      <c r="A88" s="264"/>
      <c r="B88" s="263"/>
      <c r="C88" s="960" t="s">
        <v>100</v>
      </c>
      <c r="D88" s="960"/>
      <c r="E88" s="960"/>
      <c r="F88" s="263"/>
      <c r="G88" s="263"/>
      <c r="H88" s="298"/>
      <c r="I88" s="961" t="s">
        <v>99</v>
      </c>
      <c r="J88" s="962"/>
      <c r="K88" s="963" t="s">
        <v>98</v>
      </c>
      <c r="L88" s="964"/>
      <c r="M88" s="312"/>
    </row>
    <row r="89" spans="1:13">
      <c r="A89" s="311"/>
      <c r="B89" s="283"/>
      <c r="C89" s="283"/>
      <c r="D89" s="283"/>
      <c r="E89" s="283"/>
      <c r="F89" s="283"/>
      <c r="G89" s="283"/>
      <c r="H89" s="284"/>
      <c r="I89" s="234"/>
      <c r="J89" s="233"/>
      <c r="K89" s="965" t="s">
        <v>97</v>
      </c>
      <c r="L89" s="966"/>
      <c r="M89" s="310" t="s">
        <v>96</v>
      </c>
    </row>
    <row r="90" spans="1:13">
      <c r="A90" s="311"/>
      <c r="B90" s="283"/>
      <c r="C90" s="283"/>
      <c r="D90" s="283"/>
      <c r="E90" s="283"/>
      <c r="F90" s="283"/>
      <c r="G90" s="283"/>
      <c r="H90" s="284"/>
      <c r="I90" s="967" t="s">
        <v>95</v>
      </c>
      <c r="J90" s="968"/>
      <c r="K90" s="969" t="s">
        <v>94</v>
      </c>
      <c r="L90" s="970"/>
      <c r="M90" s="310" t="s">
        <v>93</v>
      </c>
    </row>
    <row r="91" spans="1:13" ht="16.5" thickBot="1">
      <c r="A91" s="309"/>
      <c r="B91" s="280"/>
      <c r="C91" s="280"/>
      <c r="D91" s="280"/>
      <c r="E91" s="280"/>
      <c r="F91" s="280"/>
      <c r="G91" s="280"/>
      <c r="H91" s="279"/>
      <c r="I91" s="971">
        <v>605.5</v>
      </c>
      <c r="J91" s="972"/>
      <c r="K91" s="973"/>
      <c r="L91" s="974"/>
      <c r="M91" s="308"/>
    </row>
    <row r="92" spans="1:13">
      <c r="A92" s="296" t="s">
        <v>92</v>
      </c>
      <c r="B92" s="276"/>
      <c r="C92" s="276"/>
      <c r="D92" s="276"/>
      <c r="E92" s="276"/>
      <c r="F92" s="276"/>
      <c r="G92" s="276"/>
      <c r="H92" s="307"/>
      <c r="I92" s="273"/>
      <c r="J92" s="272"/>
      <c r="K92" s="955">
        <f>K95+K98</f>
        <v>7.59</v>
      </c>
      <c r="L92" s="956"/>
      <c r="M92" s="226">
        <f>K92*12*I91</f>
        <v>55148.94</v>
      </c>
    </row>
    <row r="93" spans="1:13">
      <c r="A93" s="306" t="s">
        <v>91</v>
      </c>
      <c r="B93" s="305"/>
      <c r="C93" s="305"/>
      <c r="D93" s="305"/>
      <c r="E93" s="305"/>
      <c r="F93" s="305"/>
      <c r="G93" s="305"/>
      <c r="H93" s="304"/>
      <c r="I93" s="234"/>
      <c r="J93" s="233"/>
      <c r="K93" s="268"/>
      <c r="L93" s="261"/>
      <c r="M93" s="303"/>
    </row>
    <row r="94" spans="1:13" ht="15.75" thickBot="1">
      <c r="A94" s="292" t="s">
        <v>90</v>
      </c>
      <c r="B94" s="302"/>
      <c r="C94" s="302"/>
      <c r="D94" s="302"/>
      <c r="E94" s="302"/>
      <c r="F94" s="302"/>
      <c r="G94" s="302"/>
      <c r="H94" s="301"/>
      <c r="I94" s="289"/>
      <c r="J94" s="222"/>
      <c r="K94" s="221"/>
      <c r="L94" s="220"/>
      <c r="M94" s="219"/>
    </row>
    <row r="95" spans="1:13">
      <c r="A95" s="257" t="s">
        <v>89</v>
      </c>
      <c r="B95" s="266"/>
      <c r="C95" s="266"/>
      <c r="D95" s="266"/>
      <c r="E95" s="266"/>
      <c r="F95" s="266"/>
      <c r="G95" s="266"/>
      <c r="H95" s="285"/>
      <c r="I95" s="975" t="s">
        <v>27</v>
      </c>
      <c r="J95" s="976"/>
      <c r="K95" s="977">
        <v>4.54</v>
      </c>
      <c r="L95" s="978"/>
      <c r="M95" s="215">
        <f>K95*12*I91</f>
        <v>32987.64</v>
      </c>
    </row>
    <row r="96" spans="1:13">
      <c r="A96" s="238" t="s">
        <v>80</v>
      </c>
      <c r="B96" s="283"/>
      <c r="C96" s="283"/>
      <c r="D96" s="283"/>
      <c r="E96" s="283"/>
      <c r="F96" s="283"/>
      <c r="G96" s="283"/>
      <c r="H96" s="284"/>
      <c r="I96" s="967" t="s">
        <v>70</v>
      </c>
      <c r="J96" s="968"/>
      <c r="K96" s="262"/>
      <c r="L96" s="261"/>
      <c r="M96" s="215"/>
    </row>
    <row r="97" spans="1:13">
      <c r="A97" s="257" t="s">
        <v>79</v>
      </c>
      <c r="B97" s="266"/>
      <c r="C97" s="266"/>
      <c r="D97" s="266"/>
      <c r="E97" s="266"/>
      <c r="F97" s="266"/>
      <c r="G97" s="266"/>
      <c r="H97" s="285"/>
      <c r="I97" s="975"/>
      <c r="J97" s="976"/>
      <c r="K97" s="262"/>
      <c r="L97" s="261"/>
      <c r="M97" s="215"/>
    </row>
    <row r="98" spans="1:13">
      <c r="A98" s="257" t="s">
        <v>88</v>
      </c>
      <c r="B98" s="266"/>
      <c r="C98" s="266"/>
      <c r="D98" s="266"/>
      <c r="E98" s="266"/>
      <c r="F98" s="266"/>
      <c r="G98" s="266"/>
      <c r="H98" s="285"/>
      <c r="I98" s="979" t="s">
        <v>59</v>
      </c>
      <c r="J98" s="980"/>
      <c r="K98" s="981">
        <v>3.05</v>
      </c>
      <c r="L98" s="982"/>
      <c r="M98" s="215">
        <f>K98*12*I91</f>
        <v>22161.299999999996</v>
      </c>
    </row>
    <row r="99" spans="1:13" ht="15.75">
      <c r="A99" s="254" t="s">
        <v>87</v>
      </c>
      <c r="B99" s="282"/>
      <c r="C99" s="282"/>
      <c r="D99" s="282"/>
      <c r="E99" s="282"/>
      <c r="F99" s="282"/>
      <c r="G99" s="282"/>
      <c r="H99" s="281"/>
      <c r="I99" s="967" t="s">
        <v>70</v>
      </c>
      <c r="J99" s="968"/>
      <c r="K99" s="300"/>
      <c r="L99" s="299"/>
      <c r="M99" s="215"/>
    </row>
    <row r="100" spans="1:13">
      <c r="A100" s="249" t="s">
        <v>86</v>
      </c>
      <c r="B100" s="263"/>
      <c r="C100" s="263"/>
      <c r="D100" s="263"/>
      <c r="E100" s="263"/>
      <c r="F100" s="263"/>
      <c r="G100" s="263"/>
      <c r="H100" s="298"/>
      <c r="I100" s="967"/>
      <c r="J100" s="968"/>
      <c r="K100" s="297"/>
      <c r="L100" s="261"/>
      <c r="M100" s="215"/>
    </row>
    <row r="101" spans="1:13" ht="15.75" thickBot="1">
      <c r="A101" s="257" t="s">
        <v>85</v>
      </c>
      <c r="B101" s="256"/>
      <c r="C101" s="256"/>
      <c r="D101" s="256"/>
      <c r="E101" s="256"/>
      <c r="F101" s="256"/>
      <c r="G101" s="256"/>
      <c r="H101" s="255"/>
      <c r="I101" s="270"/>
      <c r="J101" s="269"/>
      <c r="K101" s="983"/>
      <c r="L101" s="984"/>
      <c r="M101" s="215"/>
    </row>
    <row r="102" spans="1:13">
      <c r="A102" s="296" t="s">
        <v>84</v>
      </c>
      <c r="B102" s="295"/>
      <c r="C102" s="295"/>
      <c r="D102" s="295"/>
      <c r="E102" s="295"/>
      <c r="F102" s="295"/>
      <c r="G102" s="295"/>
      <c r="H102" s="294"/>
      <c r="I102" s="273"/>
      <c r="J102" s="293"/>
      <c r="K102" s="985">
        <f>K104+K109+K112</f>
        <v>6.1999999999999993</v>
      </c>
      <c r="L102" s="956"/>
      <c r="M102" s="226">
        <f>K102*12*I91</f>
        <v>45049.2</v>
      </c>
    </row>
    <row r="103" spans="1:13" ht="15.75" thickBot="1">
      <c r="A103" s="292" t="s">
        <v>83</v>
      </c>
      <c r="B103" s="291"/>
      <c r="C103" s="291"/>
      <c r="D103" s="291"/>
      <c r="E103" s="291"/>
      <c r="F103" s="291"/>
      <c r="G103" s="291"/>
      <c r="H103" s="290"/>
      <c r="I103" s="289"/>
      <c r="J103" s="288"/>
      <c r="K103" s="221"/>
      <c r="L103" s="220"/>
      <c r="M103" s="219"/>
    </row>
    <row r="104" spans="1:13">
      <c r="A104" s="238" t="s">
        <v>82</v>
      </c>
      <c r="B104" s="237"/>
      <c r="C104" s="237"/>
      <c r="D104" s="237"/>
      <c r="E104" s="237"/>
      <c r="F104" s="237"/>
      <c r="G104" s="237"/>
      <c r="H104" s="235"/>
      <c r="I104" s="967" t="s">
        <v>27</v>
      </c>
      <c r="J104" s="968"/>
      <c r="K104" s="977">
        <v>3.11</v>
      </c>
      <c r="L104" s="978"/>
      <c r="M104" s="215">
        <f>K104*12*I91</f>
        <v>22597.26</v>
      </c>
    </row>
    <row r="105" spans="1:13">
      <c r="A105" s="257" t="s">
        <v>81</v>
      </c>
      <c r="B105" s="256"/>
      <c r="C105" s="256"/>
      <c r="D105" s="256"/>
      <c r="E105" s="256"/>
      <c r="F105" s="256"/>
      <c r="G105" s="256"/>
      <c r="H105" s="255"/>
      <c r="I105" s="722"/>
      <c r="J105" s="723"/>
      <c r="K105" s="262"/>
      <c r="L105" s="261"/>
      <c r="M105" s="215"/>
    </row>
    <row r="106" spans="1:13">
      <c r="A106" s="238" t="s">
        <v>80</v>
      </c>
      <c r="B106" s="283"/>
      <c r="C106" s="283"/>
      <c r="D106" s="283"/>
      <c r="E106" s="283"/>
      <c r="F106" s="283"/>
      <c r="G106" s="283"/>
      <c r="H106" s="284"/>
      <c r="I106" s="967" t="s">
        <v>70</v>
      </c>
      <c r="J106" s="968"/>
      <c r="K106" s="262"/>
      <c r="L106" s="261"/>
      <c r="M106" s="215"/>
    </row>
    <row r="107" spans="1:13">
      <c r="A107" s="257" t="s">
        <v>79</v>
      </c>
      <c r="B107" s="266"/>
      <c r="C107" s="266"/>
      <c r="D107" s="266"/>
      <c r="E107" s="266"/>
      <c r="F107" s="266"/>
      <c r="G107" s="266"/>
      <c r="H107" s="285"/>
      <c r="I107" s="975"/>
      <c r="J107" s="976"/>
      <c r="K107" s="262"/>
      <c r="L107" s="261"/>
      <c r="M107" s="215"/>
    </row>
    <row r="108" spans="1:13">
      <c r="A108" s="254" t="s">
        <v>78</v>
      </c>
      <c r="B108" s="282"/>
      <c r="C108" s="281"/>
      <c r="D108" s="283"/>
      <c r="E108" s="283"/>
      <c r="F108" s="283"/>
      <c r="G108" s="283"/>
      <c r="H108" s="284"/>
      <c r="I108" s="967" t="s">
        <v>70</v>
      </c>
      <c r="J108" s="968"/>
      <c r="K108" s="262"/>
      <c r="L108" s="261"/>
      <c r="M108" s="215"/>
    </row>
    <row r="109" spans="1:13">
      <c r="A109" s="238" t="s">
        <v>77</v>
      </c>
      <c r="B109" s="283"/>
      <c r="C109" s="283"/>
      <c r="D109" s="282"/>
      <c r="E109" s="282"/>
      <c r="F109" s="282"/>
      <c r="G109" s="282"/>
      <c r="H109" s="281"/>
      <c r="I109" s="979" t="s">
        <v>59</v>
      </c>
      <c r="J109" s="980"/>
      <c r="K109" s="981">
        <v>1.36</v>
      </c>
      <c r="L109" s="982"/>
      <c r="M109" s="215">
        <f>K109*12*I91</f>
        <v>9881.76</v>
      </c>
    </row>
    <row r="110" spans="1:13">
      <c r="A110" s="249" t="s">
        <v>76</v>
      </c>
      <c r="B110" s="248"/>
      <c r="C110" s="248"/>
      <c r="D110" s="248"/>
      <c r="E110" s="248"/>
      <c r="F110" s="248"/>
      <c r="G110" s="248"/>
      <c r="H110" s="247"/>
      <c r="I110" s="961" t="s">
        <v>75</v>
      </c>
      <c r="J110" s="962"/>
      <c r="K110" s="262"/>
      <c r="L110" s="261"/>
      <c r="M110" s="215"/>
    </row>
    <row r="111" spans="1:13">
      <c r="A111" s="257"/>
      <c r="B111" s="256"/>
      <c r="C111" s="256"/>
      <c r="D111" s="256"/>
      <c r="E111" s="256"/>
      <c r="F111" s="256"/>
      <c r="G111" s="256"/>
      <c r="H111" s="255"/>
      <c r="I111" s="270" t="s">
        <v>74</v>
      </c>
      <c r="J111" s="269"/>
      <c r="K111" s="297"/>
      <c r="L111" s="261"/>
      <c r="M111" s="215"/>
    </row>
    <row r="112" spans="1:13">
      <c r="A112" s="249" t="s">
        <v>73</v>
      </c>
      <c r="B112" s="248"/>
      <c r="C112" s="248"/>
      <c r="D112" s="248"/>
      <c r="E112" s="248"/>
      <c r="F112" s="248"/>
      <c r="G112" s="248"/>
      <c r="H112" s="247"/>
      <c r="I112" s="961" t="s">
        <v>59</v>
      </c>
      <c r="J112" s="962"/>
      <c r="K112" s="981">
        <v>1.73</v>
      </c>
      <c r="L112" s="982"/>
      <c r="M112" s="215">
        <f>K112*12*I91</f>
        <v>12570.179999999998</v>
      </c>
    </row>
    <row r="113" spans="1:13">
      <c r="A113" s="257" t="s">
        <v>72</v>
      </c>
      <c r="B113" s="256"/>
      <c r="C113" s="256"/>
      <c r="D113" s="256"/>
      <c r="E113" s="256"/>
      <c r="F113" s="256"/>
      <c r="G113" s="256"/>
      <c r="H113" s="255"/>
      <c r="I113" s="270"/>
      <c r="J113" s="269"/>
      <c r="K113" s="262"/>
      <c r="L113" s="261"/>
      <c r="M113" s="215"/>
    </row>
    <row r="114" spans="1:13">
      <c r="A114" s="249" t="s">
        <v>71</v>
      </c>
      <c r="B114" s="248"/>
      <c r="C114" s="248"/>
      <c r="D114" s="248"/>
      <c r="E114" s="248"/>
      <c r="F114" s="248"/>
      <c r="G114" s="248"/>
      <c r="H114" s="247"/>
      <c r="I114" s="967" t="s">
        <v>70</v>
      </c>
      <c r="J114" s="968"/>
      <c r="K114" s="262"/>
      <c r="L114" s="261"/>
      <c r="M114" s="215"/>
    </row>
    <row r="115" spans="1:13">
      <c r="A115" s="249" t="s">
        <v>69</v>
      </c>
      <c r="B115" s="248"/>
      <c r="C115" s="248"/>
      <c r="D115" s="248"/>
      <c r="E115" s="248"/>
      <c r="F115" s="248"/>
      <c r="G115" s="248"/>
      <c r="H115" s="247"/>
      <c r="I115" s="961" t="s">
        <v>68</v>
      </c>
      <c r="J115" s="962"/>
      <c r="K115" s="280"/>
      <c r="L115" s="279"/>
      <c r="M115" s="278"/>
    </row>
    <row r="116" spans="1:13" ht="15.75" thickBot="1">
      <c r="A116" s="257"/>
      <c r="B116" s="256"/>
      <c r="C116" s="256"/>
      <c r="D116" s="256"/>
      <c r="E116" s="256"/>
      <c r="F116" s="256"/>
      <c r="G116" s="256"/>
      <c r="H116" s="255"/>
      <c r="I116" s="1095" t="s">
        <v>67</v>
      </c>
      <c r="J116" s="1096"/>
      <c r="K116" s="443"/>
      <c r="L116" s="442"/>
      <c r="M116" s="416"/>
    </row>
    <row r="117" spans="1:13">
      <c r="A117" s="277" t="s">
        <v>66</v>
      </c>
      <c r="B117" s="276"/>
      <c r="C117" s="276"/>
      <c r="D117" s="276"/>
      <c r="E117" s="276"/>
      <c r="F117" s="276"/>
      <c r="G117" s="275"/>
      <c r="H117" s="274"/>
      <c r="I117" s="273"/>
      <c r="J117" s="272"/>
      <c r="K117" s="991">
        <f>K119+K126+K136+K142+K143+K147</f>
        <v>66.100000000000009</v>
      </c>
      <c r="L117" s="956"/>
      <c r="M117" s="226">
        <f>M119+M126+M136+M142+M143+M147</f>
        <v>480282.60000000003</v>
      </c>
    </row>
    <row r="118" spans="1:13" ht="15.75" thickBot="1">
      <c r="A118" s="415"/>
      <c r="B118" s="328"/>
      <c r="C118" s="328"/>
      <c r="D118" s="328"/>
      <c r="E118" s="328"/>
      <c r="F118" s="328"/>
      <c r="G118" s="328"/>
      <c r="H118" s="327"/>
      <c r="I118" s="289"/>
      <c r="J118" s="222"/>
      <c r="K118" s="221"/>
      <c r="L118" s="220"/>
      <c r="M118" s="219"/>
    </row>
    <row r="119" spans="1:13" ht="15.75" thickBot="1">
      <c r="A119" s="986" t="s">
        <v>65</v>
      </c>
      <c r="B119" s="987"/>
      <c r="C119" s="987"/>
      <c r="D119" s="987"/>
      <c r="E119" s="987"/>
      <c r="F119" s="987"/>
      <c r="G119" s="987"/>
      <c r="H119" s="988"/>
      <c r="I119" s="242"/>
      <c r="J119" s="241"/>
      <c r="K119" s="1082">
        <f>K120+K121+K122+K124+K125</f>
        <v>10.780000000000001</v>
      </c>
      <c r="L119" s="1083"/>
      <c r="M119" s="240">
        <f>K119*12*I91</f>
        <v>78327.48000000001</v>
      </c>
    </row>
    <row r="120" spans="1:13">
      <c r="A120" s="257" t="s">
        <v>64</v>
      </c>
      <c r="B120" s="256"/>
      <c r="C120" s="256"/>
      <c r="D120" s="256"/>
      <c r="E120" s="256"/>
      <c r="F120" s="256"/>
      <c r="G120" s="256"/>
      <c r="H120" s="255"/>
      <c r="I120" s="975" t="s">
        <v>63</v>
      </c>
      <c r="J120" s="976"/>
      <c r="K120" s="977">
        <v>2.2400000000000002</v>
      </c>
      <c r="L120" s="978"/>
      <c r="M120" s="215">
        <f>K120*12*I91</f>
        <v>16275.840000000002</v>
      </c>
    </row>
    <row r="121" spans="1:13">
      <c r="A121" s="254" t="s">
        <v>62</v>
      </c>
      <c r="B121" s="253"/>
      <c r="C121" s="253"/>
      <c r="D121" s="253"/>
      <c r="E121" s="253"/>
      <c r="F121" s="253"/>
      <c r="G121" s="253"/>
      <c r="H121" s="252"/>
      <c r="I121" s="975" t="s">
        <v>61</v>
      </c>
      <c r="J121" s="976"/>
      <c r="K121" s="981">
        <v>5.28</v>
      </c>
      <c r="L121" s="982"/>
      <c r="M121" s="215">
        <f>K121*12*I91</f>
        <v>38364.480000000003</v>
      </c>
    </row>
    <row r="122" spans="1:13">
      <c r="A122" s="249" t="s">
        <v>60</v>
      </c>
      <c r="B122" s="248"/>
      <c r="C122" s="248"/>
      <c r="D122" s="248"/>
      <c r="E122" s="248"/>
      <c r="F122" s="248"/>
      <c r="G122" s="248"/>
      <c r="H122" s="247"/>
      <c r="I122" s="975" t="s">
        <v>59</v>
      </c>
      <c r="J122" s="976"/>
      <c r="K122" s="981">
        <v>0.6</v>
      </c>
      <c r="L122" s="982"/>
      <c r="M122" s="215">
        <f>K122*12*I91</f>
        <v>4359.5999999999995</v>
      </c>
    </row>
    <row r="123" spans="1:13">
      <c r="A123" s="271" t="s">
        <v>58</v>
      </c>
      <c r="B123" s="266"/>
      <c r="C123" s="266"/>
      <c r="D123" s="266"/>
      <c r="E123" s="256"/>
      <c r="F123" s="256"/>
      <c r="G123" s="256"/>
      <c r="H123" s="255"/>
      <c r="I123" s="270"/>
      <c r="J123" s="269"/>
      <c r="K123" s="268"/>
      <c r="L123" s="261"/>
      <c r="M123" s="215"/>
    </row>
    <row r="124" spans="1:13">
      <c r="A124" s="254" t="s">
        <v>57</v>
      </c>
      <c r="B124" s="253"/>
      <c r="C124" s="253"/>
      <c r="D124" s="253"/>
      <c r="E124" s="253"/>
      <c r="F124" s="253"/>
      <c r="G124" s="253"/>
      <c r="H124" s="252"/>
      <c r="I124" s="979" t="s">
        <v>27</v>
      </c>
      <c r="J124" s="980"/>
      <c r="K124" s="981">
        <v>0.18</v>
      </c>
      <c r="L124" s="982"/>
      <c r="M124" s="215">
        <f>K124*12*I91</f>
        <v>1307.8800000000001</v>
      </c>
    </row>
    <row r="125" spans="1:13" ht="15.75" thickBot="1">
      <c r="A125" s="249" t="s">
        <v>56</v>
      </c>
      <c r="B125" s="248"/>
      <c r="C125" s="248"/>
      <c r="D125" s="248"/>
      <c r="E125" s="248"/>
      <c r="F125" s="248"/>
      <c r="G125" s="248"/>
      <c r="H125" s="247"/>
      <c r="I125" s="992" t="s">
        <v>27</v>
      </c>
      <c r="J125" s="993"/>
      <c r="K125" s="994">
        <v>2.48</v>
      </c>
      <c r="L125" s="995"/>
      <c r="M125" s="215">
        <f>K125*12*I91</f>
        <v>18019.68</v>
      </c>
    </row>
    <row r="126" spans="1:13" ht="15.75" thickBot="1">
      <c r="A126" s="996" t="s">
        <v>55</v>
      </c>
      <c r="B126" s="997"/>
      <c r="C126" s="997"/>
      <c r="D126" s="997"/>
      <c r="E126" s="997"/>
      <c r="F126" s="997"/>
      <c r="G126" s="997"/>
      <c r="H126" s="998"/>
      <c r="I126" s="242"/>
      <c r="J126" s="241"/>
      <c r="K126" s="999">
        <f>K127+K128+K130+K131+K134+K135</f>
        <v>2.5499999999999998</v>
      </c>
      <c r="L126" s="990"/>
      <c r="M126" s="240">
        <f>K126*12*I91</f>
        <v>18528.3</v>
      </c>
    </row>
    <row r="127" spans="1:13">
      <c r="A127" s="267" t="s">
        <v>54</v>
      </c>
      <c r="B127" s="266"/>
      <c r="C127" s="266"/>
      <c r="D127" s="266"/>
      <c r="E127" s="266"/>
      <c r="F127" s="256"/>
      <c r="G127" s="256"/>
      <c r="H127" s="255"/>
      <c r="I127" s="265"/>
      <c r="J127" s="233"/>
      <c r="K127" s="977">
        <v>0.14000000000000001</v>
      </c>
      <c r="L127" s="978"/>
      <c r="M127" s="215">
        <f>K127*12*I91</f>
        <v>1017.2400000000001</v>
      </c>
    </row>
    <row r="128" spans="1:13">
      <c r="A128" s="264" t="s">
        <v>53</v>
      </c>
      <c r="B128" s="263"/>
      <c r="C128" s="263"/>
      <c r="D128" s="263"/>
      <c r="E128" s="263"/>
      <c r="F128" s="248"/>
      <c r="G128" s="248"/>
      <c r="H128" s="247"/>
      <c r="I128" s="967" t="s">
        <v>52</v>
      </c>
      <c r="J128" s="968"/>
      <c r="K128" s="981">
        <v>1.22</v>
      </c>
      <c r="L128" s="982"/>
      <c r="M128" s="215">
        <f>K128*12*I91</f>
        <v>8864.52</v>
      </c>
    </row>
    <row r="129" spans="1:13">
      <c r="A129" s="257" t="s">
        <v>51</v>
      </c>
      <c r="B129" s="256"/>
      <c r="C129" s="256"/>
      <c r="D129" s="256"/>
      <c r="E129" s="256"/>
      <c r="F129" s="256"/>
      <c r="G129" s="256"/>
      <c r="H129" s="255"/>
      <c r="I129" s="975" t="s">
        <v>50</v>
      </c>
      <c r="J129" s="976"/>
      <c r="K129" s="262"/>
      <c r="L129" s="261"/>
      <c r="M129" s="215"/>
    </row>
    <row r="130" spans="1:13">
      <c r="A130" s="254" t="s">
        <v>49</v>
      </c>
      <c r="B130" s="253"/>
      <c r="C130" s="253"/>
      <c r="D130" s="253"/>
      <c r="E130" s="253"/>
      <c r="F130" s="253"/>
      <c r="G130" s="253"/>
      <c r="H130" s="252"/>
      <c r="I130" s="979" t="s">
        <v>48</v>
      </c>
      <c r="J130" s="980"/>
      <c r="K130" s="981">
        <v>0.75</v>
      </c>
      <c r="L130" s="982"/>
      <c r="M130" s="215">
        <f>K130*12*I91</f>
        <v>5449.5</v>
      </c>
    </row>
    <row r="131" spans="1:13">
      <c r="A131" s="254" t="s">
        <v>47</v>
      </c>
      <c r="B131" s="253"/>
      <c r="C131" s="253"/>
      <c r="D131" s="253"/>
      <c r="E131" s="253"/>
      <c r="F131" s="253"/>
      <c r="G131" s="253"/>
      <c r="H131" s="252"/>
      <c r="I131" s="979" t="s">
        <v>46</v>
      </c>
      <c r="J131" s="980"/>
      <c r="K131" s="981">
        <v>0.19</v>
      </c>
      <c r="L131" s="982"/>
      <c r="M131" s="215">
        <f>K131*12*I91</f>
        <v>1380.5400000000002</v>
      </c>
    </row>
    <row r="132" spans="1:13">
      <c r="A132" s="249" t="s">
        <v>120</v>
      </c>
      <c r="B132" s="248"/>
      <c r="C132" s="248"/>
      <c r="D132" s="248"/>
      <c r="E132" s="248"/>
      <c r="F132" s="248"/>
      <c r="G132" s="248"/>
      <c r="H132" s="247"/>
      <c r="I132" s="1000" t="s">
        <v>116</v>
      </c>
      <c r="J132" s="1001"/>
      <c r="K132" s="262"/>
      <c r="L132" s="261"/>
      <c r="M132" s="215"/>
    </row>
    <row r="133" spans="1:13">
      <c r="A133" s="257" t="s">
        <v>119</v>
      </c>
      <c r="B133" s="256"/>
      <c r="C133" s="256"/>
      <c r="D133" s="256"/>
      <c r="E133" s="256"/>
      <c r="F133" s="256"/>
      <c r="G133" s="256"/>
      <c r="H133" s="255"/>
      <c r="I133" s="975" t="s">
        <v>118</v>
      </c>
      <c r="J133" s="976"/>
      <c r="K133" s="983"/>
      <c r="L133" s="984"/>
      <c r="M133" s="215"/>
    </row>
    <row r="134" spans="1:13">
      <c r="A134" s="249" t="s">
        <v>38</v>
      </c>
      <c r="B134" s="248"/>
      <c r="C134" s="248"/>
      <c r="D134" s="248"/>
      <c r="E134" s="248"/>
      <c r="F134" s="248"/>
      <c r="G134" s="248"/>
      <c r="H134" s="247"/>
      <c r="I134" s="979" t="s">
        <v>37</v>
      </c>
      <c r="J134" s="980"/>
      <c r="K134" s="983">
        <v>0.1</v>
      </c>
      <c r="L134" s="984"/>
      <c r="M134" s="215">
        <f>K134*12*I91</f>
        <v>726.60000000000014</v>
      </c>
    </row>
    <row r="135" spans="1:13" ht="15.75" thickBot="1">
      <c r="A135" s="249" t="s">
        <v>45</v>
      </c>
      <c r="B135" s="248"/>
      <c r="C135" s="248"/>
      <c r="D135" s="248"/>
      <c r="E135" s="248"/>
      <c r="F135" s="248"/>
      <c r="G135" s="248"/>
      <c r="H135" s="247"/>
      <c r="I135" s="992" t="s">
        <v>44</v>
      </c>
      <c r="J135" s="993"/>
      <c r="K135" s="1002">
        <v>0.15</v>
      </c>
      <c r="L135" s="1003"/>
      <c r="M135" s="260">
        <f>K135*12*I91</f>
        <v>1089.8999999999999</v>
      </c>
    </row>
    <row r="136" spans="1:13" ht="15.75" thickBot="1">
      <c r="A136" s="996" t="s">
        <v>108</v>
      </c>
      <c r="B136" s="997"/>
      <c r="C136" s="997"/>
      <c r="D136" s="997"/>
      <c r="E136" s="997"/>
      <c r="F136" s="997"/>
      <c r="G136" s="997"/>
      <c r="H136" s="998"/>
      <c r="I136" s="259"/>
      <c r="J136" s="258"/>
      <c r="K136" s="1004">
        <f>K137+K138+K140+K141</f>
        <v>1.8499999999999999</v>
      </c>
      <c r="L136" s="1005"/>
      <c r="M136" s="240">
        <f>K136*12*I91</f>
        <v>13442.1</v>
      </c>
    </row>
    <row r="137" spans="1:13">
      <c r="A137" s="257" t="s">
        <v>42</v>
      </c>
      <c r="B137" s="256"/>
      <c r="C137" s="256"/>
      <c r="D137" s="256"/>
      <c r="E137" s="256"/>
      <c r="F137" s="256"/>
      <c r="G137" s="256"/>
      <c r="H137" s="255"/>
      <c r="I137" s="1006" t="s">
        <v>41</v>
      </c>
      <c r="J137" s="1007"/>
      <c r="K137" s="1008">
        <v>0.8</v>
      </c>
      <c r="L137" s="1009"/>
      <c r="M137" s="215">
        <f>K137*12*I91</f>
        <v>5812.8000000000011</v>
      </c>
    </row>
    <row r="138" spans="1:13">
      <c r="A138" s="238" t="s">
        <v>117</v>
      </c>
      <c r="B138" s="236"/>
      <c r="C138" s="236"/>
      <c r="D138" s="236"/>
      <c r="E138" s="236"/>
      <c r="F138" s="237"/>
      <c r="G138" s="236"/>
      <c r="H138" s="235"/>
      <c r="I138" s="1000" t="s">
        <v>116</v>
      </c>
      <c r="J138" s="1001"/>
      <c r="K138" s="983">
        <v>0.18</v>
      </c>
      <c r="L138" s="984"/>
      <c r="M138" s="215">
        <f>K138*12*I91</f>
        <v>1307.8800000000001</v>
      </c>
    </row>
    <row r="139" spans="1:13">
      <c r="A139" s="257" t="s">
        <v>115</v>
      </c>
      <c r="B139" s="256"/>
      <c r="C139" s="256"/>
      <c r="D139" s="256"/>
      <c r="E139" s="256"/>
      <c r="F139" s="256"/>
      <c r="G139" s="256"/>
      <c r="H139" s="255"/>
      <c r="I139" s="975" t="s">
        <v>114</v>
      </c>
      <c r="J139" s="976"/>
      <c r="K139" s="720"/>
      <c r="L139" s="721"/>
      <c r="M139" s="215"/>
    </row>
    <row r="140" spans="1:13">
      <c r="A140" s="254" t="s">
        <v>40</v>
      </c>
      <c r="B140" s="253"/>
      <c r="C140" s="253"/>
      <c r="D140" s="253"/>
      <c r="E140" s="253"/>
      <c r="F140" s="253"/>
      <c r="G140" s="253"/>
      <c r="H140" s="252"/>
      <c r="I140" s="251" t="s">
        <v>39</v>
      </c>
      <c r="J140" s="250"/>
      <c r="K140" s="983">
        <v>0.7</v>
      </c>
      <c r="L140" s="984"/>
      <c r="M140" s="215">
        <f>K140*12*I91</f>
        <v>5086.1999999999989</v>
      </c>
    </row>
    <row r="141" spans="1:13" ht="15.75" thickBot="1">
      <c r="A141" s="249" t="s">
        <v>38</v>
      </c>
      <c r="B141" s="248"/>
      <c r="C141" s="248"/>
      <c r="D141" s="248"/>
      <c r="E141" s="248"/>
      <c r="F141" s="248"/>
      <c r="G141" s="248"/>
      <c r="H141" s="247"/>
      <c r="I141" s="992" t="s">
        <v>37</v>
      </c>
      <c r="J141" s="993"/>
      <c r="K141" s="1002">
        <v>0.17</v>
      </c>
      <c r="L141" s="1003"/>
      <c r="M141" s="215">
        <f>K141*12*I91</f>
        <v>1235.22</v>
      </c>
    </row>
    <row r="142" spans="1:13" ht="15.75" thickBot="1">
      <c r="A142" s="246" t="s">
        <v>107</v>
      </c>
      <c r="B142" s="245"/>
      <c r="C142" s="245"/>
      <c r="D142" s="245"/>
      <c r="E142" s="245"/>
      <c r="F142" s="245"/>
      <c r="G142" s="245"/>
      <c r="H142" s="244"/>
      <c r="I142" s="1010" t="s">
        <v>35</v>
      </c>
      <c r="J142" s="1011"/>
      <c r="K142" s="1112">
        <v>48.85</v>
      </c>
      <c r="L142" s="1107"/>
      <c r="M142" s="240">
        <f>K142*12*I91</f>
        <v>354944.10000000003</v>
      </c>
    </row>
    <row r="143" spans="1:13" ht="15.75" thickBot="1">
      <c r="A143" s="986" t="s">
        <v>106</v>
      </c>
      <c r="B143" s="987"/>
      <c r="C143" s="987"/>
      <c r="D143" s="987"/>
      <c r="E143" s="987"/>
      <c r="F143" s="987"/>
      <c r="G143" s="987"/>
      <c r="H143" s="988"/>
      <c r="I143" s="242"/>
      <c r="J143" s="241"/>
      <c r="K143" s="999">
        <v>1.98</v>
      </c>
      <c r="L143" s="1005"/>
      <c r="M143" s="240">
        <f>K143*12*I91</f>
        <v>14386.679999999998</v>
      </c>
    </row>
    <row r="144" spans="1:13">
      <c r="A144" s="238" t="s">
        <v>33</v>
      </c>
      <c r="B144" s="237"/>
      <c r="C144" s="237"/>
      <c r="D144" s="237"/>
      <c r="E144" s="237"/>
      <c r="F144" s="237"/>
      <c r="G144" s="237"/>
      <c r="H144" s="235"/>
      <c r="I144" s="1014" t="s">
        <v>32</v>
      </c>
      <c r="J144" s="1015"/>
      <c r="K144" s="232"/>
      <c r="L144" s="721"/>
      <c r="M144" s="215"/>
    </row>
    <row r="145" spans="1:13">
      <c r="A145" s="238" t="s">
        <v>31</v>
      </c>
      <c r="B145" s="237"/>
      <c r="C145" s="237"/>
      <c r="D145" s="237"/>
      <c r="E145" s="237"/>
      <c r="F145" s="237"/>
      <c r="G145" s="237"/>
      <c r="H145" s="235"/>
      <c r="I145" s="234"/>
      <c r="J145" s="233"/>
      <c r="K145" s="232"/>
      <c r="L145" s="721"/>
      <c r="M145" s="215"/>
    </row>
    <row r="146" spans="1:13" ht="15.75" thickBot="1">
      <c r="A146" s="238" t="s">
        <v>30</v>
      </c>
      <c r="B146" s="237"/>
      <c r="C146" s="237"/>
      <c r="D146" s="237"/>
      <c r="E146" s="237"/>
      <c r="F146" s="237"/>
      <c r="G146" s="237"/>
      <c r="H146" s="235"/>
      <c r="I146" s="413"/>
      <c r="J146" s="233"/>
      <c r="K146" s="232"/>
      <c r="L146" s="721"/>
      <c r="M146" s="215"/>
    </row>
    <row r="147" spans="1:13" ht="15.75" thickBot="1">
      <c r="A147" s="246" t="s">
        <v>105</v>
      </c>
      <c r="B147" s="245"/>
      <c r="C147" s="245"/>
      <c r="D147" s="245"/>
      <c r="E147" s="245"/>
      <c r="F147" s="245"/>
      <c r="G147" s="245"/>
      <c r="H147" s="244"/>
      <c r="I147" s="242"/>
      <c r="J147" s="241"/>
      <c r="K147" s="999">
        <v>0.09</v>
      </c>
      <c r="L147" s="1005"/>
      <c r="M147" s="240">
        <f>K147*12*I91</f>
        <v>653.94000000000005</v>
      </c>
    </row>
    <row r="148" spans="1:13">
      <c r="A148" s="238" t="s">
        <v>28</v>
      </c>
      <c r="B148" s="237"/>
      <c r="C148" s="237"/>
      <c r="D148" s="237"/>
      <c r="E148" s="237"/>
      <c r="F148" s="237"/>
      <c r="G148" s="237"/>
      <c r="H148" s="235"/>
      <c r="I148" s="1014" t="s">
        <v>27</v>
      </c>
      <c r="J148" s="1015"/>
      <c r="K148" s="720"/>
      <c r="L148" s="721"/>
      <c r="M148" s="215"/>
    </row>
    <row r="149" spans="1:13" ht="15.75" thickBot="1">
      <c r="A149" s="238" t="s">
        <v>26</v>
      </c>
      <c r="B149" s="237"/>
      <c r="C149" s="237"/>
      <c r="D149" s="237"/>
      <c r="E149" s="237"/>
      <c r="F149" s="237"/>
      <c r="G149" s="237"/>
      <c r="H149" s="235"/>
      <c r="I149" s="234"/>
      <c r="J149" s="233"/>
      <c r="K149" s="720"/>
      <c r="L149" s="721"/>
      <c r="M149" s="215"/>
    </row>
    <row r="150" spans="1:13" ht="15.75" thickBot="1">
      <c r="A150" s="986" t="s">
        <v>111</v>
      </c>
      <c r="B150" s="987"/>
      <c r="C150" s="987"/>
      <c r="D150" s="987"/>
      <c r="E150" s="987"/>
      <c r="F150" s="987"/>
      <c r="G150" s="987"/>
      <c r="H150" s="988"/>
      <c r="I150" s="242"/>
      <c r="J150" s="241"/>
      <c r="K150" s="999">
        <v>7.34</v>
      </c>
      <c r="L150" s="1005"/>
      <c r="M150" s="240">
        <f>K150*12*I91</f>
        <v>53332.44</v>
      </c>
    </row>
    <row r="151" spans="1:13">
      <c r="A151" s="238" t="s">
        <v>24</v>
      </c>
      <c r="B151" s="236"/>
      <c r="C151" s="236"/>
      <c r="D151" s="236"/>
      <c r="E151" s="236"/>
      <c r="F151" s="237"/>
      <c r="G151" s="236"/>
      <c r="H151" s="235"/>
      <c r="I151" s="967" t="s">
        <v>23</v>
      </c>
      <c r="J151" s="968"/>
      <c r="K151" s="232"/>
      <c r="L151" s="721"/>
      <c r="M151" s="215"/>
    </row>
    <row r="152" spans="1:13">
      <c r="A152" s="238" t="s">
        <v>22</v>
      </c>
      <c r="B152" s="236"/>
      <c r="C152" s="236"/>
      <c r="D152" s="236"/>
      <c r="E152" s="236"/>
      <c r="F152" s="237"/>
      <c r="G152" s="236"/>
      <c r="H152" s="235"/>
      <c r="I152" s="967" t="s">
        <v>21</v>
      </c>
      <c r="J152" s="968"/>
      <c r="K152" s="232"/>
      <c r="L152" s="721"/>
      <c r="M152" s="215"/>
    </row>
    <row r="153" spans="1:13">
      <c r="A153" s="238" t="s">
        <v>20</v>
      </c>
      <c r="B153" s="236"/>
      <c r="C153" s="236"/>
      <c r="D153" s="236"/>
      <c r="E153" s="236"/>
      <c r="F153" s="237"/>
      <c r="G153" s="236"/>
      <c r="H153" s="235"/>
      <c r="I153" s="967" t="s">
        <v>19</v>
      </c>
      <c r="J153" s="968"/>
      <c r="K153" s="232"/>
      <c r="L153" s="721"/>
      <c r="M153" s="215"/>
    </row>
    <row r="154" spans="1:13">
      <c r="A154" s="238" t="s">
        <v>18</v>
      </c>
      <c r="B154" s="236"/>
      <c r="C154" s="236"/>
      <c r="D154" s="236"/>
      <c r="E154" s="236"/>
      <c r="F154" s="237"/>
      <c r="G154" s="236"/>
      <c r="H154" s="235"/>
      <c r="I154" s="967" t="s">
        <v>17</v>
      </c>
      <c r="J154" s="968"/>
      <c r="K154" s="232"/>
      <c r="L154" s="721"/>
      <c r="M154" s="215"/>
    </row>
    <row r="155" spans="1:13">
      <c r="A155" s="238" t="s">
        <v>16</v>
      </c>
      <c r="B155" s="236"/>
      <c r="C155" s="236"/>
      <c r="D155" s="236"/>
      <c r="E155" s="236"/>
      <c r="F155" s="237"/>
      <c r="G155" s="236"/>
      <c r="H155" s="235"/>
      <c r="I155" s="967" t="s">
        <v>15</v>
      </c>
      <c r="J155" s="968"/>
      <c r="K155" s="232"/>
      <c r="L155" s="721"/>
      <c r="M155" s="215"/>
    </row>
    <row r="156" spans="1:13">
      <c r="A156" s="238" t="s">
        <v>14</v>
      </c>
      <c r="B156" s="236"/>
      <c r="C156" s="236"/>
      <c r="D156" s="236"/>
      <c r="E156" s="236"/>
      <c r="F156" s="237"/>
      <c r="G156" s="236"/>
      <c r="H156" s="235"/>
      <c r="I156" s="234"/>
      <c r="J156" s="233"/>
      <c r="K156" s="232"/>
      <c r="L156" s="239"/>
      <c r="M156" s="215"/>
    </row>
    <row r="157" spans="1:13">
      <c r="A157" s="238" t="s">
        <v>13</v>
      </c>
      <c r="B157" s="236"/>
      <c r="C157" s="236"/>
      <c r="D157" s="236"/>
      <c r="E157" s="236"/>
      <c r="F157" s="237"/>
      <c r="G157" s="236"/>
      <c r="H157" s="235"/>
      <c r="I157" s="234"/>
      <c r="J157" s="233"/>
      <c r="K157" s="232"/>
      <c r="L157" s="721"/>
      <c r="M157" s="215"/>
    </row>
    <row r="158" spans="1:13">
      <c r="A158" s="238" t="s">
        <v>12</v>
      </c>
      <c r="B158" s="236"/>
      <c r="C158" s="236"/>
      <c r="D158" s="236"/>
      <c r="E158" s="236"/>
      <c r="F158" s="237"/>
      <c r="G158" s="236"/>
      <c r="H158" s="235"/>
      <c r="I158" s="234"/>
      <c r="J158" s="233"/>
      <c r="K158" s="232"/>
      <c r="L158" s="721"/>
      <c r="M158" s="215"/>
    </row>
    <row r="159" spans="1:13">
      <c r="A159" s="238" t="s">
        <v>11</v>
      </c>
      <c r="B159" s="236"/>
      <c r="C159" s="236"/>
      <c r="D159" s="236"/>
      <c r="E159" s="236"/>
      <c r="F159" s="237"/>
      <c r="G159" s="236"/>
      <c r="H159" s="235"/>
      <c r="I159" s="234"/>
      <c r="J159" s="233"/>
      <c r="K159" s="232"/>
      <c r="L159" s="721"/>
      <c r="M159" s="215"/>
    </row>
    <row r="160" spans="1:13">
      <c r="A160" s="238" t="s">
        <v>10</v>
      </c>
      <c r="B160" s="236"/>
      <c r="C160" s="236"/>
      <c r="D160" s="236"/>
      <c r="E160" s="236"/>
      <c r="F160" s="237"/>
      <c r="G160" s="236"/>
      <c r="H160" s="235"/>
      <c r="I160" s="234"/>
      <c r="J160" s="233"/>
      <c r="K160" s="232"/>
      <c r="L160" s="721"/>
      <c r="M160" s="215"/>
    </row>
    <row r="161" spans="1:13" ht="15.75" thickBot="1">
      <c r="A161" s="1044" t="s">
        <v>9</v>
      </c>
      <c r="B161" s="1045"/>
      <c r="C161" s="1045"/>
      <c r="D161" s="1045"/>
      <c r="E161" s="1045"/>
      <c r="F161" s="1045"/>
      <c r="G161" s="1045"/>
      <c r="H161" s="1046"/>
      <c r="I161" s="234"/>
      <c r="J161" s="233"/>
      <c r="K161" s="268"/>
      <c r="L161" s="261"/>
      <c r="M161" s="215"/>
    </row>
    <row r="162" spans="1:13">
      <c r="A162" s="230" t="s">
        <v>8</v>
      </c>
      <c r="B162" s="229"/>
      <c r="C162" s="229"/>
      <c r="D162" s="229"/>
      <c r="E162" s="229"/>
      <c r="F162" s="229"/>
      <c r="G162" s="229"/>
      <c r="H162" s="229"/>
      <c r="I162" s="1014" t="s">
        <v>3</v>
      </c>
      <c r="J162" s="1015"/>
      <c r="K162" s="228"/>
      <c r="L162" s="227"/>
      <c r="M162" s="226"/>
    </row>
    <row r="163" spans="1:13" ht="15.75" thickBot="1">
      <c r="A163" s="225" t="s">
        <v>7</v>
      </c>
      <c r="B163" s="224"/>
      <c r="C163" s="224"/>
      <c r="D163" s="224"/>
      <c r="E163" s="224"/>
      <c r="F163" s="224"/>
      <c r="G163" s="224"/>
      <c r="H163" s="224"/>
      <c r="I163" s="223"/>
      <c r="J163" s="222"/>
      <c r="K163" s="221"/>
      <c r="L163" s="220"/>
      <c r="M163" s="219"/>
    </row>
    <row r="164" spans="1:13" ht="15.75" thickBot="1">
      <c r="A164" s="986" t="s">
        <v>6</v>
      </c>
      <c r="B164" s="987"/>
      <c r="C164" s="987"/>
      <c r="D164" s="987"/>
      <c r="E164" s="987"/>
      <c r="F164" s="987"/>
      <c r="G164" s="987"/>
      <c r="H164" s="1026"/>
      <c r="I164" s="1027" t="s">
        <v>5</v>
      </c>
      <c r="J164" s="1028"/>
      <c r="K164" s="1024">
        <v>1.69</v>
      </c>
      <c r="L164" s="1025"/>
      <c r="M164" s="208">
        <f>K164*12*I91</f>
        <v>12279.54</v>
      </c>
    </row>
    <row r="165" spans="1:13" ht="15.75" thickBot="1">
      <c r="A165" s="1016" t="s">
        <v>4</v>
      </c>
      <c r="B165" s="1016"/>
      <c r="C165" s="1016"/>
      <c r="D165" s="1016"/>
      <c r="E165" s="1016"/>
      <c r="F165" s="1016"/>
      <c r="G165" s="1016"/>
      <c r="H165" s="1016"/>
      <c r="I165" s="718"/>
      <c r="J165" s="719"/>
      <c r="K165" s="1101">
        <v>0.69</v>
      </c>
      <c r="L165" s="1102"/>
      <c r="M165" s="208">
        <f>K165*12*I91</f>
        <v>5013.54</v>
      </c>
    </row>
    <row r="166" spans="1:13" ht="15.75" thickBot="1">
      <c r="A166" s="716" t="s">
        <v>2</v>
      </c>
      <c r="B166" s="717"/>
      <c r="C166" s="717"/>
      <c r="D166" s="717"/>
      <c r="E166" s="717"/>
      <c r="F166" s="717"/>
      <c r="G166" s="717"/>
      <c r="H166" s="717"/>
      <c r="I166" s="718"/>
      <c r="J166" s="724"/>
      <c r="K166" s="1101"/>
      <c r="L166" s="1102"/>
      <c r="M166" s="208">
        <f>K166*I91*12</f>
        <v>0</v>
      </c>
    </row>
    <row r="167" spans="1:13" ht="15.75" thickBot="1">
      <c r="A167" s="1020" t="s">
        <v>0</v>
      </c>
      <c r="B167" s="1021"/>
      <c r="C167" s="1021"/>
      <c r="D167" s="1021"/>
      <c r="E167" s="1021"/>
      <c r="F167" s="1021"/>
      <c r="G167" s="1021"/>
      <c r="H167" s="1021"/>
      <c r="I167" s="210"/>
      <c r="J167" s="209"/>
      <c r="K167" s="1022">
        <f>K92+K102+K117+K150+K164+K166+K165</f>
        <v>89.610000000000014</v>
      </c>
      <c r="L167" s="1023"/>
      <c r="M167" s="208">
        <f>M92+M102+M117+M150+M164+M166+M165</f>
        <v>651106.26</v>
      </c>
    </row>
    <row r="170" spans="1:13" ht="15.75">
      <c r="A170" s="1373"/>
      <c r="B170" s="1372"/>
      <c r="C170" s="1372"/>
      <c r="D170" s="1372"/>
      <c r="E170" s="1371"/>
      <c r="F170" s="1371"/>
      <c r="G170" s="1371"/>
      <c r="H170" s="1371"/>
      <c r="I170" s="1370"/>
      <c r="J170" s="1368"/>
      <c r="K170" s="1369"/>
      <c r="L170" s="1369"/>
      <c r="M170" s="1368"/>
    </row>
    <row r="171" spans="1:13" ht="15.75">
      <c r="A171" s="1367"/>
      <c r="B171" s="1367"/>
      <c r="C171" s="1367"/>
      <c r="D171" s="1367"/>
      <c r="E171" s="1366"/>
      <c r="F171" s="1366"/>
      <c r="G171" s="1366"/>
      <c r="H171" s="1366"/>
      <c r="I171" s="1367"/>
      <c r="J171" s="1367"/>
      <c r="K171" s="1367"/>
      <c r="L171" s="1367"/>
      <c r="M171" s="1366"/>
    </row>
  </sheetData>
  <mergeCells count="198">
    <mergeCell ref="A143:H143"/>
    <mergeCell ref="K143:L143"/>
    <mergeCell ref="I144:J144"/>
    <mergeCell ref="K147:L147"/>
    <mergeCell ref="I148:J148"/>
    <mergeCell ref="A164:H164"/>
    <mergeCell ref="I164:J164"/>
    <mergeCell ref="K164:L164"/>
    <mergeCell ref="K166:L166"/>
    <mergeCell ref="A165:H165"/>
    <mergeCell ref="K165:L165"/>
    <mergeCell ref="A170:D170"/>
    <mergeCell ref="A171:D171"/>
    <mergeCell ref="I171:L171"/>
    <mergeCell ref="A167:H167"/>
    <mergeCell ref="K167:L167"/>
    <mergeCell ref="I153:J153"/>
    <mergeCell ref="I154:J154"/>
    <mergeCell ref="I155:J155"/>
    <mergeCell ref="A161:H161"/>
    <mergeCell ref="I162:J162"/>
    <mergeCell ref="I141:J141"/>
    <mergeCell ref="K141:L141"/>
    <mergeCell ref="I142:J142"/>
    <mergeCell ref="K142:L142"/>
    <mergeCell ref="A83:D83"/>
    <mergeCell ref="A84:D84"/>
    <mergeCell ref="I84:L84"/>
    <mergeCell ref="A150:H150"/>
    <mergeCell ref="K150:L150"/>
    <mergeCell ref="I151:J151"/>
    <mergeCell ref="I152:J152"/>
    <mergeCell ref="I137:J137"/>
    <mergeCell ref="K137:L137"/>
    <mergeCell ref="I138:J138"/>
    <mergeCell ref="K138:L138"/>
    <mergeCell ref="I139:J139"/>
    <mergeCell ref="K140:L140"/>
    <mergeCell ref="I134:J134"/>
    <mergeCell ref="K134:L134"/>
    <mergeCell ref="I135:J135"/>
    <mergeCell ref="K135:L135"/>
    <mergeCell ref="A136:H136"/>
    <mergeCell ref="K136:L136"/>
    <mergeCell ref="I130:J130"/>
    <mergeCell ref="K130:L130"/>
    <mergeCell ref="I131:J131"/>
    <mergeCell ref="K131:L131"/>
    <mergeCell ref="I132:J132"/>
    <mergeCell ref="I133:J133"/>
    <mergeCell ref="K133:L133"/>
    <mergeCell ref="A126:H126"/>
    <mergeCell ref="K126:L126"/>
    <mergeCell ref="K127:L127"/>
    <mergeCell ref="I128:J128"/>
    <mergeCell ref="K128:L128"/>
    <mergeCell ref="I129:J129"/>
    <mergeCell ref="I122:J122"/>
    <mergeCell ref="K122:L122"/>
    <mergeCell ref="I124:J124"/>
    <mergeCell ref="K124:L124"/>
    <mergeCell ref="I125:J125"/>
    <mergeCell ref="K125:L125"/>
    <mergeCell ref="A119:H119"/>
    <mergeCell ref="K119:L119"/>
    <mergeCell ref="I120:J120"/>
    <mergeCell ref="K120:L120"/>
    <mergeCell ref="I121:J121"/>
    <mergeCell ref="K121:L121"/>
    <mergeCell ref="I112:J112"/>
    <mergeCell ref="K112:L112"/>
    <mergeCell ref="I114:J114"/>
    <mergeCell ref="I115:J115"/>
    <mergeCell ref="I116:J116"/>
    <mergeCell ref="K117:L117"/>
    <mergeCell ref="I106:J106"/>
    <mergeCell ref="I107:J107"/>
    <mergeCell ref="I108:J108"/>
    <mergeCell ref="I109:J109"/>
    <mergeCell ref="K109:L109"/>
    <mergeCell ref="I110:J110"/>
    <mergeCell ref="I99:J99"/>
    <mergeCell ref="I100:J100"/>
    <mergeCell ref="K101:L101"/>
    <mergeCell ref="K102:L102"/>
    <mergeCell ref="I104:J104"/>
    <mergeCell ref="K104:L104"/>
    <mergeCell ref="K92:L92"/>
    <mergeCell ref="I95:J95"/>
    <mergeCell ref="K95:L95"/>
    <mergeCell ref="I96:J96"/>
    <mergeCell ref="I97:J97"/>
    <mergeCell ref="I98:J98"/>
    <mergeCell ref="K98:L98"/>
    <mergeCell ref="K89:L89"/>
    <mergeCell ref="I90:J90"/>
    <mergeCell ref="K90:L90"/>
    <mergeCell ref="I91:J91"/>
    <mergeCell ref="K91:L91"/>
    <mergeCell ref="K87:M87"/>
    <mergeCell ref="I8:J8"/>
    <mergeCell ref="K8:L8"/>
    <mergeCell ref="K4:M4"/>
    <mergeCell ref="A85:L85"/>
    <mergeCell ref="A86:L86"/>
    <mergeCell ref="C88:E88"/>
    <mergeCell ref="I88:J88"/>
    <mergeCell ref="K88:L88"/>
    <mergeCell ref="I16:J16"/>
    <mergeCell ref="I17:J17"/>
    <mergeCell ref="A2:L2"/>
    <mergeCell ref="A3:L3"/>
    <mergeCell ref="C5:E5"/>
    <mergeCell ref="I5:J5"/>
    <mergeCell ref="K5:L5"/>
    <mergeCell ref="K6:L6"/>
    <mergeCell ref="I7:J7"/>
    <mergeCell ref="K7:L7"/>
    <mergeCell ref="I25:J25"/>
    <mergeCell ref="I26:J26"/>
    <mergeCell ref="K26:L26"/>
    <mergeCell ref="K9:L9"/>
    <mergeCell ref="I12:J12"/>
    <mergeCell ref="K12:L12"/>
    <mergeCell ref="I13:J13"/>
    <mergeCell ref="I14:J14"/>
    <mergeCell ref="I15:J15"/>
    <mergeCell ref="K15:L15"/>
    <mergeCell ref="I33:J33"/>
    <mergeCell ref="K34:L34"/>
    <mergeCell ref="A36:H36"/>
    <mergeCell ref="K36:L36"/>
    <mergeCell ref="K18:L18"/>
    <mergeCell ref="K19:L19"/>
    <mergeCell ref="I21:J21"/>
    <mergeCell ref="K21:L21"/>
    <mergeCell ref="I23:J23"/>
    <mergeCell ref="I24:J24"/>
    <mergeCell ref="K39:L39"/>
    <mergeCell ref="I41:J41"/>
    <mergeCell ref="K41:L41"/>
    <mergeCell ref="I42:J42"/>
    <mergeCell ref="K42:L42"/>
    <mergeCell ref="I27:J27"/>
    <mergeCell ref="I29:J29"/>
    <mergeCell ref="K29:L29"/>
    <mergeCell ref="I31:J31"/>
    <mergeCell ref="I32:J32"/>
    <mergeCell ref="I46:J46"/>
    <mergeCell ref="I47:J47"/>
    <mergeCell ref="K47:L47"/>
    <mergeCell ref="I48:J48"/>
    <mergeCell ref="K48:L48"/>
    <mergeCell ref="I37:J37"/>
    <mergeCell ref="K37:L37"/>
    <mergeCell ref="I38:J38"/>
    <mergeCell ref="K38:L38"/>
    <mergeCell ref="I39:J39"/>
    <mergeCell ref="A51:H51"/>
    <mergeCell ref="K51:L51"/>
    <mergeCell ref="I52:J52"/>
    <mergeCell ref="K52:L52"/>
    <mergeCell ref="K53:L53"/>
    <mergeCell ref="A43:H43"/>
    <mergeCell ref="K43:L43"/>
    <mergeCell ref="K44:L44"/>
    <mergeCell ref="I45:J45"/>
    <mergeCell ref="K45:L45"/>
    <mergeCell ref="K56:L56"/>
    <mergeCell ref="I57:J57"/>
    <mergeCell ref="K60:L60"/>
    <mergeCell ref="I61:J61"/>
    <mergeCell ref="I49:J49"/>
    <mergeCell ref="K49:L49"/>
    <mergeCell ref="I50:J50"/>
    <mergeCell ref="K50:L50"/>
    <mergeCell ref="I68:J68"/>
    <mergeCell ref="A74:H74"/>
    <mergeCell ref="I75:J75"/>
    <mergeCell ref="A78:H78"/>
    <mergeCell ref="K78:L78"/>
    <mergeCell ref="I54:J54"/>
    <mergeCell ref="K54:L54"/>
    <mergeCell ref="I55:J55"/>
    <mergeCell ref="K55:L55"/>
    <mergeCell ref="A56:H56"/>
    <mergeCell ref="A63:H63"/>
    <mergeCell ref="K63:L63"/>
    <mergeCell ref="I64:J64"/>
    <mergeCell ref="I65:J65"/>
    <mergeCell ref="I66:J66"/>
    <mergeCell ref="I67:J67"/>
    <mergeCell ref="A77:H77"/>
    <mergeCell ref="I77:J77"/>
    <mergeCell ref="K77:L77"/>
    <mergeCell ref="K79:L79"/>
    <mergeCell ref="A80:H80"/>
    <mergeCell ref="K80:L80"/>
  </mergeCells>
  <pageMargins left="0.70866141732283472" right="0.70866141732283472" top="0.74803149606299213" bottom="0.35433070866141736" header="0.31496062992125984" footer="0.31496062992125984"/>
  <pageSetup paperSize="9" scale="72" fitToHeight="0" orientation="portrait" r:id="rId1"/>
  <rowBreaks count="3" manualBreakCount="3">
    <brk id="71" max="12" man="1"/>
    <brk id="84" max="16383" man="1"/>
    <brk id="15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79"/>
  <sheetViews>
    <sheetView view="pageBreakPreview" zoomScale="60" zoomScaleNormal="100" workbookViewId="0">
      <selection activeCell="K78" sqref="K78:L78"/>
    </sheetView>
  </sheetViews>
  <sheetFormatPr defaultRowHeight="15"/>
  <cols>
    <col min="1" max="7" width="9.140625" style="1"/>
    <col min="8" max="8" width="36.140625" style="1" customWidth="1"/>
    <col min="9" max="9" width="9.140625" style="1"/>
    <col min="10" max="10" width="20.7109375" style="1" customWidth="1"/>
    <col min="11" max="11" width="9.140625" style="1"/>
    <col min="12" max="12" width="15.5703125" style="1" customWidth="1"/>
    <col min="13" max="13" width="14" style="1" customWidth="1"/>
    <col min="14" max="16384" width="9.140625" style="1"/>
  </cols>
  <sheetData>
    <row r="1" spans="1:13" ht="18.75">
      <c r="A1" s="1178" t="s">
        <v>104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54"/>
    </row>
    <row r="2" spans="1:13" ht="18.75">
      <c r="A2" s="867" t="s">
        <v>103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54"/>
    </row>
    <row r="3" spans="1:13" ht="18.75">
      <c r="A3" s="88"/>
      <c r="B3" s="88"/>
      <c r="C3" s="88"/>
      <c r="D3" s="88"/>
      <c r="E3" s="88"/>
      <c r="F3" s="88" t="s">
        <v>213</v>
      </c>
      <c r="G3" s="88"/>
      <c r="H3" s="88"/>
      <c r="I3" s="88"/>
      <c r="J3" s="88"/>
      <c r="K3" s="88"/>
      <c r="L3" s="88"/>
      <c r="M3" s="54"/>
    </row>
    <row r="4" spans="1:13" ht="18.75">
      <c r="A4" s="96"/>
      <c r="B4" s="72"/>
      <c r="C4" s="868" t="s">
        <v>100</v>
      </c>
      <c r="D4" s="868"/>
      <c r="E4" s="868"/>
      <c r="F4" s="72"/>
      <c r="G4" s="72"/>
      <c r="H4" s="71"/>
      <c r="I4" s="857" t="s">
        <v>99</v>
      </c>
      <c r="J4" s="858"/>
      <c r="K4" s="857" t="s">
        <v>98</v>
      </c>
      <c r="L4" s="858"/>
      <c r="M4" s="70"/>
    </row>
    <row r="5" spans="1:13" ht="18.75">
      <c r="A5" s="38"/>
      <c r="B5" s="21"/>
      <c r="C5" s="21"/>
      <c r="D5" s="21"/>
      <c r="E5" s="21"/>
      <c r="F5" s="21"/>
      <c r="G5" s="21"/>
      <c r="H5" s="20"/>
      <c r="I5" s="21"/>
      <c r="J5" s="20"/>
      <c r="K5" s="808" t="s">
        <v>97</v>
      </c>
      <c r="L5" s="809"/>
      <c r="M5" s="97" t="s">
        <v>96</v>
      </c>
    </row>
    <row r="6" spans="1:13" ht="18.75">
      <c r="A6" s="38"/>
      <c r="B6" s="21"/>
      <c r="C6" s="21"/>
      <c r="D6" s="21"/>
      <c r="E6" s="21"/>
      <c r="F6" s="21"/>
      <c r="G6" s="21"/>
      <c r="H6" s="20"/>
      <c r="I6" s="808" t="s">
        <v>95</v>
      </c>
      <c r="J6" s="809"/>
      <c r="K6" s="855" t="s">
        <v>94</v>
      </c>
      <c r="L6" s="856"/>
      <c r="M6" s="97" t="s">
        <v>93</v>
      </c>
    </row>
    <row r="7" spans="1:13" ht="19.5" thickBot="1">
      <c r="A7" s="96"/>
      <c r="B7" s="72"/>
      <c r="C7" s="72"/>
      <c r="D7" s="72"/>
      <c r="E7" s="72"/>
      <c r="F7" s="72"/>
      <c r="G7" s="72"/>
      <c r="H7" s="71"/>
      <c r="I7" s="1176">
        <v>1254.0999999999999</v>
      </c>
      <c r="J7" s="1177"/>
      <c r="K7" s="827"/>
      <c r="L7" s="828"/>
      <c r="M7" s="95"/>
    </row>
    <row r="8" spans="1:13" ht="18.75">
      <c r="A8" s="86" t="s">
        <v>92</v>
      </c>
      <c r="B8" s="64"/>
      <c r="C8" s="64"/>
      <c r="D8" s="64"/>
      <c r="E8" s="64"/>
      <c r="F8" s="64"/>
      <c r="G8" s="64"/>
      <c r="H8" s="94"/>
      <c r="I8" s="16"/>
      <c r="J8" s="15"/>
      <c r="K8" s="873">
        <f>K11+K14</f>
        <v>7.59</v>
      </c>
      <c r="L8" s="864"/>
      <c r="M8" s="14">
        <f>K8*12*I7</f>
        <v>114223.42799999999</v>
      </c>
    </row>
    <row r="9" spans="1:13" ht="18.75">
      <c r="A9" s="93" t="s">
        <v>91</v>
      </c>
      <c r="B9" s="92"/>
      <c r="C9" s="92"/>
      <c r="D9" s="92"/>
      <c r="E9" s="92"/>
      <c r="F9" s="92"/>
      <c r="G9" s="92"/>
      <c r="H9" s="87"/>
      <c r="I9" s="21"/>
      <c r="J9" s="20"/>
      <c r="K9" s="21"/>
      <c r="L9" s="20"/>
      <c r="M9" s="91"/>
    </row>
    <row r="10" spans="1:13" ht="19.5" thickBot="1">
      <c r="A10" s="82" t="s">
        <v>90</v>
      </c>
      <c r="B10" s="90"/>
      <c r="C10" s="90"/>
      <c r="D10" s="90"/>
      <c r="E10" s="90"/>
      <c r="F10" s="90"/>
      <c r="G10" s="90"/>
      <c r="H10" s="89"/>
      <c r="I10" s="10"/>
      <c r="J10" s="9"/>
      <c r="K10" s="10"/>
      <c r="L10" s="9"/>
      <c r="M10" s="8"/>
    </row>
    <row r="11" spans="1:13" ht="18.75">
      <c r="A11" s="69" t="s">
        <v>89</v>
      </c>
      <c r="B11" s="62"/>
      <c r="C11" s="62"/>
      <c r="D11" s="62"/>
      <c r="E11" s="62"/>
      <c r="F11" s="62"/>
      <c r="G11" s="62"/>
      <c r="H11" s="61"/>
      <c r="I11" s="855" t="s">
        <v>27</v>
      </c>
      <c r="J11" s="856"/>
      <c r="K11" s="825">
        <v>4.54</v>
      </c>
      <c r="L11" s="826"/>
      <c r="M11" s="19">
        <f>K11*12*I7</f>
        <v>68323.368000000002</v>
      </c>
    </row>
    <row r="12" spans="1:13" ht="18.75">
      <c r="A12" s="27" t="s">
        <v>80</v>
      </c>
      <c r="B12" s="21"/>
      <c r="C12" s="21"/>
      <c r="D12" s="21"/>
      <c r="E12" s="21"/>
      <c r="F12" s="21"/>
      <c r="G12" s="21"/>
      <c r="H12" s="20"/>
      <c r="I12" s="808" t="s">
        <v>70</v>
      </c>
      <c r="J12" s="809"/>
      <c r="K12" s="54"/>
      <c r="L12" s="20"/>
      <c r="M12" s="19"/>
    </row>
    <row r="13" spans="1:13" ht="18.75">
      <c r="A13" s="69" t="s">
        <v>79</v>
      </c>
      <c r="B13" s="62"/>
      <c r="C13" s="62"/>
      <c r="D13" s="62"/>
      <c r="E13" s="62"/>
      <c r="F13" s="62"/>
      <c r="G13" s="62"/>
      <c r="H13" s="61"/>
      <c r="I13" s="855"/>
      <c r="J13" s="856"/>
      <c r="K13" s="54"/>
      <c r="L13" s="20"/>
      <c r="M13" s="19"/>
    </row>
    <row r="14" spans="1:13" ht="18.75">
      <c r="A14" s="69" t="s">
        <v>88</v>
      </c>
      <c r="B14" s="62"/>
      <c r="C14" s="62"/>
      <c r="D14" s="62"/>
      <c r="E14" s="62"/>
      <c r="F14" s="62"/>
      <c r="G14" s="62"/>
      <c r="H14" s="61"/>
      <c r="I14" s="851" t="s">
        <v>59</v>
      </c>
      <c r="J14" s="852"/>
      <c r="K14" s="808">
        <v>3.05</v>
      </c>
      <c r="L14" s="809"/>
      <c r="M14" s="19">
        <f>K14*12*I7</f>
        <v>45900.05999999999</v>
      </c>
    </row>
    <row r="15" spans="1:13" ht="18.75">
      <c r="A15" s="76" t="s">
        <v>87</v>
      </c>
      <c r="B15" s="44"/>
      <c r="C15" s="44"/>
      <c r="D15" s="44"/>
      <c r="E15" s="44"/>
      <c r="F15" s="44"/>
      <c r="G15" s="44"/>
      <c r="H15" s="43"/>
      <c r="I15" s="808" t="s">
        <v>70</v>
      </c>
      <c r="J15" s="809"/>
      <c r="K15" s="88"/>
      <c r="L15" s="87"/>
      <c r="M15" s="19"/>
    </row>
    <row r="16" spans="1:13" ht="18.75">
      <c r="A16" s="75" t="s">
        <v>86</v>
      </c>
      <c r="B16" s="72"/>
      <c r="C16" s="72"/>
      <c r="D16" s="72"/>
      <c r="E16" s="72"/>
      <c r="F16" s="72"/>
      <c r="G16" s="72"/>
      <c r="H16" s="71"/>
      <c r="I16" s="808"/>
      <c r="J16" s="809"/>
      <c r="K16" s="54"/>
      <c r="L16" s="20"/>
      <c r="M16" s="19"/>
    </row>
    <row r="17" spans="1:13" ht="19.5" thickBot="1">
      <c r="A17" s="69" t="s">
        <v>85</v>
      </c>
      <c r="B17" s="68"/>
      <c r="C17" s="68"/>
      <c r="D17" s="68"/>
      <c r="E17" s="68"/>
      <c r="F17" s="68"/>
      <c r="G17" s="68"/>
      <c r="H17" s="67"/>
      <c r="I17" s="62"/>
      <c r="J17" s="61"/>
      <c r="K17" s="840"/>
      <c r="L17" s="841"/>
      <c r="M17" s="19"/>
    </row>
    <row r="18" spans="1:13" ht="18.75">
      <c r="A18" s="86" t="s">
        <v>84</v>
      </c>
      <c r="B18" s="85"/>
      <c r="C18" s="85"/>
      <c r="D18" s="85"/>
      <c r="E18" s="85"/>
      <c r="F18" s="85"/>
      <c r="G18" s="85"/>
      <c r="H18" s="84"/>
      <c r="I18" s="16"/>
      <c r="J18" s="83"/>
      <c r="K18" s="865">
        <f>K20+K25+K28</f>
        <v>6.1999999999999993</v>
      </c>
      <c r="L18" s="864"/>
      <c r="M18" s="14">
        <f>K18*12*I7</f>
        <v>93305.039999999979</v>
      </c>
    </row>
    <row r="19" spans="1:13" ht="19.5" thickBot="1">
      <c r="A19" s="82" t="s">
        <v>83</v>
      </c>
      <c r="B19" s="81"/>
      <c r="C19" s="81"/>
      <c r="D19" s="81"/>
      <c r="E19" s="81"/>
      <c r="F19" s="81"/>
      <c r="G19" s="81"/>
      <c r="H19" s="80"/>
      <c r="I19" s="10"/>
      <c r="J19" s="79"/>
      <c r="K19" s="10"/>
      <c r="L19" s="9"/>
      <c r="M19" s="8"/>
    </row>
    <row r="20" spans="1:13" ht="18.75">
      <c r="A20" s="27" t="s">
        <v>82</v>
      </c>
      <c r="B20" s="26"/>
      <c r="C20" s="26"/>
      <c r="D20" s="26"/>
      <c r="E20" s="26"/>
      <c r="F20" s="26"/>
      <c r="G20" s="26"/>
      <c r="H20" s="24"/>
      <c r="I20" s="808" t="s">
        <v>27</v>
      </c>
      <c r="J20" s="809"/>
      <c r="K20" s="825">
        <v>3.11</v>
      </c>
      <c r="L20" s="826"/>
      <c r="M20" s="19">
        <f>K20*12*I7</f>
        <v>46803.011999999995</v>
      </c>
    </row>
    <row r="21" spans="1:13" ht="18.75">
      <c r="A21" s="69" t="s">
        <v>81</v>
      </c>
      <c r="B21" s="68"/>
      <c r="C21" s="68"/>
      <c r="D21" s="68"/>
      <c r="E21" s="68"/>
      <c r="F21" s="68"/>
      <c r="G21" s="68"/>
      <c r="H21" s="67"/>
      <c r="I21" s="502"/>
      <c r="J21" s="503"/>
      <c r="K21" s="54"/>
      <c r="L21" s="20"/>
      <c r="M21" s="19"/>
    </row>
    <row r="22" spans="1:13" ht="18.75">
      <c r="A22" s="27" t="s">
        <v>80</v>
      </c>
      <c r="B22" s="21"/>
      <c r="C22" s="21"/>
      <c r="D22" s="21"/>
      <c r="E22" s="21"/>
      <c r="F22" s="21"/>
      <c r="G22" s="21"/>
      <c r="H22" s="20"/>
      <c r="I22" s="808" t="s">
        <v>70</v>
      </c>
      <c r="J22" s="809"/>
      <c r="K22" s="54"/>
      <c r="L22" s="20"/>
      <c r="M22" s="19"/>
    </row>
    <row r="23" spans="1:13" ht="18.75">
      <c r="A23" s="69" t="s">
        <v>79</v>
      </c>
      <c r="B23" s="62"/>
      <c r="C23" s="62"/>
      <c r="D23" s="62"/>
      <c r="E23" s="62"/>
      <c r="F23" s="62"/>
      <c r="G23" s="62"/>
      <c r="H23" s="61"/>
      <c r="I23" s="855"/>
      <c r="J23" s="856"/>
      <c r="K23" s="54"/>
      <c r="L23" s="20"/>
      <c r="M23" s="19"/>
    </row>
    <row r="24" spans="1:13" ht="18.75">
      <c r="A24" s="76" t="s">
        <v>78</v>
      </c>
      <c r="B24" s="44"/>
      <c r="C24" s="43"/>
      <c r="D24" s="21"/>
      <c r="E24" s="21"/>
      <c r="F24" s="21"/>
      <c r="G24" s="21"/>
      <c r="H24" s="20"/>
      <c r="I24" s="808" t="s">
        <v>70</v>
      </c>
      <c r="J24" s="809"/>
      <c r="K24" s="54"/>
      <c r="L24" s="20"/>
      <c r="M24" s="19"/>
    </row>
    <row r="25" spans="1:13" ht="18.75">
      <c r="A25" s="27" t="s">
        <v>77</v>
      </c>
      <c r="B25" s="21"/>
      <c r="C25" s="21"/>
      <c r="D25" s="44"/>
      <c r="E25" s="44"/>
      <c r="F25" s="44"/>
      <c r="G25" s="44"/>
      <c r="H25" s="43"/>
      <c r="I25" s="851" t="s">
        <v>59</v>
      </c>
      <c r="J25" s="852"/>
      <c r="K25" s="808">
        <v>1.36</v>
      </c>
      <c r="L25" s="809"/>
      <c r="M25" s="19">
        <f>K25*12*I7</f>
        <v>20466.912</v>
      </c>
    </row>
    <row r="26" spans="1:13" ht="18.75">
      <c r="A26" s="75" t="s">
        <v>76</v>
      </c>
      <c r="B26" s="74"/>
      <c r="C26" s="74"/>
      <c r="D26" s="74"/>
      <c r="E26" s="74"/>
      <c r="F26" s="74"/>
      <c r="G26" s="74"/>
      <c r="H26" s="73"/>
      <c r="I26" s="857" t="s">
        <v>75</v>
      </c>
      <c r="J26" s="858"/>
      <c r="K26" s="54"/>
      <c r="L26" s="20"/>
      <c r="M26" s="19"/>
    </row>
    <row r="27" spans="1:13" ht="18.75">
      <c r="A27" s="69"/>
      <c r="B27" s="68"/>
      <c r="C27" s="68"/>
      <c r="D27" s="68"/>
      <c r="E27" s="68"/>
      <c r="F27" s="68"/>
      <c r="G27" s="68"/>
      <c r="H27" s="67"/>
      <c r="I27" s="62" t="s">
        <v>74</v>
      </c>
      <c r="J27" s="61"/>
      <c r="K27" s="54"/>
      <c r="L27" s="20"/>
      <c r="M27" s="19"/>
    </row>
    <row r="28" spans="1:13" ht="18.75">
      <c r="A28" s="75" t="s">
        <v>73</v>
      </c>
      <c r="B28" s="74"/>
      <c r="C28" s="74"/>
      <c r="D28" s="74"/>
      <c r="E28" s="74"/>
      <c r="F28" s="74"/>
      <c r="G28" s="74"/>
      <c r="H28" s="73"/>
      <c r="I28" s="857" t="s">
        <v>59</v>
      </c>
      <c r="J28" s="858"/>
      <c r="K28" s="808">
        <v>1.73</v>
      </c>
      <c r="L28" s="809"/>
      <c r="M28" s="19">
        <f>K28*12*I7</f>
        <v>26035.115999999995</v>
      </c>
    </row>
    <row r="29" spans="1:13" ht="18.75">
      <c r="A29" s="69" t="s">
        <v>72</v>
      </c>
      <c r="B29" s="68"/>
      <c r="C29" s="68"/>
      <c r="D29" s="68"/>
      <c r="E29" s="68"/>
      <c r="F29" s="68"/>
      <c r="G29" s="68"/>
      <c r="H29" s="67"/>
      <c r="I29" s="62"/>
      <c r="J29" s="61"/>
      <c r="K29" s="54"/>
      <c r="L29" s="20"/>
      <c r="M29" s="19"/>
    </row>
    <row r="30" spans="1:13" ht="18.75">
      <c r="A30" s="75" t="s">
        <v>71</v>
      </c>
      <c r="B30" s="74"/>
      <c r="C30" s="74"/>
      <c r="D30" s="74"/>
      <c r="E30" s="74"/>
      <c r="F30" s="74"/>
      <c r="G30" s="74"/>
      <c r="H30" s="73"/>
      <c r="I30" s="808" t="s">
        <v>70</v>
      </c>
      <c r="J30" s="809"/>
      <c r="K30" s="54"/>
      <c r="L30" s="20"/>
      <c r="M30" s="19"/>
    </row>
    <row r="31" spans="1:13" ht="18.75">
      <c r="A31" s="75" t="s">
        <v>69</v>
      </c>
      <c r="B31" s="74"/>
      <c r="C31" s="74"/>
      <c r="D31" s="74"/>
      <c r="E31" s="74"/>
      <c r="F31" s="74"/>
      <c r="G31" s="74"/>
      <c r="H31" s="73"/>
      <c r="I31" s="857" t="s">
        <v>68</v>
      </c>
      <c r="J31" s="858"/>
      <c r="K31" s="72"/>
      <c r="L31" s="71"/>
      <c r="M31" s="70"/>
    </row>
    <row r="32" spans="1:13" ht="19.5" thickBot="1">
      <c r="A32" s="69"/>
      <c r="B32" s="68"/>
      <c r="C32" s="68"/>
      <c r="D32" s="68"/>
      <c r="E32" s="68"/>
      <c r="F32" s="68"/>
      <c r="G32" s="68"/>
      <c r="H32" s="67"/>
      <c r="I32" s="861" t="s">
        <v>67</v>
      </c>
      <c r="J32" s="862"/>
      <c r="K32" s="62"/>
      <c r="L32" s="61"/>
      <c r="M32" s="66"/>
    </row>
    <row r="33" spans="1:13" ht="18.75">
      <c r="A33" s="65" t="s">
        <v>66</v>
      </c>
      <c r="B33" s="64"/>
      <c r="C33" s="64"/>
      <c r="D33" s="64"/>
      <c r="E33" s="64"/>
      <c r="F33" s="64"/>
      <c r="G33" s="16"/>
      <c r="H33" s="15"/>
      <c r="I33" s="16"/>
      <c r="J33" s="15"/>
      <c r="K33" s="863">
        <f>K35+K42+K50+K54+K55+K59</f>
        <v>34.22</v>
      </c>
      <c r="L33" s="864"/>
      <c r="M33" s="14">
        <f>M35+M42+M50+M54+M55+M59</f>
        <v>514983.62400000001</v>
      </c>
    </row>
    <row r="34" spans="1:13" ht="19.5" thickBot="1">
      <c r="A34" s="63"/>
      <c r="B34" s="10"/>
      <c r="C34" s="10"/>
      <c r="D34" s="10"/>
      <c r="E34" s="10"/>
      <c r="F34" s="10"/>
      <c r="G34" s="10"/>
      <c r="H34" s="9"/>
      <c r="I34" s="10"/>
      <c r="J34" s="9"/>
      <c r="K34" s="10"/>
      <c r="L34" s="9"/>
      <c r="M34" s="8"/>
    </row>
    <row r="35" spans="1:13" ht="19.5" thickBot="1">
      <c r="A35" s="812" t="s">
        <v>65</v>
      </c>
      <c r="B35" s="813"/>
      <c r="C35" s="813"/>
      <c r="D35" s="813"/>
      <c r="E35" s="813"/>
      <c r="F35" s="813"/>
      <c r="G35" s="813"/>
      <c r="H35" s="850"/>
      <c r="I35" s="30"/>
      <c r="J35" s="29"/>
      <c r="K35" s="853">
        <f>K36+K37+K38+K40+K41</f>
        <v>10.83</v>
      </c>
      <c r="L35" s="854"/>
      <c r="M35" s="28">
        <f>K35*12*I7</f>
        <v>162982.83600000001</v>
      </c>
    </row>
    <row r="36" spans="1:13" ht="18.75">
      <c r="A36" s="69" t="s">
        <v>64</v>
      </c>
      <c r="B36" s="68"/>
      <c r="C36" s="68"/>
      <c r="D36" s="68"/>
      <c r="E36" s="68"/>
      <c r="F36" s="68"/>
      <c r="G36" s="68"/>
      <c r="H36" s="67"/>
      <c r="I36" s="855" t="s">
        <v>63</v>
      </c>
      <c r="J36" s="856"/>
      <c r="K36" s="825">
        <v>2.2400000000000002</v>
      </c>
      <c r="L36" s="826"/>
      <c r="M36" s="19">
        <f>K36*12*I7</f>
        <v>33710.207999999999</v>
      </c>
    </row>
    <row r="37" spans="1:13" ht="18.75">
      <c r="A37" s="76" t="s">
        <v>62</v>
      </c>
      <c r="B37" s="508"/>
      <c r="C37" s="508"/>
      <c r="D37" s="508"/>
      <c r="E37" s="508"/>
      <c r="F37" s="508"/>
      <c r="G37" s="508"/>
      <c r="H37" s="507"/>
      <c r="I37" s="851" t="s">
        <v>61</v>
      </c>
      <c r="J37" s="852"/>
      <c r="K37" s="808">
        <v>5.28</v>
      </c>
      <c r="L37" s="809"/>
      <c r="M37" s="19">
        <f>K37*12*I7</f>
        <v>79459.775999999998</v>
      </c>
    </row>
    <row r="38" spans="1:13" ht="18.75">
      <c r="A38" s="75" t="s">
        <v>60</v>
      </c>
      <c r="B38" s="74"/>
      <c r="C38" s="74"/>
      <c r="D38" s="74"/>
      <c r="E38" s="74"/>
      <c r="F38" s="74"/>
      <c r="G38" s="74"/>
      <c r="H38" s="73"/>
      <c r="I38" s="857" t="s">
        <v>59</v>
      </c>
      <c r="J38" s="858"/>
      <c r="K38" s="808">
        <v>0.6</v>
      </c>
      <c r="L38" s="809"/>
      <c r="M38" s="19">
        <f>K38*12*I7</f>
        <v>9029.5199999999986</v>
      </c>
    </row>
    <row r="39" spans="1:13" ht="18.75">
      <c r="A39" s="510" t="s">
        <v>58</v>
      </c>
      <c r="B39" s="62"/>
      <c r="C39" s="62"/>
      <c r="D39" s="62"/>
      <c r="E39" s="68"/>
      <c r="F39" s="68"/>
      <c r="G39" s="68"/>
      <c r="H39" s="67"/>
      <c r="I39" s="62"/>
      <c r="J39" s="61"/>
      <c r="K39" s="21"/>
      <c r="L39" s="20"/>
      <c r="M39" s="19"/>
    </row>
    <row r="40" spans="1:13" ht="18.75">
      <c r="A40" s="76" t="s">
        <v>57</v>
      </c>
      <c r="B40" s="508"/>
      <c r="C40" s="508"/>
      <c r="D40" s="508"/>
      <c r="E40" s="508"/>
      <c r="F40" s="508"/>
      <c r="G40" s="508"/>
      <c r="H40" s="507"/>
      <c r="I40" s="851" t="s">
        <v>27</v>
      </c>
      <c r="J40" s="852"/>
      <c r="K40" s="808">
        <v>0.18</v>
      </c>
      <c r="L40" s="809"/>
      <c r="M40" s="19">
        <f>K40*12*I7</f>
        <v>2708.8559999999998</v>
      </c>
    </row>
    <row r="41" spans="1:13" ht="19.5" thickBot="1">
      <c r="A41" s="75" t="s">
        <v>56</v>
      </c>
      <c r="B41" s="74"/>
      <c r="C41" s="74"/>
      <c r="D41" s="74"/>
      <c r="E41" s="74"/>
      <c r="F41" s="74"/>
      <c r="G41" s="74"/>
      <c r="H41" s="73"/>
      <c r="I41" s="827" t="s">
        <v>27</v>
      </c>
      <c r="J41" s="828"/>
      <c r="K41" s="1174">
        <v>2.5299999999999998</v>
      </c>
      <c r="L41" s="1175"/>
      <c r="M41" s="19">
        <f>K41*12*I7</f>
        <v>38074.475999999995</v>
      </c>
    </row>
    <row r="42" spans="1:13" ht="19.5" thickBot="1">
      <c r="A42" s="1167" t="s">
        <v>55</v>
      </c>
      <c r="B42" s="1168"/>
      <c r="C42" s="1168"/>
      <c r="D42" s="1168"/>
      <c r="E42" s="1168"/>
      <c r="F42" s="1168"/>
      <c r="G42" s="1168"/>
      <c r="H42" s="1169"/>
      <c r="I42" s="30"/>
      <c r="J42" s="29"/>
      <c r="K42" s="849">
        <f>K43+K44+K46+K47+K48+K49</f>
        <v>2.5499999999999998</v>
      </c>
      <c r="L42" s="854"/>
      <c r="M42" s="28">
        <f>K42*12*I7</f>
        <v>38375.459999999992</v>
      </c>
    </row>
    <row r="43" spans="1:13" ht="18.75">
      <c r="A43" s="509" t="s">
        <v>54</v>
      </c>
      <c r="B43" s="62"/>
      <c r="C43" s="62"/>
      <c r="D43" s="62"/>
      <c r="E43" s="62"/>
      <c r="F43" s="68"/>
      <c r="G43" s="68"/>
      <c r="H43" s="67"/>
      <c r="I43" s="57"/>
      <c r="J43" s="20"/>
      <c r="K43" s="825">
        <v>0.14000000000000001</v>
      </c>
      <c r="L43" s="826"/>
      <c r="M43" s="19">
        <f>K43*12*I7</f>
        <v>2106.8879999999999</v>
      </c>
    </row>
    <row r="44" spans="1:13" ht="18.75">
      <c r="A44" s="96" t="s">
        <v>53</v>
      </c>
      <c r="B44" s="72"/>
      <c r="C44" s="72"/>
      <c r="D44" s="72"/>
      <c r="E44" s="72"/>
      <c r="F44" s="74"/>
      <c r="G44" s="74"/>
      <c r="H44" s="73"/>
      <c r="I44" s="808" t="s">
        <v>52</v>
      </c>
      <c r="J44" s="809"/>
      <c r="K44" s="808">
        <v>1.22</v>
      </c>
      <c r="L44" s="809"/>
      <c r="M44" s="19">
        <f>K44*12*I7</f>
        <v>18360.023999999998</v>
      </c>
    </row>
    <row r="45" spans="1:13" ht="18.75">
      <c r="A45" s="69" t="s">
        <v>51</v>
      </c>
      <c r="B45" s="68"/>
      <c r="C45" s="68"/>
      <c r="D45" s="68"/>
      <c r="E45" s="68"/>
      <c r="F45" s="68"/>
      <c r="G45" s="68"/>
      <c r="H45" s="67"/>
      <c r="I45" s="855" t="s">
        <v>50</v>
      </c>
      <c r="J45" s="856"/>
      <c r="K45" s="54"/>
      <c r="L45" s="20"/>
      <c r="M45" s="19"/>
    </row>
    <row r="46" spans="1:13" ht="18.75">
      <c r="A46" s="76" t="s">
        <v>49</v>
      </c>
      <c r="B46" s="508"/>
      <c r="C46" s="508"/>
      <c r="D46" s="508"/>
      <c r="E46" s="508"/>
      <c r="F46" s="508"/>
      <c r="G46" s="508"/>
      <c r="H46" s="507"/>
      <c r="I46" s="851" t="s">
        <v>48</v>
      </c>
      <c r="J46" s="852"/>
      <c r="K46" s="808">
        <v>0.75</v>
      </c>
      <c r="L46" s="809"/>
      <c r="M46" s="19">
        <f>K46*12*I7</f>
        <v>11286.9</v>
      </c>
    </row>
    <row r="47" spans="1:13" ht="18.75">
      <c r="A47" s="76" t="s">
        <v>47</v>
      </c>
      <c r="B47" s="508"/>
      <c r="C47" s="508"/>
      <c r="D47" s="508"/>
      <c r="E47" s="508"/>
      <c r="F47" s="508"/>
      <c r="G47" s="508"/>
      <c r="H47" s="507"/>
      <c r="I47" s="851" t="s">
        <v>46</v>
      </c>
      <c r="J47" s="852"/>
      <c r="K47" s="808">
        <v>0.19</v>
      </c>
      <c r="L47" s="809"/>
      <c r="M47" s="19">
        <f>K47*12*I7</f>
        <v>2859.348</v>
      </c>
    </row>
    <row r="48" spans="1:13" ht="18.75">
      <c r="A48" s="75" t="s">
        <v>38</v>
      </c>
      <c r="B48" s="74"/>
      <c r="C48" s="74"/>
      <c r="D48" s="74"/>
      <c r="E48" s="74"/>
      <c r="F48" s="74"/>
      <c r="G48" s="74"/>
      <c r="H48" s="73"/>
      <c r="I48" s="851" t="s">
        <v>37</v>
      </c>
      <c r="J48" s="852"/>
      <c r="K48" s="840">
        <v>0.1</v>
      </c>
      <c r="L48" s="841"/>
      <c r="M48" s="19">
        <f>K48*12*I7</f>
        <v>1504.92</v>
      </c>
    </row>
    <row r="49" spans="1:13" ht="19.5" thickBot="1">
      <c r="A49" s="75" t="s">
        <v>45</v>
      </c>
      <c r="B49" s="74"/>
      <c r="C49" s="74"/>
      <c r="D49" s="74"/>
      <c r="E49" s="74"/>
      <c r="F49" s="74"/>
      <c r="G49" s="74"/>
      <c r="H49" s="73"/>
      <c r="I49" s="827" t="s">
        <v>44</v>
      </c>
      <c r="J49" s="828"/>
      <c r="K49" s="829">
        <v>0.15</v>
      </c>
      <c r="L49" s="830"/>
      <c r="M49" s="53">
        <f>K49*12*I7</f>
        <v>2257.3799999999997</v>
      </c>
    </row>
    <row r="50" spans="1:13" ht="19.5" thickBot="1">
      <c r="A50" s="1167" t="s">
        <v>43</v>
      </c>
      <c r="B50" s="1168"/>
      <c r="C50" s="1168"/>
      <c r="D50" s="1168"/>
      <c r="E50" s="1168"/>
      <c r="F50" s="1168"/>
      <c r="G50" s="1168"/>
      <c r="H50" s="1169"/>
      <c r="I50" s="52"/>
      <c r="J50" s="51"/>
      <c r="K50" s="834">
        <f>K51+K52+K53</f>
        <v>1.67</v>
      </c>
      <c r="L50" s="835"/>
      <c r="M50" s="28">
        <f>K50*12*I7</f>
        <v>25132.163999999997</v>
      </c>
    </row>
    <row r="51" spans="1:13" ht="18.75">
      <c r="A51" s="69" t="s">
        <v>42</v>
      </c>
      <c r="B51" s="68"/>
      <c r="C51" s="68"/>
      <c r="D51" s="68"/>
      <c r="E51" s="68"/>
      <c r="F51" s="68"/>
      <c r="G51" s="68"/>
      <c r="H51" s="67"/>
      <c r="I51" s="836" t="s">
        <v>41</v>
      </c>
      <c r="J51" s="837"/>
      <c r="K51" s="838">
        <v>0.8</v>
      </c>
      <c r="L51" s="839"/>
      <c r="M51" s="19">
        <f>K51*12*I7</f>
        <v>12039.36</v>
      </c>
    </row>
    <row r="52" spans="1:13" ht="18.75">
      <c r="A52" s="76" t="s">
        <v>40</v>
      </c>
      <c r="B52" s="508"/>
      <c r="C52" s="508"/>
      <c r="D52" s="508"/>
      <c r="E52" s="508"/>
      <c r="F52" s="508"/>
      <c r="G52" s="508"/>
      <c r="H52" s="507"/>
      <c r="I52" s="44" t="s">
        <v>39</v>
      </c>
      <c r="J52" s="43"/>
      <c r="K52" s="840">
        <v>0.7</v>
      </c>
      <c r="L52" s="841"/>
      <c r="M52" s="19">
        <f>K52*12*I7</f>
        <v>10534.439999999997</v>
      </c>
    </row>
    <row r="53" spans="1:13" ht="19.5" thickBot="1">
      <c r="A53" s="75" t="s">
        <v>38</v>
      </c>
      <c r="B53" s="74"/>
      <c r="C53" s="74"/>
      <c r="D53" s="74"/>
      <c r="E53" s="74"/>
      <c r="F53" s="74"/>
      <c r="G53" s="74"/>
      <c r="H53" s="73"/>
      <c r="I53" s="827" t="s">
        <v>37</v>
      </c>
      <c r="J53" s="828"/>
      <c r="K53" s="829">
        <v>0.17</v>
      </c>
      <c r="L53" s="830"/>
      <c r="M53" s="19">
        <f>K53*12*I7</f>
        <v>2558.364</v>
      </c>
    </row>
    <row r="54" spans="1:13" ht="19.5" thickBot="1">
      <c r="A54" s="506" t="s">
        <v>36</v>
      </c>
      <c r="B54" s="505"/>
      <c r="C54" s="505"/>
      <c r="D54" s="505"/>
      <c r="E54" s="505"/>
      <c r="F54" s="505"/>
      <c r="G54" s="505"/>
      <c r="H54" s="504"/>
      <c r="I54" s="1170" t="s">
        <v>35</v>
      </c>
      <c r="J54" s="1171"/>
      <c r="K54" s="1172">
        <v>17.100000000000001</v>
      </c>
      <c r="L54" s="1173"/>
      <c r="M54" s="28">
        <f>K54*12*I7</f>
        <v>257341.32</v>
      </c>
    </row>
    <row r="55" spans="1:13" ht="19.5" thickBot="1">
      <c r="A55" s="812" t="s">
        <v>34</v>
      </c>
      <c r="B55" s="813"/>
      <c r="C55" s="813"/>
      <c r="D55" s="813"/>
      <c r="E55" s="813"/>
      <c r="F55" s="813"/>
      <c r="G55" s="813"/>
      <c r="H55" s="850"/>
      <c r="I55" s="30"/>
      <c r="J55" s="29"/>
      <c r="K55" s="849">
        <v>1.98</v>
      </c>
      <c r="L55" s="835"/>
      <c r="M55" s="28">
        <f>K55*12*I7</f>
        <v>29797.415999999994</v>
      </c>
    </row>
    <row r="56" spans="1:13" ht="18.75">
      <c r="A56" s="27" t="s">
        <v>33</v>
      </c>
      <c r="B56" s="26"/>
      <c r="C56" s="26"/>
      <c r="D56" s="26"/>
      <c r="E56" s="26"/>
      <c r="F56" s="26"/>
      <c r="G56" s="26"/>
      <c r="H56" s="24"/>
      <c r="I56" s="825" t="s">
        <v>32</v>
      </c>
      <c r="J56" s="826"/>
      <c r="K56" s="23"/>
      <c r="L56" s="501"/>
      <c r="M56" s="19"/>
    </row>
    <row r="57" spans="1:13" ht="18.75">
      <c r="A57" s="27" t="s">
        <v>31</v>
      </c>
      <c r="B57" s="26"/>
      <c r="C57" s="26"/>
      <c r="D57" s="26"/>
      <c r="E57" s="26"/>
      <c r="F57" s="26"/>
      <c r="G57" s="26"/>
      <c r="H57" s="24"/>
      <c r="I57" s="21"/>
      <c r="J57" s="20"/>
      <c r="K57" s="23"/>
      <c r="L57" s="501"/>
      <c r="M57" s="19"/>
    </row>
    <row r="58" spans="1:13" ht="19.5" thickBot="1">
      <c r="A58" s="27" t="s">
        <v>30</v>
      </c>
      <c r="B58" s="26"/>
      <c r="C58" s="26"/>
      <c r="D58" s="26"/>
      <c r="E58" s="26"/>
      <c r="F58" s="26"/>
      <c r="G58" s="26"/>
      <c r="H58" s="24"/>
      <c r="I58" s="38"/>
      <c r="J58" s="20"/>
      <c r="K58" s="23"/>
      <c r="L58" s="501"/>
      <c r="M58" s="19"/>
    </row>
    <row r="59" spans="1:13" ht="19.5" thickBot="1">
      <c r="A59" s="506" t="s">
        <v>29</v>
      </c>
      <c r="B59" s="505"/>
      <c r="C59" s="505"/>
      <c r="D59" s="505"/>
      <c r="E59" s="505"/>
      <c r="F59" s="505"/>
      <c r="G59" s="505"/>
      <c r="H59" s="504"/>
      <c r="I59" s="30"/>
      <c r="J59" s="29"/>
      <c r="K59" s="849">
        <v>0.09</v>
      </c>
      <c r="L59" s="835"/>
      <c r="M59" s="28">
        <f>K59*12*I7</f>
        <v>1354.4279999999999</v>
      </c>
    </row>
    <row r="60" spans="1:13" ht="18.75">
      <c r="A60" s="27" t="s">
        <v>28</v>
      </c>
      <c r="B60" s="26"/>
      <c r="C60" s="26"/>
      <c r="D60" s="26"/>
      <c r="E60" s="26"/>
      <c r="F60" s="26"/>
      <c r="G60" s="26"/>
      <c r="H60" s="24"/>
      <c r="I60" s="825" t="s">
        <v>27</v>
      </c>
      <c r="J60" s="826"/>
      <c r="K60" s="500"/>
      <c r="L60" s="501"/>
      <c r="M60" s="19"/>
    </row>
    <row r="61" spans="1:13" ht="19.5" thickBot="1">
      <c r="A61" s="27" t="s">
        <v>26</v>
      </c>
      <c r="B61" s="26"/>
      <c r="C61" s="26"/>
      <c r="D61" s="26"/>
      <c r="E61" s="26"/>
      <c r="F61" s="26"/>
      <c r="G61" s="26"/>
      <c r="H61" s="24"/>
      <c r="I61" s="21"/>
      <c r="J61" s="20"/>
      <c r="K61" s="500"/>
      <c r="L61" s="501"/>
      <c r="M61" s="19"/>
    </row>
    <row r="62" spans="1:13" ht="19.5" thickBot="1">
      <c r="A62" s="812" t="s">
        <v>111</v>
      </c>
      <c r="B62" s="813"/>
      <c r="C62" s="813"/>
      <c r="D62" s="813"/>
      <c r="E62" s="813"/>
      <c r="F62" s="813"/>
      <c r="G62" s="813"/>
      <c r="H62" s="850"/>
      <c r="I62" s="30"/>
      <c r="J62" s="29"/>
      <c r="K62" s="849">
        <v>7.62</v>
      </c>
      <c r="L62" s="835"/>
      <c r="M62" s="28">
        <f>K62*12*I7</f>
        <v>114674.90399999999</v>
      </c>
    </row>
    <row r="63" spans="1:13" ht="18.75">
      <c r="A63" s="27" t="s">
        <v>24</v>
      </c>
      <c r="B63" s="25"/>
      <c r="C63" s="25"/>
      <c r="D63" s="25"/>
      <c r="E63" s="25"/>
      <c r="F63" s="26"/>
      <c r="G63" s="25"/>
      <c r="H63" s="24"/>
      <c r="I63" s="808" t="s">
        <v>23</v>
      </c>
      <c r="J63" s="809"/>
      <c r="K63" s="23"/>
      <c r="L63" s="501"/>
      <c r="M63" s="19"/>
    </row>
    <row r="64" spans="1:13" ht="18.75">
      <c r="A64" s="27" t="s">
        <v>22</v>
      </c>
      <c r="B64" s="25"/>
      <c r="C64" s="25"/>
      <c r="D64" s="25"/>
      <c r="E64" s="25"/>
      <c r="F64" s="26"/>
      <c r="G64" s="25"/>
      <c r="H64" s="24"/>
      <c r="I64" s="808" t="s">
        <v>21</v>
      </c>
      <c r="J64" s="809"/>
      <c r="K64" s="23"/>
      <c r="L64" s="501"/>
      <c r="M64" s="19"/>
    </row>
    <row r="65" spans="1:13" ht="18.75">
      <c r="A65" s="27" t="s">
        <v>20</v>
      </c>
      <c r="B65" s="25"/>
      <c r="C65" s="25"/>
      <c r="D65" s="25"/>
      <c r="E65" s="25"/>
      <c r="F65" s="26"/>
      <c r="G65" s="25"/>
      <c r="H65" s="24"/>
      <c r="I65" s="808" t="s">
        <v>19</v>
      </c>
      <c r="J65" s="809"/>
      <c r="K65" s="23"/>
      <c r="L65" s="501"/>
      <c r="M65" s="19"/>
    </row>
    <row r="66" spans="1:13" ht="18.75">
      <c r="A66" s="27" t="s">
        <v>18</v>
      </c>
      <c r="B66" s="25"/>
      <c r="C66" s="25"/>
      <c r="D66" s="25"/>
      <c r="E66" s="25"/>
      <c r="F66" s="26"/>
      <c r="G66" s="25"/>
      <c r="H66" s="24"/>
      <c r="I66" s="808" t="s">
        <v>17</v>
      </c>
      <c r="J66" s="809"/>
      <c r="K66" s="23"/>
      <c r="L66" s="501"/>
      <c r="M66" s="19"/>
    </row>
    <row r="67" spans="1:13" ht="18.75">
      <c r="A67" s="27" t="s">
        <v>16</v>
      </c>
      <c r="B67" s="25"/>
      <c r="C67" s="25"/>
      <c r="D67" s="25"/>
      <c r="E67" s="25"/>
      <c r="F67" s="26"/>
      <c r="G67" s="25"/>
      <c r="H67" s="24"/>
      <c r="I67" s="808" t="s">
        <v>15</v>
      </c>
      <c r="J67" s="809"/>
      <c r="K67" s="23"/>
      <c r="L67" s="501"/>
      <c r="M67" s="19"/>
    </row>
    <row r="68" spans="1:13" ht="18.75">
      <c r="A68" s="27" t="s">
        <v>14</v>
      </c>
      <c r="B68" s="25"/>
      <c r="C68" s="25"/>
      <c r="D68" s="25"/>
      <c r="E68" s="25"/>
      <c r="F68" s="26"/>
      <c r="G68" s="25"/>
      <c r="H68" s="24"/>
      <c r="I68" s="21"/>
      <c r="J68" s="20"/>
      <c r="K68" s="23"/>
      <c r="L68" s="501"/>
      <c r="M68" s="19"/>
    </row>
    <row r="69" spans="1:13" ht="18.75">
      <c r="A69" s="27" t="s">
        <v>13</v>
      </c>
      <c r="B69" s="25"/>
      <c r="C69" s="25"/>
      <c r="D69" s="25"/>
      <c r="E69" s="25"/>
      <c r="F69" s="26"/>
      <c r="G69" s="25"/>
      <c r="H69" s="24"/>
      <c r="I69" s="21"/>
      <c r="J69" s="20"/>
      <c r="K69" s="23"/>
      <c r="L69" s="501"/>
      <c r="M69" s="19"/>
    </row>
    <row r="70" spans="1:13" ht="18.75">
      <c r="A70" s="27" t="s">
        <v>12</v>
      </c>
      <c r="B70" s="25"/>
      <c r="C70" s="25"/>
      <c r="D70" s="25"/>
      <c r="E70" s="25"/>
      <c r="F70" s="26"/>
      <c r="G70" s="25"/>
      <c r="H70" s="24"/>
      <c r="I70" s="21"/>
      <c r="J70" s="20"/>
      <c r="K70" s="23"/>
      <c r="L70" s="501"/>
      <c r="M70" s="19"/>
    </row>
    <row r="71" spans="1:13" ht="18.75">
      <c r="A71" s="27" t="s">
        <v>11</v>
      </c>
      <c r="B71" s="25"/>
      <c r="C71" s="25"/>
      <c r="D71" s="25"/>
      <c r="E71" s="25"/>
      <c r="F71" s="26"/>
      <c r="G71" s="25"/>
      <c r="H71" s="24"/>
      <c r="I71" s="21"/>
      <c r="J71" s="20"/>
      <c r="K71" s="23"/>
      <c r="L71" s="501"/>
      <c r="M71" s="19"/>
    </row>
    <row r="72" spans="1:13" ht="18.75">
      <c r="A72" s="27" t="s">
        <v>10</v>
      </c>
      <c r="B72" s="25"/>
      <c r="C72" s="25"/>
      <c r="D72" s="25"/>
      <c r="E72" s="25"/>
      <c r="F72" s="26"/>
      <c r="G72" s="25"/>
      <c r="H72" s="24"/>
      <c r="I72" s="21"/>
      <c r="J72" s="20"/>
      <c r="K72" s="23"/>
      <c r="L72" s="501"/>
      <c r="M72" s="19"/>
    </row>
    <row r="73" spans="1:13" ht="19.5" thickBot="1">
      <c r="A73" s="822" t="s">
        <v>9</v>
      </c>
      <c r="B73" s="823"/>
      <c r="C73" s="823"/>
      <c r="D73" s="823"/>
      <c r="E73" s="823"/>
      <c r="F73" s="823"/>
      <c r="G73" s="823"/>
      <c r="H73" s="824"/>
      <c r="I73" s="21"/>
      <c r="J73" s="20"/>
      <c r="K73" s="21"/>
      <c r="L73" s="20"/>
      <c r="M73" s="19"/>
    </row>
    <row r="74" spans="1:13" ht="18.75">
      <c r="A74" s="18" t="s">
        <v>8</v>
      </c>
      <c r="B74" s="17"/>
      <c r="C74" s="17"/>
      <c r="D74" s="17"/>
      <c r="E74" s="17"/>
      <c r="F74" s="17"/>
      <c r="G74" s="17"/>
      <c r="H74" s="17"/>
      <c r="I74" s="825" t="s">
        <v>3</v>
      </c>
      <c r="J74" s="826"/>
      <c r="K74" s="16"/>
      <c r="L74" s="15"/>
      <c r="M74" s="14"/>
    </row>
    <row r="75" spans="1:13" ht="19.5" thickBot="1">
      <c r="A75" s="13" t="s">
        <v>7</v>
      </c>
      <c r="B75" s="12"/>
      <c r="C75" s="12"/>
      <c r="D75" s="12"/>
      <c r="E75" s="12"/>
      <c r="F75" s="12"/>
      <c r="G75" s="12"/>
      <c r="H75" s="12"/>
      <c r="I75" s="11"/>
      <c r="J75" s="9"/>
      <c r="K75" s="10"/>
      <c r="L75" s="9"/>
      <c r="M75" s="8"/>
    </row>
    <row r="76" spans="1:13" ht="19.5" thickBot="1">
      <c r="A76" s="812" t="s">
        <v>6</v>
      </c>
      <c r="B76" s="813"/>
      <c r="C76" s="813"/>
      <c r="D76" s="813"/>
      <c r="E76" s="813"/>
      <c r="F76" s="813"/>
      <c r="G76" s="813"/>
      <c r="H76" s="816"/>
      <c r="I76" s="817" t="s">
        <v>5</v>
      </c>
      <c r="J76" s="818"/>
      <c r="K76" s="819">
        <v>1.69</v>
      </c>
      <c r="L76" s="820"/>
      <c r="M76" s="2">
        <f>K76*12*I7</f>
        <v>25433.148000000001</v>
      </c>
    </row>
    <row r="77" spans="1:13" ht="19.5" thickBot="1">
      <c r="A77" s="495" t="s">
        <v>4</v>
      </c>
      <c r="B77" s="496"/>
      <c r="C77" s="496"/>
      <c r="D77" s="496"/>
      <c r="E77" s="496"/>
      <c r="F77" s="496"/>
      <c r="G77" s="496"/>
      <c r="H77" s="496"/>
      <c r="I77" s="497"/>
      <c r="J77" s="498"/>
      <c r="K77" s="819">
        <v>0.35</v>
      </c>
      <c r="L77" s="820"/>
      <c r="M77" s="2">
        <f>K77*I7*12</f>
        <v>5267.2199999999993</v>
      </c>
    </row>
    <row r="78" spans="1:13" ht="19.5" thickBot="1">
      <c r="A78" s="495" t="s">
        <v>2</v>
      </c>
      <c r="B78" s="496"/>
      <c r="C78" s="496"/>
      <c r="D78" s="496"/>
      <c r="E78" s="496"/>
      <c r="F78" s="496"/>
      <c r="G78" s="496"/>
      <c r="H78" s="496"/>
      <c r="I78" s="497"/>
      <c r="J78" s="499"/>
      <c r="K78" s="819"/>
      <c r="L78" s="820"/>
      <c r="M78" s="2">
        <f>K78*12*I7</f>
        <v>0</v>
      </c>
    </row>
    <row r="79" spans="1:13" ht="19.5" thickBot="1">
      <c r="A79" s="812" t="s">
        <v>0</v>
      </c>
      <c r="B79" s="813"/>
      <c r="C79" s="813"/>
      <c r="D79" s="813"/>
      <c r="E79" s="813"/>
      <c r="F79" s="813"/>
      <c r="G79" s="813"/>
      <c r="H79" s="813"/>
      <c r="I79" s="3"/>
      <c r="J79" s="2"/>
      <c r="K79" s="814">
        <f>K8+K18+K33+K62+K76+K78+K77</f>
        <v>57.669999999999995</v>
      </c>
      <c r="L79" s="815"/>
      <c r="M79" s="2">
        <f>M8+M18+M33+M62+M76+M78+M77</f>
        <v>867887.36399999994</v>
      </c>
    </row>
  </sheetData>
  <mergeCells count="91">
    <mergeCell ref="K5:L5"/>
    <mergeCell ref="I6:J6"/>
    <mergeCell ref="K6:L6"/>
    <mergeCell ref="A1:L1"/>
    <mergeCell ref="A2:L2"/>
    <mergeCell ref="C4:E4"/>
    <mergeCell ref="I4:J4"/>
    <mergeCell ref="K4:L4"/>
    <mergeCell ref="I7:J7"/>
    <mergeCell ref="K7:L7"/>
    <mergeCell ref="K8:L8"/>
    <mergeCell ref="I23:J23"/>
    <mergeCell ref="I12:J12"/>
    <mergeCell ref="I13:J13"/>
    <mergeCell ref="I14:J14"/>
    <mergeCell ref="K14:L14"/>
    <mergeCell ref="I15:J15"/>
    <mergeCell ref="I16:J16"/>
    <mergeCell ref="I11:J11"/>
    <mergeCell ref="K11:L11"/>
    <mergeCell ref="K17:L17"/>
    <mergeCell ref="K18:L18"/>
    <mergeCell ref="I20:J20"/>
    <mergeCell ref="K20:L20"/>
    <mergeCell ref="I22:J22"/>
    <mergeCell ref="I36:J36"/>
    <mergeCell ref="K36:L36"/>
    <mergeCell ref="I25:J25"/>
    <mergeCell ref="K25:L25"/>
    <mergeCell ref="I26:J26"/>
    <mergeCell ref="I28:J28"/>
    <mergeCell ref="K28:L28"/>
    <mergeCell ref="I30:J30"/>
    <mergeCell ref="I31:J31"/>
    <mergeCell ref="I32:J32"/>
    <mergeCell ref="K33:L33"/>
    <mergeCell ref="I24:J24"/>
    <mergeCell ref="A35:H35"/>
    <mergeCell ref="K35:L35"/>
    <mergeCell ref="I44:J44"/>
    <mergeCell ref="K44:L44"/>
    <mergeCell ref="I37:J37"/>
    <mergeCell ref="K37:L37"/>
    <mergeCell ref="I38:J38"/>
    <mergeCell ref="K38:L38"/>
    <mergeCell ref="I40:J40"/>
    <mergeCell ref="K40:L40"/>
    <mergeCell ref="I41:J41"/>
    <mergeCell ref="K41:L41"/>
    <mergeCell ref="A42:H42"/>
    <mergeCell ref="K42:L42"/>
    <mergeCell ref="K43:L43"/>
    <mergeCell ref="I45:J45"/>
    <mergeCell ref="I46:J46"/>
    <mergeCell ref="K46:L46"/>
    <mergeCell ref="I53:J53"/>
    <mergeCell ref="K53:L53"/>
    <mergeCell ref="I47:J47"/>
    <mergeCell ref="K47:L47"/>
    <mergeCell ref="I48:J48"/>
    <mergeCell ref="K48:L48"/>
    <mergeCell ref="I49:J49"/>
    <mergeCell ref="K59:L59"/>
    <mergeCell ref="I60:J60"/>
    <mergeCell ref="A62:H62"/>
    <mergeCell ref="K62:L62"/>
    <mergeCell ref="K49:L49"/>
    <mergeCell ref="A50:H50"/>
    <mergeCell ref="K50:L50"/>
    <mergeCell ref="I51:J51"/>
    <mergeCell ref="K51:L51"/>
    <mergeCell ref="K52:L52"/>
    <mergeCell ref="I54:J54"/>
    <mergeCell ref="K54:L54"/>
    <mergeCell ref="A55:H55"/>
    <mergeCell ref="K55:L55"/>
    <mergeCell ref="I56:J56"/>
    <mergeCell ref="A79:H79"/>
    <mergeCell ref="K79:L79"/>
    <mergeCell ref="I63:J63"/>
    <mergeCell ref="I64:J64"/>
    <mergeCell ref="I66:J66"/>
    <mergeCell ref="I67:J67"/>
    <mergeCell ref="A73:H73"/>
    <mergeCell ref="I74:J74"/>
    <mergeCell ref="I65:J65"/>
    <mergeCell ref="A76:H76"/>
    <mergeCell ref="I76:J76"/>
    <mergeCell ref="K76:L76"/>
    <mergeCell ref="K77:L77"/>
    <mergeCell ref="K78:L78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95"/>
  <sheetViews>
    <sheetView view="pageBreakPreview" topLeftCell="A5205" zoomScale="80" zoomScaleNormal="100" zoomScaleSheetLayoutView="80" workbookViewId="0">
      <selection activeCell="H5151" sqref="H5151"/>
    </sheetView>
  </sheetViews>
  <sheetFormatPr defaultRowHeight="18.75"/>
  <cols>
    <col min="1" max="6" width="9.140625" style="511"/>
    <col min="7" max="7" width="9.140625" style="511" customWidth="1"/>
    <col min="8" max="8" width="43.42578125" style="511" customWidth="1"/>
    <col min="9" max="9" width="12" style="511" customWidth="1"/>
    <col min="10" max="10" width="17" style="511" customWidth="1"/>
    <col min="11" max="11" width="12.42578125" style="511" customWidth="1"/>
    <col min="12" max="12" width="12" style="511" customWidth="1"/>
    <col min="13" max="13" width="14.5703125" style="511" customWidth="1"/>
    <col min="14" max="15" width="9.140625" style="511"/>
    <col min="16" max="16" width="10.5703125" style="511" bestFit="1" customWidth="1"/>
    <col min="17" max="16384" width="9.140625" style="511"/>
  </cols>
  <sheetData>
    <row r="1" spans="1:16">
      <c r="A1" s="1329" t="s">
        <v>104</v>
      </c>
      <c r="B1" s="1329"/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29"/>
    </row>
    <row r="2" spans="1:16">
      <c r="A2" s="1294" t="s">
        <v>139</v>
      </c>
      <c r="B2" s="1294"/>
      <c r="C2" s="1294"/>
      <c r="D2" s="1294"/>
      <c r="E2" s="1294"/>
      <c r="F2" s="1294"/>
      <c r="G2" s="1294"/>
      <c r="H2" s="1294"/>
      <c r="I2" s="1294"/>
      <c r="J2" s="1294"/>
      <c r="K2" s="1294"/>
      <c r="L2" s="1294"/>
      <c r="M2" s="1294"/>
    </row>
    <row r="3" spans="1:16">
      <c r="A3" s="1334" t="s">
        <v>288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</row>
    <row r="4" spans="1:16">
      <c r="A4" s="615"/>
      <c r="B4" s="591"/>
      <c r="C4" s="1295" t="s">
        <v>100</v>
      </c>
      <c r="D4" s="1295"/>
      <c r="E4" s="1295"/>
      <c r="F4" s="591"/>
      <c r="G4" s="591"/>
      <c r="H4" s="590"/>
      <c r="I4" s="1285" t="s">
        <v>99</v>
      </c>
      <c r="J4" s="1286"/>
      <c r="K4" s="1285" t="s">
        <v>98</v>
      </c>
      <c r="L4" s="1286"/>
      <c r="M4" s="589"/>
    </row>
    <row r="5" spans="1:16">
      <c r="A5" s="558"/>
      <c r="B5" s="518"/>
      <c r="C5" s="518"/>
      <c r="D5" s="518"/>
      <c r="E5" s="518"/>
      <c r="F5" s="518"/>
      <c r="G5" s="518"/>
      <c r="H5" s="541"/>
      <c r="I5" s="518"/>
      <c r="J5" s="541"/>
      <c r="K5" s="1271" t="s">
        <v>97</v>
      </c>
      <c r="L5" s="1272"/>
      <c r="M5" s="616" t="s">
        <v>96</v>
      </c>
    </row>
    <row r="6" spans="1:16">
      <c r="A6" s="558"/>
      <c r="B6" s="518"/>
      <c r="C6" s="518"/>
      <c r="D6" s="518"/>
      <c r="E6" s="518"/>
      <c r="F6" s="518"/>
      <c r="G6" s="518"/>
      <c r="H6" s="541"/>
      <c r="I6" s="1271" t="s">
        <v>95</v>
      </c>
      <c r="J6" s="1272"/>
      <c r="K6" s="1275" t="s">
        <v>94</v>
      </c>
      <c r="L6" s="1276"/>
      <c r="M6" s="616" t="s">
        <v>93</v>
      </c>
    </row>
    <row r="7" spans="1:16" ht="19.5" thickBot="1">
      <c r="A7" s="615"/>
      <c r="B7" s="591"/>
      <c r="C7" s="591"/>
      <c r="D7" s="591"/>
      <c r="E7" s="591"/>
      <c r="F7" s="591"/>
      <c r="G7" s="591"/>
      <c r="H7" s="590"/>
      <c r="I7" s="1291">
        <v>1144.3</v>
      </c>
      <c r="J7" s="1292"/>
      <c r="K7" s="1240"/>
      <c r="L7" s="1241"/>
      <c r="M7" s="614"/>
      <c r="P7" s="682"/>
    </row>
    <row r="8" spans="1:16">
      <c r="A8" s="605" t="s">
        <v>92</v>
      </c>
      <c r="B8" s="583"/>
      <c r="C8" s="583"/>
      <c r="D8" s="583"/>
      <c r="E8" s="583"/>
      <c r="F8" s="583"/>
      <c r="G8" s="583"/>
      <c r="H8" s="613"/>
      <c r="I8" s="537"/>
      <c r="J8" s="536"/>
      <c r="K8" s="1293">
        <f>K11+K14</f>
        <v>7.79</v>
      </c>
      <c r="L8" s="1288"/>
      <c r="M8" s="535">
        <f>K8*12*I7</f>
        <v>106969.164</v>
      </c>
    </row>
    <row r="9" spans="1:16">
      <c r="A9" s="612" t="s">
        <v>91</v>
      </c>
      <c r="B9" s="611"/>
      <c r="C9" s="611"/>
      <c r="D9" s="611"/>
      <c r="E9" s="611"/>
      <c r="F9" s="611"/>
      <c r="G9" s="611"/>
      <c r="H9" s="606"/>
      <c r="I9" s="518"/>
      <c r="J9" s="541"/>
      <c r="K9" s="518"/>
      <c r="L9" s="541"/>
      <c r="M9" s="610"/>
      <c r="P9" s="512"/>
    </row>
    <row r="10" spans="1:16" ht="19.5" thickBot="1">
      <c r="A10" s="601" t="s">
        <v>90</v>
      </c>
      <c r="B10" s="609"/>
      <c r="C10" s="609"/>
      <c r="D10" s="609"/>
      <c r="E10" s="609"/>
      <c r="F10" s="609"/>
      <c r="G10" s="609"/>
      <c r="H10" s="608"/>
      <c r="I10" s="531"/>
      <c r="J10" s="530"/>
      <c r="K10" s="531"/>
      <c r="L10" s="530"/>
      <c r="M10" s="529"/>
    </row>
    <row r="11" spans="1:16">
      <c r="A11" s="588" t="s">
        <v>89</v>
      </c>
      <c r="B11" s="581"/>
      <c r="C11" s="581"/>
      <c r="D11" s="581"/>
      <c r="E11" s="581"/>
      <c r="F11" s="581"/>
      <c r="G11" s="581"/>
      <c r="H11" s="580"/>
      <c r="I11" s="1275" t="s">
        <v>27</v>
      </c>
      <c r="J11" s="1276"/>
      <c r="K11" s="1251">
        <v>4.54</v>
      </c>
      <c r="L11" s="1252"/>
      <c r="M11" s="540">
        <f>K11*12*I7</f>
        <v>62341.464</v>
      </c>
    </row>
    <row r="12" spans="1:16">
      <c r="A12" s="547" t="s">
        <v>80</v>
      </c>
      <c r="B12" s="518"/>
      <c r="C12" s="518"/>
      <c r="D12" s="518"/>
      <c r="E12" s="518"/>
      <c r="F12" s="518"/>
      <c r="G12" s="518"/>
      <c r="H12" s="541"/>
      <c r="I12" s="1271" t="s">
        <v>70</v>
      </c>
      <c r="J12" s="1272"/>
      <c r="K12" s="573"/>
      <c r="L12" s="541"/>
      <c r="M12" s="540"/>
    </row>
    <row r="13" spans="1:16">
      <c r="A13" s="588" t="s">
        <v>79</v>
      </c>
      <c r="B13" s="581"/>
      <c r="C13" s="581"/>
      <c r="D13" s="581"/>
      <c r="E13" s="581"/>
      <c r="F13" s="581"/>
      <c r="G13" s="581"/>
      <c r="H13" s="580"/>
      <c r="I13" s="1275"/>
      <c r="J13" s="1276"/>
      <c r="K13" s="573"/>
      <c r="L13" s="541"/>
      <c r="M13" s="540"/>
    </row>
    <row r="14" spans="1:16">
      <c r="A14" s="588" t="s">
        <v>88</v>
      </c>
      <c r="B14" s="581"/>
      <c r="C14" s="581"/>
      <c r="D14" s="581"/>
      <c r="E14" s="581"/>
      <c r="F14" s="581"/>
      <c r="G14" s="581"/>
      <c r="H14" s="580"/>
      <c r="I14" s="1277" t="s">
        <v>59</v>
      </c>
      <c r="J14" s="1278"/>
      <c r="K14" s="1271">
        <v>3.25</v>
      </c>
      <c r="L14" s="1272"/>
      <c r="M14" s="540">
        <f>K14*12*I7</f>
        <v>44627.7</v>
      </c>
    </row>
    <row r="15" spans="1:16">
      <c r="A15" s="595" t="s">
        <v>87</v>
      </c>
      <c r="B15" s="563"/>
      <c r="C15" s="563"/>
      <c r="D15" s="563"/>
      <c r="E15" s="563"/>
      <c r="F15" s="563"/>
      <c r="G15" s="563"/>
      <c r="H15" s="517"/>
      <c r="I15" s="1271" t="s">
        <v>70</v>
      </c>
      <c r="J15" s="1272"/>
      <c r="K15" s="607"/>
      <c r="L15" s="606"/>
      <c r="M15" s="540"/>
    </row>
    <row r="16" spans="1:16">
      <c r="A16" s="594" t="s">
        <v>86</v>
      </c>
      <c r="B16" s="591"/>
      <c r="C16" s="591"/>
      <c r="D16" s="591"/>
      <c r="E16" s="591"/>
      <c r="F16" s="591"/>
      <c r="G16" s="591"/>
      <c r="H16" s="590"/>
      <c r="I16" s="1271"/>
      <c r="J16" s="1272"/>
      <c r="K16" s="573"/>
      <c r="L16" s="541"/>
      <c r="M16" s="540"/>
    </row>
    <row r="17" spans="1:13" ht="19.5" thickBot="1">
      <c r="A17" s="588" t="s">
        <v>85</v>
      </c>
      <c r="B17" s="587"/>
      <c r="C17" s="587"/>
      <c r="D17" s="587"/>
      <c r="E17" s="587"/>
      <c r="F17" s="587"/>
      <c r="G17" s="587"/>
      <c r="H17" s="586"/>
      <c r="I17" s="581"/>
      <c r="J17" s="580"/>
      <c r="K17" s="1238"/>
      <c r="L17" s="1239"/>
      <c r="M17" s="540"/>
    </row>
    <row r="18" spans="1:13">
      <c r="A18" s="605" t="s">
        <v>84</v>
      </c>
      <c r="B18" s="604"/>
      <c r="C18" s="604"/>
      <c r="D18" s="604"/>
      <c r="E18" s="604"/>
      <c r="F18" s="604"/>
      <c r="G18" s="604"/>
      <c r="H18" s="603"/>
      <c r="I18" s="537"/>
      <c r="J18" s="602"/>
      <c r="K18" s="1290">
        <f>K20+K25+K28</f>
        <v>6.35</v>
      </c>
      <c r="L18" s="1288"/>
      <c r="M18" s="535">
        <f>K18*12*I7</f>
        <v>87195.659999999989</v>
      </c>
    </row>
    <row r="19" spans="1:13" ht="19.5" thickBot="1">
      <c r="A19" s="601" t="s">
        <v>83</v>
      </c>
      <c r="B19" s="600"/>
      <c r="C19" s="600"/>
      <c r="D19" s="600"/>
      <c r="E19" s="600"/>
      <c r="F19" s="600"/>
      <c r="G19" s="600"/>
      <c r="H19" s="599"/>
      <c r="I19" s="531"/>
      <c r="J19" s="598"/>
      <c r="K19" s="531"/>
      <c r="L19" s="530"/>
      <c r="M19" s="529"/>
    </row>
    <row r="20" spans="1:13">
      <c r="A20" s="547" t="s">
        <v>82</v>
      </c>
      <c r="B20" s="546"/>
      <c r="C20" s="546"/>
      <c r="D20" s="546"/>
      <c r="E20" s="546"/>
      <c r="F20" s="546"/>
      <c r="G20" s="546"/>
      <c r="H20" s="544"/>
      <c r="I20" s="1271" t="s">
        <v>27</v>
      </c>
      <c r="J20" s="1272"/>
      <c r="K20" s="1251">
        <v>3.19</v>
      </c>
      <c r="L20" s="1252"/>
      <c r="M20" s="540">
        <f>K20*12*I7</f>
        <v>43803.803999999996</v>
      </c>
    </row>
    <row r="21" spans="1:13">
      <c r="A21" s="588" t="s">
        <v>81</v>
      </c>
      <c r="B21" s="587"/>
      <c r="C21" s="587"/>
      <c r="D21" s="587"/>
      <c r="E21" s="587"/>
      <c r="F21" s="587"/>
      <c r="G21" s="587"/>
      <c r="H21" s="586"/>
      <c r="I21" s="597"/>
      <c r="J21" s="596"/>
      <c r="K21" s="573"/>
      <c r="L21" s="541"/>
      <c r="M21" s="540"/>
    </row>
    <row r="22" spans="1:13">
      <c r="A22" s="547" t="s">
        <v>80</v>
      </c>
      <c r="B22" s="518"/>
      <c r="C22" s="518"/>
      <c r="D22" s="518"/>
      <c r="E22" s="518"/>
      <c r="F22" s="518"/>
      <c r="G22" s="518"/>
      <c r="H22" s="541"/>
      <c r="I22" s="1271" t="s">
        <v>70</v>
      </c>
      <c r="J22" s="1272"/>
      <c r="K22" s="573"/>
      <c r="L22" s="541"/>
      <c r="M22" s="540"/>
    </row>
    <row r="23" spans="1:13">
      <c r="A23" s="588" t="s">
        <v>79</v>
      </c>
      <c r="B23" s="581"/>
      <c r="C23" s="581"/>
      <c r="D23" s="581"/>
      <c r="E23" s="581"/>
      <c r="F23" s="581"/>
      <c r="G23" s="581"/>
      <c r="H23" s="580"/>
      <c r="I23" s="1275"/>
      <c r="J23" s="1276"/>
      <c r="K23" s="573"/>
      <c r="L23" s="541"/>
      <c r="M23" s="540"/>
    </row>
    <row r="24" spans="1:13">
      <c r="A24" s="595" t="s">
        <v>78</v>
      </c>
      <c r="B24" s="563"/>
      <c r="C24" s="517"/>
      <c r="D24" s="518"/>
      <c r="E24" s="518"/>
      <c r="F24" s="518"/>
      <c r="G24" s="518"/>
      <c r="H24" s="541"/>
      <c r="I24" s="1271" t="s">
        <v>70</v>
      </c>
      <c r="J24" s="1272"/>
      <c r="K24" s="573"/>
      <c r="L24" s="541"/>
      <c r="M24" s="540"/>
    </row>
    <row r="25" spans="1:13">
      <c r="A25" s="547" t="s">
        <v>77</v>
      </c>
      <c r="B25" s="518"/>
      <c r="C25" s="518"/>
      <c r="D25" s="563"/>
      <c r="E25" s="563"/>
      <c r="F25" s="563"/>
      <c r="G25" s="563"/>
      <c r="H25" s="517"/>
      <c r="I25" s="1277" t="s">
        <v>59</v>
      </c>
      <c r="J25" s="1278"/>
      <c r="K25" s="1271">
        <v>1.43</v>
      </c>
      <c r="L25" s="1272"/>
      <c r="M25" s="540"/>
    </row>
    <row r="26" spans="1:13">
      <c r="A26" s="594" t="s">
        <v>76</v>
      </c>
      <c r="B26" s="593"/>
      <c r="C26" s="593"/>
      <c r="D26" s="593"/>
      <c r="E26" s="593"/>
      <c r="F26" s="593"/>
      <c r="G26" s="593"/>
      <c r="H26" s="592"/>
      <c r="I26" s="1285" t="s">
        <v>75</v>
      </c>
      <c r="J26" s="1286"/>
      <c r="K26" s="573"/>
      <c r="L26" s="541"/>
      <c r="M26" s="540"/>
    </row>
    <row r="27" spans="1:13">
      <c r="A27" s="588"/>
      <c r="B27" s="587"/>
      <c r="C27" s="587"/>
      <c r="D27" s="587"/>
      <c r="E27" s="587"/>
      <c r="F27" s="587"/>
      <c r="G27" s="587"/>
      <c r="H27" s="586"/>
      <c r="I27" s="581" t="s">
        <v>74</v>
      </c>
      <c r="J27" s="580"/>
      <c r="K27" s="573"/>
      <c r="L27" s="541"/>
      <c r="M27" s="540"/>
    </row>
    <row r="28" spans="1:13">
      <c r="A28" s="594" t="s">
        <v>73</v>
      </c>
      <c r="B28" s="593"/>
      <c r="C28" s="593"/>
      <c r="D28" s="593"/>
      <c r="E28" s="593"/>
      <c r="F28" s="593"/>
      <c r="G28" s="593"/>
      <c r="H28" s="592"/>
      <c r="I28" s="1285" t="s">
        <v>59</v>
      </c>
      <c r="J28" s="1286"/>
      <c r="K28" s="1271">
        <v>1.73</v>
      </c>
      <c r="L28" s="1272"/>
      <c r="M28" s="540">
        <f>K28*12*I7</f>
        <v>23755.667999999998</v>
      </c>
    </row>
    <row r="29" spans="1:13">
      <c r="A29" s="588" t="s">
        <v>72</v>
      </c>
      <c r="B29" s="587"/>
      <c r="C29" s="587"/>
      <c r="D29" s="587"/>
      <c r="E29" s="587"/>
      <c r="F29" s="587"/>
      <c r="G29" s="587"/>
      <c r="H29" s="586"/>
      <c r="I29" s="581"/>
      <c r="J29" s="580"/>
      <c r="K29" s="573"/>
      <c r="L29" s="541"/>
      <c r="M29" s="540"/>
    </row>
    <row r="30" spans="1:13">
      <c r="A30" s="594" t="s">
        <v>71</v>
      </c>
      <c r="B30" s="593"/>
      <c r="C30" s="593"/>
      <c r="D30" s="593"/>
      <c r="E30" s="593"/>
      <c r="F30" s="593"/>
      <c r="G30" s="593"/>
      <c r="H30" s="592"/>
      <c r="I30" s="1271" t="s">
        <v>70</v>
      </c>
      <c r="J30" s="1272"/>
      <c r="K30" s="573"/>
      <c r="L30" s="541"/>
      <c r="M30" s="540"/>
    </row>
    <row r="31" spans="1:13">
      <c r="A31" s="594" t="s">
        <v>69</v>
      </c>
      <c r="B31" s="593"/>
      <c r="C31" s="593"/>
      <c r="D31" s="593"/>
      <c r="E31" s="593"/>
      <c r="F31" s="593"/>
      <c r="G31" s="593"/>
      <c r="H31" s="592"/>
      <c r="I31" s="1285" t="s">
        <v>68</v>
      </c>
      <c r="J31" s="1286"/>
      <c r="K31" s="591"/>
      <c r="L31" s="590"/>
      <c r="M31" s="589"/>
    </row>
    <row r="32" spans="1:13" ht="19.5" thickBot="1">
      <c r="A32" s="588"/>
      <c r="B32" s="587"/>
      <c r="C32" s="587"/>
      <c r="D32" s="587"/>
      <c r="E32" s="587"/>
      <c r="F32" s="587"/>
      <c r="G32" s="587"/>
      <c r="H32" s="586"/>
      <c r="I32" s="1282" t="s">
        <v>67</v>
      </c>
      <c r="J32" s="1283"/>
      <c r="K32" s="581"/>
      <c r="L32" s="580"/>
      <c r="M32" s="585"/>
    </row>
    <row r="33" spans="1:16">
      <c r="A33" s="584" t="s">
        <v>66</v>
      </c>
      <c r="B33" s="583"/>
      <c r="C33" s="583"/>
      <c r="D33" s="583"/>
      <c r="E33" s="583"/>
      <c r="F33" s="583"/>
      <c r="G33" s="537"/>
      <c r="H33" s="536"/>
      <c r="I33" s="537"/>
      <c r="J33" s="536"/>
      <c r="K33" s="1287">
        <f>K35+K42+K50+K54+K55+K59</f>
        <v>55.660000000000011</v>
      </c>
      <c r="L33" s="1288"/>
      <c r="M33" s="535">
        <f>M35+M42+M50+M54+M55+M59</f>
        <v>764300.85600000003</v>
      </c>
    </row>
    <row r="34" spans="1:16" ht="19.5" thickBot="1">
      <c r="A34" s="582"/>
      <c r="B34" s="531"/>
      <c r="C34" s="531"/>
      <c r="D34" s="531"/>
      <c r="E34" s="531"/>
      <c r="F34" s="531"/>
      <c r="G34" s="531"/>
      <c r="H34" s="530"/>
      <c r="I34" s="531"/>
      <c r="J34" s="530"/>
      <c r="K34" s="531"/>
      <c r="L34" s="530"/>
      <c r="M34" s="529"/>
    </row>
    <row r="35" spans="1:16" ht="19.5" thickBot="1">
      <c r="A35" s="1228" t="s">
        <v>65</v>
      </c>
      <c r="B35" s="1229"/>
      <c r="C35" s="1229"/>
      <c r="D35" s="1229"/>
      <c r="E35" s="1229"/>
      <c r="F35" s="1229"/>
      <c r="G35" s="1229"/>
      <c r="H35" s="1279"/>
      <c r="I35" s="550"/>
      <c r="J35" s="549"/>
      <c r="K35" s="1289">
        <f>K36+K37+K38+K40+K41</f>
        <v>9.6900000000000013</v>
      </c>
      <c r="L35" s="1284"/>
      <c r="M35" s="548">
        <f>K35*12*I7</f>
        <v>133059.204</v>
      </c>
    </row>
    <row r="36" spans="1:16">
      <c r="A36" s="588" t="s">
        <v>64</v>
      </c>
      <c r="B36" s="587"/>
      <c r="C36" s="587"/>
      <c r="D36" s="587"/>
      <c r="E36" s="587"/>
      <c r="F36" s="587"/>
      <c r="G36" s="587"/>
      <c r="H36" s="586"/>
      <c r="I36" s="1275" t="s">
        <v>63</v>
      </c>
      <c r="J36" s="1276"/>
      <c r="K36" s="1251">
        <v>2.2400000000000002</v>
      </c>
      <c r="L36" s="1252"/>
      <c r="M36" s="540">
        <f>K36*12*I7</f>
        <v>30758.784000000003</v>
      </c>
    </row>
    <row r="37" spans="1:16">
      <c r="A37" s="595" t="s">
        <v>62</v>
      </c>
      <c r="B37" s="676"/>
      <c r="C37" s="676"/>
      <c r="D37" s="676"/>
      <c r="E37" s="676"/>
      <c r="F37" s="676"/>
      <c r="G37" s="676"/>
      <c r="H37" s="675"/>
      <c r="I37" s="1277" t="s">
        <v>61</v>
      </c>
      <c r="J37" s="1278"/>
      <c r="K37" s="1271">
        <v>5.28</v>
      </c>
      <c r="L37" s="1272"/>
      <c r="M37" s="540">
        <f>K37*12*I7</f>
        <v>72502.847999999998</v>
      </c>
    </row>
    <row r="38" spans="1:16">
      <c r="A38" s="594" t="s">
        <v>60</v>
      </c>
      <c r="B38" s="593"/>
      <c r="C38" s="593"/>
      <c r="D38" s="593"/>
      <c r="E38" s="593"/>
      <c r="F38" s="593"/>
      <c r="G38" s="593"/>
      <c r="H38" s="592"/>
      <c r="I38" s="1285" t="s">
        <v>59</v>
      </c>
      <c r="J38" s="1286"/>
      <c r="K38" s="1271">
        <v>0.6</v>
      </c>
      <c r="L38" s="1272"/>
      <c r="M38" s="540">
        <f>K38*12*I7</f>
        <v>8238.9599999999991</v>
      </c>
    </row>
    <row r="39" spans="1:16">
      <c r="A39" s="678" t="s">
        <v>58</v>
      </c>
      <c r="B39" s="581"/>
      <c r="C39" s="581"/>
      <c r="D39" s="581"/>
      <c r="E39" s="587"/>
      <c r="F39" s="587"/>
      <c r="G39" s="587"/>
      <c r="H39" s="586"/>
      <c r="I39" s="581"/>
      <c r="J39" s="580"/>
      <c r="K39" s="518"/>
      <c r="L39" s="541"/>
      <c r="M39" s="540"/>
    </row>
    <row r="40" spans="1:16">
      <c r="A40" s="595" t="s">
        <v>57</v>
      </c>
      <c r="B40" s="676"/>
      <c r="C40" s="676"/>
      <c r="D40" s="676"/>
      <c r="E40" s="676"/>
      <c r="F40" s="676"/>
      <c r="G40" s="676"/>
      <c r="H40" s="675"/>
      <c r="I40" s="1277" t="s">
        <v>27</v>
      </c>
      <c r="J40" s="1278"/>
      <c r="K40" s="1271">
        <v>0.18</v>
      </c>
      <c r="L40" s="1272"/>
      <c r="M40" s="540">
        <f>K40*12*I7</f>
        <v>2471.6880000000001</v>
      </c>
    </row>
    <row r="41" spans="1:16" ht="19.5" thickBot="1">
      <c r="A41" s="594" t="s">
        <v>56</v>
      </c>
      <c r="B41" s="593"/>
      <c r="C41" s="593"/>
      <c r="D41" s="593"/>
      <c r="E41" s="593"/>
      <c r="F41" s="593"/>
      <c r="G41" s="593"/>
      <c r="H41" s="592"/>
      <c r="I41" s="1240" t="s">
        <v>27</v>
      </c>
      <c r="J41" s="1241"/>
      <c r="K41" s="1282">
        <v>1.39</v>
      </c>
      <c r="L41" s="1283"/>
      <c r="M41" s="540">
        <f>K41*12*I7</f>
        <v>19086.923999999999</v>
      </c>
    </row>
    <row r="42" spans="1:16" ht="19.5" thickBot="1">
      <c r="A42" s="1303" t="s">
        <v>55</v>
      </c>
      <c r="B42" s="1304"/>
      <c r="C42" s="1304"/>
      <c r="D42" s="1304"/>
      <c r="E42" s="1304"/>
      <c r="F42" s="1304"/>
      <c r="G42" s="1304"/>
      <c r="H42" s="1305"/>
      <c r="I42" s="550"/>
      <c r="J42" s="549"/>
      <c r="K42" s="1274">
        <f>K43+K44+K46+K47+K48+K49</f>
        <v>2.5499999999999998</v>
      </c>
      <c r="L42" s="1284"/>
      <c r="M42" s="548">
        <f>K42*12*I7</f>
        <v>35015.579999999994</v>
      </c>
    </row>
    <row r="43" spans="1:16">
      <c r="A43" s="677" t="s">
        <v>54</v>
      </c>
      <c r="B43" s="581"/>
      <c r="C43" s="581"/>
      <c r="D43" s="581"/>
      <c r="E43" s="581"/>
      <c r="F43" s="587"/>
      <c r="G43" s="587"/>
      <c r="H43" s="586"/>
      <c r="I43" s="576"/>
      <c r="J43" s="541"/>
      <c r="K43" s="1251">
        <v>0.14000000000000001</v>
      </c>
      <c r="L43" s="1252"/>
      <c r="M43" s="540">
        <f>K43*12*I7</f>
        <v>1922.4240000000002</v>
      </c>
      <c r="P43" s="512"/>
    </row>
    <row r="44" spans="1:16">
      <c r="A44" s="615" t="s">
        <v>53</v>
      </c>
      <c r="B44" s="591"/>
      <c r="C44" s="591"/>
      <c r="D44" s="591"/>
      <c r="E44" s="591"/>
      <c r="F44" s="593"/>
      <c r="G44" s="593"/>
      <c r="H44" s="592"/>
      <c r="I44" s="1271" t="s">
        <v>52</v>
      </c>
      <c r="J44" s="1272"/>
      <c r="K44" s="1271">
        <v>1.22</v>
      </c>
      <c r="L44" s="1272"/>
      <c r="M44" s="540">
        <f>K44*12*I7</f>
        <v>16752.552</v>
      </c>
      <c r="P44" s="512"/>
    </row>
    <row r="45" spans="1:16">
      <c r="A45" s="588" t="s">
        <v>51</v>
      </c>
      <c r="B45" s="587"/>
      <c r="C45" s="587"/>
      <c r="D45" s="587"/>
      <c r="E45" s="587"/>
      <c r="F45" s="587"/>
      <c r="G45" s="587"/>
      <c r="H45" s="586"/>
      <c r="I45" s="1275" t="s">
        <v>50</v>
      </c>
      <c r="J45" s="1276"/>
      <c r="K45" s="573"/>
      <c r="L45" s="541"/>
      <c r="M45" s="540"/>
      <c r="P45" s="512"/>
    </row>
    <row r="46" spans="1:16">
      <c r="A46" s="595" t="s">
        <v>49</v>
      </c>
      <c r="B46" s="676"/>
      <c r="C46" s="676"/>
      <c r="D46" s="676"/>
      <c r="E46" s="676"/>
      <c r="F46" s="676"/>
      <c r="G46" s="676"/>
      <c r="H46" s="675"/>
      <c r="I46" s="1277" t="s">
        <v>48</v>
      </c>
      <c r="J46" s="1278"/>
      <c r="K46" s="1271">
        <v>0.75</v>
      </c>
      <c r="L46" s="1272"/>
      <c r="M46" s="540">
        <f>K46*12*I7</f>
        <v>10298.699999999999</v>
      </c>
    </row>
    <row r="47" spans="1:16">
      <c r="A47" s="595" t="s">
        <v>47</v>
      </c>
      <c r="B47" s="676"/>
      <c r="C47" s="676"/>
      <c r="D47" s="676"/>
      <c r="E47" s="676"/>
      <c r="F47" s="676"/>
      <c r="G47" s="676"/>
      <c r="H47" s="675"/>
      <c r="I47" s="1277" t="s">
        <v>46</v>
      </c>
      <c r="J47" s="1278"/>
      <c r="K47" s="1271">
        <v>0.19</v>
      </c>
      <c r="L47" s="1272"/>
      <c r="M47" s="540">
        <f>K47*12*I7</f>
        <v>2609.0040000000004</v>
      </c>
    </row>
    <row r="48" spans="1:16">
      <c r="A48" s="594" t="s">
        <v>38</v>
      </c>
      <c r="B48" s="593"/>
      <c r="C48" s="593"/>
      <c r="D48" s="593"/>
      <c r="E48" s="593"/>
      <c r="F48" s="593"/>
      <c r="G48" s="593"/>
      <c r="H48" s="592"/>
      <c r="I48" s="1277" t="s">
        <v>37</v>
      </c>
      <c r="J48" s="1278"/>
      <c r="K48" s="1238">
        <v>0.1</v>
      </c>
      <c r="L48" s="1239"/>
      <c r="M48" s="540">
        <f>K48*12*I7</f>
        <v>1373.16</v>
      </c>
    </row>
    <row r="49" spans="1:15" ht="19.5" thickBot="1">
      <c r="A49" s="594" t="s">
        <v>45</v>
      </c>
      <c r="B49" s="593"/>
      <c r="C49" s="593"/>
      <c r="D49" s="593"/>
      <c r="E49" s="593"/>
      <c r="F49" s="593"/>
      <c r="G49" s="593"/>
      <c r="H49" s="592"/>
      <c r="I49" s="1240" t="s">
        <v>44</v>
      </c>
      <c r="J49" s="1241"/>
      <c r="K49" s="1242">
        <v>0.15</v>
      </c>
      <c r="L49" s="1243"/>
      <c r="M49" s="572">
        <f>K49*12*I7</f>
        <v>2059.7399999999998</v>
      </c>
    </row>
    <row r="50" spans="1:15" ht="19.5" thickBot="1">
      <c r="A50" s="1303" t="s">
        <v>43</v>
      </c>
      <c r="B50" s="1304"/>
      <c r="C50" s="1304"/>
      <c r="D50" s="1304"/>
      <c r="E50" s="1304"/>
      <c r="F50" s="1304"/>
      <c r="G50" s="1304"/>
      <c r="H50" s="1305"/>
      <c r="I50" s="571"/>
      <c r="J50" s="570"/>
      <c r="K50" s="1269">
        <f>K51+K52+K53</f>
        <v>1.67</v>
      </c>
      <c r="L50" s="1270"/>
      <c r="M50" s="548">
        <f>K50*12*I7</f>
        <v>22931.771999999997</v>
      </c>
    </row>
    <row r="51" spans="1:15">
      <c r="A51" s="588" t="s">
        <v>42</v>
      </c>
      <c r="B51" s="587"/>
      <c r="C51" s="587"/>
      <c r="D51" s="587"/>
      <c r="E51" s="587"/>
      <c r="F51" s="587"/>
      <c r="G51" s="587"/>
      <c r="H51" s="586"/>
      <c r="I51" s="1234" t="s">
        <v>41</v>
      </c>
      <c r="J51" s="1235"/>
      <c r="K51" s="1236">
        <v>0.8</v>
      </c>
      <c r="L51" s="1237"/>
      <c r="M51" s="540">
        <f>K51*12*I7</f>
        <v>10985.28</v>
      </c>
    </row>
    <row r="52" spans="1:15">
      <c r="A52" s="595" t="s">
        <v>40</v>
      </c>
      <c r="B52" s="676"/>
      <c r="C52" s="676"/>
      <c r="D52" s="676"/>
      <c r="E52" s="676"/>
      <c r="F52" s="676"/>
      <c r="G52" s="676"/>
      <c r="H52" s="675"/>
      <c r="I52" s="563" t="s">
        <v>39</v>
      </c>
      <c r="J52" s="517"/>
      <c r="K52" s="1238">
        <v>0.7</v>
      </c>
      <c r="L52" s="1239"/>
      <c r="M52" s="540">
        <f>K52*12*I7</f>
        <v>9612.1199999999972</v>
      </c>
    </row>
    <row r="53" spans="1:15" ht="19.5" thickBot="1">
      <c r="A53" s="594" t="s">
        <v>38</v>
      </c>
      <c r="B53" s="593"/>
      <c r="C53" s="593"/>
      <c r="D53" s="593"/>
      <c r="E53" s="593"/>
      <c r="F53" s="593"/>
      <c r="G53" s="593"/>
      <c r="H53" s="592"/>
      <c r="I53" s="1240" t="s">
        <v>37</v>
      </c>
      <c r="J53" s="1241"/>
      <c r="K53" s="1242">
        <v>0.17</v>
      </c>
      <c r="L53" s="1243"/>
      <c r="M53" s="540">
        <f>K53*12*I7</f>
        <v>2334.3719999999998</v>
      </c>
    </row>
    <row r="54" spans="1:15" ht="19.5" thickBot="1">
      <c r="A54" s="674" t="s">
        <v>36</v>
      </c>
      <c r="B54" s="673"/>
      <c r="C54" s="673"/>
      <c r="D54" s="673"/>
      <c r="E54" s="673"/>
      <c r="F54" s="673"/>
      <c r="G54" s="673"/>
      <c r="H54" s="672"/>
      <c r="I54" s="1330" t="s">
        <v>287</v>
      </c>
      <c r="J54" s="1331"/>
      <c r="K54" s="1246">
        <v>39.46</v>
      </c>
      <c r="L54" s="1247"/>
      <c r="M54" s="548">
        <f>K54*12*I7</f>
        <v>541848.93599999999</v>
      </c>
      <c r="O54" s="512"/>
    </row>
    <row r="55" spans="1:15" ht="19.5" thickBot="1">
      <c r="A55" s="1228" t="s">
        <v>34</v>
      </c>
      <c r="B55" s="1229"/>
      <c r="C55" s="1229"/>
      <c r="D55" s="1229"/>
      <c r="E55" s="1229"/>
      <c r="F55" s="1229"/>
      <c r="G55" s="1229"/>
      <c r="H55" s="1279"/>
      <c r="I55" s="550"/>
      <c r="J55" s="549"/>
      <c r="K55" s="1274">
        <v>2.2000000000000002</v>
      </c>
      <c r="L55" s="1270"/>
      <c r="M55" s="548">
        <f>K55*12*I7</f>
        <v>30209.52</v>
      </c>
    </row>
    <row r="56" spans="1:15">
      <c r="A56" s="547" t="s">
        <v>33</v>
      </c>
      <c r="B56" s="546"/>
      <c r="C56" s="546"/>
      <c r="D56" s="546"/>
      <c r="E56" s="546"/>
      <c r="F56" s="546"/>
      <c r="G56" s="546"/>
      <c r="H56" s="544"/>
      <c r="I56" s="1251" t="s">
        <v>32</v>
      </c>
      <c r="J56" s="1252"/>
      <c r="K56" s="543"/>
      <c r="L56" s="542"/>
      <c r="M56" s="540"/>
    </row>
    <row r="57" spans="1:15">
      <c r="A57" s="547" t="s">
        <v>31</v>
      </c>
      <c r="B57" s="546"/>
      <c r="C57" s="546"/>
      <c r="D57" s="546"/>
      <c r="E57" s="546"/>
      <c r="F57" s="546"/>
      <c r="G57" s="546"/>
      <c r="H57" s="544"/>
      <c r="I57" s="518"/>
      <c r="J57" s="541"/>
      <c r="K57" s="543"/>
      <c r="L57" s="542"/>
      <c r="M57" s="540"/>
    </row>
    <row r="58" spans="1:15" ht="19.5" thickBot="1">
      <c r="A58" s="547" t="s">
        <v>30</v>
      </c>
      <c r="B58" s="546"/>
      <c r="C58" s="546"/>
      <c r="D58" s="546"/>
      <c r="E58" s="546"/>
      <c r="F58" s="546"/>
      <c r="G58" s="546"/>
      <c r="H58" s="544"/>
      <c r="I58" s="558"/>
      <c r="J58" s="541"/>
      <c r="K58" s="543"/>
      <c r="L58" s="542"/>
      <c r="M58" s="540"/>
    </row>
    <row r="59" spans="1:15" ht="19.5" thickBot="1">
      <c r="A59" s="674" t="s">
        <v>29</v>
      </c>
      <c r="B59" s="673"/>
      <c r="C59" s="673"/>
      <c r="D59" s="673"/>
      <c r="E59" s="673"/>
      <c r="F59" s="673"/>
      <c r="G59" s="673"/>
      <c r="H59" s="672"/>
      <c r="I59" s="550"/>
      <c r="J59" s="549"/>
      <c r="K59" s="1274">
        <v>0.09</v>
      </c>
      <c r="L59" s="1270"/>
      <c r="M59" s="548">
        <f>K59*12*I7</f>
        <v>1235.8440000000001</v>
      </c>
    </row>
    <row r="60" spans="1:15">
      <c r="A60" s="547" t="s">
        <v>28</v>
      </c>
      <c r="B60" s="546"/>
      <c r="C60" s="546"/>
      <c r="D60" s="546"/>
      <c r="E60" s="546"/>
      <c r="F60" s="546"/>
      <c r="G60" s="546"/>
      <c r="H60" s="544"/>
      <c r="I60" s="1251" t="s">
        <v>27</v>
      </c>
      <c r="J60" s="1252"/>
      <c r="K60" s="551"/>
      <c r="L60" s="542"/>
      <c r="M60" s="540"/>
    </row>
    <row r="61" spans="1:15" ht="19.5" thickBot="1">
      <c r="A61" s="547" t="s">
        <v>26</v>
      </c>
      <c r="B61" s="546"/>
      <c r="C61" s="546"/>
      <c r="D61" s="546"/>
      <c r="E61" s="546"/>
      <c r="F61" s="546"/>
      <c r="G61" s="546"/>
      <c r="H61" s="544"/>
      <c r="I61" s="518"/>
      <c r="J61" s="541"/>
      <c r="K61" s="551"/>
      <c r="L61" s="542"/>
      <c r="M61" s="540"/>
    </row>
    <row r="62" spans="1:15" ht="19.5" thickBot="1">
      <c r="A62" s="1228" t="s">
        <v>111</v>
      </c>
      <c r="B62" s="1229"/>
      <c r="C62" s="1229"/>
      <c r="D62" s="1229"/>
      <c r="E62" s="1229"/>
      <c r="F62" s="1229"/>
      <c r="G62" s="1229"/>
      <c r="H62" s="1279"/>
      <c r="I62" s="550"/>
      <c r="J62" s="549"/>
      <c r="K62" s="1274">
        <v>8.92</v>
      </c>
      <c r="L62" s="1270"/>
      <c r="M62" s="548">
        <f>K62*12*I7</f>
        <v>122485.87199999999</v>
      </c>
    </row>
    <row r="63" spans="1:15">
      <c r="A63" s="547" t="s">
        <v>24</v>
      </c>
      <c r="B63" s="545"/>
      <c r="C63" s="545"/>
      <c r="D63" s="545"/>
      <c r="E63" s="545"/>
      <c r="F63" s="546"/>
      <c r="G63" s="545"/>
      <c r="H63" s="544"/>
      <c r="I63" s="1271" t="s">
        <v>23</v>
      </c>
      <c r="J63" s="1272"/>
      <c r="K63" s="543"/>
      <c r="L63" s="542"/>
      <c r="M63" s="540"/>
    </row>
    <row r="64" spans="1:15">
      <c r="A64" s="547" t="s">
        <v>22</v>
      </c>
      <c r="B64" s="545"/>
      <c r="C64" s="545"/>
      <c r="D64" s="545"/>
      <c r="E64" s="545"/>
      <c r="F64" s="546"/>
      <c r="G64" s="545"/>
      <c r="H64" s="544"/>
      <c r="I64" s="1271" t="s">
        <v>21</v>
      </c>
      <c r="J64" s="1272"/>
      <c r="K64" s="543"/>
      <c r="L64" s="542"/>
      <c r="M64" s="540"/>
    </row>
    <row r="65" spans="1:16">
      <c r="A65" s="547" t="s">
        <v>20</v>
      </c>
      <c r="B65" s="545"/>
      <c r="C65" s="545"/>
      <c r="D65" s="545"/>
      <c r="E65" s="545"/>
      <c r="F65" s="546"/>
      <c r="G65" s="545"/>
      <c r="H65" s="544"/>
      <c r="I65" s="1271" t="s">
        <v>19</v>
      </c>
      <c r="J65" s="1272"/>
      <c r="K65" s="543"/>
      <c r="L65" s="542"/>
      <c r="M65" s="540"/>
    </row>
    <row r="66" spans="1:16">
      <c r="A66" s="547" t="s">
        <v>18</v>
      </c>
      <c r="B66" s="545"/>
      <c r="C66" s="545"/>
      <c r="D66" s="545"/>
      <c r="E66" s="545"/>
      <c r="F66" s="546"/>
      <c r="G66" s="545"/>
      <c r="H66" s="544"/>
      <c r="I66" s="1271" t="s">
        <v>17</v>
      </c>
      <c r="J66" s="1272"/>
      <c r="K66" s="543"/>
      <c r="L66" s="542"/>
      <c r="M66" s="540"/>
    </row>
    <row r="67" spans="1:16">
      <c r="A67" s="547" t="s">
        <v>16</v>
      </c>
      <c r="B67" s="545"/>
      <c r="C67" s="545"/>
      <c r="D67" s="545"/>
      <c r="E67" s="545"/>
      <c r="F67" s="546"/>
      <c r="G67" s="545"/>
      <c r="H67" s="544"/>
      <c r="I67" s="1271" t="s">
        <v>15</v>
      </c>
      <c r="J67" s="1272"/>
      <c r="K67" s="543"/>
      <c r="L67" s="542"/>
      <c r="M67" s="540"/>
    </row>
    <row r="68" spans="1:16">
      <c r="A68" s="547" t="s">
        <v>14</v>
      </c>
      <c r="B68" s="545"/>
      <c r="C68" s="545"/>
      <c r="D68" s="545"/>
      <c r="E68" s="545"/>
      <c r="F68" s="546"/>
      <c r="G68" s="545"/>
      <c r="H68" s="544"/>
      <c r="I68" s="518"/>
      <c r="J68" s="541"/>
      <c r="K68" s="543"/>
      <c r="L68" s="542"/>
      <c r="M68" s="540"/>
    </row>
    <row r="69" spans="1:16">
      <c r="A69" s="547" t="s">
        <v>13</v>
      </c>
      <c r="B69" s="545"/>
      <c r="C69" s="545"/>
      <c r="D69" s="545"/>
      <c r="E69" s="545"/>
      <c r="F69" s="546"/>
      <c r="G69" s="545"/>
      <c r="H69" s="544"/>
      <c r="I69" s="518"/>
      <c r="J69" s="541"/>
      <c r="K69" s="543"/>
      <c r="L69" s="542"/>
      <c r="M69" s="540"/>
    </row>
    <row r="70" spans="1:16">
      <c r="A70" s="547" t="s">
        <v>12</v>
      </c>
      <c r="B70" s="545"/>
      <c r="C70" s="545"/>
      <c r="D70" s="545"/>
      <c r="E70" s="545"/>
      <c r="F70" s="546"/>
      <c r="G70" s="545"/>
      <c r="H70" s="544"/>
      <c r="I70" s="518"/>
      <c r="J70" s="541"/>
      <c r="K70" s="543"/>
      <c r="L70" s="542"/>
      <c r="M70" s="540"/>
    </row>
    <row r="71" spans="1:16">
      <c r="A71" s="547" t="s">
        <v>11</v>
      </c>
      <c r="B71" s="545"/>
      <c r="C71" s="545"/>
      <c r="D71" s="545"/>
      <c r="E71" s="545"/>
      <c r="F71" s="546"/>
      <c r="G71" s="545"/>
      <c r="H71" s="544"/>
      <c r="I71" s="518"/>
      <c r="J71" s="541"/>
      <c r="K71" s="543"/>
      <c r="L71" s="542"/>
      <c r="M71" s="540"/>
    </row>
    <row r="72" spans="1:16">
      <c r="A72" s="547" t="s">
        <v>10</v>
      </c>
      <c r="B72" s="545"/>
      <c r="C72" s="545"/>
      <c r="D72" s="545"/>
      <c r="E72" s="545"/>
      <c r="F72" s="546"/>
      <c r="G72" s="545"/>
      <c r="H72" s="544"/>
      <c r="I72" s="518"/>
      <c r="J72" s="541"/>
      <c r="K72" s="543"/>
      <c r="L72" s="542"/>
      <c r="M72" s="540"/>
    </row>
    <row r="73" spans="1:16" ht="19.5" thickBot="1">
      <c r="A73" s="1248" t="s">
        <v>9</v>
      </c>
      <c r="B73" s="1249"/>
      <c r="C73" s="1249"/>
      <c r="D73" s="1249"/>
      <c r="E73" s="1249"/>
      <c r="F73" s="1249"/>
      <c r="G73" s="1249"/>
      <c r="H73" s="1250"/>
      <c r="I73" s="518"/>
      <c r="J73" s="541"/>
      <c r="K73" s="518"/>
      <c r="L73" s="541"/>
      <c r="M73" s="540"/>
    </row>
    <row r="74" spans="1:16">
      <c r="A74" s="539" t="s">
        <v>8</v>
      </c>
      <c r="B74" s="538"/>
      <c r="C74" s="538"/>
      <c r="D74" s="538"/>
      <c r="E74" s="538"/>
      <c r="F74" s="538"/>
      <c r="G74" s="538"/>
      <c r="H74" s="538"/>
      <c r="I74" s="1251" t="s">
        <v>3</v>
      </c>
      <c r="J74" s="1252"/>
      <c r="K74" s="537"/>
      <c r="L74" s="536"/>
      <c r="M74" s="535"/>
    </row>
    <row r="75" spans="1:16" ht="19.5" thickBot="1">
      <c r="A75" s="534" t="s">
        <v>7</v>
      </c>
      <c r="B75" s="533"/>
      <c r="C75" s="533"/>
      <c r="D75" s="533"/>
      <c r="E75" s="533"/>
      <c r="F75" s="533"/>
      <c r="G75" s="533"/>
      <c r="H75" s="533"/>
      <c r="I75" s="532"/>
      <c r="J75" s="530"/>
      <c r="K75" s="531"/>
      <c r="L75" s="530"/>
      <c r="M75" s="529"/>
    </row>
    <row r="76" spans="1:16" ht="19.5" thickBot="1">
      <c r="A76" s="1228" t="s">
        <v>6</v>
      </c>
      <c r="B76" s="1229"/>
      <c r="C76" s="1229"/>
      <c r="D76" s="1229"/>
      <c r="E76" s="1229"/>
      <c r="F76" s="1229"/>
      <c r="G76" s="1229"/>
      <c r="H76" s="1299"/>
      <c r="I76" s="1232" t="s">
        <v>5</v>
      </c>
      <c r="J76" s="1300"/>
      <c r="K76" s="1258">
        <v>1.69</v>
      </c>
      <c r="L76" s="1259"/>
      <c r="M76" s="521">
        <f>K76*12*I7</f>
        <v>23206.403999999999</v>
      </c>
    </row>
    <row r="77" spans="1:16" ht="19.5" thickBot="1">
      <c r="A77" s="526" t="s">
        <v>4</v>
      </c>
      <c r="B77" s="525"/>
      <c r="C77" s="525"/>
      <c r="D77" s="525"/>
      <c r="E77" s="525"/>
      <c r="F77" s="525"/>
      <c r="G77" s="525"/>
      <c r="H77" s="525"/>
      <c r="I77" s="1232" t="s">
        <v>3</v>
      </c>
      <c r="J77" s="1233"/>
      <c r="K77" s="1258">
        <v>0.36</v>
      </c>
      <c r="L77" s="1259"/>
      <c r="M77" s="521">
        <f>K77*I7*12</f>
        <v>4943.3760000000002</v>
      </c>
    </row>
    <row r="78" spans="1:16" ht="19.5" thickBot="1">
      <c r="A78" s="526" t="s">
        <v>2</v>
      </c>
      <c r="B78" s="525"/>
      <c r="C78" s="525"/>
      <c r="D78" s="525"/>
      <c r="E78" s="525"/>
      <c r="F78" s="525"/>
      <c r="G78" s="525"/>
      <c r="H78" s="525"/>
      <c r="I78" s="524"/>
      <c r="J78" s="523"/>
      <c r="K78" s="1258"/>
      <c r="L78" s="1259"/>
      <c r="M78" s="521">
        <f>K78*I7*12</f>
        <v>0</v>
      </c>
    </row>
    <row r="79" spans="1:16" ht="19.5" thickBot="1">
      <c r="A79" s="1228" t="s">
        <v>0</v>
      </c>
      <c r="B79" s="1229"/>
      <c r="C79" s="1229"/>
      <c r="D79" s="1229"/>
      <c r="E79" s="1229"/>
      <c r="F79" s="1229"/>
      <c r="G79" s="1229"/>
      <c r="H79" s="1229"/>
      <c r="I79" s="522"/>
      <c r="J79" s="521"/>
      <c r="K79" s="1230">
        <f>K8+K18+K33+K62+K76+K78+K77</f>
        <v>80.77000000000001</v>
      </c>
      <c r="L79" s="1231"/>
      <c r="M79" s="521">
        <f>M8+M18+M33+M62+M76+M78+M77</f>
        <v>1109101.3320000002</v>
      </c>
      <c r="O79" s="512"/>
      <c r="P79" s="512"/>
    </row>
    <row r="81" spans="1:13">
      <c r="A81" s="1329" t="s">
        <v>104</v>
      </c>
      <c r="B81" s="1329"/>
      <c r="C81" s="1329"/>
      <c r="D81" s="1329"/>
      <c r="E81" s="1329"/>
      <c r="F81" s="1329"/>
      <c r="G81" s="1329"/>
      <c r="H81" s="1329"/>
      <c r="I81" s="1329"/>
      <c r="J81" s="1329"/>
      <c r="K81" s="1329"/>
      <c r="L81" s="1329"/>
      <c r="M81" s="573"/>
    </row>
    <row r="82" spans="1:13">
      <c r="A82" s="1294" t="s">
        <v>139</v>
      </c>
      <c r="B82" s="1294"/>
      <c r="C82" s="1294"/>
      <c r="D82" s="1294"/>
      <c r="E82" s="1294"/>
      <c r="F82" s="1294"/>
      <c r="G82" s="1294"/>
      <c r="H82" s="1294"/>
      <c r="I82" s="1294"/>
      <c r="J82" s="1294"/>
      <c r="K82" s="1294"/>
      <c r="L82" s="1294"/>
      <c r="M82" s="573"/>
    </row>
    <row r="83" spans="1:13">
      <c r="A83" s="607"/>
      <c r="B83" s="607"/>
      <c r="C83" s="607"/>
      <c r="D83" s="607"/>
      <c r="E83" s="607"/>
      <c r="F83" s="607" t="s">
        <v>286</v>
      </c>
      <c r="G83" s="607"/>
      <c r="H83" s="607"/>
      <c r="I83" s="607"/>
      <c r="J83" s="607"/>
      <c r="K83" s="607"/>
      <c r="L83" s="607"/>
      <c r="M83" s="573"/>
    </row>
    <row r="84" spans="1:13">
      <c r="A84" s="615"/>
      <c r="B84" s="591"/>
      <c r="C84" s="1295" t="s">
        <v>100</v>
      </c>
      <c r="D84" s="1295"/>
      <c r="E84" s="1295"/>
      <c r="F84" s="591"/>
      <c r="G84" s="591"/>
      <c r="H84" s="590"/>
      <c r="I84" s="1285" t="s">
        <v>99</v>
      </c>
      <c r="J84" s="1286"/>
      <c r="K84" s="1285" t="s">
        <v>98</v>
      </c>
      <c r="L84" s="1286"/>
      <c r="M84" s="589"/>
    </row>
    <row r="85" spans="1:13">
      <c r="A85" s="558"/>
      <c r="B85" s="518"/>
      <c r="C85" s="518"/>
      <c r="D85" s="518"/>
      <c r="E85" s="518"/>
      <c r="F85" s="518"/>
      <c r="G85" s="518"/>
      <c r="H85" s="541"/>
      <c r="I85" s="518"/>
      <c r="J85" s="541"/>
      <c r="K85" s="1271" t="s">
        <v>97</v>
      </c>
      <c r="L85" s="1272"/>
      <c r="M85" s="616" t="s">
        <v>96</v>
      </c>
    </row>
    <row r="86" spans="1:13">
      <c r="A86" s="558"/>
      <c r="B86" s="518"/>
      <c r="C86" s="518"/>
      <c r="D86" s="518"/>
      <c r="E86" s="518"/>
      <c r="F86" s="518"/>
      <c r="G86" s="518"/>
      <c r="H86" s="541"/>
      <c r="I86" s="1271" t="s">
        <v>95</v>
      </c>
      <c r="J86" s="1272"/>
      <c r="K86" s="1275" t="s">
        <v>94</v>
      </c>
      <c r="L86" s="1276"/>
      <c r="M86" s="616" t="s">
        <v>93</v>
      </c>
    </row>
    <row r="87" spans="1:13" ht="19.5" thickBot="1">
      <c r="A87" s="615"/>
      <c r="B87" s="591"/>
      <c r="C87" s="591"/>
      <c r="D87" s="591"/>
      <c r="E87" s="591"/>
      <c r="F87" s="591"/>
      <c r="G87" s="591"/>
      <c r="H87" s="590"/>
      <c r="I87" s="1291">
        <v>338.3</v>
      </c>
      <c r="J87" s="1292"/>
      <c r="K87" s="1240"/>
      <c r="L87" s="1241"/>
      <c r="M87" s="614"/>
    </row>
    <row r="88" spans="1:13">
      <c r="A88" s="605" t="s">
        <v>92</v>
      </c>
      <c r="B88" s="583"/>
      <c r="C88" s="583"/>
      <c r="D88" s="583"/>
      <c r="E88" s="583"/>
      <c r="F88" s="583"/>
      <c r="G88" s="583"/>
      <c r="H88" s="613"/>
      <c r="I88" s="537"/>
      <c r="J88" s="536"/>
      <c r="K88" s="1293">
        <f>K91+K94</f>
        <v>7.59</v>
      </c>
      <c r="L88" s="1288"/>
      <c r="M88" s="535">
        <f>K88*12*I87</f>
        <v>30812.364000000001</v>
      </c>
    </row>
    <row r="89" spans="1:13">
      <c r="A89" s="612" t="s">
        <v>91</v>
      </c>
      <c r="B89" s="611"/>
      <c r="C89" s="611"/>
      <c r="D89" s="611"/>
      <c r="E89" s="611"/>
      <c r="F89" s="611"/>
      <c r="G89" s="611"/>
      <c r="H89" s="606"/>
      <c r="I89" s="518"/>
      <c r="J89" s="541"/>
      <c r="K89" s="518"/>
      <c r="L89" s="541"/>
      <c r="M89" s="610"/>
    </row>
    <row r="90" spans="1:13" ht="19.5" thickBot="1">
      <c r="A90" s="601" t="s">
        <v>90</v>
      </c>
      <c r="B90" s="609"/>
      <c r="C90" s="609"/>
      <c r="D90" s="609"/>
      <c r="E90" s="609"/>
      <c r="F90" s="609"/>
      <c r="G90" s="609"/>
      <c r="H90" s="608"/>
      <c r="I90" s="531"/>
      <c r="J90" s="530"/>
      <c r="K90" s="531"/>
      <c r="L90" s="530"/>
      <c r="M90" s="529"/>
    </row>
    <row r="91" spans="1:13">
      <c r="A91" s="588" t="s">
        <v>89</v>
      </c>
      <c r="B91" s="581"/>
      <c r="C91" s="581"/>
      <c r="D91" s="581"/>
      <c r="E91" s="581"/>
      <c r="F91" s="581"/>
      <c r="G91" s="581"/>
      <c r="H91" s="580"/>
      <c r="I91" s="1275" t="s">
        <v>27</v>
      </c>
      <c r="J91" s="1276"/>
      <c r="K91" s="1251">
        <v>4.54</v>
      </c>
      <c r="L91" s="1252"/>
      <c r="M91" s="540">
        <f>K91*12*I87</f>
        <v>18430.584000000003</v>
      </c>
    </row>
    <row r="92" spans="1:13">
      <c r="A92" s="547" t="s">
        <v>80</v>
      </c>
      <c r="B92" s="518"/>
      <c r="C92" s="518"/>
      <c r="D92" s="518"/>
      <c r="E92" s="518"/>
      <c r="F92" s="518"/>
      <c r="G92" s="518"/>
      <c r="H92" s="541"/>
      <c r="I92" s="1271" t="s">
        <v>70</v>
      </c>
      <c r="J92" s="1272"/>
      <c r="K92" s="573"/>
      <c r="L92" s="541"/>
      <c r="M92" s="540"/>
    </row>
    <row r="93" spans="1:13">
      <c r="A93" s="588" t="s">
        <v>79</v>
      </c>
      <c r="B93" s="581"/>
      <c r="C93" s="581"/>
      <c r="D93" s="581"/>
      <c r="E93" s="581"/>
      <c r="F93" s="581"/>
      <c r="G93" s="581"/>
      <c r="H93" s="580"/>
      <c r="I93" s="1275"/>
      <c r="J93" s="1276"/>
      <c r="K93" s="573"/>
      <c r="L93" s="541"/>
      <c r="M93" s="540"/>
    </row>
    <row r="94" spans="1:13">
      <c r="A94" s="588" t="s">
        <v>88</v>
      </c>
      <c r="B94" s="581"/>
      <c r="C94" s="581"/>
      <c r="D94" s="581"/>
      <c r="E94" s="581"/>
      <c r="F94" s="581"/>
      <c r="G94" s="581"/>
      <c r="H94" s="580"/>
      <c r="I94" s="1277" t="s">
        <v>59</v>
      </c>
      <c r="J94" s="1278"/>
      <c r="K94" s="1271">
        <v>3.05</v>
      </c>
      <c r="L94" s="1272"/>
      <c r="M94" s="540">
        <f>K94*12*I87</f>
        <v>12381.779999999999</v>
      </c>
    </row>
    <row r="95" spans="1:13">
      <c r="A95" s="595" t="s">
        <v>87</v>
      </c>
      <c r="B95" s="563"/>
      <c r="C95" s="563"/>
      <c r="D95" s="563"/>
      <c r="E95" s="563"/>
      <c r="F95" s="563"/>
      <c r="G95" s="563"/>
      <c r="H95" s="517"/>
      <c r="I95" s="1271" t="s">
        <v>70</v>
      </c>
      <c r="J95" s="1272"/>
      <c r="K95" s="607"/>
      <c r="L95" s="606"/>
      <c r="M95" s="540"/>
    </row>
    <row r="96" spans="1:13">
      <c r="A96" s="594" t="s">
        <v>86</v>
      </c>
      <c r="B96" s="591"/>
      <c r="C96" s="591"/>
      <c r="D96" s="591"/>
      <c r="E96" s="591"/>
      <c r="F96" s="591"/>
      <c r="G96" s="591"/>
      <c r="H96" s="590"/>
      <c r="I96" s="1271"/>
      <c r="J96" s="1272"/>
      <c r="K96" s="573"/>
      <c r="L96" s="541"/>
      <c r="M96" s="540"/>
    </row>
    <row r="97" spans="1:13" ht="19.5" thickBot="1">
      <c r="A97" s="588" t="s">
        <v>85</v>
      </c>
      <c r="B97" s="587"/>
      <c r="C97" s="587"/>
      <c r="D97" s="587"/>
      <c r="E97" s="587"/>
      <c r="F97" s="587"/>
      <c r="G97" s="587"/>
      <c r="H97" s="586"/>
      <c r="I97" s="581"/>
      <c r="J97" s="580"/>
      <c r="K97" s="1238"/>
      <c r="L97" s="1239"/>
      <c r="M97" s="540"/>
    </row>
    <row r="98" spans="1:13">
      <c r="A98" s="605" t="s">
        <v>84</v>
      </c>
      <c r="B98" s="604"/>
      <c r="C98" s="604"/>
      <c r="D98" s="604"/>
      <c r="E98" s="604"/>
      <c r="F98" s="604"/>
      <c r="G98" s="604"/>
      <c r="H98" s="603"/>
      <c r="I98" s="537"/>
      <c r="J98" s="602"/>
      <c r="K98" s="1290">
        <f>K100+K105+K108</f>
        <v>6.1999999999999993</v>
      </c>
      <c r="L98" s="1288"/>
      <c r="M98" s="535">
        <f>K98*12*I87</f>
        <v>25169.519999999997</v>
      </c>
    </row>
    <row r="99" spans="1:13" ht="19.5" thickBot="1">
      <c r="A99" s="601" t="s">
        <v>83</v>
      </c>
      <c r="B99" s="600"/>
      <c r="C99" s="600"/>
      <c r="D99" s="600"/>
      <c r="E99" s="600"/>
      <c r="F99" s="600"/>
      <c r="G99" s="600"/>
      <c r="H99" s="599"/>
      <c r="I99" s="531"/>
      <c r="J99" s="598"/>
      <c r="K99" s="531"/>
      <c r="L99" s="530"/>
      <c r="M99" s="529"/>
    </row>
    <row r="100" spans="1:13">
      <c r="A100" s="547" t="s">
        <v>82</v>
      </c>
      <c r="B100" s="546"/>
      <c r="C100" s="546"/>
      <c r="D100" s="546"/>
      <c r="E100" s="546"/>
      <c r="F100" s="546"/>
      <c r="G100" s="546"/>
      <c r="H100" s="544"/>
      <c r="I100" s="1271" t="s">
        <v>27</v>
      </c>
      <c r="J100" s="1272"/>
      <c r="K100" s="1251">
        <v>3.11</v>
      </c>
      <c r="L100" s="1252"/>
      <c r="M100" s="540">
        <f>K100*12*I87</f>
        <v>12625.356</v>
      </c>
    </row>
    <row r="101" spans="1:13">
      <c r="A101" s="588" t="s">
        <v>81</v>
      </c>
      <c r="B101" s="587"/>
      <c r="C101" s="587"/>
      <c r="D101" s="587"/>
      <c r="E101" s="587"/>
      <c r="F101" s="587"/>
      <c r="G101" s="587"/>
      <c r="H101" s="586"/>
      <c r="I101" s="597"/>
      <c r="J101" s="596"/>
      <c r="K101" s="573"/>
      <c r="L101" s="541"/>
      <c r="M101" s="540"/>
    </row>
    <row r="102" spans="1:13">
      <c r="A102" s="547" t="s">
        <v>80</v>
      </c>
      <c r="B102" s="518"/>
      <c r="C102" s="518"/>
      <c r="D102" s="518"/>
      <c r="E102" s="518"/>
      <c r="F102" s="518"/>
      <c r="G102" s="518"/>
      <c r="H102" s="541"/>
      <c r="I102" s="1271" t="s">
        <v>70</v>
      </c>
      <c r="J102" s="1272"/>
      <c r="K102" s="573"/>
      <c r="L102" s="541"/>
      <c r="M102" s="540"/>
    </row>
    <row r="103" spans="1:13">
      <c r="A103" s="588" t="s">
        <v>79</v>
      </c>
      <c r="B103" s="581"/>
      <c r="C103" s="581"/>
      <c r="D103" s="581"/>
      <c r="E103" s="581"/>
      <c r="F103" s="581"/>
      <c r="G103" s="581"/>
      <c r="H103" s="580"/>
      <c r="I103" s="1275"/>
      <c r="J103" s="1276"/>
      <c r="K103" s="573"/>
      <c r="L103" s="541"/>
      <c r="M103" s="540"/>
    </row>
    <row r="104" spans="1:13">
      <c r="A104" s="595" t="s">
        <v>78</v>
      </c>
      <c r="B104" s="563"/>
      <c r="C104" s="517"/>
      <c r="D104" s="518"/>
      <c r="E104" s="518"/>
      <c r="F104" s="518"/>
      <c r="G104" s="518"/>
      <c r="H104" s="541"/>
      <c r="I104" s="1271" t="s">
        <v>70</v>
      </c>
      <c r="J104" s="1272"/>
      <c r="K104" s="573"/>
      <c r="L104" s="541"/>
      <c r="M104" s="540"/>
    </row>
    <row r="105" spans="1:13">
      <c r="A105" s="547" t="s">
        <v>77</v>
      </c>
      <c r="B105" s="518"/>
      <c r="C105" s="518"/>
      <c r="D105" s="563"/>
      <c r="E105" s="563"/>
      <c r="F105" s="563"/>
      <c r="G105" s="563"/>
      <c r="H105" s="517"/>
      <c r="I105" s="1277" t="s">
        <v>59</v>
      </c>
      <c r="J105" s="1278"/>
      <c r="K105" s="1271">
        <v>1.36</v>
      </c>
      <c r="L105" s="1272"/>
      <c r="M105" s="540">
        <f>K105*12*I87</f>
        <v>5521.0560000000005</v>
      </c>
    </row>
    <row r="106" spans="1:13">
      <c r="A106" s="594" t="s">
        <v>76</v>
      </c>
      <c r="B106" s="593"/>
      <c r="C106" s="593"/>
      <c r="D106" s="593"/>
      <c r="E106" s="593"/>
      <c r="F106" s="593"/>
      <c r="G106" s="593"/>
      <c r="H106" s="592"/>
      <c r="I106" s="1285" t="s">
        <v>75</v>
      </c>
      <c r="J106" s="1286"/>
      <c r="K106" s="573"/>
      <c r="L106" s="541"/>
      <c r="M106" s="540"/>
    </row>
    <row r="107" spans="1:13">
      <c r="A107" s="588"/>
      <c r="B107" s="587"/>
      <c r="C107" s="587"/>
      <c r="D107" s="587"/>
      <c r="E107" s="587"/>
      <c r="F107" s="587"/>
      <c r="G107" s="587"/>
      <c r="H107" s="586"/>
      <c r="I107" s="581" t="s">
        <v>74</v>
      </c>
      <c r="J107" s="580"/>
      <c r="K107" s="573"/>
      <c r="L107" s="541"/>
      <c r="M107" s="540"/>
    </row>
    <row r="108" spans="1:13">
      <c r="A108" s="594" t="s">
        <v>73</v>
      </c>
      <c r="B108" s="593"/>
      <c r="C108" s="593"/>
      <c r="D108" s="593"/>
      <c r="E108" s="593"/>
      <c r="F108" s="593"/>
      <c r="G108" s="593"/>
      <c r="H108" s="592"/>
      <c r="I108" s="1285" t="s">
        <v>59</v>
      </c>
      <c r="J108" s="1286"/>
      <c r="K108" s="1271">
        <v>1.73</v>
      </c>
      <c r="L108" s="1272"/>
      <c r="M108" s="540">
        <f>K108*12*I87</f>
        <v>7023.1079999999993</v>
      </c>
    </row>
    <row r="109" spans="1:13">
      <c r="A109" s="588" t="s">
        <v>72</v>
      </c>
      <c r="B109" s="587"/>
      <c r="C109" s="587"/>
      <c r="D109" s="587"/>
      <c r="E109" s="587"/>
      <c r="F109" s="587"/>
      <c r="G109" s="587"/>
      <c r="H109" s="586"/>
      <c r="I109" s="581"/>
      <c r="J109" s="580"/>
      <c r="K109" s="573"/>
      <c r="L109" s="541"/>
      <c r="M109" s="540"/>
    </row>
    <row r="110" spans="1:13">
      <c r="A110" s="594" t="s">
        <v>71</v>
      </c>
      <c r="B110" s="593"/>
      <c r="C110" s="593"/>
      <c r="D110" s="593"/>
      <c r="E110" s="593"/>
      <c r="F110" s="593"/>
      <c r="G110" s="593"/>
      <c r="H110" s="592"/>
      <c r="I110" s="1271" t="s">
        <v>70</v>
      </c>
      <c r="J110" s="1272"/>
      <c r="K110" s="573"/>
      <c r="L110" s="541"/>
      <c r="M110" s="540"/>
    </row>
    <row r="111" spans="1:13">
      <c r="A111" s="594" t="s">
        <v>69</v>
      </c>
      <c r="B111" s="593"/>
      <c r="C111" s="593"/>
      <c r="D111" s="593"/>
      <c r="E111" s="593"/>
      <c r="F111" s="593"/>
      <c r="G111" s="593"/>
      <c r="H111" s="592"/>
      <c r="I111" s="1285" t="s">
        <v>68</v>
      </c>
      <c r="J111" s="1286"/>
      <c r="K111" s="591"/>
      <c r="L111" s="590"/>
      <c r="M111" s="589"/>
    </row>
    <row r="112" spans="1:13" ht="19.5" thickBot="1">
      <c r="A112" s="588"/>
      <c r="B112" s="587"/>
      <c r="C112" s="587"/>
      <c r="D112" s="587"/>
      <c r="E112" s="587"/>
      <c r="F112" s="587"/>
      <c r="G112" s="587"/>
      <c r="H112" s="586"/>
      <c r="I112" s="1282" t="s">
        <v>67</v>
      </c>
      <c r="J112" s="1283"/>
      <c r="K112" s="581"/>
      <c r="L112" s="580"/>
      <c r="M112" s="585"/>
    </row>
    <row r="113" spans="1:13">
      <c r="A113" s="584" t="s">
        <v>66</v>
      </c>
      <c r="B113" s="583"/>
      <c r="C113" s="583"/>
      <c r="D113" s="583"/>
      <c r="E113" s="583"/>
      <c r="F113" s="583"/>
      <c r="G113" s="537"/>
      <c r="H113" s="536"/>
      <c r="I113" s="537"/>
      <c r="J113" s="536"/>
      <c r="K113" s="1287">
        <f>K115+K122+K130+K134+K135+K139</f>
        <v>28.87</v>
      </c>
      <c r="L113" s="1288"/>
      <c r="M113" s="535">
        <f>M115+M122+M130+M134+M135+M139</f>
        <v>117200.652</v>
      </c>
    </row>
    <row r="114" spans="1:13" ht="19.5" thickBot="1">
      <c r="A114" s="582"/>
      <c r="B114" s="531"/>
      <c r="C114" s="531"/>
      <c r="D114" s="531"/>
      <c r="E114" s="531"/>
      <c r="F114" s="531"/>
      <c r="G114" s="531"/>
      <c r="H114" s="530"/>
      <c r="I114" s="531"/>
      <c r="J114" s="530"/>
      <c r="K114" s="531"/>
      <c r="L114" s="530"/>
      <c r="M114" s="529"/>
    </row>
    <row r="115" spans="1:13" ht="19.5" thickBot="1">
      <c r="A115" s="1228" t="s">
        <v>65</v>
      </c>
      <c r="B115" s="1229"/>
      <c r="C115" s="1229"/>
      <c r="D115" s="1229"/>
      <c r="E115" s="1229"/>
      <c r="F115" s="1229"/>
      <c r="G115" s="1229"/>
      <c r="H115" s="1279"/>
      <c r="I115" s="550"/>
      <c r="J115" s="549"/>
      <c r="K115" s="1289">
        <f>K116+K117+K118+K120+K121</f>
        <v>8.3000000000000007</v>
      </c>
      <c r="L115" s="1284"/>
      <c r="M115" s="548">
        <f>K115*12*I87</f>
        <v>33694.680000000008</v>
      </c>
    </row>
    <row r="116" spans="1:13">
      <c r="A116" s="588" t="s">
        <v>64</v>
      </c>
      <c r="B116" s="587"/>
      <c r="C116" s="587"/>
      <c r="D116" s="587"/>
      <c r="E116" s="587"/>
      <c r="F116" s="587"/>
      <c r="G116" s="587"/>
      <c r="H116" s="586"/>
      <c r="I116" s="1275" t="s">
        <v>63</v>
      </c>
      <c r="J116" s="1276"/>
      <c r="K116" s="1251">
        <v>2.2400000000000002</v>
      </c>
      <c r="L116" s="1252"/>
      <c r="M116" s="540">
        <f>K116*12*I87</f>
        <v>9093.5040000000008</v>
      </c>
    </row>
    <row r="117" spans="1:13">
      <c r="A117" s="595" t="s">
        <v>62</v>
      </c>
      <c r="B117" s="676"/>
      <c r="C117" s="676"/>
      <c r="D117" s="676"/>
      <c r="E117" s="676"/>
      <c r="F117" s="676"/>
      <c r="G117" s="676"/>
      <c r="H117" s="675"/>
      <c r="I117" s="1277" t="s">
        <v>61</v>
      </c>
      <c r="J117" s="1278"/>
      <c r="K117" s="1271">
        <v>5.28</v>
      </c>
      <c r="L117" s="1272"/>
      <c r="M117" s="540">
        <f>K117*12*I87</f>
        <v>21434.688000000002</v>
      </c>
    </row>
    <row r="118" spans="1:13">
      <c r="A118" s="594" t="s">
        <v>60</v>
      </c>
      <c r="B118" s="593"/>
      <c r="C118" s="593"/>
      <c r="D118" s="593"/>
      <c r="E118" s="593"/>
      <c r="F118" s="593"/>
      <c r="G118" s="593"/>
      <c r="H118" s="592"/>
      <c r="I118" s="1285" t="s">
        <v>59</v>
      </c>
      <c r="J118" s="1286"/>
      <c r="K118" s="1271">
        <v>0.6</v>
      </c>
      <c r="L118" s="1272"/>
      <c r="M118" s="540">
        <f>K118*12*I87</f>
        <v>2435.7599999999998</v>
      </c>
    </row>
    <row r="119" spans="1:13">
      <c r="A119" s="678" t="s">
        <v>58</v>
      </c>
      <c r="B119" s="581"/>
      <c r="C119" s="581"/>
      <c r="D119" s="581"/>
      <c r="E119" s="587"/>
      <c r="F119" s="587"/>
      <c r="G119" s="587"/>
      <c r="H119" s="586"/>
      <c r="I119" s="581"/>
      <c r="J119" s="580"/>
      <c r="K119" s="518"/>
      <c r="L119" s="541"/>
      <c r="M119" s="540"/>
    </row>
    <row r="120" spans="1:13">
      <c r="A120" s="595" t="s">
        <v>57</v>
      </c>
      <c r="B120" s="676"/>
      <c r="C120" s="676"/>
      <c r="D120" s="676"/>
      <c r="E120" s="676"/>
      <c r="F120" s="676"/>
      <c r="G120" s="676"/>
      <c r="H120" s="675"/>
      <c r="I120" s="1277" t="s">
        <v>27</v>
      </c>
      <c r="J120" s="1278"/>
      <c r="K120" s="1271">
        <v>0.18</v>
      </c>
      <c r="L120" s="1272"/>
      <c r="M120" s="540">
        <f>K120*12*I87</f>
        <v>730.72800000000007</v>
      </c>
    </row>
    <row r="121" spans="1:13" ht="19.5" thickBot="1">
      <c r="A121" s="594" t="s">
        <v>56</v>
      </c>
      <c r="B121" s="593"/>
      <c r="C121" s="593"/>
      <c r="D121" s="593"/>
      <c r="E121" s="593"/>
      <c r="F121" s="593"/>
      <c r="G121" s="593"/>
      <c r="H121" s="592"/>
      <c r="I121" s="1240" t="s">
        <v>27</v>
      </c>
      <c r="J121" s="1241"/>
      <c r="K121" s="1282"/>
      <c r="L121" s="1283"/>
      <c r="M121" s="540"/>
    </row>
    <row r="122" spans="1:13" ht="19.5" thickBot="1">
      <c r="A122" s="1303" t="s">
        <v>55</v>
      </c>
      <c r="B122" s="1304"/>
      <c r="C122" s="1304"/>
      <c r="D122" s="1304"/>
      <c r="E122" s="1304"/>
      <c r="F122" s="1304"/>
      <c r="G122" s="1304"/>
      <c r="H122" s="1305"/>
      <c r="I122" s="550"/>
      <c r="J122" s="549"/>
      <c r="K122" s="1274">
        <f>K123+K124+K126+K127+K128+K129</f>
        <v>2.5499999999999998</v>
      </c>
      <c r="L122" s="1284"/>
      <c r="M122" s="548">
        <f>K122*12*I87</f>
        <v>10351.98</v>
      </c>
    </row>
    <row r="123" spans="1:13">
      <c r="A123" s="677" t="s">
        <v>54</v>
      </c>
      <c r="B123" s="581"/>
      <c r="C123" s="581"/>
      <c r="D123" s="581"/>
      <c r="E123" s="581"/>
      <c r="F123" s="587"/>
      <c r="G123" s="587"/>
      <c r="H123" s="586"/>
      <c r="I123" s="576"/>
      <c r="J123" s="541"/>
      <c r="K123" s="1251">
        <v>0.14000000000000001</v>
      </c>
      <c r="L123" s="1252"/>
      <c r="M123" s="540">
        <f>K123*12*I87</f>
        <v>568.34400000000005</v>
      </c>
    </row>
    <row r="124" spans="1:13">
      <c r="A124" s="615" t="s">
        <v>53</v>
      </c>
      <c r="B124" s="591"/>
      <c r="C124" s="591"/>
      <c r="D124" s="591"/>
      <c r="E124" s="591"/>
      <c r="F124" s="593"/>
      <c r="G124" s="593"/>
      <c r="H124" s="592"/>
      <c r="I124" s="1271" t="s">
        <v>52</v>
      </c>
      <c r="J124" s="1272"/>
      <c r="K124" s="1271">
        <v>1.22</v>
      </c>
      <c r="L124" s="1272"/>
      <c r="M124" s="540">
        <f>K124*12*I87</f>
        <v>4952.7120000000004</v>
      </c>
    </row>
    <row r="125" spans="1:13">
      <c r="A125" s="588" t="s">
        <v>51</v>
      </c>
      <c r="B125" s="587"/>
      <c r="C125" s="587"/>
      <c r="D125" s="587"/>
      <c r="E125" s="587"/>
      <c r="F125" s="587"/>
      <c r="G125" s="587"/>
      <c r="H125" s="586"/>
      <c r="I125" s="1275" t="s">
        <v>50</v>
      </c>
      <c r="J125" s="1276"/>
      <c r="K125" s="573"/>
      <c r="L125" s="541"/>
      <c r="M125" s="540"/>
    </row>
    <row r="126" spans="1:13">
      <c r="A126" s="595" t="s">
        <v>49</v>
      </c>
      <c r="B126" s="676"/>
      <c r="C126" s="676"/>
      <c r="D126" s="676"/>
      <c r="E126" s="676"/>
      <c r="F126" s="676"/>
      <c r="G126" s="676"/>
      <c r="H126" s="675"/>
      <c r="I126" s="1277" t="s">
        <v>48</v>
      </c>
      <c r="J126" s="1278"/>
      <c r="K126" s="1271">
        <v>0.75</v>
      </c>
      <c r="L126" s="1272"/>
      <c r="M126" s="540">
        <f>K126*12*I87</f>
        <v>3044.7000000000003</v>
      </c>
    </row>
    <row r="127" spans="1:13">
      <c r="A127" s="595" t="s">
        <v>47</v>
      </c>
      <c r="B127" s="676"/>
      <c r="C127" s="676"/>
      <c r="D127" s="676"/>
      <c r="E127" s="676"/>
      <c r="F127" s="676"/>
      <c r="G127" s="676"/>
      <c r="H127" s="675"/>
      <c r="I127" s="1277" t="s">
        <v>46</v>
      </c>
      <c r="J127" s="1278"/>
      <c r="K127" s="1271">
        <v>0.19</v>
      </c>
      <c r="L127" s="1272"/>
      <c r="M127" s="540">
        <f>K127*12*I87</f>
        <v>771.32400000000007</v>
      </c>
    </row>
    <row r="128" spans="1:13">
      <c r="A128" s="594" t="s">
        <v>38</v>
      </c>
      <c r="B128" s="593"/>
      <c r="C128" s="593"/>
      <c r="D128" s="593"/>
      <c r="E128" s="593"/>
      <c r="F128" s="593"/>
      <c r="G128" s="593"/>
      <c r="H128" s="592"/>
      <c r="I128" s="1277" t="s">
        <v>37</v>
      </c>
      <c r="J128" s="1278"/>
      <c r="K128" s="1238">
        <v>0.1</v>
      </c>
      <c r="L128" s="1239"/>
      <c r="M128" s="540">
        <f>K128*12*I87</f>
        <v>405.96000000000009</v>
      </c>
    </row>
    <row r="129" spans="1:15" ht="19.5" thickBot="1">
      <c r="A129" s="594" t="s">
        <v>45</v>
      </c>
      <c r="B129" s="593"/>
      <c r="C129" s="593"/>
      <c r="D129" s="593"/>
      <c r="E129" s="593"/>
      <c r="F129" s="593"/>
      <c r="G129" s="593"/>
      <c r="H129" s="592"/>
      <c r="I129" s="1240" t="s">
        <v>44</v>
      </c>
      <c r="J129" s="1241"/>
      <c r="K129" s="1242">
        <v>0.15</v>
      </c>
      <c r="L129" s="1243"/>
      <c r="M129" s="572">
        <f>K129*12*I87</f>
        <v>608.93999999999994</v>
      </c>
    </row>
    <row r="130" spans="1:15" ht="19.5" thickBot="1">
      <c r="A130" s="1303" t="s">
        <v>43</v>
      </c>
      <c r="B130" s="1304"/>
      <c r="C130" s="1304"/>
      <c r="D130" s="1304"/>
      <c r="E130" s="1304"/>
      <c r="F130" s="1304"/>
      <c r="G130" s="1304"/>
      <c r="H130" s="1305"/>
      <c r="I130" s="571"/>
      <c r="J130" s="570"/>
      <c r="K130" s="1269">
        <f>K131+K132+K133</f>
        <v>1.67</v>
      </c>
      <c r="L130" s="1270"/>
      <c r="M130" s="548">
        <f>K130*12*I87</f>
        <v>6779.5320000000002</v>
      </c>
    </row>
    <row r="131" spans="1:15">
      <c r="A131" s="588" t="s">
        <v>42</v>
      </c>
      <c r="B131" s="587"/>
      <c r="C131" s="587"/>
      <c r="D131" s="587"/>
      <c r="E131" s="587"/>
      <c r="F131" s="587"/>
      <c r="G131" s="587"/>
      <c r="H131" s="586"/>
      <c r="I131" s="1234" t="s">
        <v>41</v>
      </c>
      <c r="J131" s="1235"/>
      <c r="K131" s="1236">
        <v>0.8</v>
      </c>
      <c r="L131" s="1237"/>
      <c r="M131" s="540">
        <f>K131*12*I87</f>
        <v>3247.6800000000007</v>
      </c>
    </row>
    <row r="132" spans="1:15">
      <c r="A132" s="595" t="s">
        <v>40</v>
      </c>
      <c r="B132" s="676"/>
      <c r="C132" s="676"/>
      <c r="D132" s="676"/>
      <c r="E132" s="676"/>
      <c r="F132" s="676"/>
      <c r="G132" s="676"/>
      <c r="H132" s="675"/>
      <c r="I132" s="563" t="s">
        <v>39</v>
      </c>
      <c r="J132" s="517"/>
      <c r="K132" s="1238">
        <v>0.7</v>
      </c>
      <c r="L132" s="1239"/>
      <c r="M132" s="540">
        <f>K132*12*I87</f>
        <v>2841.72</v>
      </c>
    </row>
    <row r="133" spans="1:15" ht="19.5" thickBot="1">
      <c r="A133" s="594" t="s">
        <v>38</v>
      </c>
      <c r="B133" s="593"/>
      <c r="C133" s="593"/>
      <c r="D133" s="593"/>
      <c r="E133" s="593"/>
      <c r="F133" s="593"/>
      <c r="G133" s="593"/>
      <c r="H133" s="592"/>
      <c r="I133" s="1240" t="s">
        <v>37</v>
      </c>
      <c r="J133" s="1241"/>
      <c r="K133" s="1242">
        <v>0.17</v>
      </c>
      <c r="L133" s="1243"/>
      <c r="M133" s="540">
        <f>K133*12*I87</f>
        <v>690.13200000000006</v>
      </c>
    </row>
    <row r="134" spans="1:15" ht="19.5" thickBot="1">
      <c r="A134" s="674" t="s">
        <v>36</v>
      </c>
      <c r="B134" s="673"/>
      <c r="C134" s="673"/>
      <c r="D134" s="673"/>
      <c r="E134" s="673"/>
      <c r="F134" s="673"/>
      <c r="G134" s="673"/>
      <c r="H134" s="672"/>
      <c r="I134" s="1330" t="s">
        <v>35</v>
      </c>
      <c r="J134" s="1331"/>
      <c r="K134" s="1199">
        <v>14.28</v>
      </c>
      <c r="L134" s="1214"/>
      <c r="M134" s="548">
        <f>K134*12*I87</f>
        <v>57971.087999999996</v>
      </c>
      <c r="O134" s="512"/>
    </row>
    <row r="135" spans="1:15" ht="19.5" thickBot="1">
      <c r="A135" s="1228" t="s">
        <v>34</v>
      </c>
      <c r="B135" s="1229"/>
      <c r="C135" s="1229"/>
      <c r="D135" s="1229"/>
      <c r="E135" s="1229"/>
      <c r="F135" s="1229"/>
      <c r="G135" s="1229"/>
      <c r="H135" s="1279"/>
      <c r="I135" s="550"/>
      <c r="J135" s="549"/>
      <c r="K135" s="1274">
        <v>1.98</v>
      </c>
      <c r="L135" s="1270"/>
      <c r="M135" s="548">
        <f>K135*12*I87</f>
        <v>8038.0079999999998</v>
      </c>
    </row>
    <row r="136" spans="1:15">
      <c r="A136" s="547" t="s">
        <v>33</v>
      </c>
      <c r="B136" s="546"/>
      <c r="C136" s="546"/>
      <c r="D136" s="546"/>
      <c r="E136" s="546"/>
      <c r="F136" s="546"/>
      <c r="G136" s="546"/>
      <c r="H136" s="544"/>
      <c r="I136" s="1251" t="s">
        <v>32</v>
      </c>
      <c r="J136" s="1252"/>
      <c r="K136" s="543"/>
      <c r="L136" s="542"/>
      <c r="M136" s="540"/>
    </row>
    <row r="137" spans="1:15">
      <c r="A137" s="547" t="s">
        <v>31</v>
      </c>
      <c r="B137" s="546"/>
      <c r="C137" s="546"/>
      <c r="D137" s="546"/>
      <c r="E137" s="546"/>
      <c r="F137" s="546"/>
      <c r="G137" s="546"/>
      <c r="H137" s="544"/>
      <c r="I137" s="518"/>
      <c r="J137" s="541"/>
      <c r="K137" s="543"/>
      <c r="L137" s="542"/>
      <c r="M137" s="540"/>
    </row>
    <row r="138" spans="1:15" ht="19.5" thickBot="1">
      <c r="A138" s="547" t="s">
        <v>30</v>
      </c>
      <c r="B138" s="546"/>
      <c r="C138" s="546"/>
      <c r="D138" s="546"/>
      <c r="E138" s="546"/>
      <c r="F138" s="546"/>
      <c r="G138" s="546"/>
      <c r="H138" s="544"/>
      <c r="I138" s="558"/>
      <c r="J138" s="541"/>
      <c r="K138" s="543"/>
      <c r="L138" s="542"/>
      <c r="M138" s="540"/>
    </row>
    <row r="139" spans="1:15" ht="19.5" thickBot="1">
      <c r="A139" s="674" t="s">
        <v>29</v>
      </c>
      <c r="B139" s="673"/>
      <c r="C139" s="673"/>
      <c r="D139" s="673"/>
      <c r="E139" s="673"/>
      <c r="F139" s="673"/>
      <c r="G139" s="673"/>
      <c r="H139" s="672"/>
      <c r="I139" s="550"/>
      <c r="J139" s="549"/>
      <c r="K139" s="1274">
        <v>0.09</v>
      </c>
      <c r="L139" s="1270"/>
      <c r="M139" s="548">
        <f>K139*12*I87</f>
        <v>365.36400000000003</v>
      </c>
    </row>
    <row r="140" spans="1:15">
      <c r="A140" s="547" t="s">
        <v>28</v>
      </c>
      <c r="B140" s="546"/>
      <c r="C140" s="546"/>
      <c r="D140" s="546"/>
      <c r="E140" s="546"/>
      <c r="F140" s="546"/>
      <c r="G140" s="546"/>
      <c r="H140" s="544"/>
      <c r="I140" s="1251" t="s">
        <v>27</v>
      </c>
      <c r="J140" s="1252"/>
      <c r="K140" s="551"/>
      <c r="L140" s="542"/>
      <c r="M140" s="540"/>
    </row>
    <row r="141" spans="1:15" ht="19.5" thickBot="1">
      <c r="A141" s="547" t="s">
        <v>26</v>
      </c>
      <c r="B141" s="546"/>
      <c r="C141" s="546"/>
      <c r="D141" s="546"/>
      <c r="E141" s="546"/>
      <c r="F141" s="546"/>
      <c r="G141" s="546"/>
      <c r="H141" s="544"/>
      <c r="I141" s="518"/>
      <c r="J141" s="541"/>
      <c r="K141" s="551"/>
      <c r="L141" s="542"/>
      <c r="M141" s="540"/>
    </row>
    <row r="142" spans="1:15" ht="19.5" thickBot="1">
      <c r="A142" s="1228" t="s">
        <v>111</v>
      </c>
      <c r="B142" s="1229"/>
      <c r="C142" s="1229"/>
      <c r="D142" s="1229"/>
      <c r="E142" s="1229"/>
      <c r="F142" s="1229"/>
      <c r="G142" s="1229"/>
      <c r="H142" s="1279"/>
      <c r="I142" s="550"/>
      <c r="J142" s="549"/>
      <c r="K142" s="1274">
        <v>7.34</v>
      </c>
      <c r="L142" s="1270"/>
      <c r="M142" s="548">
        <f>K142*12*I87</f>
        <v>29797.464</v>
      </c>
    </row>
    <row r="143" spans="1:15">
      <c r="A143" s="547" t="s">
        <v>24</v>
      </c>
      <c r="B143" s="545"/>
      <c r="C143" s="545"/>
      <c r="D143" s="545"/>
      <c r="E143" s="545"/>
      <c r="F143" s="546"/>
      <c r="G143" s="545"/>
      <c r="H143" s="544"/>
      <c r="I143" s="1271" t="s">
        <v>23</v>
      </c>
      <c r="J143" s="1272"/>
      <c r="K143" s="543"/>
      <c r="L143" s="542"/>
      <c r="M143" s="540"/>
    </row>
    <row r="144" spans="1:15">
      <c r="A144" s="547" t="s">
        <v>22</v>
      </c>
      <c r="B144" s="545"/>
      <c r="C144" s="545"/>
      <c r="D144" s="545"/>
      <c r="E144" s="545"/>
      <c r="F144" s="546"/>
      <c r="G144" s="545"/>
      <c r="H144" s="544"/>
      <c r="I144" s="1271" t="s">
        <v>21</v>
      </c>
      <c r="J144" s="1272"/>
      <c r="K144" s="543"/>
      <c r="L144" s="542"/>
      <c r="M144" s="540"/>
    </row>
    <row r="145" spans="1:13">
      <c r="A145" s="547" t="s">
        <v>20</v>
      </c>
      <c r="B145" s="545"/>
      <c r="C145" s="545"/>
      <c r="D145" s="545"/>
      <c r="E145" s="545"/>
      <c r="F145" s="546"/>
      <c r="G145" s="545"/>
      <c r="H145" s="544"/>
      <c r="I145" s="1271" t="s">
        <v>19</v>
      </c>
      <c r="J145" s="1272"/>
      <c r="K145" s="543"/>
      <c r="L145" s="542"/>
      <c r="M145" s="540"/>
    </row>
    <row r="146" spans="1:13">
      <c r="A146" s="547" t="s">
        <v>18</v>
      </c>
      <c r="B146" s="545"/>
      <c r="C146" s="545"/>
      <c r="D146" s="545"/>
      <c r="E146" s="545"/>
      <c r="F146" s="546"/>
      <c r="G146" s="545"/>
      <c r="H146" s="544"/>
      <c r="I146" s="1271" t="s">
        <v>17</v>
      </c>
      <c r="J146" s="1272"/>
      <c r="K146" s="543"/>
      <c r="L146" s="542"/>
      <c r="M146" s="540"/>
    </row>
    <row r="147" spans="1:13">
      <c r="A147" s="547" t="s">
        <v>16</v>
      </c>
      <c r="B147" s="545"/>
      <c r="C147" s="545"/>
      <c r="D147" s="545"/>
      <c r="E147" s="545"/>
      <c r="F147" s="546"/>
      <c r="G147" s="545"/>
      <c r="H147" s="544"/>
      <c r="I147" s="1271" t="s">
        <v>15</v>
      </c>
      <c r="J147" s="1272"/>
      <c r="K147" s="543"/>
      <c r="L147" s="542"/>
      <c r="M147" s="540"/>
    </row>
    <row r="148" spans="1:13">
      <c r="A148" s="547" t="s">
        <v>14</v>
      </c>
      <c r="B148" s="545"/>
      <c r="C148" s="545"/>
      <c r="D148" s="545"/>
      <c r="E148" s="545"/>
      <c r="F148" s="546"/>
      <c r="G148" s="545"/>
      <c r="H148" s="544"/>
      <c r="I148" s="518"/>
      <c r="J148" s="541"/>
      <c r="K148" s="543"/>
      <c r="L148" s="542"/>
      <c r="M148" s="540"/>
    </row>
    <row r="149" spans="1:13">
      <c r="A149" s="547" t="s">
        <v>13</v>
      </c>
      <c r="B149" s="545"/>
      <c r="C149" s="545"/>
      <c r="D149" s="545"/>
      <c r="E149" s="545"/>
      <c r="F149" s="546"/>
      <c r="G149" s="545"/>
      <c r="H149" s="544"/>
      <c r="I149" s="518"/>
      <c r="J149" s="541"/>
      <c r="K149" s="543"/>
      <c r="L149" s="542"/>
      <c r="M149" s="540"/>
    </row>
    <row r="150" spans="1:13">
      <c r="A150" s="547" t="s">
        <v>12</v>
      </c>
      <c r="B150" s="545"/>
      <c r="C150" s="545"/>
      <c r="D150" s="545"/>
      <c r="E150" s="545"/>
      <c r="F150" s="546"/>
      <c r="G150" s="545"/>
      <c r="H150" s="544"/>
      <c r="I150" s="518"/>
      <c r="J150" s="541"/>
      <c r="K150" s="543"/>
      <c r="L150" s="542"/>
      <c r="M150" s="540"/>
    </row>
    <row r="151" spans="1:13">
      <c r="A151" s="547" t="s">
        <v>11</v>
      </c>
      <c r="B151" s="545"/>
      <c r="C151" s="545"/>
      <c r="D151" s="545"/>
      <c r="E151" s="545"/>
      <c r="F151" s="546"/>
      <c r="G151" s="545"/>
      <c r="H151" s="544"/>
      <c r="I151" s="518"/>
      <c r="J151" s="541"/>
      <c r="K151" s="543"/>
      <c r="L151" s="542"/>
      <c r="M151" s="540"/>
    </row>
    <row r="152" spans="1:13">
      <c r="A152" s="547" t="s">
        <v>10</v>
      </c>
      <c r="B152" s="545"/>
      <c r="C152" s="545"/>
      <c r="D152" s="545"/>
      <c r="E152" s="545"/>
      <c r="F152" s="546"/>
      <c r="G152" s="545"/>
      <c r="H152" s="544"/>
      <c r="I152" s="518"/>
      <c r="J152" s="541"/>
      <c r="K152" s="543"/>
      <c r="L152" s="542"/>
      <c r="M152" s="540"/>
    </row>
    <row r="153" spans="1:13" ht="19.5" thickBot="1">
      <c r="A153" s="1248" t="s">
        <v>9</v>
      </c>
      <c r="B153" s="1249"/>
      <c r="C153" s="1249"/>
      <c r="D153" s="1249"/>
      <c r="E153" s="1249"/>
      <c r="F153" s="1249"/>
      <c r="G153" s="1249"/>
      <c r="H153" s="1250"/>
      <c r="I153" s="518"/>
      <c r="J153" s="541"/>
      <c r="K153" s="518"/>
      <c r="L153" s="541"/>
      <c r="M153" s="540"/>
    </row>
    <row r="154" spans="1:13">
      <c r="A154" s="539" t="s">
        <v>8</v>
      </c>
      <c r="B154" s="538"/>
      <c r="C154" s="538"/>
      <c r="D154" s="538"/>
      <c r="E154" s="538"/>
      <c r="F154" s="538"/>
      <c r="G154" s="538"/>
      <c r="H154" s="538"/>
      <c r="I154" s="1251" t="s">
        <v>3</v>
      </c>
      <c r="J154" s="1252"/>
      <c r="K154" s="537"/>
      <c r="L154" s="536"/>
      <c r="M154" s="535"/>
    </row>
    <row r="155" spans="1:13" ht="19.5" thickBot="1">
      <c r="A155" s="534" t="s">
        <v>7</v>
      </c>
      <c r="B155" s="533"/>
      <c r="C155" s="533"/>
      <c r="D155" s="533"/>
      <c r="E155" s="533"/>
      <c r="F155" s="533"/>
      <c r="G155" s="533"/>
      <c r="H155" s="533"/>
      <c r="I155" s="532"/>
      <c r="J155" s="530"/>
      <c r="K155" s="531"/>
      <c r="L155" s="530"/>
      <c r="M155" s="529"/>
    </row>
    <row r="156" spans="1:13" ht="19.5" thickBot="1">
      <c r="A156" s="1228" t="s">
        <v>6</v>
      </c>
      <c r="B156" s="1229"/>
      <c r="C156" s="1229"/>
      <c r="D156" s="1229"/>
      <c r="E156" s="1229"/>
      <c r="F156" s="1229"/>
      <c r="G156" s="1229"/>
      <c r="H156" s="1299"/>
      <c r="I156" s="1232" t="s">
        <v>5</v>
      </c>
      <c r="J156" s="1300"/>
      <c r="K156" s="1296">
        <v>1.69</v>
      </c>
      <c r="L156" s="1297"/>
      <c r="M156" s="521">
        <f>K156*12*I87</f>
        <v>6860.7240000000011</v>
      </c>
    </row>
    <row r="157" spans="1:13" ht="19.5" thickBot="1">
      <c r="A157" s="526" t="s">
        <v>4</v>
      </c>
      <c r="B157" s="525"/>
      <c r="C157" s="525"/>
      <c r="D157" s="525"/>
      <c r="E157" s="525"/>
      <c r="F157" s="525"/>
      <c r="G157" s="525"/>
      <c r="H157" s="525"/>
      <c r="I157" s="1232" t="s">
        <v>3</v>
      </c>
      <c r="J157" s="1233"/>
      <c r="K157" s="1258">
        <v>0.5</v>
      </c>
      <c r="L157" s="1259"/>
      <c r="M157" s="521">
        <f>K157*I87*12</f>
        <v>2029.8000000000002</v>
      </c>
    </row>
    <row r="158" spans="1:13" ht="19.5" thickBot="1">
      <c r="A158" s="526" t="s">
        <v>2</v>
      </c>
      <c r="B158" s="525"/>
      <c r="C158" s="525"/>
      <c r="D158" s="525"/>
      <c r="E158" s="525"/>
      <c r="F158" s="525"/>
      <c r="G158" s="525"/>
      <c r="H158" s="525"/>
      <c r="I158" s="524"/>
      <c r="J158" s="523"/>
      <c r="K158" s="1258"/>
      <c r="L158" s="1259"/>
      <c r="M158" s="521">
        <f>K158*12*I87</f>
        <v>0</v>
      </c>
    </row>
    <row r="159" spans="1:13" ht="19.5" thickBot="1">
      <c r="A159" s="1228" t="s">
        <v>0</v>
      </c>
      <c r="B159" s="1229"/>
      <c r="C159" s="1229"/>
      <c r="D159" s="1229"/>
      <c r="E159" s="1229"/>
      <c r="F159" s="1229"/>
      <c r="G159" s="1229"/>
      <c r="H159" s="1229"/>
      <c r="I159" s="522"/>
      <c r="J159" s="521"/>
      <c r="K159" s="1230">
        <f>K88+K98+K113+K142+K156+K158+K157</f>
        <v>52.19</v>
      </c>
      <c r="L159" s="1231"/>
      <c r="M159" s="521">
        <f>M88+M98+M113+M142+M156+M158+M157</f>
        <v>211870.52399999998</v>
      </c>
    </row>
    <row r="161" spans="1:13">
      <c r="A161" s="1329" t="s">
        <v>104</v>
      </c>
      <c r="B161" s="1329"/>
      <c r="C161" s="1329"/>
      <c r="D161" s="1329"/>
      <c r="E161" s="1329"/>
      <c r="F161" s="1329"/>
      <c r="G161" s="1329"/>
      <c r="H161" s="1329"/>
      <c r="I161" s="1329"/>
      <c r="J161" s="1329"/>
      <c r="K161" s="1329"/>
      <c r="L161" s="1329"/>
      <c r="M161" s="573"/>
    </row>
    <row r="162" spans="1:13">
      <c r="A162" s="1294" t="s">
        <v>139</v>
      </c>
      <c r="B162" s="1294"/>
      <c r="C162" s="1294"/>
      <c r="D162" s="1294"/>
      <c r="E162" s="1294"/>
      <c r="F162" s="1294"/>
      <c r="G162" s="1294"/>
      <c r="H162" s="1294"/>
      <c r="I162" s="1294"/>
      <c r="J162" s="1294"/>
      <c r="K162" s="1294"/>
      <c r="L162" s="1294"/>
      <c r="M162" s="573"/>
    </row>
    <row r="163" spans="1:13">
      <c r="A163" s="607"/>
      <c r="B163" s="607"/>
      <c r="C163" s="607"/>
      <c r="D163" s="607"/>
      <c r="E163" s="607"/>
      <c r="F163" s="607" t="s">
        <v>285</v>
      </c>
      <c r="G163" s="607"/>
      <c r="H163" s="607"/>
      <c r="I163" s="607"/>
      <c r="J163" s="607"/>
      <c r="K163" s="607"/>
      <c r="L163" s="607"/>
      <c r="M163" s="573"/>
    </row>
    <row r="164" spans="1:13">
      <c r="A164" s="615"/>
      <c r="B164" s="591"/>
      <c r="C164" s="1295" t="s">
        <v>100</v>
      </c>
      <c r="D164" s="1295"/>
      <c r="E164" s="1295"/>
      <c r="F164" s="591"/>
      <c r="G164" s="591"/>
      <c r="H164" s="590"/>
      <c r="I164" s="1285" t="s">
        <v>99</v>
      </c>
      <c r="J164" s="1286"/>
      <c r="K164" s="1285" t="s">
        <v>98</v>
      </c>
      <c r="L164" s="1286"/>
      <c r="M164" s="589"/>
    </row>
    <row r="165" spans="1:13">
      <c r="A165" s="558"/>
      <c r="B165" s="518"/>
      <c r="C165" s="518"/>
      <c r="D165" s="518"/>
      <c r="E165" s="518"/>
      <c r="F165" s="518"/>
      <c r="G165" s="518"/>
      <c r="H165" s="541"/>
      <c r="I165" s="518"/>
      <c r="J165" s="541"/>
      <c r="K165" s="1271" t="s">
        <v>97</v>
      </c>
      <c r="L165" s="1272"/>
      <c r="M165" s="616" t="s">
        <v>96</v>
      </c>
    </row>
    <row r="166" spans="1:13">
      <c r="A166" s="558"/>
      <c r="B166" s="518"/>
      <c r="C166" s="518"/>
      <c r="D166" s="518"/>
      <c r="E166" s="518"/>
      <c r="F166" s="518"/>
      <c r="G166" s="518"/>
      <c r="H166" s="541"/>
      <c r="I166" s="1271" t="s">
        <v>95</v>
      </c>
      <c r="J166" s="1272"/>
      <c r="K166" s="1275" t="s">
        <v>94</v>
      </c>
      <c r="L166" s="1276"/>
      <c r="M166" s="616" t="s">
        <v>93</v>
      </c>
    </row>
    <row r="167" spans="1:13" ht="19.5" thickBot="1">
      <c r="A167" s="615"/>
      <c r="B167" s="591"/>
      <c r="C167" s="591"/>
      <c r="D167" s="591"/>
      <c r="E167" s="591"/>
      <c r="F167" s="591"/>
      <c r="G167" s="591"/>
      <c r="H167" s="590"/>
      <c r="I167" s="1291">
        <v>352.8</v>
      </c>
      <c r="J167" s="1292"/>
      <c r="K167" s="1240"/>
      <c r="L167" s="1241"/>
      <c r="M167" s="614"/>
    </row>
    <row r="168" spans="1:13">
      <c r="A168" s="605" t="s">
        <v>92</v>
      </c>
      <c r="B168" s="583"/>
      <c r="C168" s="583"/>
      <c r="D168" s="583"/>
      <c r="E168" s="583"/>
      <c r="F168" s="583"/>
      <c r="G168" s="583"/>
      <c r="H168" s="613"/>
      <c r="I168" s="537"/>
      <c r="J168" s="536"/>
      <c r="K168" s="1293">
        <f>K171+K174</f>
        <v>7.59</v>
      </c>
      <c r="L168" s="1288"/>
      <c r="M168" s="535">
        <f>K168*12*I167</f>
        <v>32133.024000000001</v>
      </c>
    </row>
    <row r="169" spans="1:13">
      <c r="A169" s="612" t="s">
        <v>91</v>
      </c>
      <c r="B169" s="611"/>
      <c r="C169" s="611"/>
      <c r="D169" s="611"/>
      <c r="E169" s="611"/>
      <c r="F169" s="611"/>
      <c r="G169" s="611"/>
      <c r="H169" s="606"/>
      <c r="I169" s="518"/>
      <c r="J169" s="541"/>
      <c r="K169" s="518"/>
      <c r="L169" s="541"/>
      <c r="M169" s="610"/>
    </row>
    <row r="170" spans="1:13" ht="19.5" thickBot="1">
      <c r="A170" s="601" t="s">
        <v>90</v>
      </c>
      <c r="B170" s="609"/>
      <c r="C170" s="609"/>
      <c r="D170" s="609"/>
      <c r="E170" s="609"/>
      <c r="F170" s="609"/>
      <c r="G170" s="609"/>
      <c r="H170" s="608"/>
      <c r="I170" s="531"/>
      <c r="J170" s="530"/>
      <c r="K170" s="531"/>
      <c r="L170" s="530"/>
      <c r="M170" s="529"/>
    </row>
    <row r="171" spans="1:13">
      <c r="A171" s="588" t="s">
        <v>89</v>
      </c>
      <c r="B171" s="581"/>
      <c r="C171" s="581"/>
      <c r="D171" s="581"/>
      <c r="E171" s="581"/>
      <c r="F171" s="581"/>
      <c r="G171" s="581"/>
      <c r="H171" s="580"/>
      <c r="I171" s="1275" t="s">
        <v>27</v>
      </c>
      <c r="J171" s="1276"/>
      <c r="K171" s="1251">
        <v>4.54</v>
      </c>
      <c r="L171" s="1252"/>
      <c r="M171" s="540">
        <f>K171*12*I167</f>
        <v>19220.544000000002</v>
      </c>
    </row>
    <row r="172" spans="1:13">
      <c r="A172" s="547" t="s">
        <v>80</v>
      </c>
      <c r="B172" s="518"/>
      <c r="C172" s="518"/>
      <c r="D172" s="518"/>
      <c r="E172" s="518"/>
      <c r="F172" s="518"/>
      <c r="G172" s="518"/>
      <c r="H172" s="541"/>
      <c r="I172" s="1271" t="s">
        <v>70</v>
      </c>
      <c r="J172" s="1272"/>
      <c r="K172" s="573"/>
      <c r="L172" s="541"/>
      <c r="M172" s="540"/>
    </row>
    <row r="173" spans="1:13">
      <c r="A173" s="588" t="s">
        <v>79</v>
      </c>
      <c r="B173" s="581"/>
      <c r="C173" s="581"/>
      <c r="D173" s="581"/>
      <c r="E173" s="581"/>
      <c r="F173" s="581"/>
      <c r="G173" s="581"/>
      <c r="H173" s="580"/>
      <c r="I173" s="1275"/>
      <c r="J173" s="1276"/>
      <c r="K173" s="573"/>
      <c r="L173" s="541"/>
      <c r="M173" s="540"/>
    </row>
    <row r="174" spans="1:13">
      <c r="A174" s="588" t="s">
        <v>88</v>
      </c>
      <c r="B174" s="581"/>
      <c r="C174" s="581"/>
      <c r="D174" s="581"/>
      <c r="E174" s="581"/>
      <c r="F174" s="581"/>
      <c r="G174" s="581"/>
      <c r="H174" s="580"/>
      <c r="I174" s="1277" t="s">
        <v>59</v>
      </c>
      <c r="J174" s="1278"/>
      <c r="K174" s="1271">
        <v>3.05</v>
      </c>
      <c r="L174" s="1272"/>
      <c r="M174" s="540">
        <f>K174*12*I167</f>
        <v>12912.479999999998</v>
      </c>
    </row>
    <row r="175" spans="1:13">
      <c r="A175" s="595" t="s">
        <v>87</v>
      </c>
      <c r="B175" s="563"/>
      <c r="C175" s="563"/>
      <c r="D175" s="563"/>
      <c r="E175" s="563"/>
      <c r="F175" s="563"/>
      <c r="G175" s="563"/>
      <c r="H175" s="517"/>
      <c r="I175" s="1271" t="s">
        <v>70</v>
      </c>
      <c r="J175" s="1272"/>
      <c r="K175" s="607"/>
      <c r="L175" s="606"/>
      <c r="M175" s="540"/>
    </row>
    <row r="176" spans="1:13">
      <c r="A176" s="594" t="s">
        <v>86</v>
      </c>
      <c r="B176" s="591"/>
      <c r="C176" s="591"/>
      <c r="D176" s="591"/>
      <c r="E176" s="591"/>
      <c r="F176" s="591"/>
      <c r="G176" s="591"/>
      <c r="H176" s="590"/>
      <c r="I176" s="1271"/>
      <c r="J176" s="1272"/>
      <c r="K176" s="573"/>
      <c r="L176" s="541"/>
      <c r="M176" s="540"/>
    </row>
    <row r="177" spans="1:13" ht="19.5" thickBot="1">
      <c r="A177" s="588" t="s">
        <v>85</v>
      </c>
      <c r="B177" s="587"/>
      <c r="C177" s="587"/>
      <c r="D177" s="587"/>
      <c r="E177" s="587"/>
      <c r="F177" s="587"/>
      <c r="G177" s="587"/>
      <c r="H177" s="586"/>
      <c r="I177" s="581"/>
      <c r="J177" s="580"/>
      <c r="K177" s="1238"/>
      <c r="L177" s="1239"/>
      <c r="M177" s="540"/>
    </row>
    <row r="178" spans="1:13">
      <c r="A178" s="605" t="s">
        <v>84</v>
      </c>
      <c r="B178" s="604"/>
      <c r="C178" s="604"/>
      <c r="D178" s="604"/>
      <c r="E178" s="604"/>
      <c r="F178" s="604"/>
      <c r="G178" s="604"/>
      <c r="H178" s="603"/>
      <c r="I178" s="537"/>
      <c r="J178" s="602"/>
      <c r="K178" s="1290">
        <f>K180+K185+K188</f>
        <v>6.1999999999999993</v>
      </c>
      <c r="L178" s="1288"/>
      <c r="M178" s="535">
        <f>K178*12*I167</f>
        <v>26248.319999999996</v>
      </c>
    </row>
    <row r="179" spans="1:13" ht="19.5" thickBot="1">
      <c r="A179" s="601" t="s">
        <v>83</v>
      </c>
      <c r="B179" s="600"/>
      <c r="C179" s="600"/>
      <c r="D179" s="600"/>
      <c r="E179" s="600"/>
      <c r="F179" s="600"/>
      <c r="G179" s="600"/>
      <c r="H179" s="599"/>
      <c r="I179" s="531"/>
      <c r="J179" s="598"/>
      <c r="K179" s="531"/>
      <c r="L179" s="530"/>
      <c r="M179" s="529"/>
    </row>
    <row r="180" spans="1:13">
      <c r="A180" s="547" t="s">
        <v>82</v>
      </c>
      <c r="B180" s="546"/>
      <c r="C180" s="546"/>
      <c r="D180" s="546"/>
      <c r="E180" s="546"/>
      <c r="F180" s="546"/>
      <c r="G180" s="546"/>
      <c r="H180" s="544"/>
      <c r="I180" s="1271" t="s">
        <v>27</v>
      </c>
      <c r="J180" s="1272"/>
      <c r="K180" s="1251">
        <v>3.11</v>
      </c>
      <c r="L180" s="1252"/>
      <c r="M180" s="540">
        <f>K180*12*I167</f>
        <v>13166.496000000001</v>
      </c>
    </row>
    <row r="181" spans="1:13">
      <c r="A181" s="588" t="s">
        <v>81</v>
      </c>
      <c r="B181" s="587"/>
      <c r="C181" s="587"/>
      <c r="D181" s="587"/>
      <c r="E181" s="587"/>
      <c r="F181" s="587"/>
      <c r="G181" s="587"/>
      <c r="H181" s="586"/>
      <c r="I181" s="597"/>
      <c r="J181" s="596"/>
      <c r="K181" s="573"/>
      <c r="L181" s="541"/>
      <c r="M181" s="540"/>
    </row>
    <row r="182" spans="1:13">
      <c r="A182" s="547" t="s">
        <v>80</v>
      </c>
      <c r="B182" s="518"/>
      <c r="C182" s="518"/>
      <c r="D182" s="518"/>
      <c r="E182" s="518"/>
      <c r="F182" s="518"/>
      <c r="G182" s="518"/>
      <c r="H182" s="541"/>
      <c r="I182" s="1271" t="s">
        <v>70</v>
      </c>
      <c r="J182" s="1272"/>
      <c r="K182" s="573"/>
      <c r="L182" s="541"/>
      <c r="M182" s="540"/>
    </row>
    <row r="183" spans="1:13">
      <c r="A183" s="588" t="s">
        <v>79</v>
      </c>
      <c r="B183" s="581"/>
      <c r="C183" s="581"/>
      <c r="D183" s="581"/>
      <c r="E183" s="581"/>
      <c r="F183" s="581"/>
      <c r="G183" s="581"/>
      <c r="H183" s="580"/>
      <c r="I183" s="1275"/>
      <c r="J183" s="1276"/>
      <c r="K183" s="573"/>
      <c r="L183" s="541"/>
      <c r="M183" s="540"/>
    </row>
    <row r="184" spans="1:13">
      <c r="A184" s="595" t="s">
        <v>78</v>
      </c>
      <c r="B184" s="563"/>
      <c r="C184" s="517"/>
      <c r="D184" s="518"/>
      <c r="E184" s="518"/>
      <c r="F184" s="518"/>
      <c r="G184" s="518"/>
      <c r="H184" s="541"/>
      <c r="I184" s="1271" t="s">
        <v>70</v>
      </c>
      <c r="J184" s="1272"/>
      <c r="K184" s="573"/>
      <c r="L184" s="541"/>
      <c r="M184" s="540"/>
    </row>
    <row r="185" spans="1:13">
      <c r="A185" s="547" t="s">
        <v>77</v>
      </c>
      <c r="B185" s="518"/>
      <c r="C185" s="518"/>
      <c r="D185" s="563"/>
      <c r="E185" s="563"/>
      <c r="F185" s="563"/>
      <c r="G185" s="563"/>
      <c r="H185" s="517"/>
      <c r="I185" s="1277" t="s">
        <v>59</v>
      </c>
      <c r="J185" s="1278"/>
      <c r="K185" s="1271">
        <v>1.36</v>
      </c>
      <c r="L185" s="1272"/>
      <c r="M185" s="540">
        <f>K185*12*I167</f>
        <v>5757.6959999999999</v>
      </c>
    </row>
    <row r="186" spans="1:13">
      <c r="A186" s="594" t="s">
        <v>76</v>
      </c>
      <c r="B186" s="593"/>
      <c r="C186" s="593"/>
      <c r="D186" s="593"/>
      <c r="E186" s="593"/>
      <c r="F186" s="593"/>
      <c r="G186" s="593"/>
      <c r="H186" s="592"/>
      <c r="I186" s="1285" t="s">
        <v>75</v>
      </c>
      <c r="J186" s="1286"/>
      <c r="K186" s="573"/>
      <c r="L186" s="541"/>
      <c r="M186" s="540"/>
    </row>
    <row r="187" spans="1:13">
      <c r="A187" s="588"/>
      <c r="B187" s="587"/>
      <c r="C187" s="587"/>
      <c r="D187" s="587"/>
      <c r="E187" s="587"/>
      <c r="F187" s="587"/>
      <c r="G187" s="587"/>
      <c r="H187" s="586"/>
      <c r="I187" s="581" t="s">
        <v>74</v>
      </c>
      <c r="J187" s="580"/>
      <c r="K187" s="573"/>
      <c r="L187" s="541"/>
      <c r="M187" s="540"/>
    </row>
    <row r="188" spans="1:13">
      <c r="A188" s="594" t="s">
        <v>73</v>
      </c>
      <c r="B188" s="593"/>
      <c r="C188" s="593"/>
      <c r="D188" s="593"/>
      <c r="E188" s="593"/>
      <c r="F188" s="593"/>
      <c r="G188" s="593"/>
      <c r="H188" s="592"/>
      <c r="I188" s="1285" t="s">
        <v>59</v>
      </c>
      <c r="J188" s="1286"/>
      <c r="K188" s="1271">
        <v>1.73</v>
      </c>
      <c r="L188" s="1272"/>
      <c r="M188" s="540">
        <f>K188*12*I167</f>
        <v>7324.1279999999997</v>
      </c>
    </row>
    <row r="189" spans="1:13">
      <c r="A189" s="588" t="s">
        <v>72</v>
      </c>
      <c r="B189" s="587"/>
      <c r="C189" s="587"/>
      <c r="D189" s="587"/>
      <c r="E189" s="587"/>
      <c r="F189" s="587"/>
      <c r="G189" s="587"/>
      <c r="H189" s="586"/>
      <c r="I189" s="581"/>
      <c r="J189" s="580"/>
      <c r="K189" s="573"/>
      <c r="L189" s="541"/>
      <c r="M189" s="540"/>
    </row>
    <row r="190" spans="1:13">
      <c r="A190" s="594" t="s">
        <v>71</v>
      </c>
      <c r="B190" s="593"/>
      <c r="C190" s="593"/>
      <c r="D190" s="593"/>
      <c r="E190" s="593"/>
      <c r="F190" s="593"/>
      <c r="G190" s="593"/>
      <c r="H190" s="592"/>
      <c r="I190" s="1271" t="s">
        <v>70</v>
      </c>
      <c r="J190" s="1272"/>
      <c r="K190" s="573"/>
      <c r="L190" s="541"/>
      <c r="M190" s="540"/>
    </row>
    <row r="191" spans="1:13">
      <c r="A191" s="594" t="s">
        <v>69</v>
      </c>
      <c r="B191" s="593"/>
      <c r="C191" s="593"/>
      <c r="D191" s="593"/>
      <c r="E191" s="593"/>
      <c r="F191" s="593"/>
      <c r="G191" s="593"/>
      <c r="H191" s="592"/>
      <c r="I191" s="1285" t="s">
        <v>68</v>
      </c>
      <c r="J191" s="1286"/>
      <c r="K191" s="591"/>
      <c r="L191" s="590"/>
      <c r="M191" s="589"/>
    </row>
    <row r="192" spans="1:13" ht="19.5" thickBot="1">
      <c r="A192" s="588"/>
      <c r="B192" s="587"/>
      <c r="C192" s="587"/>
      <c r="D192" s="587"/>
      <c r="E192" s="587"/>
      <c r="F192" s="587"/>
      <c r="G192" s="587"/>
      <c r="H192" s="586"/>
      <c r="I192" s="1282" t="s">
        <v>67</v>
      </c>
      <c r="J192" s="1283"/>
      <c r="K192" s="581"/>
      <c r="L192" s="580"/>
      <c r="M192" s="585"/>
    </row>
    <row r="193" spans="1:13">
      <c r="A193" s="584" t="s">
        <v>66</v>
      </c>
      <c r="B193" s="583"/>
      <c r="C193" s="583"/>
      <c r="D193" s="583"/>
      <c r="E193" s="583"/>
      <c r="F193" s="583"/>
      <c r="G193" s="537"/>
      <c r="H193" s="536"/>
      <c r="I193" s="537"/>
      <c r="J193" s="536"/>
      <c r="K193" s="1287">
        <f>K195+K202+K210+K214+K215+K219</f>
        <v>42.52</v>
      </c>
      <c r="L193" s="1288"/>
      <c r="M193" s="535">
        <f>M195+M202+M210+M214+M215+M219</f>
        <v>180012.67199999999</v>
      </c>
    </row>
    <row r="194" spans="1:13" ht="19.5" thickBot="1">
      <c r="A194" s="582"/>
      <c r="B194" s="531"/>
      <c r="C194" s="531"/>
      <c r="D194" s="531"/>
      <c r="E194" s="531"/>
      <c r="F194" s="531"/>
      <c r="G194" s="531"/>
      <c r="H194" s="530"/>
      <c r="I194" s="531"/>
      <c r="J194" s="530"/>
      <c r="K194" s="531"/>
      <c r="L194" s="530"/>
      <c r="M194" s="529"/>
    </row>
    <row r="195" spans="1:13" ht="19.5" thickBot="1">
      <c r="A195" s="1228" t="s">
        <v>65</v>
      </c>
      <c r="B195" s="1229"/>
      <c r="C195" s="1229"/>
      <c r="D195" s="1229"/>
      <c r="E195" s="1229"/>
      <c r="F195" s="1229"/>
      <c r="G195" s="1229"/>
      <c r="H195" s="1279"/>
      <c r="I195" s="550"/>
      <c r="J195" s="549"/>
      <c r="K195" s="1289">
        <f>K196+K197+K198+K200+K201</f>
        <v>8.3000000000000007</v>
      </c>
      <c r="L195" s="1284"/>
      <c r="M195" s="548">
        <f>K195*12*I167</f>
        <v>35138.880000000005</v>
      </c>
    </row>
    <row r="196" spans="1:13">
      <c r="A196" s="588" t="s">
        <v>64</v>
      </c>
      <c r="B196" s="587"/>
      <c r="C196" s="587"/>
      <c r="D196" s="587"/>
      <c r="E196" s="587"/>
      <c r="F196" s="587"/>
      <c r="G196" s="587"/>
      <c r="H196" s="586"/>
      <c r="I196" s="1275" t="s">
        <v>63</v>
      </c>
      <c r="J196" s="1276"/>
      <c r="K196" s="1251">
        <v>2.2400000000000002</v>
      </c>
      <c r="L196" s="1252"/>
      <c r="M196" s="540">
        <f>K196*12*I167</f>
        <v>9483.264000000001</v>
      </c>
    </row>
    <row r="197" spans="1:13">
      <c r="A197" s="595" t="s">
        <v>62</v>
      </c>
      <c r="B197" s="676"/>
      <c r="C197" s="676"/>
      <c r="D197" s="676"/>
      <c r="E197" s="676"/>
      <c r="F197" s="676"/>
      <c r="G197" s="676"/>
      <c r="H197" s="675"/>
      <c r="I197" s="1277" t="s">
        <v>61</v>
      </c>
      <c r="J197" s="1278"/>
      <c r="K197" s="1271">
        <v>5.28</v>
      </c>
      <c r="L197" s="1272"/>
      <c r="M197" s="540">
        <f>K197*12*I167</f>
        <v>22353.407999999999</v>
      </c>
    </row>
    <row r="198" spans="1:13">
      <c r="A198" s="594" t="s">
        <v>60</v>
      </c>
      <c r="B198" s="593"/>
      <c r="C198" s="593"/>
      <c r="D198" s="593"/>
      <c r="E198" s="593"/>
      <c r="F198" s="593"/>
      <c r="G198" s="593"/>
      <c r="H198" s="592"/>
      <c r="I198" s="1285" t="s">
        <v>59</v>
      </c>
      <c r="J198" s="1286"/>
      <c r="K198" s="1271">
        <v>0.6</v>
      </c>
      <c r="L198" s="1272"/>
      <c r="M198" s="540">
        <f>K198*12*I167</f>
        <v>2540.16</v>
      </c>
    </row>
    <row r="199" spans="1:13">
      <c r="A199" s="678" t="s">
        <v>58</v>
      </c>
      <c r="B199" s="581"/>
      <c r="C199" s="581"/>
      <c r="D199" s="581"/>
      <c r="E199" s="587"/>
      <c r="F199" s="587"/>
      <c r="G199" s="587"/>
      <c r="H199" s="586"/>
      <c r="I199" s="581"/>
      <c r="J199" s="580"/>
      <c r="K199" s="518"/>
      <c r="L199" s="541"/>
      <c r="M199" s="540"/>
    </row>
    <row r="200" spans="1:13">
      <c r="A200" s="595" t="s">
        <v>57</v>
      </c>
      <c r="B200" s="676"/>
      <c r="C200" s="676"/>
      <c r="D200" s="676"/>
      <c r="E200" s="676"/>
      <c r="F200" s="676"/>
      <c r="G200" s="676"/>
      <c r="H200" s="675"/>
      <c r="I200" s="1277" t="s">
        <v>27</v>
      </c>
      <c r="J200" s="1278"/>
      <c r="K200" s="1271">
        <v>0.18</v>
      </c>
      <c r="L200" s="1272"/>
      <c r="M200" s="540">
        <f>K200*12*I167</f>
        <v>762.04800000000012</v>
      </c>
    </row>
    <row r="201" spans="1:13" ht="19.5" thickBot="1">
      <c r="A201" s="594" t="s">
        <v>56</v>
      </c>
      <c r="B201" s="593"/>
      <c r="C201" s="593"/>
      <c r="D201" s="593"/>
      <c r="E201" s="593"/>
      <c r="F201" s="593"/>
      <c r="G201" s="593"/>
      <c r="H201" s="592"/>
      <c r="I201" s="1240" t="s">
        <v>27</v>
      </c>
      <c r="J201" s="1241"/>
      <c r="K201" s="1282"/>
      <c r="L201" s="1283"/>
      <c r="M201" s="540"/>
    </row>
    <row r="202" spans="1:13" ht="19.5" thickBot="1">
      <c r="A202" s="1303" t="s">
        <v>55</v>
      </c>
      <c r="B202" s="1304"/>
      <c r="C202" s="1304"/>
      <c r="D202" s="1304"/>
      <c r="E202" s="1304"/>
      <c r="F202" s="1304"/>
      <c r="G202" s="1304"/>
      <c r="H202" s="1305"/>
      <c r="I202" s="550"/>
      <c r="J202" s="549"/>
      <c r="K202" s="1274">
        <f>K203+K204+K206+K207+K208+K209</f>
        <v>2.5499999999999998</v>
      </c>
      <c r="L202" s="1284"/>
      <c r="M202" s="548">
        <f>K202*12*I167</f>
        <v>10795.68</v>
      </c>
    </row>
    <row r="203" spans="1:13">
      <c r="A203" s="677" t="s">
        <v>54</v>
      </c>
      <c r="B203" s="581"/>
      <c r="C203" s="581"/>
      <c r="D203" s="581"/>
      <c r="E203" s="581"/>
      <c r="F203" s="587"/>
      <c r="G203" s="587"/>
      <c r="H203" s="586"/>
      <c r="I203" s="576"/>
      <c r="J203" s="541"/>
      <c r="K203" s="1251">
        <v>0.14000000000000001</v>
      </c>
      <c r="L203" s="1252"/>
      <c r="M203" s="540">
        <f>K203*12*I167</f>
        <v>592.70400000000006</v>
      </c>
    </row>
    <row r="204" spans="1:13">
      <c r="A204" s="615" t="s">
        <v>53</v>
      </c>
      <c r="B204" s="591"/>
      <c r="C204" s="591"/>
      <c r="D204" s="591"/>
      <c r="E204" s="591"/>
      <c r="F204" s="593"/>
      <c r="G204" s="593"/>
      <c r="H204" s="592"/>
      <c r="I204" s="1271" t="s">
        <v>52</v>
      </c>
      <c r="J204" s="1272"/>
      <c r="K204" s="1271">
        <v>1.22</v>
      </c>
      <c r="L204" s="1272"/>
      <c r="M204" s="540">
        <f>K204*12*I167</f>
        <v>5164.9920000000002</v>
      </c>
    </row>
    <row r="205" spans="1:13">
      <c r="A205" s="588" t="s">
        <v>51</v>
      </c>
      <c r="B205" s="587"/>
      <c r="C205" s="587"/>
      <c r="D205" s="587"/>
      <c r="E205" s="587"/>
      <c r="F205" s="587"/>
      <c r="G205" s="587"/>
      <c r="H205" s="586"/>
      <c r="I205" s="1275" t="s">
        <v>50</v>
      </c>
      <c r="J205" s="1276"/>
      <c r="K205" s="573"/>
      <c r="L205" s="541"/>
      <c r="M205" s="540"/>
    </row>
    <row r="206" spans="1:13">
      <c r="A206" s="595" t="s">
        <v>49</v>
      </c>
      <c r="B206" s="676"/>
      <c r="C206" s="676"/>
      <c r="D206" s="676"/>
      <c r="E206" s="676"/>
      <c r="F206" s="676"/>
      <c r="G206" s="676"/>
      <c r="H206" s="675"/>
      <c r="I206" s="1277" t="s">
        <v>48</v>
      </c>
      <c r="J206" s="1278"/>
      <c r="K206" s="1271">
        <v>0.75</v>
      </c>
      <c r="L206" s="1272"/>
      <c r="M206" s="540">
        <f>K206*12*I167</f>
        <v>3175.2000000000003</v>
      </c>
    </row>
    <row r="207" spans="1:13">
      <c r="A207" s="595" t="s">
        <v>47</v>
      </c>
      <c r="B207" s="676"/>
      <c r="C207" s="676"/>
      <c r="D207" s="676"/>
      <c r="E207" s="676"/>
      <c r="F207" s="676"/>
      <c r="G207" s="676"/>
      <c r="H207" s="675"/>
      <c r="I207" s="1277" t="s">
        <v>46</v>
      </c>
      <c r="J207" s="1278"/>
      <c r="K207" s="1271">
        <v>0.19</v>
      </c>
      <c r="L207" s="1272"/>
      <c r="M207" s="540">
        <f>K207*12*I167</f>
        <v>804.38400000000013</v>
      </c>
    </row>
    <row r="208" spans="1:13">
      <c r="A208" s="594" t="s">
        <v>38</v>
      </c>
      <c r="B208" s="593"/>
      <c r="C208" s="593"/>
      <c r="D208" s="593"/>
      <c r="E208" s="593"/>
      <c r="F208" s="593"/>
      <c r="G208" s="593"/>
      <c r="H208" s="592"/>
      <c r="I208" s="1277" t="s">
        <v>37</v>
      </c>
      <c r="J208" s="1278"/>
      <c r="K208" s="1238">
        <v>0.1</v>
      </c>
      <c r="L208" s="1239"/>
      <c r="M208" s="540">
        <f>K208*12*I167</f>
        <v>423.36000000000007</v>
      </c>
    </row>
    <row r="209" spans="1:13" ht="19.5" thickBot="1">
      <c r="A209" s="594" t="s">
        <v>45</v>
      </c>
      <c r="B209" s="593"/>
      <c r="C209" s="593"/>
      <c r="D209" s="593"/>
      <c r="E209" s="593"/>
      <c r="F209" s="593"/>
      <c r="G209" s="593"/>
      <c r="H209" s="592"/>
      <c r="I209" s="1240" t="s">
        <v>44</v>
      </c>
      <c r="J209" s="1241"/>
      <c r="K209" s="1242">
        <v>0.15</v>
      </c>
      <c r="L209" s="1243"/>
      <c r="M209" s="572">
        <f>K209*12*I167</f>
        <v>635.04</v>
      </c>
    </row>
    <row r="210" spans="1:13" ht="19.5" thickBot="1">
      <c r="A210" s="1303" t="s">
        <v>43</v>
      </c>
      <c r="B210" s="1304"/>
      <c r="C210" s="1304"/>
      <c r="D210" s="1304"/>
      <c r="E210" s="1304"/>
      <c r="F210" s="1304"/>
      <c r="G210" s="1304"/>
      <c r="H210" s="1305"/>
      <c r="I210" s="571"/>
      <c r="J210" s="570"/>
      <c r="K210" s="1269">
        <f>K211+K212+K213</f>
        <v>1.67</v>
      </c>
      <c r="L210" s="1270"/>
      <c r="M210" s="548">
        <f>K210*12*I167</f>
        <v>7070.1120000000001</v>
      </c>
    </row>
    <row r="211" spans="1:13">
      <c r="A211" s="588" t="s">
        <v>42</v>
      </c>
      <c r="B211" s="587"/>
      <c r="C211" s="587"/>
      <c r="D211" s="587"/>
      <c r="E211" s="587"/>
      <c r="F211" s="587"/>
      <c r="G211" s="587"/>
      <c r="H211" s="586"/>
      <c r="I211" s="1234" t="s">
        <v>41</v>
      </c>
      <c r="J211" s="1235"/>
      <c r="K211" s="1236">
        <v>0.8</v>
      </c>
      <c r="L211" s="1237"/>
      <c r="M211" s="540">
        <f>K211*12*I167</f>
        <v>3386.8800000000006</v>
      </c>
    </row>
    <row r="212" spans="1:13">
      <c r="A212" s="595" t="s">
        <v>40</v>
      </c>
      <c r="B212" s="676"/>
      <c r="C212" s="676"/>
      <c r="D212" s="676"/>
      <c r="E212" s="676"/>
      <c r="F212" s="676"/>
      <c r="G212" s="676"/>
      <c r="H212" s="675"/>
      <c r="I212" s="563" t="s">
        <v>39</v>
      </c>
      <c r="J212" s="517"/>
      <c r="K212" s="1238">
        <v>0.7</v>
      </c>
      <c r="L212" s="1239"/>
      <c r="M212" s="540">
        <f>K212*12*I167</f>
        <v>2963.5199999999995</v>
      </c>
    </row>
    <row r="213" spans="1:13" ht="19.5" thickBot="1">
      <c r="A213" s="594" t="s">
        <v>38</v>
      </c>
      <c r="B213" s="593"/>
      <c r="C213" s="593"/>
      <c r="D213" s="593"/>
      <c r="E213" s="593"/>
      <c r="F213" s="593"/>
      <c r="G213" s="593"/>
      <c r="H213" s="592"/>
      <c r="I213" s="1240" t="s">
        <v>37</v>
      </c>
      <c r="J213" s="1241"/>
      <c r="K213" s="1242">
        <v>0.17</v>
      </c>
      <c r="L213" s="1243"/>
      <c r="M213" s="540">
        <f>K213*12*I167</f>
        <v>719.71199999999999</v>
      </c>
    </row>
    <row r="214" spans="1:13" ht="19.5" thickBot="1">
      <c r="A214" s="674" t="s">
        <v>36</v>
      </c>
      <c r="B214" s="673"/>
      <c r="C214" s="673"/>
      <c r="D214" s="673"/>
      <c r="E214" s="673"/>
      <c r="F214" s="673"/>
      <c r="G214" s="673"/>
      <c r="H214" s="672"/>
      <c r="I214" s="1330" t="s">
        <v>35</v>
      </c>
      <c r="J214" s="1331"/>
      <c r="K214" s="1199">
        <v>27.93</v>
      </c>
      <c r="L214" s="1214"/>
      <c r="M214" s="548">
        <f>K214*12*I167</f>
        <v>118244.44799999999</v>
      </c>
    </row>
    <row r="215" spans="1:13" ht="19.5" thickBot="1">
      <c r="A215" s="1228" t="s">
        <v>34</v>
      </c>
      <c r="B215" s="1229"/>
      <c r="C215" s="1229"/>
      <c r="D215" s="1229"/>
      <c r="E215" s="1229"/>
      <c r="F215" s="1229"/>
      <c r="G215" s="1229"/>
      <c r="H215" s="1279"/>
      <c r="I215" s="550"/>
      <c r="J215" s="549"/>
      <c r="K215" s="1274">
        <v>1.98</v>
      </c>
      <c r="L215" s="1270"/>
      <c r="M215" s="548">
        <f>K215*12*I167</f>
        <v>8382.5280000000002</v>
      </c>
    </row>
    <row r="216" spans="1:13">
      <c r="A216" s="547" t="s">
        <v>33</v>
      </c>
      <c r="B216" s="546"/>
      <c r="C216" s="546"/>
      <c r="D216" s="546"/>
      <c r="E216" s="546"/>
      <c r="F216" s="546"/>
      <c r="G216" s="546"/>
      <c r="H216" s="544"/>
      <c r="I216" s="1251" t="s">
        <v>32</v>
      </c>
      <c r="J216" s="1252"/>
      <c r="K216" s="543"/>
      <c r="L216" s="542"/>
      <c r="M216" s="540"/>
    </row>
    <row r="217" spans="1:13">
      <c r="A217" s="547" t="s">
        <v>31</v>
      </c>
      <c r="B217" s="546"/>
      <c r="C217" s="546"/>
      <c r="D217" s="546"/>
      <c r="E217" s="546"/>
      <c r="F217" s="546"/>
      <c r="G217" s="546"/>
      <c r="H217" s="544"/>
      <c r="I217" s="518"/>
      <c r="J217" s="541"/>
      <c r="K217" s="543"/>
      <c r="L217" s="542"/>
      <c r="M217" s="540"/>
    </row>
    <row r="218" spans="1:13" ht="19.5" thickBot="1">
      <c r="A218" s="547" t="s">
        <v>30</v>
      </c>
      <c r="B218" s="546"/>
      <c r="C218" s="546"/>
      <c r="D218" s="546"/>
      <c r="E218" s="546"/>
      <c r="F218" s="546"/>
      <c r="G218" s="546"/>
      <c r="H218" s="544"/>
      <c r="I218" s="558"/>
      <c r="J218" s="541"/>
      <c r="K218" s="543"/>
      <c r="L218" s="542"/>
      <c r="M218" s="540"/>
    </row>
    <row r="219" spans="1:13" ht="19.5" thickBot="1">
      <c r="A219" s="674" t="s">
        <v>29</v>
      </c>
      <c r="B219" s="673"/>
      <c r="C219" s="673"/>
      <c r="D219" s="673"/>
      <c r="E219" s="673"/>
      <c r="F219" s="673"/>
      <c r="G219" s="673"/>
      <c r="H219" s="672"/>
      <c r="I219" s="550"/>
      <c r="J219" s="549"/>
      <c r="K219" s="1274">
        <v>0.09</v>
      </c>
      <c r="L219" s="1270"/>
      <c r="M219" s="548">
        <f>K219*12*I167</f>
        <v>381.02400000000006</v>
      </c>
    </row>
    <row r="220" spans="1:13">
      <c r="A220" s="547" t="s">
        <v>28</v>
      </c>
      <c r="B220" s="546"/>
      <c r="C220" s="546"/>
      <c r="D220" s="546"/>
      <c r="E220" s="546"/>
      <c r="F220" s="546"/>
      <c r="G220" s="546"/>
      <c r="H220" s="544"/>
      <c r="I220" s="1251" t="s">
        <v>27</v>
      </c>
      <c r="J220" s="1252"/>
      <c r="K220" s="551"/>
      <c r="L220" s="542"/>
      <c r="M220" s="540"/>
    </row>
    <row r="221" spans="1:13" ht="19.5" thickBot="1">
      <c r="A221" s="547" t="s">
        <v>26</v>
      </c>
      <c r="B221" s="546"/>
      <c r="C221" s="546"/>
      <c r="D221" s="546"/>
      <c r="E221" s="546"/>
      <c r="F221" s="546"/>
      <c r="G221" s="546"/>
      <c r="H221" s="544"/>
      <c r="I221" s="518"/>
      <c r="J221" s="541"/>
      <c r="K221" s="551"/>
      <c r="L221" s="542"/>
      <c r="M221" s="540"/>
    </row>
    <row r="222" spans="1:13" ht="19.5" thickBot="1">
      <c r="A222" s="1228" t="s">
        <v>111</v>
      </c>
      <c r="B222" s="1229"/>
      <c r="C222" s="1229"/>
      <c r="D222" s="1229"/>
      <c r="E222" s="1229"/>
      <c r="F222" s="1229"/>
      <c r="G222" s="1229"/>
      <c r="H222" s="1279"/>
      <c r="I222" s="550"/>
      <c r="J222" s="549"/>
      <c r="K222" s="1274">
        <v>7.34</v>
      </c>
      <c r="L222" s="1270"/>
      <c r="M222" s="548">
        <f>K222*12*I167</f>
        <v>31074.624</v>
      </c>
    </row>
    <row r="223" spans="1:13">
      <c r="A223" s="547" t="s">
        <v>24</v>
      </c>
      <c r="B223" s="545"/>
      <c r="C223" s="545"/>
      <c r="D223" s="545"/>
      <c r="E223" s="545"/>
      <c r="F223" s="546"/>
      <c r="G223" s="545"/>
      <c r="H223" s="544"/>
      <c r="I223" s="1271" t="s">
        <v>23</v>
      </c>
      <c r="J223" s="1272"/>
      <c r="K223" s="543"/>
      <c r="L223" s="542"/>
      <c r="M223" s="540"/>
    </row>
    <row r="224" spans="1:13">
      <c r="A224" s="547" t="s">
        <v>22</v>
      </c>
      <c r="B224" s="545"/>
      <c r="C224" s="545"/>
      <c r="D224" s="545"/>
      <c r="E224" s="545"/>
      <c r="F224" s="546"/>
      <c r="G224" s="545"/>
      <c r="H224" s="544"/>
      <c r="I224" s="1271" t="s">
        <v>21</v>
      </c>
      <c r="J224" s="1272"/>
      <c r="K224" s="543"/>
      <c r="L224" s="542"/>
      <c r="M224" s="540"/>
    </row>
    <row r="225" spans="1:13">
      <c r="A225" s="547" t="s">
        <v>20</v>
      </c>
      <c r="B225" s="545"/>
      <c r="C225" s="545"/>
      <c r="D225" s="545"/>
      <c r="E225" s="545"/>
      <c r="F225" s="546"/>
      <c r="G225" s="545"/>
      <c r="H225" s="544"/>
      <c r="I225" s="1271" t="s">
        <v>19</v>
      </c>
      <c r="J225" s="1272"/>
      <c r="K225" s="543"/>
      <c r="L225" s="542"/>
      <c r="M225" s="540"/>
    </row>
    <row r="226" spans="1:13">
      <c r="A226" s="547" t="s">
        <v>18</v>
      </c>
      <c r="B226" s="545"/>
      <c r="C226" s="545"/>
      <c r="D226" s="545"/>
      <c r="E226" s="545"/>
      <c r="F226" s="546"/>
      <c r="G226" s="545"/>
      <c r="H226" s="544"/>
      <c r="I226" s="1271" t="s">
        <v>17</v>
      </c>
      <c r="J226" s="1272"/>
      <c r="K226" s="543"/>
      <c r="L226" s="542"/>
      <c r="M226" s="540"/>
    </row>
    <row r="227" spans="1:13">
      <c r="A227" s="547" t="s">
        <v>16</v>
      </c>
      <c r="B227" s="545"/>
      <c r="C227" s="545"/>
      <c r="D227" s="545"/>
      <c r="E227" s="545"/>
      <c r="F227" s="546"/>
      <c r="G227" s="545"/>
      <c r="H227" s="544"/>
      <c r="I227" s="1271" t="s">
        <v>15</v>
      </c>
      <c r="J227" s="1272"/>
      <c r="K227" s="543"/>
      <c r="L227" s="542"/>
      <c r="M227" s="540"/>
    </row>
    <row r="228" spans="1:13">
      <c r="A228" s="547" t="s">
        <v>14</v>
      </c>
      <c r="B228" s="545"/>
      <c r="C228" s="545"/>
      <c r="D228" s="545"/>
      <c r="E228" s="545"/>
      <c r="F228" s="546"/>
      <c r="G228" s="545"/>
      <c r="H228" s="544"/>
      <c r="I228" s="518"/>
      <c r="J228" s="541"/>
      <c r="K228" s="543"/>
      <c r="L228" s="542"/>
      <c r="M228" s="540"/>
    </row>
    <row r="229" spans="1:13">
      <c r="A229" s="547" t="s">
        <v>13</v>
      </c>
      <c r="B229" s="545"/>
      <c r="C229" s="545"/>
      <c r="D229" s="545"/>
      <c r="E229" s="545"/>
      <c r="F229" s="546"/>
      <c r="G229" s="545"/>
      <c r="H229" s="544"/>
      <c r="I229" s="518"/>
      <c r="J229" s="541"/>
      <c r="K229" s="543"/>
      <c r="L229" s="542"/>
      <c r="M229" s="540"/>
    </row>
    <row r="230" spans="1:13">
      <c r="A230" s="547" t="s">
        <v>12</v>
      </c>
      <c r="B230" s="545"/>
      <c r="C230" s="545"/>
      <c r="D230" s="545"/>
      <c r="E230" s="545"/>
      <c r="F230" s="546"/>
      <c r="G230" s="545"/>
      <c r="H230" s="544"/>
      <c r="I230" s="518"/>
      <c r="J230" s="541"/>
      <c r="K230" s="543"/>
      <c r="L230" s="542"/>
      <c r="M230" s="540"/>
    </row>
    <row r="231" spans="1:13">
      <c r="A231" s="547" t="s">
        <v>11</v>
      </c>
      <c r="B231" s="545"/>
      <c r="C231" s="545"/>
      <c r="D231" s="545"/>
      <c r="E231" s="545"/>
      <c r="F231" s="546"/>
      <c r="G231" s="545"/>
      <c r="H231" s="544"/>
      <c r="I231" s="518"/>
      <c r="J231" s="541"/>
      <c r="K231" s="543"/>
      <c r="L231" s="542"/>
      <c r="M231" s="540"/>
    </row>
    <row r="232" spans="1:13">
      <c r="A232" s="547" t="s">
        <v>10</v>
      </c>
      <c r="B232" s="545"/>
      <c r="C232" s="545"/>
      <c r="D232" s="545"/>
      <c r="E232" s="545"/>
      <c r="F232" s="546"/>
      <c r="G232" s="545"/>
      <c r="H232" s="544"/>
      <c r="I232" s="518"/>
      <c r="J232" s="541"/>
      <c r="K232" s="543"/>
      <c r="L232" s="542"/>
      <c r="M232" s="540"/>
    </row>
    <row r="233" spans="1:13" ht="19.5" thickBot="1">
      <c r="A233" s="1248" t="s">
        <v>9</v>
      </c>
      <c r="B233" s="1249"/>
      <c r="C233" s="1249"/>
      <c r="D233" s="1249"/>
      <c r="E233" s="1249"/>
      <c r="F233" s="1249"/>
      <c r="G233" s="1249"/>
      <c r="H233" s="1250"/>
      <c r="I233" s="518"/>
      <c r="J233" s="541"/>
      <c r="K233" s="518"/>
      <c r="L233" s="541"/>
      <c r="M233" s="540"/>
    </row>
    <row r="234" spans="1:13">
      <c r="A234" s="539" t="s">
        <v>8</v>
      </c>
      <c r="B234" s="538"/>
      <c r="C234" s="538"/>
      <c r="D234" s="538"/>
      <c r="E234" s="538"/>
      <c r="F234" s="538"/>
      <c r="G234" s="538"/>
      <c r="H234" s="538"/>
      <c r="I234" s="1251" t="s">
        <v>3</v>
      </c>
      <c r="J234" s="1252"/>
      <c r="K234" s="537"/>
      <c r="L234" s="536"/>
      <c r="M234" s="535"/>
    </row>
    <row r="235" spans="1:13" ht="19.5" thickBot="1">
      <c r="A235" s="534" t="s">
        <v>7</v>
      </c>
      <c r="B235" s="533"/>
      <c r="C235" s="533"/>
      <c r="D235" s="533"/>
      <c r="E235" s="533"/>
      <c r="F235" s="533"/>
      <c r="G235" s="533"/>
      <c r="H235" s="533"/>
      <c r="I235" s="532"/>
      <c r="J235" s="530"/>
      <c r="K235" s="531"/>
      <c r="L235" s="530"/>
      <c r="M235" s="529"/>
    </row>
    <row r="236" spans="1:13" ht="19.5" thickBot="1">
      <c r="A236" s="1228" t="s">
        <v>6</v>
      </c>
      <c r="B236" s="1229"/>
      <c r="C236" s="1229"/>
      <c r="D236" s="1229"/>
      <c r="E236" s="1229"/>
      <c r="F236" s="1229"/>
      <c r="G236" s="1229"/>
      <c r="H236" s="1299"/>
      <c r="I236" s="1232" t="s">
        <v>5</v>
      </c>
      <c r="J236" s="1300"/>
      <c r="K236" s="1296">
        <v>1.69</v>
      </c>
      <c r="L236" s="1297"/>
      <c r="M236" s="521">
        <f>K236*12*I167</f>
        <v>7154.7840000000006</v>
      </c>
    </row>
    <row r="237" spans="1:13" ht="19.5" thickBot="1">
      <c r="A237" s="526" t="s">
        <v>4</v>
      </c>
      <c r="B237" s="525"/>
      <c r="C237" s="525"/>
      <c r="D237" s="525"/>
      <c r="E237" s="525"/>
      <c r="F237" s="525"/>
      <c r="G237" s="525"/>
      <c r="H237" s="525"/>
      <c r="I237" s="1232" t="s">
        <v>3</v>
      </c>
      <c r="J237" s="1233"/>
      <c r="K237" s="1258">
        <v>0.49</v>
      </c>
      <c r="L237" s="1259"/>
      <c r="M237" s="521">
        <f>K237*I167*12</f>
        <v>2074.4639999999999</v>
      </c>
    </row>
    <row r="238" spans="1:13" ht="19.5" thickBot="1">
      <c r="A238" s="526" t="s">
        <v>2</v>
      </c>
      <c r="B238" s="525"/>
      <c r="C238" s="525"/>
      <c r="D238" s="525"/>
      <c r="E238" s="525"/>
      <c r="F238" s="525"/>
      <c r="G238" s="525"/>
      <c r="H238" s="525"/>
      <c r="I238" s="524"/>
      <c r="J238" s="523"/>
      <c r="K238" s="1258"/>
      <c r="L238" s="1259"/>
      <c r="M238" s="521">
        <f>K238*I167*12</f>
        <v>0</v>
      </c>
    </row>
    <row r="239" spans="1:13" ht="19.5" thickBot="1">
      <c r="A239" s="1228" t="s">
        <v>0</v>
      </c>
      <c r="B239" s="1229"/>
      <c r="C239" s="1229"/>
      <c r="D239" s="1229"/>
      <c r="E239" s="1229"/>
      <c r="F239" s="1229"/>
      <c r="G239" s="1229"/>
      <c r="H239" s="1229"/>
      <c r="I239" s="522"/>
      <c r="J239" s="521"/>
      <c r="K239" s="1230">
        <f>K168+K178+K193+K222+K236+K238+K237</f>
        <v>65.83</v>
      </c>
      <c r="L239" s="1231"/>
      <c r="M239" s="521">
        <f>M168+M178+M193+M222+M236+M238+M237</f>
        <v>278697.88799999998</v>
      </c>
    </row>
    <row r="241" spans="1:13">
      <c r="A241" s="1329" t="s">
        <v>104</v>
      </c>
      <c r="B241" s="1329"/>
      <c r="C241" s="1329"/>
      <c r="D241" s="1329"/>
      <c r="E241" s="1329"/>
      <c r="F241" s="1329"/>
      <c r="G241" s="1329"/>
      <c r="H241" s="1329"/>
      <c r="I241" s="1329"/>
      <c r="J241" s="1329"/>
      <c r="K241" s="1329"/>
      <c r="L241" s="1329"/>
      <c r="M241" s="573"/>
    </row>
    <row r="242" spans="1:13">
      <c r="A242" s="1294" t="s">
        <v>139</v>
      </c>
      <c r="B242" s="1294"/>
      <c r="C242" s="1294"/>
      <c r="D242" s="1294"/>
      <c r="E242" s="1294"/>
      <c r="F242" s="1294"/>
      <c r="G242" s="1294"/>
      <c r="H242" s="1294"/>
      <c r="I242" s="1294"/>
      <c r="J242" s="1294"/>
      <c r="K242" s="1294"/>
      <c r="L242" s="1294"/>
      <c r="M242" s="573"/>
    </row>
    <row r="243" spans="1:13">
      <c r="A243" s="607"/>
      <c r="B243" s="607"/>
      <c r="C243" s="607"/>
      <c r="D243" s="607"/>
      <c r="E243" s="607"/>
      <c r="F243" s="607" t="s">
        <v>284</v>
      </c>
      <c r="G243" s="607"/>
      <c r="H243" s="607"/>
      <c r="I243" s="607"/>
      <c r="J243" s="607"/>
      <c r="K243" s="607"/>
      <c r="L243" s="607"/>
      <c r="M243" s="573"/>
    </row>
    <row r="244" spans="1:13">
      <c r="A244" s="615"/>
      <c r="B244" s="591"/>
      <c r="C244" s="1295" t="s">
        <v>100</v>
      </c>
      <c r="D244" s="1295"/>
      <c r="E244" s="1295"/>
      <c r="F244" s="591"/>
      <c r="G244" s="591"/>
      <c r="H244" s="590"/>
      <c r="I244" s="1285" t="s">
        <v>99</v>
      </c>
      <c r="J244" s="1286"/>
      <c r="K244" s="1285" t="s">
        <v>98</v>
      </c>
      <c r="L244" s="1286"/>
      <c r="M244" s="589"/>
    </row>
    <row r="245" spans="1:13">
      <c r="A245" s="558"/>
      <c r="B245" s="518"/>
      <c r="C245" s="518"/>
      <c r="D245" s="518"/>
      <c r="E245" s="518"/>
      <c r="F245" s="518"/>
      <c r="G245" s="518"/>
      <c r="H245" s="541"/>
      <c r="I245" s="518"/>
      <c r="J245" s="541"/>
      <c r="K245" s="1271" t="s">
        <v>97</v>
      </c>
      <c r="L245" s="1272"/>
      <c r="M245" s="616" t="s">
        <v>96</v>
      </c>
    </row>
    <row r="246" spans="1:13">
      <c r="A246" s="558"/>
      <c r="B246" s="518"/>
      <c r="C246" s="518"/>
      <c r="D246" s="518"/>
      <c r="E246" s="518"/>
      <c r="F246" s="518"/>
      <c r="G246" s="518"/>
      <c r="H246" s="541"/>
      <c r="I246" s="1271" t="s">
        <v>95</v>
      </c>
      <c r="J246" s="1272"/>
      <c r="K246" s="1275" t="s">
        <v>94</v>
      </c>
      <c r="L246" s="1276"/>
      <c r="M246" s="616" t="s">
        <v>93</v>
      </c>
    </row>
    <row r="247" spans="1:13" ht="19.5" thickBot="1">
      <c r="A247" s="615"/>
      <c r="B247" s="591"/>
      <c r="C247" s="591"/>
      <c r="D247" s="591"/>
      <c r="E247" s="591"/>
      <c r="F247" s="591"/>
      <c r="G247" s="591"/>
      <c r="H247" s="590"/>
      <c r="I247" s="1291">
        <v>1285.8</v>
      </c>
      <c r="J247" s="1292"/>
      <c r="K247" s="1240"/>
      <c r="L247" s="1241"/>
      <c r="M247" s="614"/>
    </row>
    <row r="248" spans="1:13">
      <c r="A248" s="605" t="s">
        <v>92</v>
      </c>
      <c r="B248" s="583"/>
      <c r="C248" s="583"/>
      <c r="D248" s="583"/>
      <c r="E248" s="583"/>
      <c r="F248" s="583"/>
      <c r="G248" s="583"/>
      <c r="H248" s="613"/>
      <c r="I248" s="537"/>
      <c r="J248" s="536"/>
      <c r="K248" s="1293">
        <f>K251+K254</f>
        <v>7.59</v>
      </c>
      <c r="L248" s="1288"/>
      <c r="M248" s="535">
        <f>K248*12*I247</f>
        <v>117110.66399999999</v>
      </c>
    </row>
    <row r="249" spans="1:13">
      <c r="A249" s="612" t="s">
        <v>91</v>
      </c>
      <c r="B249" s="611"/>
      <c r="C249" s="611"/>
      <c r="D249" s="611"/>
      <c r="E249" s="611"/>
      <c r="F249" s="611"/>
      <c r="G249" s="611"/>
      <c r="H249" s="606"/>
      <c r="I249" s="518"/>
      <c r="J249" s="541"/>
      <c r="K249" s="518"/>
      <c r="L249" s="541"/>
      <c r="M249" s="610"/>
    </row>
    <row r="250" spans="1:13" ht="19.5" thickBot="1">
      <c r="A250" s="601" t="s">
        <v>90</v>
      </c>
      <c r="B250" s="609"/>
      <c r="C250" s="609"/>
      <c r="D250" s="609"/>
      <c r="E250" s="609"/>
      <c r="F250" s="609"/>
      <c r="G250" s="609"/>
      <c r="H250" s="608"/>
      <c r="I250" s="531"/>
      <c r="J250" s="530"/>
      <c r="K250" s="531"/>
      <c r="L250" s="530"/>
      <c r="M250" s="529"/>
    </row>
    <row r="251" spans="1:13">
      <c r="A251" s="588" t="s">
        <v>89</v>
      </c>
      <c r="B251" s="581"/>
      <c r="C251" s="581"/>
      <c r="D251" s="581"/>
      <c r="E251" s="581"/>
      <c r="F251" s="581"/>
      <c r="G251" s="581"/>
      <c r="H251" s="580"/>
      <c r="I251" s="1275" t="s">
        <v>27</v>
      </c>
      <c r="J251" s="1276"/>
      <c r="K251" s="1251">
        <v>4.54</v>
      </c>
      <c r="L251" s="1252"/>
      <c r="M251" s="540">
        <f>K251*12*I247</f>
        <v>70050.384000000005</v>
      </c>
    </row>
    <row r="252" spans="1:13">
      <c r="A252" s="547" t="s">
        <v>80</v>
      </c>
      <c r="B252" s="518"/>
      <c r="C252" s="518"/>
      <c r="D252" s="518"/>
      <c r="E252" s="518"/>
      <c r="F252" s="518"/>
      <c r="G252" s="518"/>
      <c r="H252" s="541"/>
      <c r="I252" s="1271" t="s">
        <v>70</v>
      </c>
      <c r="J252" s="1272"/>
      <c r="K252" s="573"/>
      <c r="L252" s="541"/>
      <c r="M252" s="540"/>
    </row>
    <row r="253" spans="1:13">
      <c r="A253" s="588" t="s">
        <v>79</v>
      </c>
      <c r="B253" s="581"/>
      <c r="C253" s="581"/>
      <c r="D253" s="581"/>
      <c r="E253" s="581"/>
      <c r="F253" s="581"/>
      <c r="G253" s="581"/>
      <c r="H253" s="580"/>
      <c r="I253" s="1275"/>
      <c r="J253" s="1276"/>
      <c r="K253" s="573"/>
      <c r="L253" s="541"/>
      <c r="M253" s="540"/>
    </row>
    <row r="254" spans="1:13">
      <c r="A254" s="588" t="s">
        <v>88</v>
      </c>
      <c r="B254" s="581"/>
      <c r="C254" s="581"/>
      <c r="D254" s="581"/>
      <c r="E254" s="581"/>
      <c r="F254" s="581"/>
      <c r="G254" s="581"/>
      <c r="H254" s="580"/>
      <c r="I254" s="1277" t="s">
        <v>59</v>
      </c>
      <c r="J254" s="1278"/>
      <c r="K254" s="1271">
        <v>3.05</v>
      </c>
      <c r="L254" s="1272"/>
      <c r="M254" s="540">
        <f>K254*12*I247</f>
        <v>47060.279999999992</v>
      </c>
    </row>
    <row r="255" spans="1:13">
      <c r="A255" s="595" t="s">
        <v>87</v>
      </c>
      <c r="B255" s="563"/>
      <c r="C255" s="563"/>
      <c r="D255" s="563"/>
      <c r="E255" s="563"/>
      <c r="F255" s="563"/>
      <c r="G255" s="563"/>
      <c r="H255" s="517"/>
      <c r="I255" s="1271" t="s">
        <v>70</v>
      </c>
      <c r="J255" s="1272"/>
      <c r="K255" s="607"/>
      <c r="L255" s="606"/>
      <c r="M255" s="540"/>
    </row>
    <row r="256" spans="1:13">
      <c r="A256" s="594" t="s">
        <v>86</v>
      </c>
      <c r="B256" s="591"/>
      <c r="C256" s="591"/>
      <c r="D256" s="591"/>
      <c r="E256" s="591"/>
      <c r="F256" s="591"/>
      <c r="G256" s="591"/>
      <c r="H256" s="590"/>
      <c r="I256" s="1271"/>
      <c r="J256" s="1272"/>
      <c r="K256" s="573"/>
      <c r="L256" s="541"/>
      <c r="M256" s="540"/>
    </row>
    <row r="257" spans="1:13" ht="19.5" thickBot="1">
      <c r="A257" s="588" t="s">
        <v>85</v>
      </c>
      <c r="B257" s="587"/>
      <c r="C257" s="587"/>
      <c r="D257" s="587"/>
      <c r="E257" s="587"/>
      <c r="F257" s="587"/>
      <c r="G257" s="587"/>
      <c r="H257" s="586"/>
      <c r="I257" s="581"/>
      <c r="J257" s="580"/>
      <c r="K257" s="1238"/>
      <c r="L257" s="1239"/>
      <c r="M257" s="540"/>
    </row>
    <row r="258" spans="1:13">
      <c r="A258" s="605" t="s">
        <v>84</v>
      </c>
      <c r="B258" s="604"/>
      <c r="C258" s="604"/>
      <c r="D258" s="604"/>
      <c r="E258" s="604"/>
      <c r="F258" s="604"/>
      <c r="G258" s="604"/>
      <c r="H258" s="603"/>
      <c r="I258" s="537"/>
      <c r="J258" s="602"/>
      <c r="K258" s="1290">
        <f>K260+K265+K268</f>
        <v>6.35</v>
      </c>
      <c r="L258" s="1288"/>
      <c r="M258" s="535">
        <f>K258*12*I247</f>
        <v>97977.959999999977</v>
      </c>
    </row>
    <row r="259" spans="1:13" ht="19.5" thickBot="1">
      <c r="A259" s="601" t="s">
        <v>83</v>
      </c>
      <c r="B259" s="600"/>
      <c r="C259" s="600"/>
      <c r="D259" s="600"/>
      <c r="E259" s="600"/>
      <c r="F259" s="600"/>
      <c r="G259" s="600"/>
      <c r="H259" s="599"/>
      <c r="I259" s="531"/>
      <c r="J259" s="598"/>
      <c r="K259" s="531"/>
      <c r="L259" s="530"/>
      <c r="M259" s="529"/>
    </row>
    <row r="260" spans="1:13">
      <c r="A260" s="547" t="s">
        <v>82</v>
      </c>
      <c r="B260" s="546"/>
      <c r="C260" s="546"/>
      <c r="D260" s="546"/>
      <c r="E260" s="546"/>
      <c r="F260" s="546"/>
      <c r="G260" s="546"/>
      <c r="H260" s="544"/>
      <c r="I260" s="1271" t="s">
        <v>27</v>
      </c>
      <c r="J260" s="1272"/>
      <c r="K260" s="1251">
        <v>3.19</v>
      </c>
      <c r="L260" s="1252"/>
      <c r="M260" s="540">
        <f>K260*12*I247</f>
        <v>49220.423999999999</v>
      </c>
    </row>
    <row r="261" spans="1:13">
      <c r="A261" s="588" t="s">
        <v>81</v>
      </c>
      <c r="B261" s="587"/>
      <c r="C261" s="587"/>
      <c r="D261" s="587"/>
      <c r="E261" s="587"/>
      <c r="F261" s="587"/>
      <c r="G261" s="587"/>
      <c r="H261" s="586"/>
      <c r="I261" s="597"/>
      <c r="J261" s="596"/>
      <c r="K261" s="573"/>
      <c r="L261" s="541"/>
      <c r="M261" s="540"/>
    </row>
    <row r="262" spans="1:13">
      <c r="A262" s="547" t="s">
        <v>80</v>
      </c>
      <c r="B262" s="518"/>
      <c r="C262" s="518"/>
      <c r="D262" s="518"/>
      <c r="E262" s="518"/>
      <c r="F262" s="518"/>
      <c r="G262" s="518"/>
      <c r="H262" s="541"/>
      <c r="I262" s="1271" t="s">
        <v>70</v>
      </c>
      <c r="J262" s="1272"/>
      <c r="K262" s="573"/>
      <c r="L262" s="541"/>
      <c r="M262" s="540"/>
    </row>
    <row r="263" spans="1:13">
      <c r="A263" s="588" t="s">
        <v>79</v>
      </c>
      <c r="B263" s="581"/>
      <c r="C263" s="581"/>
      <c r="D263" s="581"/>
      <c r="E263" s="581"/>
      <c r="F263" s="581"/>
      <c r="G263" s="581"/>
      <c r="H263" s="580"/>
      <c r="I263" s="1275"/>
      <c r="J263" s="1276"/>
      <c r="K263" s="573"/>
      <c r="L263" s="541"/>
      <c r="M263" s="540"/>
    </row>
    <row r="264" spans="1:13">
      <c r="A264" s="595" t="s">
        <v>78</v>
      </c>
      <c r="B264" s="563"/>
      <c r="C264" s="517"/>
      <c r="D264" s="518"/>
      <c r="E264" s="518"/>
      <c r="F264" s="518"/>
      <c r="G264" s="518"/>
      <c r="H264" s="541"/>
      <c r="I264" s="1271" t="s">
        <v>70</v>
      </c>
      <c r="J264" s="1272"/>
      <c r="K264" s="573"/>
      <c r="L264" s="541"/>
      <c r="M264" s="540"/>
    </row>
    <row r="265" spans="1:13">
      <c r="A265" s="547" t="s">
        <v>77</v>
      </c>
      <c r="B265" s="518"/>
      <c r="C265" s="518"/>
      <c r="D265" s="563"/>
      <c r="E265" s="563"/>
      <c r="F265" s="563"/>
      <c r="G265" s="563"/>
      <c r="H265" s="517"/>
      <c r="I265" s="1277" t="s">
        <v>59</v>
      </c>
      <c r="J265" s="1278"/>
      <c r="K265" s="1271">
        <v>1.43</v>
      </c>
      <c r="L265" s="1272"/>
      <c r="M265" s="540">
        <f>K265*12*I247</f>
        <v>22064.327999999998</v>
      </c>
    </row>
    <row r="266" spans="1:13">
      <c r="A266" s="594" t="s">
        <v>76</v>
      </c>
      <c r="B266" s="593"/>
      <c r="C266" s="593"/>
      <c r="D266" s="593"/>
      <c r="E266" s="593"/>
      <c r="F266" s="593"/>
      <c r="G266" s="593"/>
      <c r="H266" s="592"/>
      <c r="I266" s="1285" t="s">
        <v>75</v>
      </c>
      <c r="J266" s="1286"/>
      <c r="K266" s="573"/>
      <c r="L266" s="541"/>
      <c r="M266" s="540"/>
    </row>
    <row r="267" spans="1:13">
      <c r="A267" s="588"/>
      <c r="B267" s="587"/>
      <c r="C267" s="587"/>
      <c r="D267" s="587"/>
      <c r="E267" s="587"/>
      <c r="F267" s="587"/>
      <c r="G267" s="587"/>
      <c r="H267" s="586"/>
      <c r="I267" s="581" t="s">
        <v>74</v>
      </c>
      <c r="J267" s="580"/>
      <c r="K267" s="573"/>
      <c r="L267" s="541"/>
      <c r="M267" s="540"/>
    </row>
    <row r="268" spans="1:13">
      <c r="A268" s="594" t="s">
        <v>73</v>
      </c>
      <c r="B268" s="593"/>
      <c r="C268" s="593"/>
      <c r="D268" s="593"/>
      <c r="E268" s="593"/>
      <c r="F268" s="593"/>
      <c r="G268" s="593"/>
      <c r="H268" s="592"/>
      <c r="I268" s="1285" t="s">
        <v>59</v>
      </c>
      <c r="J268" s="1286"/>
      <c r="K268" s="1271">
        <v>1.73</v>
      </c>
      <c r="L268" s="1272"/>
      <c r="M268" s="540">
        <f>K268*12*I247</f>
        <v>26693.207999999995</v>
      </c>
    </row>
    <row r="269" spans="1:13">
      <c r="A269" s="588" t="s">
        <v>72</v>
      </c>
      <c r="B269" s="587"/>
      <c r="C269" s="587"/>
      <c r="D269" s="587"/>
      <c r="E269" s="587"/>
      <c r="F269" s="587"/>
      <c r="G269" s="587"/>
      <c r="H269" s="586"/>
      <c r="I269" s="581"/>
      <c r="J269" s="580"/>
      <c r="K269" s="573"/>
      <c r="L269" s="541"/>
      <c r="M269" s="540"/>
    </row>
    <row r="270" spans="1:13">
      <c r="A270" s="594" t="s">
        <v>71</v>
      </c>
      <c r="B270" s="593"/>
      <c r="C270" s="593"/>
      <c r="D270" s="593"/>
      <c r="E270" s="593"/>
      <c r="F270" s="593"/>
      <c r="G270" s="593"/>
      <c r="H270" s="592"/>
      <c r="I270" s="1271" t="s">
        <v>70</v>
      </c>
      <c r="J270" s="1272"/>
      <c r="K270" s="573"/>
      <c r="L270" s="541"/>
      <c r="M270" s="540"/>
    </row>
    <row r="271" spans="1:13">
      <c r="A271" s="594" t="s">
        <v>69</v>
      </c>
      <c r="B271" s="593"/>
      <c r="C271" s="593"/>
      <c r="D271" s="593"/>
      <c r="E271" s="593"/>
      <c r="F271" s="593"/>
      <c r="G271" s="593"/>
      <c r="H271" s="592"/>
      <c r="I271" s="1285" t="s">
        <v>68</v>
      </c>
      <c r="J271" s="1286"/>
      <c r="K271" s="591"/>
      <c r="L271" s="590"/>
      <c r="M271" s="589"/>
    </row>
    <row r="272" spans="1:13" ht="19.5" thickBot="1">
      <c r="A272" s="588"/>
      <c r="B272" s="587"/>
      <c r="C272" s="587"/>
      <c r="D272" s="587"/>
      <c r="E272" s="587"/>
      <c r="F272" s="587"/>
      <c r="G272" s="587"/>
      <c r="H272" s="586"/>
      <c r="I272" s="1282" t="s">
        <v>67</v>
      </c>
      <c r="J272" s="1283"/>
      <c r="K272" s="581"/>
      <c r="L272" s="580"/>
      <c r="M272" s="585"/>
    </row>
    <row r="273" spans="1:13">
      <c r="A273" s="584" t="s">
        <v>66</v>
      </c>
      <c r="B273" s="583"/>
      <c r="C273" s="583"/>
      <c r="D273" s="583"/>
      <c r="E273" s="583"/>
      <c r="F273" s="583"/>
      <c r="G273" s="537"/>
      <c r="H273" s="536"/>
      <c r="I273" s="537"/>
      <c r="J273" s="536"/>
      <c r="K273" s="1287">
        <f>K275+K282+K290+K294+K295+K299</f>
        <v>41.250000000000007</v>
      </c>
      <c r="L273" s="1288"/>
      <c r="M273" s="535">
        <f>M275+M282+M290+M294+M295+M299</f>
        <v>636471</v>
      </c>
    </row>
    <row r="274" spans="1:13" ht="19.5" thickBot="1">
      <c r="A274" s="582"/>
      <c r="B274" s="531"/>
      <c r="C274" s="531"/>
      <c r="D274" s="531"/>
      <c r="E274" s="531"/>
      <c r="F274" s="531"/>
      <c r="G274" s="531"/>
      <c r="H274" s="530"/>
      <c r="I274" s="531"/>
      <c r="J274" s="530"/>
      <c r="K274" s="531"/>
      <c r="L274" s="530"/>
      <c r="M274" s="529"/>
    </row>
    <row r="275" spans="1:13" ht="19.5" thickBot="1">
      <c r="A275" s="1228" t="s">
        <v>65</v>
      </c>
      <c r="B275" s="1229"/>
      <c r="C275" s="1229"/>
      <c r="D275" s="1229"/>
      <c r="E275" s="1229"/>
      <c r="F275" s="1229"/>
      <c r="G275" s="1229"/>
      <c r="H275" s="1279"/>
      <c r="I275" s="550"/>
      <c r="J275" s="549"/>
      <c r="K275" s="1289">
        <f>K276+K277+K278+K280+K281</f>
        <v>10.790000000000001</v>
      </c>
      <c r="L275" s="1284"/>
      <c r="M275" s="548">
        <f>K275*12*I247</f>
        <v>166485.38400000002</v>
      </c>
    </row>
    <row r="276" spans="1:13">
      <c r="A276" s="588" t="s">
        <v>64</v>
      </c>
      <c r="B276" s="587"/>
      <c r="C276" s="587"/>
      <c r="D276" s="587"/>
      <c r="E276" s="587"/>
      <c r="F276" s="587"/>
      <c r="G276" s="587"/>
      <c r="H276" s="586"/>
      <c r="I276" s="1275" t="s">
        <v>63</v>
      </c>
      <c r="J276" s="1276"/>
      <c r="K276" s="1251">
        <v>2.2400000000000002</v>
      </c>
      <c r="L276" s="1252"/>
      <c r="M276" s="540">
        <f>K276*12*I247</f>
        <v>34562.304000000004</v>
      </c>
    </row>
    <row r="277" spans="1:13">
      <c r="A277" s="595" t="s">
        <v>62</v>
      </c>
      <c r="B277" s="676"/>
      <c r="C277" s="676"/>
      <c r="D277" s="676"/>
      <c r="E277" s="676"/>
      <c r="F277" s="676"/>
      <c r="G277" s="676"/>
      <c r="H277" s="675"/>
      <c r="I277" s="1277" t="s">
        <v>61</v>
      </c>
      <c r="J277" s="1278"/>
      <c r="K277" s="1271">
        <v>5.28</v>
      </c>
      <c r="L277" s="1272"/>
      <c r="M277" s="540">
        <f>K277*12*I247</f>
        <v>81468.288</v>
      </c>
    </row>
    <row r="278" spans="1:13">
      <c r="A278" s="594" t="s">
        <v>60</v>
      </c>
      <c r="B278" s="593"/>
      <c r="C278" s="593"/>
      <c r="D278" s="593"/>
      <c r="E278" s="593"/>
      <c r="F278" s="593"/>
      <c r="G278" s="593"/>
      <c r="H278" s="592"/>
      <c r="I278" s="1285" t="s">
        <v>59</v>
      </c>
      <c r="J278" s="1286"/>
      <c r="K278" s="1271">
        <v>0.6</v>
      </c>
      <c r="L278" s="1272"/>
      <c r="M278" s="540">
        <f>K278*12*I247</f>
        <v>9257.7599999999984</v>
      </c>
    </row>
    <row r="279" spans="1:13">
      <c r="A279" s="678" t="s">
        <v>58</v>
      </c>
      <c r="B279" s="581"/>
      <c r="C279" s="581"/>
      <c r="D279" s="581"/>
      <c r="E279" s="587"/>
      <c r="F279" s="587"/>
      <c r="G279" s="587"/>
      <c r="H279" s="586"/>
      <c r="I279" s="581"/>
      <c r="J279" s="580"/>
      <c r="K279" s="518"/>
      <c r="L279" s="541"/>
      <c r="M279" s="540"/>
    </row>
    <row r="280" spans="1:13">
      <c r="A280" s="595" t="s">
        <v>57</v>
      </c>
      <c r="B280" s="676"/>
      <c r="C280" s="676"/>
      <c r="D280" s="676"/>
      <c r="E280" s="676"/>
      <c r="F280" s="676"/>
      <c r="G280" s="676"/>
      <c r="H280" s="675"/>
      <c r="I280" s="1277" t="s">
        <v>27</v>
      </c>
      <c r="J280" s="1278"/>
      <c r="K280" s="1271">
        <v>0.18</v>
      </c>
      <c r="L280" s="1272"/>
      <c r="M280" s="540">
        <f>K280*12*I247</f>
        <v>2777.328</v>
      </c>
    </row>
    <row r="281" spans="1:13" ht="19.5" thickBot="1">
      <c r="A281" s="594" t="s">
        <v>56</v>
      </c>
      <c r="B281" s="593"/>
      <c r="C281" s="593"/>
      <c r="D281" s="593"/>
      <c r="E281" s="593"/>
      <c r="F281" s="593"/>
      <c r="G281" s="593"/>
      <c r="H281" s="592"/>
      <c r="I281" s="1240" t="s">
        <v>27</v>
      </c>
      <c r="J281" s="1241"/>
      <c r="K281" s="1282">
        <v>2.4900000000000002</v>
      </c>
      <c r="L281" s="1283"/>
      <c r="M281" s="540">
        <f>K281*12*I247</f>
        <v>38419.704000000005</v>
      </c>
    </row>
    <row r="282" spans="1:13" ht="19.5" thickBot="1">
      <c r="A282" s="1303" t="s">
        <v>55</v>
      </c>
      <c r="B282" s="1304"/>
      <c r="C282" s="1304"/>
      <c r="D282" s="1304"/>
      <c r="E282" s="1304"/>
      <c r="F282" s="1304"/>
      <c r="G282" s="1304"/>
      <c r="H282" s="1305"/>
      <c r="I282" s="550"/>
      <c r="J282" s="549"/>
      <c r="K282" s="1274">
        <f>K283+K284+K286+K287+K288+K289</f>
        <v>2.5499999999999998</v>
      </c>
      <c r="L282" s="1284"/>
      <c r="M282" s="548">
        <f>K282*12*I247</f>
        <v>39345.479999999996</v>
      </c>
    </row>
    <row r="283" spans="1:13">
      <c r="A283" s="677" t="s">
        <v>54</v>
      </c>
      <c r="B283" s="581"/>
      <c r="C283" s="581"/>
      <c r="D283" s="581"/>
      <c r="E283" s="581"/>
      <c r="F283" s="587"/>
      <c r="G283" s="587"/>
      <c r="H283" s="586"/>
      <c r="I283" s="576"/>
      <c r="J283" s="541"/>
      <c r="K283" s="1251">
        <v>0.14000000000000001</v>
      </c>
      <c r="L283" s="1252"/>
      <c r="M283" s="540">
        <f>K283*12*I247</f>
        <v>2160.1440000000002</v>
      </c>
    </row>
    <row r="284" spans="1:13">
      <c r="A284" s="615" t="s">
        <v>53</v>
      </c>
      <c r="B284" s="591"/>
      <c r="C284" s="591"/>
      <c r="D284" s="591"/>
      <c r="E284" s="591"/>
      <c r="F284" s="593"/>
      <c r="G284" s="593"/>
      <c r="H284" s="592"/>
      <c r="I284" s="1271" t="s">
        <v>52</v>
      </c>
      <c r="J284" s="1272"/>
      <c r="K284" s="1271">
        <v>1.22</v>
      </c>
      <c r="L284" s="1272"/>
      <c r="M284" s="540">
        <f>K284*12*I247</f>
        <v>18824.112000000001</v>
      </c>
    </row>
    <row r="285" spans="1:13">
      <c r="A285" s="588" t="s">
        <v>51</v>
      </c>
      <c r="B285" s="587"/>
      <c r="C285" s="587"/>
      <c r="D285" s="587"/>
      <c r="E285" s="587"/>
      <c r="F285" s="587"/>
      <c r="G285" s="587"/>
      <c r="H285" s="586"/>
      <c r="I285" s="1275" t="s">
        <v>50</v>
      </c>
      <c r="J285" s="1276"/>
      <c r="K285" s="573"/>
      <c r="L285" s="541"/>
      <c r="M285" s="540"/>
    </row>
    <row r="286" spans="1:13">
      <c r="A286" s="595" t="s">
        <v>49</v>
      </c>
      <c r="B286" s="676"/>
      <c r="C286" s="676"/>
      <c r="D286" s="676"/>
      <c r="E286" s="676"/>
      <c r="F286" s="676"/>
      <c r="G286" s="676"/>
      <c r="H286" s="675"/>
      <c r="I286" s="1277" t="s">
        <v>48</v>
      </c>
      <c r="J286" s="1278"/>
      <c r="K286" s="1271">
        <v>0.75</v>
      </c>
      <c r="L286" s="1272"/>
      <c r="M286" s="540">
        <f>K286*12*I247</f>
        <v>11572.199999999999</v>
      </c>
    </row>
    <row r="287" spans="1:13">
      <c r="A287" s="595" t="s">
        <v>47</v>
      </c>
      <c r="B287" s="676"/>
      <c r="C287" s="676"/>
      <c r="D287" s="676"/>
      <c r="E287" s="676"/>
      <c r="F287" s="676"/>
      <c r="G287" s="676"/>
      <c r="H287" s="675"/>
      <c r="I287" s="1277" t="s">
        <v>46</v>
      </c>
      <c r="J287" s="1278"/>
      <c r="K287" s="1271">
        <v>0.19</v>
      </c>
      <c r="L287" s="1272"/>
      <c r="M287" s="540">
        <f>K287*12*I247</f>
        <v>2931.6240000000003</v>
      </c>
    </row>
    <row r="288" spans="1:13">
      <c r="A288" s="594" t="s">
        <v>38</v>
      </c>
      <c r="B288" s="593"/>
      <c r="C288" s="593"/>
      <c r="D288" s="593"/>
      <c r="E288" s="593"/>
      <c r="F288" s="593"/>
      <c r="G288" s="593"/>
      <c r="H288" s="592"/>
      <c r="I288" s="1277" t="s">
        <v>37</v>
      </c>
      <c r="J288" s="1278"/>
      <c r="K288" s="1238">
        <v>0.1</v>
      </c>
      <c r="L288" s="1239"/>
      <c r="M288" s="540">
        <f>K288*12*I247</f>
        <v>1542.9600000000003</v>
      </c>
    </row>
    <row r="289" spans="1:15" ht="19.5" thickBot="1">
      <c r="A289" s="594" t="s">
        <v>45</v>
      </c>
      <c r="B289" s="593"/>
      <c r="C289" s="593"/>
      <c r="D289" s="593"/>
      <c r="E289" s="593"/>
      <c r="F289" s="593"/>
      <c r="G289" s="593"/>
      <c r="H289" s="592"/>
      <c r="I289" s="1240" t="s">
        <v>44</v>
      </c>
      <c r="J289" s="1241"/>
      <c r="K289" s="1242">
        <v>0.15</v>
      </c>
      <c r="L289" s="1243"/>
      <c r="M289" s="572">
        <f>K289*12*I247</f>
        <v>2314.4399999999996</v>
      </c>
    </row>
    <row r="290" spans="1:15" ht="19.5" thickBot="1">
      <c r="A290" s="1303" t="s">
        <v>43</v>
      </c>
      <c r="B290" s="1304"/>
      <c r="C290" s="1304"/>
      <c r="D290" s="1304"/>
      <c r="E290" s="1304"/>
      <c r="F290" s="1304"/>
      <c r="G290" s="1304"/>
      <c r="H290" s="1305"/>
      <c r="I290" s="571"/>
      <c r="J290" s="570"/>
      <c r="K290" s="1269">
        <f>K291+K292+K293</f>
        <v>1.67</v>
      </c>
      <c r="L290" s="1270"/>
      <c r="M290" s="548">
        <f>K290*12*I247</f>
        <v>25767.431999999997</v>
      </c>
    </row>
    <row r="291" spans="1:15">
      <c r="A291" s="588" t="s">
        <v>42</v>
      </c>
      <c r="B291" s="587"/>
      <c r="C291" s="587"/>
      <c r="D291" s="587"/>
      <c r="E291" s="587"/>
      <c r="F291" s="587"/>
      <c r="G291" s="587"/>
      <c r="H291" s="586"/>
      <c r="I291" s="1234" t="s">
        <v>41</v>
      </c>
      <c r="J291" s="1235"/>
      <c r="K291" s="1236">
        <v>0.8</v>
      </c>
      <c r="L291" s="1237"/>
      <c r="M291" s="540">
        <f>K291*12*I247</f>
        <v>12343.680000000002</v>
      </c>
    </row>
    <row r="292" spans="1:15">
      <c r="A292" s="595" t="s">
        <v>40</v>
      </c>
      <c r="B292" s="676"/>
      <c r="C292" s="676"/>
      <c r="D292" s="676"/>
      <c r="E292" s="676"/>
      <c r="F292" s="676"/>
      <c r="G292" s="676"/>
      <c r="H292" s="675"/>
      <c r="I292" s="563" t="s">
        <v>39</v>
      </c>
      <c r="J292" s="517"/>
      <c r="K292" s="1238">
        <v>0.7</v>
      </c>
      <c r="L292" s="1239"/>
      <c r="M292" s="540">
        <f>K292*12*I247</f>
        <v>10800.719999999998</v>
      </c>
    </row>
    <row r="293" spans="1:15" ht="19.5" thickBot="1">
      <c r="A293" s="594" t="s">
        <v>38</v>
      </c>
      <c r="B293" s="593"/>
      <c r="C293" s="593"/>
      <c r="D293" s="593"/>
      <c r="E293" s="593"/>
      <c r="F293" s="593"/>
      <c r="G293" s="593"/>
      <c r="H293" s="592"/>
      <c r="I293" s="1240" t="s">
        <v>37</v>
      </c>
      <c r="J293" s="1241"/>
      <c r="K293" s="1242">
        <v>0.17</v>
      </c>
      <c r="L293" s="1243"/>
      <c r="M293" s="540">
        <f>K293*12*I247</f>
        <v>2623.0320000000002</v>
      </c>
    </row>
    <row r="294" spans="1:15" ht="19.5" thickBot="1">
      <c r="A294" s="674" t="s">
        <v>36</v>
      </c>
      <c r="B294" s="673"/>
      <c r="C294" s="673"/>
      <c r="D294" s="673"/>
      <c r="E294" s="673"/>
      <c r="F294" s="673"/>
      <c r="G294" s="673"/>
      <c r="H294" s="672"/>
      <c r="I294" s="1330" t="s">
        <v>35</v>
      </c>
      <c r="J294" s="1331"/>
      <c r="K294" s="1199">
        <v>23.95</v>
      </c>
      <c r="L294" s="1214"/>
      <c r="M294" s="548">
        <f>K294*12*I247</f>
        <v>369538.92</v>
      </c>
      <c r="O294" s="512"/>
    </row>
    <row r="295" spans="1:15" ht="19.5" thickBot="1">
      <c r="A295" s="1228" t="s">
        <v>34</v>
      </c>
      <c r="B295" s="1229"/>
      <c r="C295" s="1229"/>
      <c r="D295" s="1229"/>
      <c r="E295" s="1229"/>
      <c r="F295" s="1229"/>
      <c r="G295" s="1229"/>
      <c r="H295" s="1279"/>
      <c r="I295" s="550"/>
      <c r="J295" s="549"/>
      <c r="K295" s="1274">
        <v>2.2000000000000002</v>
      </c>
      <c r="L295" s="1270"/>
      <c r="M295" s="548">
        <f>K295*12*I247</f>
        <v>33945.120000000003</v>
      </c>
    </row>
    <row r="296" spans="1:15">
      <c r="A296" s="547" t="s">
        <v>33</v>
      </c>
      <c r="B296" s="546"/>
      <c r="C296" s="546"/>
      <c r="D296" s="546"/>
      <c r="E296" s="546"/>
      <c r="F296" s="546"/>
      <c r="G296" s="546"/>
      <c r="H296" s="544"/>
      <c r="I296" s="1251" t="s">
        <v>32</v>
      </c>
      <c r="J296" s="1252"/>
      <c r="K296" s="543"/>
      <c r="L296" s="542"/>
      <c r="M296" s="540"/>
    </row>
    <row r="297" spans="1:15">
      <c r="A297" s="547" t="s">
        <v>31</v>
      </c>
      <c r="B297" s="546"/>
      <c r="C297" s="546"/>
      <c r="D297" s="546"/>
      <c r="E297" s="546"/>
      <c r="F297" s="546"/>
      <c r="G297" s="546"/>
      <c r="H297" s="544"/>
      <c r="I297" s="518"/>
      <c r="J297" s="541"/>
      <c r="K297" s="543"/>
      <c r="L297" s="542"/>
      <c r="M297" s="540"/>
    </row>
    <row r="298" spans="1:15" ht="19.5" thickBot="1">
      <c r="A298" s="547" t="s">
        <v>30</v>
      </c>
      <c r="B298" s="546"/>
      <c r="C298" s="546"/>
      <c r="D298" s="546"/>
      <c r="E298" s="546"/>
      <c r="F298" s="546"/>
      <c r="G298" s="546"/>
      <c r="H298" s="544"/>
      <c r="I298" s="558"/>
      <c r="J298" s="541"/>
      <c r="K298" s="543"/>
      <c r="L298" s="542"/>
      <c r="M298" s="540"/>
    </row>
    <row r="299" spans="1:15" ht="19.5" thickBot="1">
      <c r="A299" s="674" t="s">
        <v>29</v>
      </c>
      <c r="B299" s="673"/>
      <c r="C299" s="673"/>
      <c r="D299" s="673"/>
      <c r="E299" s="673"/>
      <c r="F299" s="673"/>
      <c r="G299" s="673"/>
      <c r="H299" s="672"/>
      <c r="I299" s="550"/>
      <c r="J299" s="549"/>
      <c r="K299" s="1274">
        <v>0.09</v>
      </c>
      <c r="L299" s="1270"/>
      <c r="M299" s="548">
        <f>K299*12*I247</f>
        <v>1388.664</v>
      </c>
    </row>
    <row r="300" spans="1:15">
      <c r="A300" s="547" t="s">
        <v>28</v>
      </c>
      <c r="B300" s="546"/>
      <c r="C300" s="546"/>
      <c r="D300" s="546"/>
      <c r="E300" s="546"/>
      <c r="F300" s="546"/>
      <c r="G300" s="546"/>
      <c r="H300" s="544"/>
      <c r="I300" s="1251" t="s">
        <v>27</v>
      </c>
      <c r="J300" s="1252"/>
      <c r="K300" s="551"/>
      <c r="L300" s="542"/>
      <c r="M300" s="540"/>
    </row>
    <row r="301" spans="1:15" ht="19.5" thickBot="1">
      <c r="A301" s="547" t="s">
        <v>26</v>
      </c>
      <c r="B301" s="546"/>
      <c r="C301" s="546"/>
      <c r="D301" s="546"/>
      <c r="E301" s="546"/>
      <c r="F301" s="546"/>
      <c r="G301" s="546"/>
      <c r="H301" s="544"/>
      <c r="I301" s="518"/>
      <c r="J301" s="541"/>
      <c r="K301" s="551"/>
      <c r="L301" s="542"/>
      <c r="M301" s="540"/>
    </row>
    <row r="302" spans="1:15" ht="19.5" thickBot="1">
      <c r="A302" s="1228" t="s">
        <v>111</v>
      </c>
      <c r="B302" s="1229"/>
      <c r="C302" s="1229"/>
      <c r="D302" s="1229"/>
      <c r="E302" s="1229"/>
      <c r="F302" s="1229"/>
      <c r="G302" s="1229"/>
      <c r="H302" s="1279"/>
      <c r="I302" s="550"/>
      <c r="J302" s="549"/>
      <c r="K302" s="1274">
        <v>7.92</v>
      </c>
      <c r="L302" s="1270"/>
      <c r="M302" s="548">
        <f>K302*12*I247</f>
        <v>122202.43199999999</v>
      </c>
    </row>
    <row r="303" spans="1:15">
      <c r="A303" s="547" t="s">
        <v>24</v>
      </c>
      <c r="B303" s="545"/>
      <c r="C303" s="545"/>
      <c r="D303" s="545"/>
      <c r="E303" s="545"/>
      <c r="F303" s="546"/>
      <c r="G303" s="545"/>
      <c r="H303" s="544"/>
      <c r="I303" s="1271" t="s">
        <v>23</v>
      </c>
      <c r="J303" s="1272"/>
      <c r="K303" s="543"/>
      <c r="L303" s="542"/>
      <c r="M303" s="540"/>
    </row>
    <row r="304" spans="1:15">
      <c r="A304" s="547" t="s">
        <v>22</v>
      </c>
      <c r="B304" s="545"/>
      <c r="C304" s="545"/>
      <c r="D304" s="545"/>
      <c r="E304" s="545"/>
      <c r="F304" s="546"/>
      <c r="G304" s="545"/>
      <c r="H304" s="544"/>
      <c r="I304" s="1271" t="s">
        <v>21</v>
      </c>
      <c r="J304" s="1272"/>
      <c r="K304" s="543"/>
      <c r="L304" s="542"/>
      <c r="M304" s="540"/>
    </row>
    <row r="305" spans="1:13">
      <c r="A305" s="547" t="s">
        <v>20</v>
      </c>
      <c r="B305" s="545"/>
      <c r="C305" s="545"/>
      <c r="D305" s="545"/>
      <c r="E305" s="545"/>
      <c r="F305" s="546"/>
      <c r="G305" s="545"/>
      <c r="H305" s="544"/>
      <c r="I305" s="1271" t="s">
        <v>19</v>
      </c>
      <c r="J305" s="1272"/>
      <c r="K305" s="543"/>
      <c r="L305" s="542"/>
      <c r="M305" s="540"/>
    </row>
    <row r="306" spans="1:13">
      <c r="A306" s="547" t="s">
        <v>18</v>
      </c>
      <c r="B306" s="545"/>
      <c r="C306" s="545"/>
      <c r="D306" s="545"/>
      <c r="E306" s="545"/>
      <c r="F306" s="546"/>
      <c r="G306" s="545"/>
      <c r="H306" s="544"/>
      <c r="I306" s="1271" t="s">
        <v>17</v>
      </c>
      <c r="J306" s="1272"/>
      <c r="K306" s="543"/>
      <c r="L306" s="542"/>
      <c r="M306" s="540"/>
    </row>
    <row r="307" spans="1:13">
      <c r="A307" s="547" t="s">
        <v>16</v>
      </c>
      <c r="B307" s="545"/>
      <c r="C307" s="545"/>
      <c r="D307" s="545"/>
      <c r="E307" s="545"/>
      <c r="F307" s="546"/>
      <c r="G307" s="545"/>
      <c r="H307" s="544"/>
      <c r="I307" s="1271" t="s">
        <v>15</v>
      </c>
      <c r="J307" s="1272"/>
      <c r="K307" s="543"/>
      <c r="L307" s="542"/>
      <c r="M307" s="540"/>
    </row>
    <row r="308" spans="1:13">
      <c r="A308" s="547" t="s">
        <v>14</v>
      </c>
      <c r="B308" s="545"/>
      <c r="C308" s="545"/>
      <c r="D308" s="545"/>
      <c r="E308" s="545"/>
      <c r="F308" s="546"/>
      <c r="G308" s="545"/>
      <c r="H308" s="544"/>
      <c r="I308" s="518"/>
      <c r="J308" s="541"/>
      <c r="K308" s="543"/>
      <c r="L308" s="542"/>
      <c r="M308" s="540"/>
    </row>
    <row r="309" spans="1:13">
      <c r="A309" s="547" t="s">
        <v>13</v>
      </c>
      <c r="B309" s="545"/>
      <c r="C309" s="545"/>
      <c r="D309" s="545"/>
      <c r="E309" s="545"/>
      <c r="F309" s="546"/>
      <c r="G309" s="545"/>
      <c r="H309" s="544"/>
      <c r="I309" s="518"/>
      <c r="J309" s="541"/>
      <c r="K309" s="543"/>
      <c r="L309" s="542"/>
      <c r="M309" s="540"/>
    </row>
    <row r="310" spans="1:13">
      <c r="A310" s="547" t="s">
        <v>12</v>
      </c>
      <c r="B310" s="545"/>
      <c r="C310" s="545"/>
      <c r="D310" s="545"/>
      <c r="E310" s="545"/>
      <c r="F310" s="546"/>
      <c r="G310" s="545"/>
      <c r="H310" s="544"/>
      <c r="I310" s="518"/>
      <c r="J310" s="541"/>
      <c r="K310" s="543"/>
      <c r="L310" s="542"/>
      <c r="M310" s="540"/>
    </row>
    <row r="311" spans="1:13">
      <c r="A311" s="547" t="s">
        <v>11</v>
      </c>
      <c r="B311" s="545"/>
      <c r="C311" s="545"/>
      <c r="D311" s="545"/>
      <c r="E311" s="545"/>
      <c r="F311" s="546"/>
      <c r="G311" s="545"/>
      <c r="H311" s="544"/>
      <c r="I311" s="518"/>
      <c r="J311" s="541"/>
      <c r="K311" s="543"/>
      <c r="L311" s="542"/>
      <c r="M311" s="540"/>
    </row>
    <row r="312" spans="1:13">
      <c r="A312" s="547" t="s">
        <v>10</v>
      </c>
      <c r="B312" s="545"/>
      <c r="C312" s="545"/>
      <c r="D312" s="545"/>
      <c r="E312" s="545"/>
      <c r="F312" s="546"/>
      <c r="G312" s="545"/>
      <c r="H312" s="544"/>
      <c r="I312" s="518"/>
      <c r="J312" s="541"/>
      <c r="K312" s="543"/>
      <c r="L312" s="542"/>
      <c r="M312" s="540"/>
    </row>
    <row r="313" spans="1:13" ht="19.5" thickBot="1">
      <c r="A313" s="1248" t="s">
        <v>9</v>
      </c>
      <c r="B313" s="1249"/>
      <c r="C313" s="1249"/>
      <c r="D313" s="1249"/>
      <c r="E313" s="1249"/>
      <c r="F313" s="1249"/>
      <c r="G313" s="1249"/>
      <c r="H313" s="1250"/>
      <c r="I313" s="518"/>
      <c r="J313" s="541"/>
      <c r="K313" s="518"/>
      <c r="L313" s="541"/>
      <c r="M313" s="540"/>
    </row>
    <row r="314" spans="1:13">
      <c r="A314" s="539" t="s">
        <v>8</v>
      </c>
      <c r="B314" s="538"/>
      <c r="C314" s="538"/>
      <c r="D314" s="538"/>
      <c r="E314" s="538"/>
      <c r="F314" s="538"/>
      <c r="G314" s="538"/>
      <c r="H314" s="538"/>
      <c r="I314" s="1251" t="s">
        <v>3</v>
      </c>
      <c r="J314" s="1252"/>
      <c r="K314" s="537"/>
      <c r="L314" s="536"/>
      <c r="M314" s="535"/>
    </row>
    <row r="315" spans="1:13" ht="19.5" thickBot="1">
      <c r="A315" s="534" t="s">
        <v>7</v>
      </c>
      <c r="B315" s="533"/>
      <c r="C315" s="533"/>
      <c r="D315" s="533"/>
      <c r="E315" s="533"/>
      <c r="F315" s="533"/>
      <c r="G315" s="533"/>
      <c r="H315" s="533"/>
      <c r="I315" s="532"/>
      <c r="J315" s="530"/>
      <c r="K315" s="531"/>
      <c r="L315" s="530"/>
      <c r="M315" s="529"/>
    </row>
    <row r="316" spans="1:13" ht="19.5" thickBot="1">
      <c r="A316" s="1228" t="s">
        <v>6</v>
      </c>
      <c r="B316" s="1229"/>
      <c r="C316" s="1229"/>
      <c r="D316" s="1229"/>
      <c r="E316" s="1229"/>
      <c r="F316" s="1229"/>
      <c r="G316" s="1229"/>
      <c r="H316" s="1299"/>
      <c r="I316" s="1232" t="s">
        <v>5</v>
      </c>
      <c r="J316" s="1300"/>
      <c r="K316" s="1296">
        <v>1.69</v>
      </c>
      <c r="L316" s="1297"/>
      <c r="M316" s="521">
        <f>K316*12*I247</f>
        <v>26076.024000000001</v>
      </c>
    </row>
    <row r="317" spans="1:13" ht="19.5" thickBot="1">
      <c r="A317" s="526" t="s">
        <v>4</v>
      </c>
      <c r="B317" s="525"/>
      <c r="C317" s="525"/>
      <c r="D317" s="525"/>
      <c r="E317" s="525"/>
      <c r="F317" s="525"/>
      <c r="G317" s="525"/>
      <c r="H317" s="525"/>
      <c r="I317" s="1232" t="s">
        <v>3</v>
      </c>
      <c r="J317" s="1233"/>
      <c r="K317" s="1258"/>
      <c r="L317" s="1259"/>
      <c r="M317" s="521">
        <f>K317*I247*12</f>
        <v>0</v>
      </c>
    </row>
    <row r="318" spans="1:13" ht="19.5" thickBot="1">
      <c r="A318" s="526" t="s">
        <v>2</v>
      </c>
      <c r="B318" s="525"/>
      <c r="C318" s="525"/>
      <c r="D318" s="525"/>
      <c r="E318" s="525"/>
      <c r="F318" s="525"/>
      <c r="G318" s="525"/>
      <c r="H318" s="525"/>
      <c r="I318" s="524"/>
      <c r="J318" s="523"/>
      <c r="K318" s="1258"/>
      <c r="L318" s="1259"/>
      <c r="M318" s="521">
        <f>K318*I247*12</f>
        <v>0</v>
      </c>
    </row>
    <row r="319" spans="1:13" ht="19.5" thickBot="1">
      <c r="A319" s="1228" t="s">
        <v>0</v>
      </c>
      <c r="B319" s="1229"/>
      <c r="C319" s="1229"/>
      <c r="D319" s="1229"/>
      <c r="E319" s="1229"/>
      <c r="F319" s="1229"/>
      <c r="G319" s="1229"/>
      <c r="H319" s="1229"/>
      <c r="I319" s="522"/>
      <c r="J319" s="521"/>
      <c r="K319" s="1230">
        <f>K248+K258+K273+K302+K316+K318+K317</f>
        <v>64.800000000000011</v>
      </c>
      <c r="L319" s="1231"/>
      <c r="M319" s="521">
        <f>M248+M258+M273+M302+M316+M318+M317</f>
        <v>999838.08</v>
      </c>
    </row>
    <row r="321" spans="1:13">
      <c r="A321" s="1329" t="s">
        <v>104</v>
      </c>
      <c r="B321" s="1329"/>
      <c r="C321" s="1329"/>
      <c r="D321" s="1329"/>
      <c r="E321" s="1329"/>
      <c r="F321" s="1329"/>
      <c r="G321" s="1329"/>
      <c r="H321" s="1329"/>
      <c r="I321" s="1329"/>
      <c r="J321" s="1329"/>
      <c r="K321" s="1329"/>
      <c r="L321" s="1329"/>
      <c r="M321" s="573"/>
    </row>
    <row r="322" spans="1:13">
      <c r="A322" s="1294" t="s">
        <v>139</v>
      </c>
      <c r="B322" s="1294"/>
      <c r="C322" s="1294"/>
      <c r="D322" s="1294"/>
      <c r="E322" s="1294"/>
      <c r="F322" s="1294"/>
      <c r="G322" s="1294"/>
      <c r="H322" s="1294"/>
      <c r="I322" s="1294"/>
      <c r="J322" s="1294"/>
      <c r="K322" s="1294"/>
      <c r="L322" s="1294"/>
      <c r="M322" s="573"/>
    </row>
    <row r="323" spans="1:13">
      <c r="A323" s="607"/>
      <c r="B323" s="607"/>
      <c r="C323" s="607"/>
      <c r="D323" s="607"/>
      <c r="E323" s="607"/>
      <c r="F323" s="607" t="s">
        <v>283</v>
      </c>
      <c r="G323" s="607"/>
      <c r="H323" s="607"/>
      <c r="I323" s="607"/>
      <c r="J323" s="607"/>
      <c r="K323" s="607"/>
      <c r="L323" s="607"/>
      <c r="M323" s="573"/>
    </row>
    <row r="324" spans="1:13">
      <c r="A324" s="615"/>
      <c r="B324" s="591"/>
      <c r="C324" s="1295" t="s">
        <v>100</v>
      </c>
      <c r="D324" s="1295"/>
      <c r="E324" s="1295"/>
      <c r="F324" s="591"/>
      <c r="G324" s="591"/>
      <c r="H324" s="590"/>
      <c r="I324" s="1285" t="s">
        <v>99</v>
      </c>
      <c r="J324" s="1286"/>
      <c r="K324" s="1285" t="s">
        <v>98</v>
      </c>
      <c r="L324" s="1286"/>
      <c r="M324" s="589"/>
    </row>
    <row r="325" spans="1:13">
      <c r="A325" s="558"/>
      <c r="B325" s="518"/>
      <c r="C325" s="518"/>
      <c r="D325" s="518"/>
      <c r="E325" s="518"/>
      <c r="F325" s="518"/>
      <c r="G325" s="518"/>
      <c r="H325" s="541"/>
      <c r="I325" s="518"/>
      <c r="J325" s="541"/>
      <c r="K325" s="1271" t="s">
        <v>97</v>
      </c>
      <c r="L325" s="1272"/>
      <c r="M325" s="616" t="s">
        <v>96</v>
      </c>
    </row>
    <row r="326" spans="1:13">
      <c r="A326" s="558"/>
      <c r="B326" s="518"/>
      <c r="C326" s="518"/>
      <c r="D326" s="518"/>
      <c r="E326" s="518"/>
      <c r="F326" s="518"/>
      <c r="G326" s="518"/>
      <c r="H326" s="541"/>
      <c r="I326" s="1271" t="s">
        <v>95</v>
      </c>
      <c r="J326" s="1272"/>
      <c r="K326" s="1275" t="s">
        <v>94</v>
      </c>
      <c r="L326" s="1276"/>
      <c r="M326" s="616" t="s">
        <v>93</v>
      </c>
    </row>
    <row r="327" spans="1:13" ht="19.5" thickBot="1">
      <c r="A327" s="615"/>
      <c r="B327" s="591"/>
      <c r="C327" s="591"/>
      <c r="D327" s="591"/>
      <c r="E327" s="591"/>
      <c r="F327" s="591"/>
      <c r="G327" s="591"/>
      <c r="H327" s="590"/>
      <c r="I327" s="1291">
        <v>1656.5</v>
      </c>
      <c r="J327" s="1292"/>
      <c r="K327" s="1240"/>
      <c r="L327" s="1241"/>
      <c r="M327" s="614"/>
    </row>
    <row r="328" spans="1:13">
      <c r="A328" s="605" t="s">
        <v>92</v>
      </c>
      <c r="B328" s="583"/>
      <c r="C328" s="583"/>
      <c r="D328" s="583"/>
      <c r="E328" s="583"/>
      <c r="F328" s="583"/>
      <c r="G328" s="583"/>
      <c r="H328" s="613"/>
      <c r="I328" s="537"/>
      <c r="J328" s="536"/>
      <c r="K328" s="1293">
        <f>K331+K334</f>
        <v>7.59</v>
      </c>
      <c r="L328" s="1288"/>
      <c r="M328" s="535">
        <f>K328*12*I327</f>
        <v>150874.01999999999</v>
      </c>
    </row>
    <row r="329" spans="1:13">
      <c r="A329" s="612" t="s">
        <v>91</v>
      </c>
      <c r="B329" s="611"/>
      <c r="C329" s="611"/>
      <c r="D329" s="611"/>
      <c r="E329" s="611"/>
      <c r="F329" s="611"/>
      <c r="G329" s="611"/>
      <c r="H329" s="606"/>
      <c r="I329" s="518"/>
      <c r="J329" s="541"/>
      <c r="K329" s="518"/>
      <c r="L329" s="541"/>
      <c r="M329" s="610"/>
    </row>
    <row r="330" spans="1:13" ht="19.5" thickBot="1">
      <c r="A330" s="601" t="s">
        <v>90</v>
      </c>
      <c r="B330" s="609"/>
      <c r="C330" s="609"/>
      <c r="D330" s="609"/>
      <c r="E330" s="609"/>
      <c r="F330" s="609"/>
      <c r="G330" s="609"/>
      <c r="H330" s="608"/>
      <c r="I330" s="531"/>
      <c r="J330" s="530"/>
      <c r="K330" s="531"/>
      <c r="L330" s="530"/>
      <c r="M330" s="529"/>
    </row>
    <row r="331" spans="1:13">
      <c r="A331" s="588" t="s">
        <v>89</v>
      </c>
      <c r="B331" s="581"/>
      <c r="C331" s="581"/>
      <c r="D331" s="581"/>
      <c r="E331" s="581"/>
      <c r="F331" s="581"/>
      <c r="G331" s="581"/>
      <c r="H331" s="580"/>
      <c r="I331" s="1275" t="s">
        <v>27</v>
      </c>
      <c r="J331" s="1276"/>
      <c r="K331" s="1251">
        <v>4.54</v>
      </c>
      <c r="L331" s="1252"/>
      <c r="M331" s="540">
        <f>K331*12*I327</f>
        <v>90246.12000000001</v>
      </c>
    </row>
    <row r="332" spans="1:13">
      <c r="A332" s="547" t="s">
        <v>80</v>
      </c>
      <c r="B332" s="518"/>
      <c r="C332" s="518"/>
      <c r="D332" s="518"/>
      <c r="E332" s="518"/>
      <c r="F332" s="518"/>
      <c r="G332" s="518"/>
      <c r="H332" s="541"/>
      <c r="I332" s="1271" t="s">
        <v>70</v>
      </c>
      <c r="J332" s="1272"/>
      <c r="K332" s="573"/>
      <c r="L332" s="541"/>
      <c r="M332" s="540"/>
    </row>
    <row r="333" spans="1:13">
      <c r="A333" s="588" t="s">
        <v>79</v>
      </c>
      <c r="B333" s="581"/>
      <c r="C333" s="581"/>
      <c r="D333" s="581"/>
      <c r="E333" s="581"/>
      <c r="F333" s="581"/>
      <c r="G333" s="581"/>
      <c r="H333" s="580"/>
      <c r="I333" s="1275"/>
      <c r="J333" s="1276"/>
      <c r="K333" s="573"/>
      <c r="L333" s="541"/>
      <c r="M333" s="540"/>
    </row>
    <row r="334" spans="1:13">
      <c r="A334" s="588" t="s">
        <v>88</v>
      </c>
      <c r="B334" s="581"/>
      <c r="C334" s="581"/>
      <c r="D334" s="581"/>
      <c r="E334" s="581"/>
      <c r="F334" s="581"/>
      <c r="G334" s="581"/>
      <c r="H334" s="580"/>
      <c r="I334" s="1277" t="s">
        <v>59</v>
      </c>
      <c r="J334" s="1278"/>
      <c r="K334" s="1271">
        <v>3.05</v>
      </c>
      <c r="L334" s="1272"/>
      <c r="M334" s="540">
        <f>K334*12*I327</f>
        <v>60627.899999999994</v>
      </c>
    </row>
    <row r="335" spans="1:13">
      <c r="A335" s="595" t="s">
        <v>87</v>
      </c>
      <c r="B335" s="563"/>
      <c r="C335" s="563"/>
      <c r="D335" s="563"/>
      <c r="E335" s="563"/>
      <c r="F335" s="563"/>
      <c r="G335" s="563"/>
      <c r="H335" s="517"/>
      <c r="I335" s="1271" t="s">
        <v>70</v>
      </c>
      <c r="J335" s="1272"/>
      <c r="K335" s="607"/>
      <c r="L335" s="606"/>
      <c r="M335" s="540"/>
    </row>
    <row r="336" spans="1:13">
      <c r="A336" s="594" t="s">
        <v>86</v>
      </c>
      <c r="B336" s="591"/>
      <c r="C336" s="591"/>
      <c r="D336" s="591"/>
      <c r="E336" s="591"/>
      <c r="F336" s="591"/>
      <c r="G336" s="591"/>
      <c r="H336" s="590"/>
      <c r="I336" s="1271"/>
      <c r="J336" s="1272"/>
      <c r="K336" s="573"/>
      <c r="L336" s="541"/>
      <c r="M336" s="540"/>
    </row>
    <row r="337" spans="1:13" ht="19.5" thickBot="1">
      <c r="A337" s="588" t="s">
        <v>85</v>
      </c>
      <c r="B337" s="587"/>
      <c r="C337" s="587"/>
      <c r="D337" s="587"/>
      <c r="E337" s="587"/>
      <c r="F337" s="587"/>
      <c r="G337" s="587"/>
      <c r="H337" s="586"/>
      <c r="I337" s="581"/>
      <c r="J337" s="580"/>
      <c r="K337" s="1238"/>
      <c r="L337" s="1239"/>
      <c r="M337" s="540"/>
    </row>
    <row r="338" spans="1:13">
      <c r="A338" s="605" t="s">
        <v>84</v>
      </c>
      <c r="B338" s="604"/>
      <c r="C338" s="604"/>
      <c r="D338" s="604"/>
      <c r="E338" s="604"/>
      <c r="F338" s="604"/>
      <c r="G338" s="604"/>
      <c r="H338" s="603"/>
      <c r="I338" s="537"/>
      <c r="J338" s="602"/>
      <c r="K338" s="1290">
        <f>K340+K345+K348</f>
        <v>6.1999999999999993</v>
      </c>
      <c r="L338" s="1288"/>
      <c r="M338" s="535">
        <f>K338*12*I327</f>
        <v>123243.59999999999</v>
      </c>
    </row>
    <row r="339" spans="1:13" ht="19.5" thickBot="1">
      <c r="A339" s="601" t="s">
        <v>83</v>
      </c>
      <c r="B339" s="600"/>
      <c r="C339" s="600"/>
      <c r="D339" s="600"/>
      <c r="E339" s="600"/>
      <c r="F339" s="600"/>
      <c r="G339" s="600"/>
      <c r="H339" s="599"/>
      <c r="I339" s="531"/>
      <c r="J339" s="598"/>
      <c r="K339" s="531"/>
      <c r="L339" s="530"/>
      <c r="M339" s="529"/>
    </row>
    <row r="340" spans="1:13">
      <c r="A340" s="547" t="s">
        <v>82</v>
      </c>
      <c r="B340" s="546"/>
      <c r="C340" s="546"/>
      <c r="D340" s="546"/>
      <c r="E340" s="546"/>
      <c r="F340" s="546"/>
      <c r="G340" s="546"/>
      <c r="H340" s="544"/>
      <c r="I340" s="1271" t="s">
        <v>27</v>
      </c>
      <c r="J340" s="1272"/>
      <c r="K340" s="1251">
        <v>3.11</v>
      </c>
      <c r="L340" s="1252"/>
      <c r="M340" s="540">
        <f>K340*12*I327</f>
        <v>61820.58</v>
      </c>
    </row>
    <row r="341" spans="1:13">
      <c r="A341" s="588" t="s">
        <v>81</v>
      </c>
      <c r="B341" s="587"/>
      <c r="C341" s="587"/>
      <c r="D341" s="587"/>
      <c r="E341" s="587"/>
      <c r="F341" s="587"/>
      <c r="G341" s="587"/>
      <c r="H341" s="586"/>
      <c r="I341" s="597"/>
      <c r="J341" s="596"/>
      <c r="K341" s="573"/>
      <c r="L341" s="541"/>
      <c r="M341" s="540"/>
    </row>
    <row r="342" spans="1:13">
      <c r="A342" s="547" t="s">
        <v>80</v>
      </c>
      <c r="B342" s="518"/>
      <c r="C342" s="518"/>
      <c r="D342" s="518"/>
      <c r="E342" s="518"/>
      <c r="F342" s="518"/>
      <c r="G342" s="518"/>
      <c r="H342" s="541"/>
      <c r="I342" s="1271" t="s">
        <v>70</v>
      </c>
      <c r="J342" s="1272"/>
      <c r="K342" s="573"/>
      <c r="L342" s="541"/>
      <c r="M342" s="540"/>
    </row>
    <row r="343" spans="1:13">
      <c r="A343" s="588" t="s">
        <v>79</v>
      </c>
      <c r="B343" s="581"/>
      <c r="C343" s="581"/>
      <c r="D343" s="581"/>
      <c r="E343" s="581"/>
      <c r="F343" s="581"/>
      <c r="G343" s="581"/>
      <c r="H343" s="580"/>
      <c r="I343" s="1275"/>
      <c r="J343" s="1276"/>
      <c r="K343" s="573"/>
      <c r="L343" s="541"/>
      <c r="M343" s="540"/>
    </row>
    <row r="344" spans="1:13">
      <c r="A344" s="595" t="s">
        <v>78</v>
      </c>
      <c r="B344" s="563"/>
      <c r="C344" s="517"/>
      <c r="D344" s="518"/>
      <c r="E344" s="518"/>
      <c r="F344" s="518"/>
      <c r="G344" s="518"/>
      <c r="H344" s="541"/>
      <c r="I344" s="1271" t="s">
        <v>70</v>
      </c>
      <c r="J344" s="1272"/>
      <c r="K344" s="573"/>
      <c r="L344" s="541"/>
      <c r="M344" s="540"/>
    </row>
    <row r="345" spans="1:13">
      <c r="A345" s="547" t="s">
        <v>77</v>
      </c>
      <c r="B345" s="518"/>
      <c r="C345" s="518"/>
      <c r="D345" s="563"/>
      <c r="E345" s="563"/>
      <c r="F345" s="563"/>
      <c r="G345" s="563"/>
      <c r="H345" s="517"/>
      <c r="I345" s="1277" t="s">
        <v>59</v>
      </c>
      <c r="J345" s="1278"/>
      <c r="K345" s="1271">
        <v>1.36</v>
      </c>
      <c r="L345" s="1272"/>
      <c r="M345" s="540">
        <f>K345*12*I327</f>
        <v>27034.080000000002</v>
      </c>
    </row>
    <row r="346" spans="1:13">
      <c r="A346" s="594" t="s">
        <v>76</v>
      </c>
      <c r="B346" s="593"/>
      <c r="C346" s="593"/>
      <c r="D346" s="593"/>
      <c r="E346" s="593"/>
      <c r="F346" s="593"/>
      <c r="G346" s="593"/>
      <c r="H346" s="592"/>
      <c r="I346" s="1285" t="s">
        <v>75</v>
      </c>
      <c r="J346" s="1286"/>
      <c r="K346" s="573"/>
      <c r="L346" s="541"/>
      <c r="M346" s="540"/>
    </row>
    <row r="347" spans="1:13">
      <c r="A347" s="588"/>
      <c r="B347" s="587"/>
      <c r="C347" s="587"/>
      <c r="D347" s="587"/>
      <c r="E347" s="587"/>
      <c r="F347" s="587"/>
      <c r="G347" s="587"/>
      <c r="H347" s="586"/>
      <c r="I347" s="581" t="s">
        <v>74</v>
      </c>
      <c r="J347" s="580"/>
      <c r="K347" s="573"/>
      <c r="L347" s="541"/>
      <c r="M347" s="540"/>
    </row>
    <row r="348" spans="1:13">
      <c r="A348" s="594" t="s">
        <v>73</v>
      </c>
      <c r="B348" s="593"/>
      <c r="C348" s="593"/>
      <c r="D348" s="593"/>
      <c r="E348" s="593"/>
      <c r="F348" s="593"/>
      <c r="G348" s="593"/>
      <c r="H348" s="592"/>
      <c r="I348" s="1285" t="s">
        <v>59</v>
      </c>
      <c r="J348" s="1286"/>
      <c r="K348" s="1271">
        <v>1.73</v>
      </c>
      <c r="L348" s="1272"/>
      <c r="M348" s="540">
        <f>K348*12*I327</f>
        <v>34388.939999999995</v>
      </c>
    </row>
    <row r="349" spans="1:13">
      <c r="A349" s="588" t="s">
        <v>72</v>
      </c>
      <c r="B349" s="587"/>
      <c r="C349" s="587"/>
      <c r="D349" s="587"/>
      <c r="E349" s="587"/>
      <c r="F349" s="587"/>
      <c r="G349" s="587"/>
      <c r="H349" s="586"/>
      <c r="I349" s="581"/>
      <c r="J349" s="580"/>
      <c r="K349" s="573"/>
      <c r="L349" s="541"/>
      <c r="M349" s="540"/>
    </row>
    <row r="350" spans="1:13">
      <c r="A350" s="594" t="s">
        <v>71</v>
      </c>
      <c r="B350" s="593"/>
      <c r="C350" s="593"/>
      <c r="D350" s="593"/>
      <c r="E350" s="593"/>
      <c r="F350" s="593"/>
      <c r="G350" s="593"/>
      <c r="H350" s="592"/>
      <c r="I350" s="1271" t="s">
        <v>70</v>
      </c>
      <c r="J350" s="1272"/>
      <c r="K350" s="573"/>
      <c r="L350" s="541"/>
      <c r="M350" s="540"/>
    </row>
    <row r="351" spans="1:13">
      <c r="A351" s="594" t="s">
        <v>69</v>
      </c>
      <c r="B351" s="593"/>
      <c r="C351" s="593"/>
      <c r="D351" s="593"/>
      <c r="E351" s="593"/>
      <c r="F351" s="593"/>
      <c r="G351" s="593"/>
      <c r="H351" s="592"/>
      <c r="I351" s="1285" t="s">
        <v>68</v>
      </c>
      <c r="J351" s="1286"/>
      <c r="K351" s="591"/>
      <c r="L351" s="590"/>
      <c r="M351" s="589"/>
    </row>
    <row r="352" spans="1:13" ht="19.5" thickBot="1">
      <c r="A352" s="588"/>
      <c r="B352" s="587"/>
      <c r="C352" s="587"/>
      <c r="D352" s="587"/>
      <c r="E352" s="587"/>
      <c r="F352" s="587"/>
      <c r="G352" s="587"/>
      <c r="H352" s="586"/>
      <c r="I352" s="1282" t="s">
        <v>67</v>
      </c>
      <c r="J352" s="1283"/>
      <c r="K352" s="581"/>
      <c r="L352" s="580"/>
      <c r="M352" s="585"/>
    </row>
    <row r="353" spans="1:13">
      <c r="A353" s="584" t="s">
        <v>66</v>
      </c>
      <c r="B353" s="583"/>
      <c r="C353" s="583"/>
      <c r="D353" s="583"/>
      <c r="E353" s="583"/>
      <c r="F353" s="583"/>
      <c r="G353" s="537"/>
      <c r="H353" s="536"/>
      <c r="I353" s="537"/>
      <c r="J353" s="536"/>
      <c r="K353" s="1287">
        <f>K355+K362+K370+K374+K375+K379</f>
        <v>38.29</v>
      </c>
      <c r="L353" s="1288"/>
      <c r="M353" s="535">
        <f>M355+M362+M370+M374+M375+M379</f>
        <v>761128.61999999988</v>
      </c>
    </row>
    <row r="354" spans="1:13" ht="19.5" thickBot="1">
      <c r="A354" s="582"/>
      <c r="B354" s="531"/>
      <c r="C354" s="531"/>
      <c r="D354" s="531"/>
      <c r="E354" s="531"/>
      <c r="F354" s="531"/>
      <c r="G354" s="531"/>
      <c r="H354" s="530"/>
      <c r="I354" s="531"/>
      <c r="J354" s="530"/>
      <c r="K354" s="531"/>
      <c r="L354" s="530"/>
      <c r="M354" s="529"/>
    </row>
    <row r="355" spans="1:13" ht="19.5" thickBot="1">
      <c r="A355" s="1228" t="s">
        <v>65</v>
      </c>
      <c r="B355" s="1229"/>
      <c r="C355" s="1229"/>
      <c r="D355" s="1229"/>
      <c r="E355" s="1229"/>
      <c r="F355" s="1229"/>
      <c r="G355" s="1229"/>
      <c r="H355" s="1279"/>
      <c r="I355" s="550"/>
      <c r="J355" s="549"/>
      <c r="K355" s="1289">
        <f>K356+K357+K358+K360+K361</f>
        <v>10.280000000000001</v>
      </c>
      <c r="L355" s="1284"/>
      <c r="M355" s="548">
        <f>K355*12*I327</f>
        <v>204345.84000000003</v>
      </c>
    </row>
    <row r="356" spans="1:13">
      <c r="A356" s="588" t="s">
        <v>64</v>
      </c>
      <c r="B356" s="587"/>
      <c r="C356" s="587"/>
      <c r="D356" s="587"/>
      <c r="E356" s="587"/>
      <c r="F356" s="587"/>
      <c r="G356" s="587"/>
      <c r="H356" s="586"/>
      <c r="I356" s="1275" t="s">
        <v>63</v>
      </c>
      <c r="J356" s="1276"/>
      <c r="K356" s="1251">
        <v>2.2400000000000002</v>
      </c>
      <c r="L356" s="1252"/>
      <c r="M356" s="540">
        <f>K356*12*I327</f>
        <v>44526.720000000001</v>
      </c>
    </row>
    <row r="357" spans="1:13">
      <c r="A357" s="595" t="s">
        <v>62</v>
      </c>
      <c r="B357" s="676"/>
      <c r="C357" s="676"/>
      <c r="D357" s="676"/>
      <c r="E357" s="676"/>
      <c r="F357" s="676"/>
      <c r="G357" s="676"/>
      <c r="H357" s="675"/>
      <c r="I357" s="1277" t="s">
        <v>61</v>
      </c>
      <c r="J357" s="1278"/>
      <c r="K357" s="1271">
        <v>5.28</v>
      </c>
      <c r="L357" s="1272"/>
      <c r="M357" s="540">
        <f>K357*12*I327</f>
        <v>104955.84</v>
      </c>
    </row>
    <row r="358" spans="1:13">
      <c r="A358" s="594" t="s">
        <v>60</v>
      </c>
      <c r="B358" s="593"/>
      <c r="C358" s="593"/>
      <c r="D358" s="593"/>
      <c r="E358" s="593"/>
      <c r="F358" s="593"/>
      <c r="G358" s="593"/>
      <c r="H358" s="592"/>
      <c r="I358" s="1285" t="s">
        <v>59</v>
      </c>
      <c r="J358" s="1286"/>
      <c r="K358" s="1271">
        <v>0.6</v>
      </c>
      <c r="L358" s="1272"/>
      <c r="M358" s="540">
        <f>K358*12*I327</f>
        <v>11926.8</v>
      </c>
    </row>
    <row r="359" spans="1:13">
      <c r="A359" s="678" t="s">
        <v>58</v>
      </c>
      <c r="B359" s="581"/>
      <c r="C359" s="581"/>
      <c r="D359" s="581"/>
      <c r="E359" s="587"/>
      <c r="F359" s="587"/>
      <c r="G359" s="587"/>
      <c r="H359" s="586"/>
      <c r="I359" s="581"/>
      <c r="J359" s="580"/>
      <c r="K359" s="518"/>
      <c r="L359" s="541"/>
      <c r="M359" s="540"/>
    </row>
    <row r="360" spans="1:13">
      <c r="A360" s="595" t="s">
        <v>57</v>
      </c>
      <c r="B360" s="676"/>
      <c r="C360" s="676"/>
      <c r="D360" s="676"/>
      <c r="E360" s="676"/>
      <c r="F360" s="676"/>
      <c r="G360" s="676"/>
      <c r="H360" s="675"/>
      <c r="I360" s="1277" t="s">
        <v>27</v>
      </c>
      <c r="J360" s="1278"/>
      <c r="K360" s="1271">
        <v>0.18</v>
      </c>
      <c r="L360" s="1272"/>
      <c r="M360" s="540">
        <f>K360*12*I327</f>
        <v>3578.0400000000004</v>
      </c>
    </row>
    <row r="361" spans="1:13" ht="19.5" thickBot="1">
      <c r="A361" s="594" t="s">
        <v>56</v>
      </c>
      <c r="B361" s="593"/>
      <c r="C361" s="593"/>
      <c r="D361" s="593"/>
      <c r="E361" s="593"/>
      <c r="F361" s="593"/>
      <c r="G361" s="593"/>
      <c r="H361" s="592"/>
      <c r="I361" s="1240" t="s">
        <v>27</v>
      </c>
      <c r="J361" s="1241"/>
      <c r="K361" s="1282">
        <v>1.98</v>
      </c>
      <c r="L361" s="1283"/>
      <c r="M361" s="540">
        <f>K361*12*I327</f>
        <v>39358.439999999995</v>
      </c>
    </row>
    <row r="362" spans="1:13" ht="19.5" thickBot="1">
      <c r="A362" s="1303" t="s">
        <v>55</v>
      </c>
      <c r="B362" s="1304"/>
      <c r="C362" s="1304"/>
      <c r="D362" s="1304"/>
      <c r="E362" s="1304"/>
      <c r="F362" s="1304"/>
      <c r="G362" s="1304"/>
      <c r="H362" s="1305"/>
      <c r="I362" s="550"/>
      <c r="J362" s="549"/>
      <c r="K362" s="1274">
        <f>K363+K364+K366+K367+K368+K369</f>
        <v>2.5499999999999998</v>
      </c>
      <c r="L362" s="1284"/>
      <c r="M362" s="548">
        <f>K362*12*I327</f>
        <v>50688.899999999994</v>
      </c>
    </row>
    <row r="363" spans="1:13">
      <c r="A363" s="677" t="s">
        <v>54</v>
      </c>
      <c r="B363" s="581"/>
      <c r="C363" s="581"/>
      <c r="D363" s="581"/>
      <c r="E363" s="581"/>
      <c r="F363" s="587"/>
      <c r="G363" s="587"/>
      <c r="H363" s="586"/>
      <c r="I363" s="576"/>
      <c r="J363" s="541"/>
      <c r="K363" s="1251">
        <v>0.14000000000000001</v>
      </c>
      <c r="L363" s="1252"/>
      <c r="M363" s="540">
        <f>K363*12*I327</f>
        <v>2782.92</v>
      </c>
    </row>
    <row r="364" spans="1:13">
      <c r="A364" s="615" t="s">
        <v>53</v>
      </c>
      <c r="B364" s="591"/>
      <c r="C364" s="591"/>
      <c r="D364" s="591"/>
      <c r="E364" s="591"/>
      <c r="F364" s="593"/>
      <c r="G364" s="593"/>
      <c r="H364" s="592"/>
      <c r="I364" s="1271" t="s">
        <v>52</v>
      </c>
      <c r="J364" s="1272"/>
      <c r="K364" s="1271">
        <v>1.22</v>
      </c>
      <c r="L364" s="1272"/>
      <c r="M364" s="540">
        <f>K364*12*I327</f>
        <v>24251.16</v>
      </c>
    </row>
    <row r="365" spans="1:13">
      <c r="A365" s="588" t="s">
        <v>51</v>
      </c>
      <c r="B365" s="587"/>
      <c r="C365" s="587"/>
      <c r="D365" s="587"/>
      <c r="E365" s="587"/>
      <c r="F365" s="587"/>
      <c r="G365" s="587"/>
      <c r="H365" s="586"/>
      <c r="I365" s="1275" t="s">
        <v>50</v>
      </c>
      <c r="J365" s="1276"/>
      <c r="K365" s="573"/>
      <c r="L365" s="541"/>
      <c r="M365" s="540"/>
    </row>
    <row r="366" spans="1:13">
      <c r="A366" s="595" t="s">
        <v>49</v>
      </c>
      <c r="B366" s="676"/>
      <c r="C366" s="676"/>
      <c r="D366" s="676"/>
      <c r="E366" s="676"/>
      <c r="F366" s="676"/>
      <c r="G366" s="676"/>
      <c r="H366" s="675"/>
      <c r="I366" s="1277" t="s">
        <v>48</v>
      </c>
      <c r="J366" s="1278"/>
      <c r="K366" s="1271">
        <v>0.75</v>
      </c>
      <c r="L366" s="1272"/>
      <c r="M366" s="540">
        <f>K366*12*I327</f>
        <v>14908.5</v>
      </c>
    </row>
    <row r="367" spans="1:13">
      <c r="A367" s="595" t="s">
        <v>47</v>
      </c>
      <c r="B367" s="676"/>
      <c r="C367" s="676"/>
      <c r="D367" s="676"/>
      <c r="E367" s="676"/>
      <c r="F367" s="676"/>
      <c r="G367" s="676"/>
      <c r="H367" s="675"/>
      <c r="I367" s="1277" t="s">
        <v>46</v>
      </c>
      <c r="J367" s="1278"/>
      <c r="K367" s="1271">
        <v>0.19</v>
      </c>
      <c r="L367" s="1272"/>
      <c r="M367" s="540">
        <f>K367*12*I327</f>
        <v>3776.8200000000006</v>
      </c>
    </row>
    <row r="368" spans="1:13">
      <c r="A368" s="594" t="s">
        <v>38</v>
      </c>
      <c r="B368" s="593"/>
      <c r="C368" s="593"/>
      <c r="D368" s="593"/>
      <c r="E368" s="593"/>
      <c r="F368" s="593"/>
      <c r="G368" s="593"/>
      <c r="H368" s="592"/>
      <c r="I368" s="1277" t="s">
        <v>37</v>
      </c>
      <c r="J368" s="1278"/>
      <c r="K368" s="1238">
        <v>0.1</v>
      </c>
      <c r="L368" s="1239"/>
      <c r="M368" s="540">
        <f>K368*12*I327</f>
        <v>1987.8000000000002</v>
      </c>
    </row>
    <row r="369" spans="1:15" ht="19.5" thickBot="1">
      <c r="A369" s="594" t="s">
        <v>45</v>
      </c>
      <c r="B369" s="593"/>
      <c r="C369" s="593"/>
      <c r="D369" s="593"/>
      <c r="E369" s="593"/>
      <c r="F369" s="593"/>
      <c r="G369" s="593"/>
      <c r="H369" s="592"/>
      <c r="I369" s="1240" t="s">
        <v>44</v>
      </c>
      <c r="J369" s="1241"/>
      <c r="K369" s="1242">
        <v>0.15</v>
      </c>
      <c r="L369" s="1243"/>
      <c r="M369" s="572">
        <f>K369*12*I327</f>
        <v>2981.7</v>
      </c>
    </row>
    <row r="370" spans="1:15" ht="19.5" thickBot="1">
      <c r="A370" s="1303" t="s">
        <v>43</v>
      </c>
      <c r="B370" s="1304"/>
      <c r="C370" s="1304"/>
      <c r="D370" s="1304"/>
      <c r="E370" s="1304"/>
      <c r="F370" s="1304"/>
      <c r="G370" s="1304"/>
      <c r="H370" s="1305"/>
      <c r="I370" s="571"/>
      <c r="J370" s="570"/>
      <c r="K370" s="1269">
        <f>K371+K372+K373</f>
        <v>1.67</v>
      </c>
      <c r="L370" s="1270"/>
      <c r="M370" s="548">
        <f>K370*12*I327</f>
        <v>33196.26</v>
      </c>
    </row>
    <row r="371" spans="1:15">
      <c r="A371" s="588" t="s">
        <v>42</v>
      </c>
      <c r="B371" s="587"/>
      <c r="C371" s="587"/>
      <c r="D371" s="587"/>
      <c r="E371" s="587"/>
      <c r="F371" s="587"/>
      <c r="G371" s="587"/>
      <c r="H371" s="586"/>
      <c r="I371" s="1234" t="s">
        <v>41</v>
      </c>
      <c r="J371" s="1235"/>
      <c r="K371" s="1236">
        <v>0.8</v>
      </c>
      <c r="L371" s="1237"/>
      <c r="M371" s="540">
        <f>K371*12*I327</f>
        <v>15902.400000000001</v>
      </c>
    </row>
    <row r="372" spans="1:15">
      <c r="A372" s="595" t="s">
        <v>40</v>
      </c>
      <c r="B372" s="676"/>
      <c r="C372" s="676"/>
      <c r="D372" s="676"/>
      <c r="E372" s="676"/>
      <c r="F372" s="676"/>
      <c r="G372" s="676"/>
      <c r="H372" s="675"/>
      <c r="I372" s="563" t="s">
        <v>39</v>
      </c>
      <c r="J372" s="517"/>
      <c r="K372" s="1238">
        <v>0.7</v>
      </c>
      <c r="L372" s="1239"/>
      <c r="M372" s="540">
        <f>K372*12*I327</f>
        <v>13914.599999999999</v>
      </c>
    </row>
    <row r="373" spans="1:15" ht="19.5" thickBot="1">
      <c r="A373" s="594" t="s">
        <v>38</v>
      </c>
      <c r="B373" s="593"/>
      <c r="C373" s="593"/>
      <c r="D373" s="593"/>
      <c r="E373" s="593"/>
      <c r="F373" s="593"/>
      <c r="G373" s="593"/>
      <c r="H373" s="592"/>
      <c r="I373" s="1240" t="s">
        <v>37</v>
      </c>
      <c r="J373" s="1241"/>
      <c r="K373" s="1242">
        <v>0.17</v>
      </c>
      <c r="L373" s="1243"/>
      <c r="M373" s="540">
        <f>K373*12*I327</f>
        <v>3379.26</v>
      </c>
    </row>
    <row r="374" spans="1:15" ht="19.5" thickBot="1">
      <c r="A374" s="674" t="s">
        <v>36</v>
      </c>
      <c r="B374" s="673"/>
      <c r="C374" s="673"/>
      <c r="D374" s="673"/>
      <c r="E374" s="673"/>
      <c r="F374" s="673"/>
      <c r="G374" s="673"/>
      <c r="H374" s="672"/>
      <c r="I374" s="1330" t="s">
        <v>35</v>
      </c>
      <c r="J374" s="1331"/>
      <c r="K374" s="1246">
        <v>21.72</v>
      </c>
      <c r="L374" s="1247"/>
      <c r="M374" s="548">
        <f>K374*12*I327</f>
        <v>431750.16</v>
      </c>
      <c r="O374" s="512"/>
    </row>
    <row r="375" spans="1:15" ht="19.5" thickBot="1">
      <c r="A375" s="1228" t="s">
        <v>34</v>
      </c>
      <c r="B375" s="1229"/>
      <c r="C375" s="1229"/>
      <c r="D375" s="1229"/>
      <c r="E375" s="1229"/>
      <c r="F375" s="1229"/>
      <c r="G375" s="1229"/>
      <c r="H375" s="1279"/>
      <c r="I375" s="550"/>
      <c r="J375" s="549"/>
      <c r="K375" s="1274">
        <v>1.98</v>
      </c>
      <c r="L375" s="1270"/>
      <c r="M375" s="548">
        <f>K375*12*I327</f>
        <v>39358.439999999995</v>
      </c>
    </row>
    <row r="376" spans="1:15">
      <c r="A376" s="547" t="s">
        <v>33</v>
      </c>
      <c r="B376" s="546"/>
      <c r="C376" s="546"/>
      <c r="D376" s="546"/>
      <c r="E376" s="546"/>
      <c r="F376" s="546"/>
      <c r="G376" s="546"/>
      <c r="H376" s="544"/>
      <c r="I376" s="1251" t="s">
        <v>32</v>
      </c>
      <c r="J376" s="1252"/>
      <c r="K376" s="543"/>
      <c r="L376" s="542"/>
      <c r="M376" s="540"/>
    </row>
    <row r="377" spans="1:15">
      <c r="A377" s="547" t="s">
        <v>31</v>
      </c>
      <c r="B377" s="546"/>
      <c r="C377" s="546"/>
      <c r="D377" s="546"/>
      <c r="E377" s="546"/>
      <c r="F377" s="546"/>
      <c r="G377" s="546"/>
      <c r="H377" s="544"/>
      <c r="I377" s="518"/>
      <c r="J377" s="541"/>
      <c r="K377" s="543"/>
      <c r="L377" s="542"/>
      <c r="M377" s="540"/>
    </row>
    <row r="378" spans="1:15" ht="19.5" thickBot="1">
      <c r="A378" s="547" t="s">
        <v>30</v>
      </c>
      <c r="B378" s="546"/>
      <c r="C378" s="546"/>
      <c r="D378" s="546"/>
      <c r="E378" s="546"/>
      <c r="F378" s="546"/>
      <c r="G378" s="546"/>
      <c r="H378" s="544"/>
      <c r="I378" s="558"/>
      <c r="J378" s="541"/>
      <c r="K378" s="543"/>
      <c r="L378" s="542"/>
      <c r="M378" s="540"/>
    </row>
    <row r="379" spans="1:15" ht="19.5" thickBot="1">
      <c r="A379" s="674" t="s">
        <v>29</v>
      </c>
      <c r="B379" s="673"/>
      <c r="C379" s="673"/>
      <c r="D379" s="673"/>
      <c r="E379" s="673"/>
      <c r="F379" s="673"/>
      <c r="G379" s="673"/>
      <c r="H379" s="672"/>
      <c r="I379" s="550"/>
      <c r="J379" s="549"/>
      <c r="K379" s="1274">
        <v>0.09</v>
      </c>
      <c r="L379" s="1270"/>
      <c r="M379" s="548">
        <f>K379*12*I327</f>
        <v>1789.0200000000002</v>
      </c>
    </row>
    <row r="380" spans="1:15">
      <c r="A380" s="547" t="s">
        <v>28</v>
      </c>
      <c r="B380" s="546"/>
      <c r="C380" s="546"/>
      <c r="D380" s="546"/>
      <c r="E380" s="546"/>
      <c r="F380" s="546"/>
      <c r="G380" s="546"/>
      <c r="H380" s="544"/>
      <c r="I380" s="1251" t="s">
        <v>27</v>
      </c>
      <c r="J380" s="1252"/>
      <c r="K380" s="551"/>
      <c r="L380" s="542"/>
      <c r="M380" s="540"/>
    </row>
    <row r="381" spans="1:15" ht="19.5" thickBot="1">
      <c r="A381" s="547" t="s">
        <v>26</v>
      </c>
      <c r="B381" s="546"/>
      <c r="C381" s="546"/>
      <c r="D381" s="546"/>
      <c r="E381" s="546"/>
      <c r="F381" s="546"/>
      <c r="G381" s="546"/>
      <c r="H381" s="544"/>
      <c r="I381" s="518"/>
      <c r="J381" s="541"/>
      <c r="K381" s="551"/>
      <c r="L381" s="542"/>
      <c r="M381" s="540"/>
    </row>
    <row r="382" spans="1:15" ht="19.5" thickBot="1">
      <c r="A382" s="1228" t="s">
        <v>111</v>
      </c>
      <c r="B382" s="1229"/>
      <c r="C382" s="1229"/>
      <c r="D382" s="1229"/>
      <c r="E382" s="1229"/>
      <c r="F382" s="1229"/>
      <c r="G382" s="1229"/>
      <c r="H382" s="1279"/>
      <c r="I382" s="550"/>
      <c r="J382" s="549"/>
      <c r="K382" s="1274">
        <v>7.34</v>
      </c>
      <c r="L382" s="1270"/>
      <c r="M382" s="548">
        <f>K382*12*I327</f>
        <v>145904.51999999999</v>
      </c>
    </row>
    <row r="383" spans="1:15">
      <c r="A383" s="547" t="s">
        <v>24</v>
      </c>
      <c r="B383" s="545"/>
      <c r="C383" s="545"/>
      <c r="D383" s="545"/>
      <c r="E383" s="545"/>
      <c r="F383" s="546"/>
      <c r="G383" s="545"/>
      <c r="H383" s="544"/>
      <c r="I383" s="1271" t="s">
        <v>23</v>
      </c>
      <c r="J383" s="1272"/>
      <c r="K383" s="543"/>
      <c r="L383" s="542"/>
      <c r="M383" s="540"/>
    </row>
    <row r="384" spans="1:15">
      <c r="A384" s="547" t="s">
        <v>22</v>
      </c>
      <c r="B384" s="545"/>
      <c r="C384" s="545"/>
      <c r="D384" s="545"/>
      <c r="E384" s="545"/>
      <c r="F384" s="546"/>
      <c r="G384" s="545"/>
      <c r="H384" s="544"/>
      <c r="I384" s="1271" t="s">
        <v>21</v>
      </c>
      <c r="J384" s="1272"/>
      <c r="K384" s="543"/>
      <c r="L384" s="542"/>
      <c r="M384" s="540"/>
    </row>
    <row r="385" spans="1:13">
      <c r="A385" s="547" t="s">
        <v>20</v>
      </c>
      <c r="B385" s="545"/>
      <c r="C385" s="545"/>
      <c r="D385" s="545"/>
      <c r="E385" s="545"/>
      <c r="F385" s="546"/>
      <c r="G385" s="545"/>
      <c r="H385" s="544"/>
      <c r="I385" s="1271" t="s">
        <v>19</v>
      </c>
      <c r="J385" s="1272"/>
      <c r="K385" s="543"/>
      <c r="L385" s="542"/>
      <c r="M385" s="540"/>
    </row>
    <row r="386" spans="1:13">
      <c r="A386" s="547" t="s">
        <v>18</v>
      </c>
      <c r="B386" s="545"/>
      <c r="C386" s="545"/>
      <c r="D386" s="545"/>
      <c r="E386" s="545"/>
      <c r="F386" s="546"/>
      <c r="G386" s="545"/>
      <c r="H386" s="544"/>
      <c r="I386" s="1271" t="s">
        <v>17</v>
      </c>
      <c r="J386" s="1272"/>
      <c r="K386" s="543"/>
      <c r="L386" s="542"/>
      <c r="M386" s="540"/>
    </row>
    <row r="387" spans="1:13">
      <c r="A387" s="547" t="s">
        <v>16</v>
      </c>
      <c r="B387" s="545"/>
      <c r="C387" s="545"/>
      <c r="D387" s="545"/>
      <c r="E387" s="545"/>
      <c r="F387" s="546"/>
      <c r="G387" s="545"/>
      <c r="H387" s="544"/>
      <c r="I387" s="1271" t="s">
        <v>15</v>
      </c>
      <c r="J387" s="1272"/>
      <c r="K387" s="543"/>
      <c r="L387" s="542"/>
      <c r="M387" s="540"/>
    </row>
    <row r="388" spans="1:13">
      <c r="A388" s="547" t="s">
        <v>14</v>
      </c>
      <c r="B388" s="545"/>
      <c r="C388" s="545"/>
      <c r="D388" s="545"/>
      <c r="E388" s="545"/>
      <c r="F388" s="546"/>
      <c r="G388" s="545"/>
      <c r="H388" s="544"/>
      <c r="I388" s="518"/>
      <c r="J388" s="541"/>
      <c r="K388" s="543"/>
      <c r="L388" s="542"/>
      <c r="M388" s="540"/>
    </row>
    <row r="389" spans="1:13">
      <c r="A389" s="547" t="s">
        <v>13</v>
      </c>
      <c r="B389" s="545"/>
      <c r="C389" s="545"/>
      <c r="D389" s="545"/>
      <c r="E389" s="545"/>
      <c r="F389" s="546"/>
      <c r="G389" s="545"/>
      <c r="H389" s="544"/>
      <c r="I389" s="518"/>
      <c r="J389" s="541"/>
      <c r="K389" s="543"/>
      <c r="L389" s="542"/>
      <c r="M389" s="540"/>
    </row>
    <row r="390" spans="1:13">
      <c r="A390" s="547" t="s">
        <v>12</v>
      </c>
      <c r="B390" s="545"/>
      <c r="C390" s="545"/>
      <c r="D390" s="545"/>
      <c r="E390" s="545"/>
      <c r="F390" s="546"/>
      <c r="G390" s="545"/>
      <c r="H390" s="544"/>
      <c r="I390" s="518"/>
      <c r="J390" s="541"/>
      <c r="K390" s="543"/>
      <c r="L390" s="542"/>
      <c r="M390" s="540"/>
    </row>
    <row r="391" spans="1:13">
      <c r="A391" s="547" t="s">
        <v>11</v>
      </c>
      <c r="B391" s="545"/>
      <c r="C391" s="545"/>
      <c r="D391" s="545"/>
      <c r="E391" s="545"/>
      <c r="F391" s="546"/>
      <c r="G391" s="545"/>
      <c r="H391" s="544"/>
      <c r="I391" s="518"/>
      <c r="J391" s="541"/>
      <c r="K391" s="543"/>
      <c r="L391" s="542"/>
      <c r="M391" s="540"/>
    </row>
    <row r="392" spans="1:13">
      <c r="A392" s="547" t="s">
        <v>10</v>
      </c>
      <c r="B392" s="545"/>
      <c r="C392" s="545"/>
      <c r="D392" s="545"/>
      <c r="E392" s="545"/>
      <c r="F392" s="546"/>
      <c r="G392" s="545"/>
      <c r="H392" s="544"/>
      <c r="I392" s="518"/>
      <c r="J392" s="541"/>
      <c r="K392" s="543"/>
      <c r="L392" s="542"/>
      <c r="M392" s="540"/>
    </row>
    <row r="393" spans="1:13" ht="19.5" thickBot="1">
      <c r="A393" s="1248" t="s">
        <v>9</v>
      </c>
      <c r="B393" s="1249"/>
      <c r="C393" s="1249"/>
      <c r="D393" s="1249"/>
      <c r="E393" s="1249"/>
      <c r="F393" s="1249"/>
      <c r="G393" s="1249"/>
      <c r="H393" s="1250"/>
      <c r="I393" s="518"/>
      <c r="J393" s="541"/>
      <c r="K393" s="518"/>
      <c r="L393" s="541"/>
      <c r="M393" s="540"/>
    </row>
    <row r="394" spans="1:13">
      <c r="A394" s="539" t="s">
        <v>8</v>
      </c>
      <c r="B394" s="538"/>
      <c r="C394" s="538"/>
      <c r="D394" s="538"/>
      <c r="E394" s="538"/>
      <c r="F394" s="538"/>
      <c r="G394" s="538"/>
      <c r="H394" s="538"/>
      <c r="I394" s="1251" t="s">
        <v>3</v>
      </c>
      <c r="J394" s="1252"/>
      <c r="K394" s="537"/>
      <c r="L394" s="536"/>
      <c r="M394" s="535"/>
    </row>
    <row r="395" spans="1:13" ht="19.5" thickBot="1">
      <c r="A395" s="534" t="s">
        <v>7</v>
      </c>
      <c r="B395" s="533"/>
      <c r="C395" s="533"/>
      <c r="D395" s="533"/>
      <c r="E395" s="533"/>
      <c r="F395" s="533"/>
      <c r="G395" s="533"/>
      <c r="H395" s="533"/>
      <c r="I395" s="532"/>
      <c r="J395" s="530"/>
      <c r="K395" s="531"/>
      <c r="L395" s="530"/>
      <c r="M395" s="529"/>
    </row>
    <row r="396" spans="1:13" ht="19.5" thickBot="1">
      <c r="A396" s="1228" t="s">
        <v>6</v>
      </c>
      <c r="B396" s="1229"/>
      <c r="C396" s="1229"/>
      <c r="D396" s="1229"/>
      <c r="E396" s="1229"/>
      <c r="F396" s="1229"/>
      <c r="G396" s="1229"/>
      <c r="H396" s="1299"/>
      <c r="I396" s="1232" t="s">
        <v>5</v>
      </c>
      <c r="J396" s="1300"/>
      <c r="K396" s="1296">
        <v>1.69</v>
      </c>
      <c r="L396" s="1297"/>
      <c r="M396" s="521">
        <f>K396*12*I327</f>
        <v>33593.82</v>
      </c>
    </row>
    <row r="397" spans="1:13" ht="19.5" thickBot="1">
      <c r="A397" s="526" t="s">
        <v>4</v>
      </c>
      <c r="B397" s="525"/>
      <c r="C397" s="525"/>
      <c r="D397" s="525"/>
      <c r="E397" s="525"/>
      <c r="F397" s="525"/>
      <c r="G397" s="525"/>
      <c r="H397" s="525"/>
      <c r="I397" s="1232" t="s">
        <v>3</v>
      </c>
      <c r="J397" s="1233"/>
      <c r="K397" s="1258"/>
      <c r="L397" s="1259"/>
      <c r="M397" s="521">
        <f>K397*I327*12</f>
        <v>0</v>
      </c>
    </row>
    <row r="398" spans="1:13" ht="19.5" thickBot="1">
      <c r="A398" s="526" t="s">
        <v>2</v>
      </c>
      <c r="B398" s="525"/>
      <c r="C398" s="525"/>
      <c r="D398" s="525"/>
      <c r="E398" s="525"/>
      <c r="F398" s="525"/>
      <c r="G398" s="525"/>
      <c r="H398" s="525"/>
      <c r="I398" s="524"/>
      <c r="J398" s="523"/>
      <c r="K398" s="1258">
        <v>1.4</v>
      </c>
      <c r="L398" s="1259"/>
      <c r="M398" s="521">
        <f>K398*I327*12</f>
        <v>27829.199999999997</v>
      </c>
    </row>
    <row r="399" spans="1:13" ht="19.5" thickBot="1">
      <c r="A399" s="1228" t="s">
        <v>0</v>
      </c>
      <c r="B399" s="1229"/>
      <c r="C399" s="1229"/>
      <c r="D399" s="1229"/>
      <c r="E399" s="1229"/>
      <c r="F399" s="1229"/>
      <c r="G399" s="1229"/>
      <c r="H399" s="1229"/>
      <c r="I399" s="522"/>
      <c r="J399" s="521"/>
      <c r="K399" s="1230">
        <f>K328+K338+K353+K382+K396+K398+K397</f>
        <v>62.51</v>
      </c>
      <c r="L399" s="1231"/>
      <c r="M399" s="521">
        <f>M328+M338+M353+M382+M396+M398+M397</f>
        <v>1242573.7799999998</v>
      </c>
    </row>
    <row r="403" spans="1:13">
      <c r="A403" s="1329" t="s">
        <v>104</v>
      </c>
      <c r="B403" s="1329"/>
      <c r="C403" s="1329"/>
      <c r="D403" s="1329"/>
      <c r="E403" s="1329"/>
      <c r="F403" s="1329"/>
      <c r="G403" s="1329"/>
      <c r="H403" s="1329"/>
      <c r="I403" s="1329"/>
      <c r="J403" s="1329"/>
      <c r="K403" s="1329"/>
      <c r="L403" s="1329"/>
      <c r="M403" s="573"/>
    </row>
    <row r="404" spans="1:13">
      <c r="A404" s="1294" t="s">
        <v>139</v>
      </c>
      <c r="B404" s="1294"/>
      <c r="C404" s="1294"/>
      <c r="D404" s="1294"/>
      <c r="E404" s="1294"/>
      <c r="F404" s="1294"/>
      <c r="G404" s="1294"/>
      <c r="H404" s="1294"/>
      <c r="I404" s="1294"/>
      <c r="J404" s="1294"/>
      <c r="K404" s="1294"/>
      <c r="L404" s="1294"/>
      <c r="M404" s="573"/>
    </row>
    <row r="405" spans="1:13">
      <c r="A405" s="607"/>
      <c r="B405" s="607"/>
      <c r="C405" s="607"/>
      <c r="D405" s="607"/>
      <c r="E405" s="607"/>
      <c r="F405" s="607" t="s">
        <v>282</v>
      </c>
      <c r="G405" s="607"/>
      <c r="H405" s="607"/>
      <c r="I405" s="607"/>
      <c r="J405" s="607"/>
      <c r="K405" s="607"/>
      <c r="L405" s="607"/>
      <c r="M405" s="573"/>
    </row>
    <row r="406" spans="1:13">
      <c r="A406" s="615"/>
      <c r="B406" s="591"/>
      <c r="C406" s="1295" t="s">
        <v>100</v>
      </c>
      <c r="D406" s="1295"/>
      <c r="E406" s="1295"/>
      <c r="F406" s="591"/>
      <c r="G406" s="591"/>
      <c r="H406" s="590"/>
      <c r="I406" s="1285" t="s">
        <v>99</v>
      </c>
      <c r="J406" s="1286"/>
      <c r="K406" s="1285" t="s">
        <v>98</v>
      </c>
      <c r="L406" s="1286"/>
      <c r="M406" s="589"/>
    </row>
    <row r="407" spans="1:13">
      <c r="A407" s="558"/>
      <c r="B407" s="518"/>
      <c r="C407" s="518"/>
      <c r="D407" s="518"/>
      <c r="E407" s="518"/>
      <c r="F407" s="518"/>
      <c r="G407" s="518"/>
      <c r="H407" s="541"/>
      <c r="I407" s="518"/>
      <c r="J407" s="541"/>
      <c r="K407" s="1271" t="s">
        <v>97</v>
      </c>
      <c r="L407" s="1272"/>
      <c r="M407" s="616" t="s">
        <v>96</v>
      </c>
    </row>
    <row r="408" spans="1:13">
      <c r="A408" s="558"/>
      <c r="B408" s="518"/>
      <c r="C408" s="518"/>
      <c r="D408" s="518"/>
      <c r="E408" s="518"/>
      <c r="F408" s="518"/>
      <c r="G408" s="518"/>
      <c r="H408" s="541"/>
      <c r="I408" s="1271" t="s">
        <v>95</v>
      </c>
      <c r="J408" s="1272"/>
      <c r="K408" s="1275" t="s">
        <v>94</v>
      </c>
      <c r="L408" s="1276"/>
      <c r="M408" s="616" t="s">
        <v>93</v>
      </c>
    </row>
    <row r="409" spans="1:13" ht="19.5" thickBot="1">
      <c r="A409" s="615"/>
      <c r="B409" s="591"/>
      <c r="C409" s="591"/>
      <c r="D409" s="591"/>
      <c r="E409" s="591"/>
      <c r="F409" s="591"/>
      <c r="G409" s="591"/>
      <c r="H409" s="590"/>
      <c r="I409" s="1291">
        <v>287</v>
      </c>
      <c r="J409" s="1292"/>
      <c r="K409" s="1240"/>
      <c r="L409" s="1241"/>
      <c r="M409" s="614"/>
    </row>
    <row r="410" spans="1:13">
      <c r="A410" s="605" t="s">
        <v>92</v>
      </c>
      <c r="B410" s="583"/>
      <c r="C410" s="583"/>
      <c r="D410" s="583"/>
      <c r="E410" s="583"/>
      <c r="F410" s="583"/>
      <c r="G410" s="583"/>
      <c r="H410" s="613"/>
      <c r="I410" s="537"/>
      <c r="J410" s="536"/>
      <c r="K410" s="1293">
        <f>K413+K416</f>
        <v>7.59</v>
      </c>
      <c r="L410" s="1288"/>
      <c r="M410" s="535">
        <f>K410*12*I409</f>
        <v>26139.96</v>
      </c>
    </row>
    <row r="411" spans="1:13">
      <c r="A411" s="612" t="s">
        <v>91</v>
      </c>
      <c r="B411" s="611"/>
      <c r="C411" s="611"/>
      <c r="D411" s="611"/>
      <c r="E411" s="611"/>
      <c r="F411" s="611"/>
      <c r="G411" s="611"/>
      <c r="H411" s="606"/>
      <c r="I411" s="518"/>
      <c r="J411" s="541"/>
      <c r="K411" s="518"/>
      <c r="L411" s="541"/>
      <c r="M411" s="610"/>
    </row>
    <row r="412" spans="1:13" ht="19.5" thickBot="1">
      <c r="A412" s="601" t="s">
        <v>90</v>
      </c>
      <c r="B412" s="609"/>
      <c r="C412" s="609"/>
      <c r="D412" s="609"/>
      <c r="E412" s="609"/>
      <c r="F412" s="609"/>
      <c r="G412" s="609"/>
      <c r="H412" s="608"/>
      <c r="I412" s="531"/>
      <c r="J412" s="530"/>
      <c r="K412" s="531"/>
      <c r="L412" s="530"/>
      <c r="M412" s="529"/>
    </row>
    <row r="413" spans="1:13">
      <c r="A413" s="588" t="s">
        <v>89</v>
      </c>
      <c r="B413" s="581"/>
      <c r="C413" s="581"/>
      <c r="D413" s="581"/>
      <c r="E413" s="581"/>
      <c r="F413" s="581"/>
      <c r="G413" s="581"/>
      <c r="H413" s="580"/>
      <c r="I413" s="1275" t="s">
        <v>27</v>
      </c>
      <c r="J413" s="1276"/>
      <c r="K413" s="1251">
        <v>4.54</v>
      </c>
      <c r="L413" s="1252"/>
      <c r="M413" s="540">
        <f>K413*12*I409</f>
        <v>15635.760000000002</v>
      </c>
    </row>
    <row r="414" spans="1:13">
      <c r="A414" s="547" t="s">
        <v>80</v>
      </c>
      <c r="B414" s="518"/>
      <c r="C414" s="518"/>
      <c r="D414" s="518"/>
      <c r="E414" s="518"/>
      <c r="F414" s="518"/>
      <c r="G414" s="518"/>
      <c r="H414" s="541"/>
      <c r="I414" s="1271" t="s">
        <v>70</v>
      </c>
      <c r="J414" s="1272"/>
      <c r="K414" s="573"/>
      <c r="L414" s="541"/>
      <c r="M414" s="540"/>
    </row>
    <row r="415" spans="1:13">
      <c r="A415" s="588" t="s">
        <v>79</v>
      </c>
      <c r="B415" s="581"/>
      <c r="C415" s="581"/>
      <c r="D415" s="581"/>
      <c r="E415" s="581"/>
      <c r="F415" s="581"/>
      <c r="G415" s="581"/>
      <c r="H415" s="580"/>
      <c r="I415" s="1275"/>
      <c r="J415" s="1276"/>
      <c r="K415" s="573"/>
      <c r="L415" s="541"/>
      <c r="M415" s="540"/>
    </row>
    <row r="416" spans="1:13">
      <c r="A416" s="588" t="s">
        <v>88</v>
      </c>
      <c r="B416" s="581"/>
      <c r="C416" s="581"/>
      <c r="D416" s="581"/>
      <c r="E416" s="581"/>
      <c r="F416" s="581"/>
      <c r="G416" s="581"/>
      <c r="H416" s="580"/>
      <c r="I416" s="1277" t="s">
        <v>59</v>
      </c>
      <c r="J416" s="1278"/>
      <c r="K416" s="1271">
        <v>3.05</v>
      </c>
      <c r="L416" s="1272"/>
      <c r="M416" s="540">
        <f>K416*12*I409</f>
        <v>10504.199999999999</v>
      </c>
    </row>
    <row r="417" spans="1:13">
      <c r="A417" s="595" t="s">
        <v>87</v>
      </c>
      <c r="B417" s="563"/>
      <c r="C417" s="563"/>
      <c r="D417" s="563"/>
      <c r="E417" s="563"/>
      <c r="F417" s="563"/>
      <c r="G417" s="563"/>
      <c r="H417" s="517"/>
      <c r="I417" s="1271" t="s">
        <v>70</v>
      </c>
      <c r="J417" s="1272"/>
      <c r="K417" s="607"/>
      <c r="L417" s="606"/>
      <c r="M417" s="540"/>
    </row>
    <row r="418" spans="1:13">
      <c r="A418" s="594" t="s">
        <v>86</v>
      </c>
      <c r="B418" s="591"/>
      <c r="C418" s="591"/>
      <c r="D418" s="591"/>
      <c r="E418" s="591"/>
      <c r="F418" s="591"/>
      <c r="G418" s="591"/>
      <c r="H418" s="590"/>
      <c r="I418" s="1271"/>
      <c r="J418" s="1272"/>
      <c r="K418" s="573"/>
      <c r="L418" s="541"/>
      <c r="M418" s="540"/>
    </row>
    <row r="419" spans="1:13" ht="19.5" thickBot="1">
      <c r="A419" s="588" t="s">
        <v>85</v>
      </c>
      <c r="B419" s="587"/>
      <c r="C419" s="587"/>
      <c r="D419" s="587"/>
      <c r="E419" s="587"/>
      <c r="F419" s="587"/>
      <c r="G419" s="587"/>
      <c r="H419" s="586"/>
      <c r="I419" s="581"/>
      <c r="J419" s="580"/>
      <c r="K419" s="1238"/>
      <c r="L419" s="1239"/>
      <c r="M419" s="540"/>
    </row>
    <row r="420" spans="1:13">
      <c r="A420" s="605" t="s">
        <v>84</v>
      </c>
      <c r="B420" s="604"/>
      <c r="C420" s="604"/>
      <c r="D420" s="604"/>
      <c r="E420" s="604"/>
      <c r="F420" s="604"/>
      <c r="G420" s="604"/>
      <c r="H420" s="603"/>
      <c r="I420" s="537"/>
      <c r="J420" s="602"/>
      <c r="K420" s="1290">
        <f>K422+K427+K430</f>
        <v>6.1999999999999993</v>
      </c>
      <c r="L420" s="1288"/>
      <c r="M420" s="535">
        <f>K420*12*I409</f>
        <v>21352.799999999999</v>
      </c>
    </row>
    <row r="421" spans="1:13" ht="19.5" thickBot="1">
      <c r="A421" s="601" t="s">
        <v>83</v>
      </c>
      <c r="B421" s="600"/>
      <c r="C421" s="600"/>
      <c r="D421" s="600"/>
      <c r="E421" s="600"/>
      <c r="F421" s="600"/>
      <c r="G421" s="600"/>
      <c r="H421" s="599"/>
      <c r="I421" s="531"/>
      <c r="J421" s="598"/>
      <c r="K421" s="531"/>
      <c r="L421" s="530"/>
      <c r="M421" s="529"/>
    </row>
    <row r="422" spans="1:13">
      <c r="A422" s="547" t="s">
        <v>82</v>
      </c>
      <c r="B422" s="546"/>
      <c r="C422" s="546"/>
      <c r="D422" s="546"/>
      <c r="E422" s="546"/>
      <c r="F422" s="546"/>
      <c r="G422" s="546"/>
      <c r="H422" s="544"/>
      <c r="I422" s="1271" t="s">
        <v>27</v>
      </c>
      <c r="J422" s="1272"/>
      <c r="K422" s="1251">
        <v>3.11</v>
      </c>
      <c r="L422" s="1252"/>
      <c r="M422" s="540">
        <f>K422*12*I409</f>
        <v>10710.84</v>
      </c>
    </row>
    <row r="423" spans="1:13">
      <c r="A423" s="588" t="s">
        <v>81</v>
      </c>
      <c r="B423" s="587"/>
      <c r="C423" s="587"/>
      <c r="D423" s="587"/>
      <c r="E423" s="587"/>
      <c r="F423" s="587"/>
      <c r="G423" s="587"/>
      <c r="H423" s="586"/>
      <c r="I423" s="597"/>
      <c r="J423" s="596"/>
      <c r="K423" s="573"/>
      <c r="L423" s="541"/>
      <c r="M423" s="540"/>
    </row>
    <row r="424" spans="1:13">
      <c r="A424" s="547" t="s">
        <v>80</v>
      </c>
      <c r="B424" s="518"/>
      <c r="C424" s="518"/>
      <c r="D424" s="518"/>
      <c r="E424" s="518"/>
      <c r="F424" s="518"/>
      <c r="G424" s="518"/>
      <c r="H424" s="541"/>
      <c r="I424" s="1271" t="s">
        <v>70</v>
      </c>
      <c r="J424" s="1272"/>
      <c r="K424" s="573"/>
      <c r="L424" s="541"/>
      <c r="M424" s="540"/>
    </row>
    <row r="425" spans="1:13">
      <c r="A425" s="588" t="s">
        <v>79</v>
      </c>
      <c r="B425" s="581"/>
      <c r="C425" s="581"/>
      <c r="D425" s="581"/>
      <c r="E425" s="581"/>
      <c r="F425" s="581"/>
      <c r="G425" s="581"/>
      <c r="H425" s="580"/>
      <c r="I425" s="1275"/>
      <c r="J425" s="1276"/>
      <c r="K425" s="573"/>
      <c r="L425" s="541"/>
      <c r="M425" s="540"/>
    </row>
    <row r="426" spans="1:13">
      <c r="A426" s="595" t="s">
        <v>78</v>
      </c>
      <c r="B426" s="563"/>
      <c r="C426" s="517"/>
      <c r="D426" s="518"/>
      <c r="E426" s="518"/>
      <c r="F426" s="518"/>
      <c r="G426" s="518"/>
      <c r="H426" s="541"/>
      <c r="I426" s="1271" t="s">
        <v>70</v>
      </c>
      <c r="J426" s="1272"/>
      <c r="K426" s="573"/>
      <c r="L426" s="541"/>
      <c r="M426" s="540"/>
    </row>
    <row r="427" spans="1:13">
      <c r="A427" s="547" t="s">
        <v>77</v>
      </c>
      <c r="B427" s="518"/>
      <c r="C427" s="518"/>
      <c r="D427" s="563"/>
      <c r="E427" s="563"/>
      <c r="F427" s="563"/>
      <c r="G427" s="563"/>
      <c r="H427" s="517"/>
      <c r="I427" s="1277" t="s">
        <v>59</v>
      </c>
      <c r="J427" s="1278"/>
      <c r="K427" s="1271">
        <v>1.36</v>
      </c>
      <c r="L427" s="1272"/>
      <c r="M427" s="540">
        <f>K427*12*I409</f>
        <v>4683.84</v>
      </c>
    </row>
    <row r="428" spans="1:13">
      <c r="A428" s="594" t="s">
        <v>76</v>
      </c>
      <c r="B428" s="593"/>
      <c r="C428" s="593"/>
      <c r="D428" s="593"/>
      <c r="E428" s="593"/>
      <c r="F428" s="593"/>
      <c r="G428" s="593"/>
      <c r="H428" s="592"/>
      <c r="I428" s="1285" t="s">
        <v>75</v>
      </c>
      <c r="J428" s="1286"/>
      <c r="K428" s="573"/>
      <c r="L428" s="541"/>
      <c r="M428" s="540"/>
    </row>
    <row r="429" spans="1:13">
      <c r="A429" s="588"/>
      <c r="B429" s="587"/>
      <c r="C429" s="587"/>
      <c r="D429" s="587"/>
      <c r="E429" s="587"/>
      <c r="F429" s="587"/>
      <c r="G429" s="587"/>
      <c r="H429" s="586"/>
      <c r="I429" s="581" t="s">
        <v>74</v>
      </c>
      <c r="J429" s="580"/>
      <c r="K429" s="573"/>
      <c r="L429" s="541"/>
      <c r="M429" s="540"/>
    </row>
    <row r="430" spans="1:13">
      <c r="A430" s="594" t="s">
        <v>73</v>
      </c>
      <c r="B430" s="593"/>
      <c r="C430" s="593"/>
      <c r="D430" s="593"/>
      <c r="E430" s="593"/>
      <c r="F430" s="593"/>
      <c r="G430" s="593"/>
      <c r="H430" s="592"/>
      <c r="I430" s="1285" t="s">
        <v>59</v>
      </c>
      <c r="J430" s="1286"/>
      <c r="K430" s="1271">
        <v>1.73</v>
      </c>
      <c r="L430" s="1272"/>
      <c r="M430" s="540">
        <f>K430*12*I409</f>
        <v>5958.119999999999</v>
      </c>
    </row>
    <row r="431" spans="1:13">
      <c r="A431" s="588" t="s">
        <v>72</v>
      </c>
      <c r="B431" s="587"/>
      <c r="C431" s="587"/>
      <c r="D431" s="587"/>
      <c r="E431" s="587"/>
      <c r="F431" s="587"/>
      <c r="G431" s="587"/>
      <c r="H431" s="586"/>
      <c r="I431" s="581"/>
      <c r="J431" s="580"/>
      <c r="K431" s="573"/>
      <c r="L431" s="541"/>
      <c r="M431" s="540"/>
    </row>
    <row r="432" spans="1:13">
      <c r="A432" s="594" t="s">
        <v>71</v>
      </c>
      <c r="B432" s="593"/>
      <c r="C432" s="593"/>
      <c r="D432" s="593"/>
      <c r="E432" s="593"/>
      <c r="F432" s="593"/>
      <c r="G432" s="593"/>
      <c r="H432" s="592"/>
      <c r="I432" s="1271" t="s">
        <v>70</v>
      </c>
      <c r="J432" s="1272"/>
      <c r="K432" s="573"/>
      <c r="L432" s="541"/>
      <c r="M432" s="540"/>
    </row>
    <row r="433" spans="1:13">
      <c r="A433" s="594" t="s">
        <v>69</v>
      </c>
      <c r="B433" s="593"/>
      <c r="C433" s="593"/>
      <c r="D433" s="593"/>
      <c r="E433" s="593"/>
      <c r="F433" s="593"/>
      <c r="G433" s="593"/>
      <c r="H433" s="592"/>
      <c r="I433" s="1285" t="s">
        <v>68</v>
      </c>
      <c r="J433" s="1286"/>
      <c r="K433" s="591"/>
      <c r="L433" s="590"/>
      <c r="M433" s="589"/>
    </row>
    <row r="434" spans="1:13" ht="19.5" thickBot="1">
      <c r="A434" s="588"/>
      <c r="B434" s="587"/>
      <c r="C434" s="587"/>
      <c r="D434" s="587"/>
      <c r="E434" s="587"/>
      <c r="F434" s="587"/>
      <c r="G434" s="587"/>
      <c r="H434" s="586"/>
      <c r="I434" s="1282" t="s">
        <v>67</v>
      </c>
      <c r="J434" s="1283"/>
      <c r="K434" s="581"/>
      <c r="L434" s="580"/>
      <c r="M434" s="585"/>
    </row>
    <row r="435" spans="1:13">
      <c r="A435" s="584" t="s">
        <v>66</v>
      </c>
      <c r="B435" s="583"/>
      <c r="C435" s="583"/>
      <c r="D435" s="583"/>
      <c r="E435" s="583"/>
      <c r="F435" s="583"/>
      <c r="G435" s="537"/>
      <c r="H435" s="536"/>
      <c r="I435" s="537"/>
      <c r="J435" s="536"/>
      <c r="K435" s="1287">
        <f>K437+K444+K452+K456+K457+K461</f>
        <v>37.24</v>
      </c>
      <c r="L435" s="1288"/>
      <c r="M435" s="535">
        <f>M437+M444+M452+M456+M457+M461</f>
        <v>128254.56</v>
      </c>
    </row>
    <row r="436" spans="1:13" ht="19.5" thickBot="1">
      <c r="A436" s="582"/>
      <c r="B436" s="531"/>
      <c r="C436" s="531"/>
      <c r="D436" s="531"/>
      <c r="E436" s="531"/>
      <c r="F436" s="531"/>
      <c r="G436" s="531"/>
      <c r="H436" s="530"/>
      <c r="I436" s="531"/>
      <c r="J436" s="530"/>
      <c r="K436" s="531"/>
      <c r="L436" s="530"/>
      <c r="M436" s="529"/>
    </row>
    <row r="437" spans="1:13" ht="19.5" thickBot="1">
      <c r="A437" s="1228" t="s">
        <v>65</v>
      </c>
      <c r="B437" s="1229"/>
      <c r="C437" s="1229"/>
      <c r="D437" s="1229"/>
      <c r="E437" s="1229"/>
      <c r="F437" s="1229"/>
      <c r="G437" s="1229"/>
      <c r="H437" s="1279"/>
      <c r="I437" s="550"/>
      <c r="J437" s="549"/>
      <c r="K437" s="1289">
        <f>K438+K439+K440+K442+K443</f>
        <v>8.3000000000000007</v>
      </c>
      <c r="L437" s="1284"/>
      <c r="M437" s="548">
        <f>K437*12*I409</f>
        <v>28585.200000000001</v>
      </c>
    </row>
    <row r="438" spans="1:13">
      <c r="A438" s="588" t="s">
        <v>64</v>
      </c>
      <c r="B438" s="587"/>
      <c r="C438" s="587"/>
      <c r="D438" s="587"/>
      <c r="E438" s="587"/>
      <c r="F438" s="587"/>
      <c r="G438" s="587"/>
      <c r="H438" s="586"/>
      <c r="I438" s="1275" t="s">
        <v>63</v>
      </c>
      <c r="J438" s="1276"/>
      <c r="K438" s="1251">
        <v>2.2400000000000002</v>
      </c>
      <c r="L438" s="1252"/>
      <c r="M438" s="540">
        <f>K438*12*I409</f>
        <v>7714.56</v>
      </c>
    </row>
    <row r="439" spans="1:13">
      <c r="A439" s="595" t="s">
        <v>62</v>
      </c>
      <c r="B439" s="676"/>
      <c r="C439" s="676"/>
      <c r="D439" s="676"/>
      <c r="E439" s="676"/>
      <c r="F439" s="676"/>
      <c r="G439" s="676"/>
      <c r="H439" s="675"/>
      <c r="I439" s="1277" t="s">
        <v>61</v>
      </c>
      <c r="J439" s="1278"/>
      <c r="K439" s="1271">
        <v>5.28</v>
      </c>
      <c r="L439" s="1272"/>
      <c r="M439" s="540">
        <f>K439*12*I409</f>
        <v>18184.32</v>
      </c>
    </row>
    <row r="440" spans="1:13">
      <c r="A440" s="594" t="s">
        <v>60</v>
      </c>
      <c r="B440" s="593"/>
      <c r="C440" s="593"/>
      <c r="D440" s="593"/>
      <c r="E440" s="593"/>
      <c r="F440" s="593"/>
      <c r="G440" s="593"/>
      <c r="H440" s="592"/>
      <c r="I440" s="1285" t="s">
        <v>59</v>
      </c>
      <c r="J440" s="1286"/>
      <c r="K440" s="1271">
        <v>0.6</v>
      </c>
      <c r="L440" s="1272"/>
      <c r="M440" s="540">
        <f>K440*12*I409</f>
        <v>2066.3999999999996</v>
      </c>
    </row>
    <row r="441" spans="1:13">
      <c r="A441" s="678" t="s">
        <v>58</v>
      </c>
      <c r="B441" s="581"/>
      <c r="C441" s="581"/>
      <c r="D441" s="581"/>
      <c r="E441" s="587"/>
      <c r="F441" s="587"/>
      <c r="G441" s="587"/>
      <c r="H441" s="586"/>
      <c r="I441" s="581"/>
      <c r="J441" s="580"/>
      <c r="K441" s="518"/>
      <c r="L441" s="541"/>
      <c r="M441" s="540"/>
    </row>
    <row r="442" spans="1:13">
      <c r="A442" s="595" t="s">
        <v>57</v>
      </c>
      <c r="B442" s="676"/>
      <c r="C442" s="676"/>
      <c r="D442" s="676"/>
      <c r="E442" s="676"/>
      <c r="F442" s="676"/>
      <c r="G442" s="676"/>
      <c r="H442" s="675"/>
      <c r="I442" s="1277" t="s">
        <v>27</v>
      </c>
      <c r="J442" s="1278"/>
      <c r="K442" s="1271">
        <v>0.18</v>
      </c>
      <c r="L442" s="1272"/>
      <c r="M442" s="540">
        <f>K442*12*I409</f>
        <v>619.92000000000007</v>
      </c>
    </row>
    <row r="443" spans="1:13" ht="19.5" thickBot="1">
      <c r="A443" s="594" t="s">
        <v>56</v>
      </c>
      <c r="B443" s="593"/>
      <c r="C443" s="593"/>
      <c r="D443" s="593"/>
      <c r="E443" s="593"/>
      <c r="F443" s="593"/>
      <c r="G443" s="593"/>
      <c r="H443" s="592"/>
      <c r="I443" s="1240" t="s">
        <v>27</v>
      </c>
      <c r="J443" s="1241"/>
      <c r="K443" s="1282"/>
      <c r="L443" s="1283"/>
      <c r="M443" s="540"/>
    </row>
    <row r="444" spans="1:13" ht="19.5" thickBot="1">
      <c r="A444" s="1303" t="s">
        <v>55</v>
      </c>
      <c r="B444" s="1304"/>
      <c r="C444" s="1304"/>
      <c r="D444" s="1304"/>
      <c r="E444" s="1304"/>
      <c r="F444" s="1304"/>
      <c r="G444" s="1304"/>
      <c r="H444" s="1305"/>
      <c r="I444" s="550"/>
      <c r="J444" s="549"/>
      <c r="K444" s="1274">
        <f>K445+K446+K448+K449+K450+K451</f>
        <v>2.5499999999999998</v>
      </c>
      <c r="L444" s="1284"/>
      <c r="M444" s="548">
        <f>K444*12*I409</f>
        <v>8782.1999999999989</v>
      </c>
    </row>
    <row r="445" spans="1:13">
      <c r="A445" s="677" t="s">
        <v>54</v>
      </c>
      <c r="B445" s="581"/>
      <c r="C445" s="581"/>
      <c r="D445" s="581"/>
      <c r="E445" s="581"/>
      <c r="F445" s="587"/>
      <c r="G445" s="587"/>
      <c r="H445" s="586"/>
      <c r="I445" s="576"/>
      <c r="J445" s="541"/>
      <c r="K445" s="1251">
        <v>0.14000000000000001</v>
      </c>
      <c r="L445" s="1252"/>
      <c r="M445" s="540">
        <f>K445*12*I409</f>
        <v>482.16</v>
      </c>
    </row>
    <row r="446" spans="1:13">
      <c r="A446" s="615" t="s">
        <v>53</v>
      </c>
      <c r="B446" s="591"/>
      <c r="C446" s="591"/>
      <c r="D446" s="591"/>
      <c r="E446" s="591"/>
      <c r="F446" s="593"/>
      <c r="G446" s="593"/>
      <c r="H446" s="592"/>
      <c r="I446" s="1271" t="s">
        <v>52</v>
      </c>
      <c r="J446" s="1272"/>
      <c r="K446" s="1271">
        <v>1.22</v>
      </c>
      <c r="L446" s="1272"/>
      <c r="M446" s="540">
        <f>K446*12*I409</f>
        <v>4201.68</v>
      </c>
    </row>
    <row r="447" spans="1:13">
      <c r="A447" s="588" t="s">
        <v>51</v>
      </c>
      <c r="B447" s="587"/>
      <c r="C447" s="587"/>
      <c r="D447" s="587"/>
      <c r="E447" s="587"/>
      <c r="F447" s="587"/>
      <c r="G447" s="587"/>
      <c r="H447" s="586"/>
      <c r="I447" s="1275" t="s">
        <v>50</v>
      </c>
      <c r="J447" s="1276"/>
      <c r="K447" s="573"/>
      <c r="L447" s="541"/>
      <c r="M447" s="540"/>
    </row>
    <row r="448" spans="1:13">
      <c r="A448" s="595" t="s">
        <v>49</v>
      </c>
      <c r="B448" s="676"/>
      <c r="C448" s="676"/>
      <c r="D448" s="676"/>
      <c r="E448" s="676"/>
      <c r="F448" s="676"/>
      <c r="G448" s="676"/>
      <c r="H448" s="675"/>
      <c r="I448" s="1277" t="s">
        <v>48</v>
      </c>
      <c r="J448" s="1278"/>
      <c r="K448" s="1271">
        <v>0.75</v>
      </c>
      <c r="L448" s="1272"/>
      <c r="M448" s="540">
        <f>K448*12*I409</f>
        <v>2583</v>
      </c>
    </row>
    <row r="449" spans="1:13">
      <c r="A449" s="595" t="s">
        <v>47</v>
      </c>
      <c r="B449" s="676"/>
      <c r="C449" s="676"/>
      <c r="D449" s="676"/>
      <c r="E449" s="676"/>
      <c r="F449" s="676"/>
      <c r="G449" s="676"/>
      <c r="H449" s="675"/>
      <c r="I449" s="1277" t="s">
        <v>46</v>
      </c>
      <c r="J449" s="1278"/>
      <c r="K449" s="1271">
        <v>0.19</v>
      </c>
      <c r="L449" s="1272"/>
      <c r="M449" s="540">
        <f>K449*12*I409</f>
        <v>654.36000000000013</v>
      </c>
    </row>
    <row r="450" spans="1:13">
      <c r="A450" s="594" t="s">
        <v>38</v>
      </c>
      <c r="B450" s="593"/>
      <c r="C450" s="593"/>
      <c r="D450" s="593"/>
      <c r="E450" s="593"/>
      <c r="F450" s="593"/>
      <c r="G450" s="593"/>
      <c r="H450" s="592"/>
      <c r="I450" s="1277" t="s">
        <v>37</v>
      </c>
      <c r="J450" s="1278"/>
      <c r="K450" s="1238">
        <v>0.1</v>
      </c>
      <c r="L450" s="1239"/>
      <c r="M450" s="540">
        <f>K450*12*I409</f>
        <v>344.40000000000003</v>
      </c>
    </row>
    <row r="451" spans="1:13" ht="19.5" thickBot="1">
      <c r="A451" s="594" t="s">
        <v>45</v>
      </c>
      <c r="B451" s="593"/>
      <c r="C451" s="593"/>
      <c r="D451" s="593"/>
      <c r="E451" s="593"/>
      <c r="F451" s="593"/>
      <c r="G451" s="593"/>
      <c r="H451" s="592"/>
      <c r="I451" s="1240" t="s">
        <v>44</v>
      </c>
      <c r="J451" s="1241"/>
      <c r="K451" s="1242">
        <v>0.15</v>
      </c>
      <c r="L451" s="1243"/>
      <c r="M451" s="572">
        <f>K451*12*I409</f>
        <v>516.59999999999991</v>
      </c>
    </row>
    <row r="452" spans="1:13" ht="19.5" thickBot="1">
      <c r="A452" s="1303" t="s">
        <v>43</v>
      </c>
      <c r="B452" s="1304"/>
      <c r="C452" s="1304"/>
      <c r="D452" s="1304"/>
      <c r="E452" s="1304"/>
      <c r="F452" s="1304"/>
      <c r="G452" s="1304"/>
      <c r="H452" s="1305"/>
      <c r="I452" s="571"/>
      <c r="J452" s="570"/>
      <c r="K452" s="1269">
        <f>K453+K454+K455</f>
        <v>1.67</v>
      </c>
      <c r="L452" s="1270"/>
      <c r="M452" s="548">
        <f>K452*12*I409</f>
        <v>5751.48</v>
      </c>
    </row>
    <row r="453" spans="1:13">
      <c r="A453" s="588" t="s">
        <v>42</v>
      </c>
      <c r="B453" s="587"/>
      <c r="C453" s="587"/>
      <c r="D453" s="587"/>
      <c r="E453" s="587"/>
      <c r="F453" s="587"/>
      <c r="G453" s="587"/>
      <c r="H453" s="586"/>
      <c r="I453" s="1234" t="s">
        <v>41</v>
      </c>
      <c r="J453" s="1235"/>
      <c r="K453" s="1236">
        <v>0.8</v>
      </c>
      <c r="L453" s="1237"/>
      <c r="M453" s="540">
        <f>K453*12*I409</f>
        <v>2755.2000000000003</v>
      </c>
    </row>
    <row r="454" spans="1:13">
      <c r="A454" s="595" t="s">
        <v>40</v>
      </c>
      <c r="B454" s="676"/>
      <c r="C454" s="676"/>
      <c r="D454" s="676"/>
      <c r="E454" s="676"/>
      <c r="F454" s="676"/>
      <c r="G454" s="676"/>
      <c r="H454" s="675"/>
      <c r="I454" s="563" t="s">
        <v>39</v>
      </c>
      <c r="J454" s="517"/>
      <c r="K454" s="1238">
        <v>0.7</v>
      </c>
      <c r="L454" s="1239"/>
      <c r="M454" s="540">
        <f>K454*12*I409</f>
        <v>2410.7999999999997</v>
      </c>
    </row>
    <row r="455" spans="1:13" ht="19.5" thickBot="1">
      <c r="A455" s="594" t="s">
        <v>38</v>
      </c>
      <c r="B455" s="593"/>
      <c r="C455" s="593"/>
      <c r="D455" s="593"/>
      <c r="E455" s="593"/>
      <c r="F455" s="593"/>
      <c r="G455" s="593"/>
      <c r="H455" s="592"/>
      <c r="I455" s="1240" t="s">
        <v>37</v>
      </c>
      <c r="J455" s="1241"/>
      <c r="K455" s="1242">
        <v>0.17</v>
      </c>
      <c r="L455" s="1243"/>
      <c r="M455" s="540">
        <f>K455*12*I409</f>
        <v>585.48</v>
      </c>
    </row>
    <row r="456" spans="1:13" ht="19.5" thickBot="1">
      <c r="A456" s="674" t="s">
        <v>36</v>
      </c>
      <c r="B456" s="673"/>
      <c r="C456" s="673"/>
      <c r="D456" s="673"/>
      <c r="E456" s="673"/>
      <c r="F456" s="673"/>
      <c r="G456" s="673"/>
      <c r="H456" s="672"/>
      <c r="I456" s="1330" t="s">
        <v>35</v>
      </c>
      <c r="J456" s="1331"/>
      <c r="K456" s="1199">
        <v>22.65</v>
      </c>
      <c r="L456" s="1214"/>
      <c r="M456" s="548">
        <f>K456*12*I409</f>
        <v>78006.599999999991</v>
      </c>
    </row>
    <row r="457" spans="1:13" ht="19.5" thickBot="1">
      <c r="A457" s="1228" t="s">
        <v>34</v>
      </c>
      <c r="B457" s="1229"/>
      <c r="C457" s="1229"/>
      <c r="D457" s="1229"/>
      <c r="E457" s="1229"/>
      <c r="F457" s="1229"/>
      <c r="G457" s="1229"/>
      <c r="H457" s="1279"/>
      <c r="I457" s="550"/>
      <c r="J457" s="549"/>
      <c r="K457" s="1274">
        <v>1.98</v>
      </c>
      <c r="L457" s="1270"/>
      <c r="M457" s="548">
        <f>K457*12*I409</f>
        <v>6819.119999999999</v>
      </c>
    </row>
    <row r="458" spans="1:13">
      <c r="A458" s="547" t="s">
        <v>33</v>
      </c>
      <c r="B458" s="546"/>
      <c r="C458" s="546"/>
      <c r="D458" s="546"/>
      <c r="E458" s="546"/>
      <c r="F458" s="546"/>
      <c r="G458" s="546"/>
      <c r="H458" s="544"/>
      <c r="I458" s="1251" t="s">
        <v>32</v>
      </c>
      <c r="J458" s="1252"/>
      <c r="K458" s="543"/>
      <c r="L458" s="542"/>
      <c r="M458" s="540"/>
    </row>
    <row r="459" spans="1:13">
      <c r="A459" s="547" t="s">
        <v>31</v>
      </c>
      <c r="B459" s="546"/>
      <c r="C459" s="546"/>
      <c r="D459" s="546"/>
      <c r="E459" s="546"/>
      <c r="F459" s="546"/>
      <c r="G459" s="546"/>
      <c r="H459" s="544"/>
      <c r="I459" s="518"/>
      <c r="J459" s="541"/>
      <c r="K459" s="543"/>
      <c r="L459" s="542"/>
      <c r="M459" s="540"/>
    </row>
    <row r="460" spans="1:13" ht="19.5" thickBot="1">
      <c r="A460" s="547" t="s">
        <v>30</v>
      </c>
      <c r="B460" s="546"/>
      <c r="C460" s="546"/>
      <c r="D460" s="546"/>
      <c r="E460" s="546"/>
      <c r="F460" s="546"/>
      <c r="G460" s="546"/>
      <c r="H460" s="544"/>
      <c r="I460" s="558"/>
      <c r="J460" s="541"/>
      <c r="K460" s="543"/>
      <c r="L460" s="542"/>
      <c r="M460" s="540"/>
    </row>
    <row r="461" spans="1:13" ht="19.5" thickBot="1">
      <c r="A461" s="674" t="s">
        <v>29</v>
      </c>
      <c r="B461" s="673"/>
      <c r="C461" s="673"/>
      <c r="D461" s="673"/>
      <c r="E461" s="673"/>
      <c r="F461" s="673"/>
      <c r="G461" s="673"/>
      <c r="H461" s="672"/>
      <c r="I461" s="550"/>
      <c r="J461" s="549"/>
      <c r="K461" s="1274">
        <v>0.09</v>
      </c>
      <c r="L461" s="1270"/>
      <c r="M461" s="548">
        <f>K461*12*I409</f>
        <v>309.96000000000004</v>
      </c>
    </row>
    <row r="462" spans="1:13">
      <c r="A462" s="547" t="s">
        <v>28</v>
      </c>
      <c r="B462" s="546"/>
      <c r="C462" s="546"/>
      <c r="D462" s="546"/>
      <c r="E462" s="546"/>
      <c r="F462" s="546"/>
      <c r="G462" s="546"/>
      <c r="H462" s="544"/>
      <c r="I462" s="1251" t="s">
        <v>27</v>
      </c>
      <c r="J462" s="1252"/>
      <c r="K462" s="551"/>
      <c r="L462" s="542"/>
      <c r="M462" s="540"/>
    </row>
    <row r="463" spans="1:13" ht="19.5" thickBot="1">
      <c r="A463" s="547" t="s">
        <v>26</v>
      </c>
      <c r="B463" s="546"/>
      <c r="C463" s="546"/>
      <c r="D463" s="546"/>
      <c r="E463" s="546"/>
      <c r="F463" s="546"/>
      <c r="G463" s="546"/>
      <c r="H463" s="544"/>
      <c r="I463" s="518"/>
      <c r="J463" s="541"/>
      <c r="K463" s="551"/>
      <c r="L463" s="542"/>
      <c r="M463" s="540"/>
    </row>
    <row r="464" spans="1:13" ht="19.5" thickBot="1">
      <c r="A464" s="1228" t="s">
        <v>111</v>
      </c>
      <c r="B464" s="1229"/>
      <c r="C464" s="1229"/>
      <c r="D464" s="1229"/>
      <c r="E464" s="1229"/>
      <c r="F464" s="1229"/>
      <c r="G464" s="1229"/>
      <c r="H464" s="1279"/>
      <c r="I464" s="550"/>
      <c r="J464" s="549"/>
      <c r="K464" s="1274">
        <v>7.34</v>
      </c>
      <c r="L464" s="1270"/>
      <c r="M464" s="548">
        <f>K464*12*I409</f>
        <v>25278.959999999999</v>
      </c>
    </row>
    <row r="465" spans="1:13">
      <c r="A465" s="547" t="s">
        <v>24</v>
      </c>
      <c r="B465" s="545"/>
      <c r="C465" s="545"/>
      <c r="D465" s="545"/>
      <c r="E465" s="545"/>
      <c r="F465" s="546"/>
      <c r="G465" s="545"/>
      <c r="H465" s="544"/>
      <c r="I465" s="1271" t="s">
        <v>23</v>
      </c>
      <c r="J465" s="1272"/>
      <c r="K465" s="543"/>
      <c r="L465" s="542"/>
      <c r="M465" s="540"/>
    </row>
    <row r="466" spans="1:13">
      <c r="A466" s="547" t="s">
        <v>22</v>
      </c>
      <c r="B466" s="545"/>
      <c r="C466" s="545"/>
      <c r="D466" s="545"/>
      <c r="E466" s="545"/>
      <c r="F466" s="546"/>
      <c r="G466" s="545"/>
      <c r="H466" s="544"/>
      <c r="I466" s="1271" t="s">
        <v>21</v>
      </c>
      <c r="J466" s="1272"/>
      <c r="K466" s="543"/>
      <c r="L466" s="542"/>
      <c r="M466" s="540"/>
    </row>
    <row r="467" spans="1:13">
      <c r="A467" s="547" t="s">
        <v>20</v>
      </c>
      <c r="B467" s="545"/>
      <c r="C467" s="545"/>
      <c r="D467" s="545"/>
      <c r="E467" s="545"/>
      <c r="F467" s="546"/>
      <c r="G467" s="545"/>
      <c r="H467" s="544"/>
      <c r="I467" s="1271" t="s">
        <v>19</v>
      </c>
      <c r="J467" s="1272"/>
      <c r="K467" s="543"/>
      <c r="L467" s="542"/>
      <c r="M467" s="540"/>
    </row>
    <row r="468" spans="1:13">
      <c r="A468" s="547" t="s">
        <v>18</v>
      </c>
      <c r="B468" s="545"/>
      <c r="C468" s="545"/>
      <c r="D468" s="545"/>
      <c r="E468" s="545"/>
      <c r="F468" s="546"/>
      <c r="G468" s="545"/>
      <c r="H468" s="544"/>
      <c r="I468" s="1271" t="s">
        <v>17</v>
      </c>
      <c r="J468" s="1272"/>
      <c r="K468" s="543"/>
      <c r="L468" s="542"/>
      <c r="M468" s="540"/>
    </row>
    <row r="469" spans="1:13">
      <c r="A469" s="547" t="s">
        <v>16</v>
      </c>
      <c r="B469" s="545"/>
      <c r="C469" s="545"/>
      <c r="D469" s="545"/>
      <c r="E469" s="545"/>
      <c r="F469" s="546"/>
      <c r="G469" s="545"/>
      <c r="H469" s="544"/>
      <c r="I469" s="1271" t="s">
        <v>15</v>
      </c>
      <c r="J469" s="1272"/>
      <c r="K469" s="543"/>
      <c r="L469" s="542"/>
      <c r="M469" s="540"/>
    </row>
    <row r="470" spans="1:13">
      <c r="A470" s="547" t="s">
        <v>14</v>
      </c>
      <c r="B470" s="545"/>
      <c r="C470" s="545"/>
      <c r="D470" s="545"/>
      <c r="E470" s="545"/>
      <c r="F470" s="546"/>
      <c r="G470" s="545"/>
      <c r="H470" s="544"/>
      <c r="I470" s="518"/>
      <c r="J470" s="541"/>
      <c r="K470" s="543"/>
      <c r="L470" s="542"/>
      <c r="M470" s="540"/>
    </row>
    <row r="471" spans="1:13">
      <c r="A471" s="547" t="s">
        <v>13</v>
      </c>
      <c r="B471" s="545"/>
      <c r="C471" s="545"/>
      <c r="D471" s="545"/>
      <c r="E471" s="545"/>
      <c r="F471" s="546"/>
      <c r="G471" s="545"/>
      <c r="H471" s="544"/>
      <c r="I471" s="518"/>
      <c r="J471" s="541"/>
      <c r="K471" s="543"/>
      <c r="L471" s="542"/>
      <c r="M471" s="540"/>
    </row>
    <row r="472" spans="1:13">
      <c r="A472" s="547" t="s">
        <v>12</v>
      </c>
      <c r="B472" s="545"/>
      <c r="C472" s="545"/>
      <c r="D472" s="545"/>
      <c r="E472" s="545"/>
      <c r="F472" s="546"/>
      <c r="G472" s="545"/>
      <c r="H472" s="544"/>
      <c r="I472" s="518"/>
      <c r="J472" s="541"/>
      <c r="K472" s="543"/>
      <c r="L472" s="542"/>
      <c r="M472" s="540"/>
    </row>
    <row r="473" spans="1:13">
      <c r="A473" s="547" t="s">
        <v>11</v>
      </c>
      <c r="B473" s="545"/>
      <c r="C473" s="545"/>
      <c r="D473" s="545"/>
      <c r="E473" s="545"/>
      <c r="F473" s="546"/>
      <c r="G473" s="545"/>
      <c r="H473" s="544"/>
      <c r="I473" s="518"/>
      <c r="J473" s="541"/>
      <c r="K473" s="543"/>
      <c r="L473" s="542"/>
      <c r="M473" s="540"/>
    </row>
    <row r="474" spans="1:13">
      <c r="A474" s="547" t="s">
        <v>10</v>
      </c>
      <c r="B474" s="545"/>
      <c r="C474" s="545"/>
      <c r="D474" s="545"/>
      <c r="E474" s="545"/>
      <c r="F474" s="546"/>
      <c r="G474" s="545"/>
      <c r="H474" s="544"/>
      <c r="I474" s="518"/>
      <c r="J474" s="541"/>
      <c r="K474" s="543"/>
      <c r="L474" s="542"/>
      <c r="M474" s="540"/>
    </row>
    <row r="475" spans="1:13" ht="19.5" thickBot="1">
      <c r="A475" s="1248" t="s">
        <v>9</v>
      </c>
      <c r="B475" s="1249"/>
      <c r="C475" s="1249"/>
      <c r="D475" s="1249"/>
      <c r="E475" s="1249"/>
      <c r="F475" s="1249"/>
      <c r="G475" s="1249"/>
      <c r="H475" s="1250"/>
      <c r="I475" s="518"/>
      <c r="J475" s="541"/>
      <c r="K475" s="518"/>
      <c r="L475" s="541"/>
      <c r="M475" s="540"/>
    </row>
    <row r="476" spans="1:13">
      <c r="A476" s="539" t="s">
        <v>8</v>
      </c>
      <c r="B476" s="538"/>
      <c r="C476" s="538"/>
      <c r="D476" s="538"/>
      <c r="E476" s="538"/>
      <c r="F476" s="538"/>
      <c r="G476" s="538"/>
      <c r="H476" s="538"/>
      <c r="I476" s="1251" t="s">
        <v>3</v>
      </c>
      <c r="J476" s="1252"/>
      <c r="K476" s="537"/>
      <c r="L476" s="536"/>
      <c r="M476" s="535"/>
    </row>
    <row r="477" spans="1:13" ht="19.5" thickBot="1">
      <c r="A477" s="534" t="s">
        <v>7</v>
      </c>
      <c r="B477" s="533"/>
      <c r="C477" s="533"/>
      <c r="D477" s="533"/>
      <c r="E477" s="533"/>
      <c r="F477" s="533"/>
      <c r="G477" s="533"/>
      <c r="H477" s="533"/>
      <c r="I477" s="532"/>
      <c r="J477" s="530"/>
      <c r="K477" s="531"/>
      <c r="L477" s="530"/>
      <c r="M477" s="529"/>
    </row>
    <row r="478" spans="1:13" ht="19.5" thickBot="1">
      <c r="A478" s="1228" t="s">
        <v>6</v>
      </c>
      <c r="B478" s="1229"/>
      <c r="C478" s="1229"/>
      <c r="D478" s="1229"/>
      <c r="E478" s="1229"/>
      <c r="F478" s="1229"/>
      <c r="G478" s="1229"/>
      <c r="H478" s="1299"/>
      <c r="I478" s="1232" t="s">
        <v>5</v>
      </c>
      <c r="J478" s="1300"/>
      <c r="K478" s="1296">
        <v>1.69</v>
      </c>
      <c r="L478" s="1297"/>
      <c r="M478" s="521">
        <f>K478*12*I409</f>
        <v>5820.3600000000006</v>
      </c>
    </row>
    <row r="479" spans="1:13" ht="19.5" thickBot="1">
      <c r="A479" s="526" t="s">
        <v>4</v>
      </c>
      <c r="B479" s="525"/>
      <c r="C479" s="525"/>
      <c r="D479" s="525"/>
      <c r="E479" s="525"/>
      <c r="F479" s="525"/>
      <c r="G479" s="525"/>
      <c r="H479" s="525"/>
      <c r="I479" s="1232" t="s">
        <v>3</v>
      </c>
      <c r="J479" s="1233"/>
      <c r="K479" s="1258">
        <v>0.6</v>
      </c>
      <c r="L479" s="1259"/>
      <c r="M479" s="521">
        <f>K479*I409*12</f>
        <v>2066.3999999999996</v>
      </c>
    </row>
    <row r="480" spans="1:13" ht="19.5" thickBot="1">
      <c r="A480" s="526" t="s">
        <v>2</v>
      </c>
      <c r="B480" s="525"/>
      <c r="C480" s="525"/>
      <c r="D480" s="525"/>
      <c r="E480" s="525"/>
      <c r="F480" s="525"/>
      <c r="G480" s="525"/>
      <c r="H480" s="525"/>
      <c r="I480" s="524"/>
      <c r="J480" s="523"/>
      <c r="K480" s="1258">
        <v>3.81</v>
      </c>
      <c r="L480" s="1259"/>
      <c r="M480" s="521">
        <f>K480*I409*12</f>
        <v>13121.64</v>
      </c>
    </row>
    <row r="481" spans="1:13" ht="19.5" thickBot="1">
      <c r="A481" s="1228" t="s">
        <v>0</v>
      </c>
      <c r="B481" s="1229"/>
      <c r="C481" s="1229"/>
      <c r="D481" s="1229"/>
      <c r="E481" s="1229"/>
      <c r="F481" s="1229"/>
      <c r="G481" s="1229"/>
      <c r="H481" s="1229"/>
      <c r="I481" s="522"/>
      <c r="J481" s="521"/>
      <c r="K481" s="1230">
        <f>K410+K420+K435+K464+K478+K480+K479</f>
        <v>64.47</v>
      </c>
      <c r="L481" s="1231"/>
      <c r="M481" s="521">
        <f>M410+M420+M435+M464+M478+M480+M479</f>
        <v>222034.68000000002</v>
      </c>
    </row>
    <row r="483" spans="1:13">
      <c r="A483" s="1329" t="s">
        <v>104</v>
      </c>
      <c r="B483" s="1329"/>
      <c r="C483" s="1329"/>
      <c r="D483" s="1329"/>
      <c r="E483" s="1329"/>
      <c r="F483" s="1329"/>
      <c r="G483" s="1329"/>
      <c r="H483" s="1329"/>
      <c r="I483" s="1329"/>
      <c r="J483" s="1329"/>
      <c r="K483" s="1329"/>
      <c r="L483" s="1329"/>
      <c r="M483" s="573"/>
    </row>
    <row r="484" spans="1:13">
      <c r="A484" s="1294" t="s">
        <v>139</v>
      </c>
      <c r="B484" s="1294"/>
      <c r="C484" s="1294"/>
      <c r="D484" s="1294"/>
      <c r="E484" s="1294"/>
      <c r="F484" s="1294"/>
      <c r="G484" s="1294"/>
      <c r="H484" s="1294"/>
      <c r="I484" s="1294"/>
      <c r="J484" s="1294"/>
      <c r="K484" s="1294"/>
      <c r="L484" s="1294"/>
      <c r="M484" s="573"/>
    </row>
    <row r="485" spans="1:13">
      <c r="A485" s="607"/>
      <c r="B485" s="607"/>
      <c r="C485" s="607"/>
      <c r="D485" s="607"/>
      <c r="E485" s="607"/>
      <c r="F485" s="607" t="s">
        <v>281</v>
      </c>
      <c r="G485" s="607"/>
      <c r="H485" s="607"/>
      <c r="I485" s="607"/>
      <c r="J485" s="607"/>
      <c r="K485" s="607"/>
      <c r="L485" s="607"/>
      <c r="M485" s="573"/>
    </row>
    <row r="486" spans="1:13">
      <c r="A486" s="615"/>
      <c r="B486" s="591"/>
      <c r="C486" s="1295" t="s">
        <v>100</v>
      </c>
      <c r="D486" s="1295"/>
      <c r="E486" s="1295"/>
      <c r="F486" s="591"/>
      <c r="G486" s="591"/>
      <c r="H486" s="590"/>
      <c r="I486" s="1285" t="s">
        <v>99</v>
      </c>
      <c r="J486" s="1286"/>
      <c r="K486" s="1285" t="s">
        <v>98</v>
      </c>
      <c r="L486" s="1286"/>
      <c r="M486" s="589"/>
    </row>
    <row r="487" spans="1:13">
      <c r="A487" s="558"/>
      <c r="B487" s="518"/>
      <c r="C487" s="518"/>
      <c r="D487" s="518"/>
      <c r="E487" s="518"/>
      <c r="F487" s="518"/>
      <c r="G487" s="518"/>
      <c r="H487" s="541"/>
      <c r="I487" s="518"/>
      <c r="J487" s="541"/>
      <c r="K487" s="1271" t="s">
        <v>97</v>
      </c>
      <c r="L487" s="1272"/>
      <c r="M487" s="616" t="s">
        <v>96</v>
      </c>
    </row>
    <row r="488" spans="1:13">
      <c r="A488" s="558"/>
      <c r="B488" s="518"/>
      <c r="C488" s="518"/>
      <c r="D488" s="518"/>
      <c r="E488" s="518"/>
      <c r="F488" s="518"/>
      <c r="G488" s="518"/>
      <c r="H488" s="541"/>
      <c r="I488" s="1271" t="s">
        <v>95</v>
      </c>
      <c r="J488" s="1272"/>
      <c r="K488" s="1275" t="s">
        <v>94</v>
      </c>
      <c r="L488" s="1276"/>
      <c r="M488" s="616" t="s">
        <v>93</v>
      </c>
    </row>
    <row r="489" spans="1:13" ht="19.5" thickBot="1">
      <c r="A489" s="615"/>
      <c r="B489" s="591"/>
      <c r="C489" s="591"/>
      <c r="D489" s="591"/>
      <c r="E489" s="591"/>
      <c r="F489" s="591"/>
      <c r="G489" s="591"/>
      <c r="H489" s="590"/>
      <c r="I489" s="1291">
        <v>339.1</v>
      </c>
      <c r="J489" s="1292"/>
      <c r="K489" s="1240"/>
      <c r="L489" s="1241"/>
      <c r="M489" s="614"/>
    </row>
    <row r="490" spans="1:13">
      <c r="A490" s="605" t="s">
        <v>92</v>
      </c>
      <c r="B490" s="583"/>
      <c r="C490" s="583"/>
      <c r="D490" s="583"/>
      <c r="E490" s="583"/>
      <c r="F490" s="583"/>
      <c r="G490" s="583"/>
      <c r="H490" s="613"/>
      <c r="I490" s="537"/>
      <c r="J490" s="536"/>
      <c r="K490" s="1293">
        <f>K493+K496</f>
        <v>9.59</v>
      </c>
      <c r="L490" s="1288"/>
      <c r="M490" s="535">
        <f>K490*12*I489</f>
        <v>39023.628000000004</v>
      </c>
    </row>
    <row r="491" spans="1:13">
      <c r="A491" s="612" t="s">
        <v>91</v>
      </c>
      <c r="B491" s="611"/>
      <c r="C491" s="611"/>
      <c r="D491" s="611"/>
      <c r="E491" s="611"/>
      <c r="F491" s="611"/>
      <c r="G491" s="611"/>
      <c r="H491" s="606"/>
      <c r="I491" s="518"/>
      <c r="J491" s="541"/>
      <c r="K491" s="518"/>
      <c r="L491" s="541"/>
      <c r="M491" s="610"/>
    </row>
    <row r="492" spans="1:13" ht="19.5" thickBot="1">
      <c r="A492" s="601" t="s">
        <v>90</v>
      </c>
      <c r="B492" s="609"/>
      <c r="C492" s="609"/>
      <c r="D492" s="609"/>
      <c r="E492" s="609"/>
      <c r="F492" s="609"/>
      <c r="G492" s="609"/>
      <c r="H492" s="608"/>
      <c r="I492" s="531"/>
      <c r="J492" s="530"/>
      <c r="K492" s="531"/>
      <c r="L492" s="530"/>
      <c r="M492" s="529"/>
    </row>
    <row r="493" spans="1:13">
      <c r="A493" s="588" t="s">
        <v>89</v>
      </c>
      <c r="B493" s="581"/>
      <c r="C493" s="581"/>
      <c r="D493" s="581"/>
      <c r="E493" s="581"/>
      <c r="F493" s="581"/>
      <c r="G493" s="581"/>
      <c r="H493" s="580"/>
      <c r="I493" s="1275" t="s">
        <v>27</v>
      </c>
      <c r="J493" s="1276"/>
      <c r="K493" s="1251">
        <v>5.54</v>
      </c>
      <c r="L493" s="1252"/>
      <c r="M493" s="540">
        <f>K493*12*I489</f>
        <v>22543.368000000002</v>
      </c>
    </row>
    <row r="494" spans="1:13">
      <c r="A494" s="547" t="s">
        <v>80</v>
      </c>
      <c r="B494" s="518"/>
      <c r="C494" s="518"/>
      <c r="D494" s="518"/>
      <c r="E494" s="518"/>
      <c r="F494" s="518"/>
      <c r="G494" s="518"/>
      <c r="H494" s="541"/>
      <c r="I494" s="1271" t="s">
        <v>70</v>
      </c>
      <c r="J494" s="1272"/>
      <c r="K494" s="573"/>
      <c r="L494" s="541"/>
      <c r="M494" s="540"/>
    </row>
    <row r="495" spans="1:13">
      <c r="A495" s="588" t="s">
        <v>79</v>
      </c>
      <c r="B495" s="581"/>
      <c r="C495" s="581"/>
      <c r="D495" s="581"/>
      <c r="E495" s="581"/>
      <c r="F495" s="581"/>
      <c r="G495" s="581"/>
      <c r="H495" s="580"/>
      <c r="I495" s="1275"/>
      <c r="J495" s="1276"/>
      <c r="K495" s="573"/>
      <c r="L495" s="541"/>
      <c r="M495" s="540"/>
    </row>
    <row r="496" spans="1:13">
      <c r="A496" s="588" t="s">
        <v>88</v>
      </c>
      <c r="B496" s="581"/>
      <c r="C496" s="581"/>
      <c r="D496" s="581"/>
      <c r="E496" s="581"/>
      <c r="F496" s="581"/>
      <c r="G496" s="581"/>
      <c r="H496" s="580"/>
      <c r="I496" s="1277" t="s">
        <v>59</v>
      </c>
      <c r="J496" s="1278"/>
      <c r="K496" s="1271">
        <v>4.05</v>
      </c>
      <c r="L496" s="1272"/>
      <c r="M496" s="540">
        <f>K496*12*I489</f>
        <v>16480.259999999998</v>
      </c>
    </row>
    <row r="497" spans="1:13">
      <c r="A497" s="595" t="s">
        <v>87</v>
      </c>
      <c r="B497" s="563"/>
      <c r="C497" s="563"/>
      <c r="D497" s="563"/>
      <c r="E497" s="563"/>
      <c r="F497" s="563"/>
      <c r="G497" s="563"/>
      <c r="H497" s="517"/>
      <c r="I497" s="1271" t="s">
        <v>70</v>
      </c>
      <c r="J497" s="1272"/>
      <c r="K497" s="607"/>
      <c r="L497" s="606"/>
      <c r="M497" s="540"/>
    </row>
    <row r="498" spans="1:13">
      <c r="A498" s="594" t="s">
        <v>86</v>
      </c>
      <c r="B498" s="591"/>
      <c r="C498" s="591"/>
      <c r="D498" s="591"/>
      <c r="E498" s="591"/>
      <c r="F498" s="591"/>
      <c r="G498" s="591"/>
      <c r="H498" s="590"/>
      <c r="I498" s="1271"/>
      <c r="J498" s="1272"/>
      <c r="K498" s="573"/>
      <c r="L498" s="541"/>
      <c r="M498" s="540"/>
    </row>
    <row r="499" spans="1:13" ht="19.5" thickBot="1">
      <c r="A499" s="588" t="s">
        <v>85</v>
      </c>
      <c r="B499" s="587"/>
      <c r="C499" s="587"/>
      <c r="D499" s="587"/>
      <c r="E499" s="587"/>
      <c r="F499" s="587"/>
      <c r="G499" s="587"/>
      <c r="H499" s="586"/>
      <c r="I499" s="581"/>
      <c r="J499" s="580"/>
      <c r="K499" s="1238"/>
      <c r="L499" s="1239"/>
      <c r="M499" s="540"/>
    </row>
    <row r="500" spans="1:13">
      <c r="A500" s="605" t="s">
        <v>84</v>
      </c>
      <c r="B500" s="604"/>
      <c r="C500" s="604"/>
      <c r="D500" s="604"/>
      <c r="E500" s="604"/>
      <c r="F500" s="604"/>
      <c r="G500" s="604"/>
      <c r="H500" s="603"/>
      <c r="I500" s="537"/>
      <c r="J500" s="602"/>
      <c r="K500" s="1290">
        <f>K502+K507+K510</f>
        <v>6.1999999999999993</v>
      </c>
      <c r="L500" s="1288"/>
      <c r="M500" s="535">
        <f>K500*12*I489</f>
        <v>25229.039999999997</v>
      </c>
    </row>
    <row r="501" spans="1:13" ht="19.5" thickBot="1">
      <c r="A501" s="601" t="s">
        <v>83</v>
      </c>
      <c r="B501" s="600"/>
      <c r="C501" s="600"/>
      <c r="D501" s="600"/>
      <c r="E501" s="600"/>
      <c r="F501" s="600"/>
      <c r="G501" s="600"/>
      <c r="H501" s="599"/>
      <c r="I501" s="531"/>
      <c r="J501" s="598"/>
      <c r="K501" s="531"/>
      <c r="L501" s="530"/>
      <c r="M501" s="529"/>
    </row>
    <row r="502" spans="1:13">
      <c r="A502" s="547" t="s">
        <v>82</v>
      </c>
      <c r="B502" s="546"/>
      <c r="C502" s="546"/>
      <c r="D502" s="546"/>
      <c r="E502" s="546"/>
      <c r="F502" s="546"/>
      <c r="G502" s="546"/>
      <c r="H502" s="544"/>
      <c r="I502" s="1271" t="s">
        <v>27</v>
      </c>
      <c r="J502" s="1272"/>
      <c r="K502" s="1251">
        <v>3.11</v>
      </c>
      <c r="L502" s="1252"/>
      <c r="M502" s="540">
        <f>K502*12*I489</f>
        <v>12655.212000000001</v>
      </c>
    </row>
    <row r="503" spans="1:13">
      <c r="A503" s="588" t="s">
        <v>81</v>
      </c>
      <c r="B503" s="587"/>
      <c r="C503" s="587"/>
      <c r="D503" s="587"/>
      <c r="E503" s="587"/>
      <c r="F503" s="587"/>
      <c r="G503" s="587"/>
      <c r="H503" s="586"/>
      <c r="I503" s="597"/>
      <c r="J503" s="596"/>
      <c r="K503" s="573"/>
      <c r="L503" s="541"/>
      <c r="M503" s="540"/>
    </row>
    <row r="504" spans="1:13">
      <c r="A504" s="547" t="s">
        <v>80</v>
      </c>
      <c r="B504" s="518"/>
      <c r="C504" s="518"/>
      <c r="D504" s="518"/>
      <c r="E504" s="518"/>
      <c r="F504" s="518"/>
      <c r="G504" s="518"/>
      <c r="H504" s="541"/>
      <c r="I504" s="1271" t="s">
        <v>70</v>
      </c>
      <c r="J504" s="1272"/>
      <c r="K504" s="573"/>
      <c r="L504" s="541"/>
      <c r="M504" s="540"/>
    </row>
    <row r="505" spans="1:13">
      <c r="A505" s="588" t="s">
        <v>79</v>
      </c>
      <c r="B505" s="581"/>
      <c r="C505" s="581"/>
      <c r="D505" s="581"/>
      <c r="E505" s="581"/>
      <c r="F505" s="581"/>
      <c r="G505" s="581"/>
      <c r="H505" s="580"/>
      <c r="I505" s="1275"/>
      <c r="J505" s="1276"/>
      <c r="K505" s="573"/>
      <c r="L505" s="541"/>
      <c r="M505" s="540"/>
    </row>
    <row r="506" spans="1:13">
      <c r="A506" s="595" t="s">
        <v>78</v>
      </c>
      <c r="B506" s="563"/>
      <c r="C506" s="517"/>
      <c r="D506" s="518"/>
      <c r="E506" s="518"/>
      <c r="F506" s="518"/>
      <c r="G506" s="518"/>
      <c r="H506" s="541"/>
      <c r="I506" s="1271" t="s">
        <v>70</v>
      </c>
      <c r="J506" s="1272"/>
      <c r="K506" s="573"/>
      <c r="L506" s="541"/>
      <c r="M506" s="540"/>
    </row>
    <row r="507" spans="1:13">
      <c r="A507" s="547" t="s">
        <v>77</v>
      </c>
      <c r="B507" s="518"/>
      <c r="C507" s="518"/>
      <c r="D507" s="563"/>
      <c r="E507" s="563"/>
      <c r="F507" s="563"/>
      <c r="G507" s="563"/>
      <c r="H507" s="517"/>
      <c r="I507" s="1277" t="s">
        <v>59</v>
      </c>
      <c r="J507" s="1278"/>
      <c r="K507" s="1271">
        <v>1.36</v>
      </c>
      <c r="L507" s="1272"/>
      <c r="M507" s="540">
        <f>K507*12*I489</f>
        <v>5534.1120000000001</v>
      </c>
    </row>
    <row r="508" spans="1:13">
      <c r="A508" s="594" t="s">
        <v>76</v>
      </c>
      <c r="B508" s="593"/>
      <c r="C508" s="593"/>
      <c r="D508" s="593"/>
      <c r="E508" s="593"/>
      <c r="F508" s="593"/>
      <c r="G508" s="593"/>
      <c r="H508" s="592"/>
      <c r="I508" s="1285" t="s">
        <v>75</v>
      </c>
      <c r="J508" s="1286"/>
      <c r="K508" s="573"/>
      <c r="L508" s="541"/>
      <c r="M508" s="540"/>
    </row>
    <row r="509" spans="1:13">
      <c r="A509" s="588"/>
      <c r="B509" s="587"/>
      <c r="C509" s="587"/>
      <c r="D509" s="587"/>
      <c r="E509" s="587"/>
      <c r="F509" s="587"/>
      <c r="G509" s="587"/>
      <c r="H509" s="586"/>
      <c r="I509" s="581" t="s">
        <v>74</v>
      </c>
      <c r="J509" s="580"/>
      <c r="K509" s="573"/>
      <c r="L509" s="541"/>
      <c r="M509" s="540"/>
    </row>
    <row r="510" spans="1:13">
      <c r="A510" s="594" t="s">
        <v>73</v>
      </c>
      <c r="B510" s="593"/>
      <c r="C510" s="593"/>
      <c r="D510" s="593"/>
      <c r="E510" s="593"/>
      <c r="F510" s="593"/>
      <c r="G510" s="593"/>
      <c r="H510" s="592"/>
      <c r="I510" s="1285" t="s">
        <v>59</v>
      </c>
      <c r="J510" s="1286"/>
      <c r="K510" s="1271">
        <v>1.73</v>
      </c>
      <c r="L510" s="1272"/>
      <c r="M510" s="540">
        <f>K510*12*I489</f>
        <v>7039.7159999999994</v>
      </c>
    </row>
    <row r="511" spans="1:13">
      <c r="A511" s="588" t="s">
        <v>72</v>
      </c>
      <c r="B511" s="587"/>
      <c r="C511" s="587"/>
      <c r="D511" s="587"/>
      <c r="E511" s="587"/>
      <c r="F511" s="587"/>
      <c r="G511" s="587"/>
      <c r="H511" s="586"/>
      <c r="I511" s="581"/>
      <c r="J511" s="580"/>
      <c r="K511" s="573"/>
      <c r="L511" s="541"/>
      <c r="M511" s="540"/>
    </row>
    <row r="512" spans="1:13">
      <c r="A512" s="594" t="s">
        <v>71</v>
      </c>
      <c r="B512" s="593"/>
      <c r="C512" s="593"/>
      <c r="D512" s="593"/>
      <c r="E512" s="593"/>
      <c r="F512" s="593"/>
      <c r="G512" s="593"/>
      <c r="H512" s="592"/>
      <c r="I512" s="1271" t="s">
        <v>70</v>
      </c>
      <c r="J512" s="1272"/>
      <c r="K512" s="573"/>
      <c r="L512" s="541"/>
      <c r="M512" s="540"/>
    </row>
    <row r="513" spans="1:13">
      <c r="A513" s="594" t="s">
        <v>69</v>
      </c>
      <c r="B513" s="593"/>
      <c r="C513" s="593"/>
      <c r="D513" s="593"/>
      <c r="E513" s="593"/>
      <c r="F513" s="593"/>
      <c r="G513" s="593"/>
      <c r="H513" s="592"/>
      <c r="I513" s="1285" t="s">
        <v>68</v>
      </c>
      <c r="J513" s="1286"/>
      <c r="K513" s="591"/>
      <c r="L513" s="590"/>
      <c r="M513" s="589"/>
    </row>
    <row r="514" spans="1:13" ht="19.5" thickBot="1">
      <c r="A514" s="588"/>
      <c r="B514" s="587"/>
      <c r="C514" s="587"/>
      <c r="D514" s="587"/>
      <c r="E514" s="587"/>
      <c r="F514" s="587"/>
      <c r="G514" s="587"/>
      <c r="H514" s="586"/>
      <c r="I514" s="1282" t="s">
        <v>67</v>
      </c>
      <c r="J514" s="1283"/>
      <c r="K514" s="581"/>
      <c r="L514" s="580"/>
      <c r="M514" s="585"/>
    </row>
    <row r="515" spans="1:13">
      <c r="A515" s="584" t="s">
        <v>66</v>
      </c>
      <c r="B515" s="583"/>
      <c r="C515" s="583"/>
      <c r="D515" s="583"/>
      <c r="E515" s="583"/>
      <c r="F515" s="583"/>
      <c r="G515" s="537"/>
      <c r="H515" s="536"/>
      <c r="I515" s="537"/>
      <c r="J515" s="536"/>
      <c r="K515" s="1287">
        <f>K517+K524+K532+K536+K537+K541</f>
        <v>48.610000000000007</v>
      </c>
      <c r="L515" s="1288"/>
      <c r="M515" s="535">
        <f>M517+M524+M532+M536+M537+M541</f>
        <v>197803.81200000003</v>
      </c>
    </row>
    <row r="516" spans="1:13" ht="19.5" thickBot="1">
      <c r="A516" s="582"/>
      <c r="B516" s="531"/>
      <c r="C516" s="531"/>
      <c r="D516" s="531"/>
      <c r="E516" s="531"/>
      <c r="F516" s="531"/>
      <c r="G516" s="531"/>
      <c r="H516" s="530"/>
      <c r="I516" s="531"/>
      <c r="J516" s="530"/>
      <c r="K516" s="531"/>
      <c r="L516" s="530"/>
      <c r="M516" s="529"/>
    </row>
    <row r="517" spans="1:13" ht="19.5" thickBot="1">
      <c r="A517" s="1228" t="s">
        <v>65</v>
      </c>
      <c r="B517" s="1229"/>
      <c r="C517" s="1229"/>
      <c r="D517" s="1229"/>
      <c r="E517" s="1229"/>
      <c r="F517" s="1229"/>
      <c r="G517" s="1229"/>
      <c r="H517" s="1279"/>
      <c r="I517" s="550"/>
      <c r="J517" s="549"/>
      <c r="K517" s="1289">
        <f>K518+K519+K520+K522+K523</f>
        <v>8.3000000000000007</v>
      </c>
      <c r="L517" s="1284"/>
      <c r="M517" s="548">
        <f>K517*12*I489</f>
        <v>33774.360000000008</v>
      </c>
    </row>
    <row r="518" spans="1:13">
      <c r="A518" s="588" t="s">
        <v>64</v>
      </c>
      <c r="B518" s="587"/>
      <c r="C518" s="587"/>
      <c r="D518" s="587"/>
      <c r="E518" s="587"/>
      <c r="F518" s="587"/>
      <c r="G518" s="587"/>
      <c r="H518" s="586"/>
      <c r="I518" s="1275" t="s">
        <v>63</v>
      </c>
      <c r="J518" s="1276"/>
      <c r="K518" s="1251">
        <v>2.2400000000000002</v>
      </c>
      <c r="L518" s="1252"/>
      <c r="M518" s="540">
        <f>K518*12*I489</f>
        <v>9115.0080000000016</v>
      </c>
    </row>
    <row r="519" spans="1:13">
      <c r="A519" s="595" t="s">
        <v>62</v>
      </c>
      <c r="B519" s="676"/>
      <c r="C519" s="676"/>
      <c r="D519" s="676"/>
      <c r="E519" s="676"/>
      <c r="F519" s="676"/>
      <c r="G519" s="676"/>
      <c r="H519" s="675"/>
      <c r="I519" s="1277" t="s">
        <v>61</v>
      </c>
      <c r="J519" s="1278"/>
      <c r="K519" s="1271">
        <v>5.28</v>
      </c>
      <c r="L519" s="1272"/>
      <c r="M519" s="540">
        <f>K519*12*I489</f>
        <v>21485.376</v>
      </c>
    </row>
    <row r="520" spans="1:13">
      <c r="A520" s="594" t="s">
        <v>60</v>
      </c>
      <c r="B520" s="593"/>
      <c r="C520" s="593"/>
      <c r="D520" s="593"/>
      <c r="E520" s="593"/>
      <c r="F520" s="593"/>
      <c r="G520" s="593"/>
      <c r="H520" s="592"/>
      <c r="I520" s="1285" t="s">
        <v>59</v>
      </c>
      <c r="J520" s="1286"/>
      <c r="K520" s="1271">
        <v>0.6</v>
      </c>
      <c r="L520" s="1272"/>
      <c r="M520" s="540">
        <f>K520*12*I489</f>
        <v>2441.52</v>
      </c>
    </row>
    <row r="521" spans="1:13">
      <c r="A521" s="678" t="s">
        <v>58</v>
      </c>
      <c r="B521" s="581"/>
      <c r="C521" s="581"/>
      <c r="D521" s="581"/>
      <c r="E521" s="587"/>
      <c r="F521" s="587"/>
      <c r="G521" s="587"/>
      <c r="H521" s="586"/>
      <c r="I521" s="581"/>
      <c r="J521" s="580"/>
      <c r="K521" s="518"/>
      <c r="L521" s="541"/>
      <c r="M521" s="540"/>
    </row>
    <row r="522" spans="1:13">
      <c r="A522" s="595" t="s">
        <v>57</v>
      </c>
      <c r="B522" s="676"/>
      <c r="C522" s="676"/>
      <c r="D522" s="676"/>
      <c r="E522" s="676"/>
      <c r="F522" s="676"/>
      <c r="G522" s="676"/>
      <c r="H522" s="675"/>
      <c r="I522" s="1277" t="s">
        <v>27</v>
      </c>
      <c r="J522" s="1278"/>
      <c r="K522" s="1271">
        <v>0.18</v>
      </c>
      <c r="L522" s="1272"/>
      <c r="M522" s="540">
        <f>K522*12*I489</f>
        <v>732.45600000000013</v>
      </c>
    </row>
    <row r="523" spans="1:13" ht="19.5" thickBot="1">
      <c r="A523" s="594" t="s">
        <v>56</v>
      </c>
      <c r="B523" s="593"/>
      <c r="C523" s="593"/>
      <c r="D523" s="593"/>
      <c r="E523" s="593"/>
      <c r="F523" s="593"/>
      <c r="G523" s="593"/>
      <c r="H523" s="592"/>
      <c r="I523" s="1240" t="s">
        <v>27</v>
      </c>
      <c r="J523" s="1241"/>
      <c r="K523" s="1282"/>
      <c r="L523" s="1283"/>
      <c r="M523" s="540"/>
    </row>
    <row r="524" spans="1:13" ht="19.5" thickBot="1">
      <c r="A524" s="1303" t="s">
        <v>55</v>
      </c>
      <c r="B524" s="1304"/>
      <c r="C524" s="1304"/>
      <c r="D524" s="1304"/>
      <c r="E524" s="1304"/>
      <c r="F524" s="1304"/>
      <c r="G524" s="1304"/>
      <c r="H524" s="1305"/>
      <c r="I524" s="550"/>
      <c r="J524" s="549"/>
      <c r="K524" s="1274">
        <f>K525+K526+K528+K529+K530+K531</f>
        <v>2.5499999999999998</v>
      </c>
      <c r="L524" s="1284"/>
      <c r="M524" s="548">
        <f>K524*12*I489</f>
        <v>10376.459999999999</v>
      </c>
    </row>
    <row r="525" spans="1:13">
      <c r="A525" s="677" t="s">
        <v>54</v>
      </c>
      <c r="B525" s="581"/>
      <c r="C525" s="581"/>
      <c r="D525" s="581"/>
      <c r="E525" s="581"/>
      <c r="F525" s="587"/>
      <c r="G525" s="587"/>
      <c r="H525" s="586"/>
      <c r="I525" s="576"/>
      <c r="J525" s="541"/>
      <c r="K525" s="1251">
        <v>0.14000000000000001</v>
      </c>
      <c r="L525" s="1252"/>
      <c r="M525" s="540">
        <f>K525*12*I489</f>
        <v>569.6880000000001</v>
      </c>
    </row>
    <row r="526" spans="1:13">
      <c r="A526" s="615" t="s">
        <v>53</v>
      </c>
      <c r="B526" s="591"/>
      <c r="C526" s="591"/>
      <c r="D526" s="591"/>
      <c r="E526" s="591"/>
      <c r="F526" s="593"/>
      <c r="G526" s="593"/>
      <c r="H526" s="592"/>
      <c r="I526" s="1271" t="s">
        <v>52</v>
      </c>
      <c r="J526" s="1272"/>
      <c r="K526" s="1271">
        <v>1.22</v>
      </c>
      <c r="L526" s="1272"/>
      <c r="M526" s="540">
        <f>K526*12*I489</f>
        <v>4964.4240000000009</v>
      </c>
    </row>
    <row r="527" spans="1:13">
      <c r="A527" s="588" t="s">
        <v>51</v>
      </c>
      <c r="B527" s="587"/>
      <c r="C527" s="587"/>
      <c r="D527" s="587"/>
      <c r="E527" s="587"/>
      <c r="F527" s="587"/>
      <c r="G527" s="587"/>
      <c r="H527" s="586"/>
      <c r="I527" s="1275" t="s">
        <v>50</v>
      </c>
      <c r="J527" s="1276"/>
      <c r="K527" s="573"/>
      <c r="L527" s="541"/>
      <c r="M527" s="540"/>
    </row>
    <row r="528" spans="1:13">
      <c r="A528" s="595" t="s">
        <v>49</v>
      </c>
      <c r="B528" s="676"/>
      <c r="C528" s="676"/>
      <c r="D528" s="676"/>
      <c r="E528" s="676"/>
      <c r="F528" s="676"/>
      <c r="G528" s="676"/>
      <c r="H528" s="675"/>
      <c r="I528" s="1277" t="s">
        <v>48</v>
      </c>
      <c r="J528" s="1278"/>
      <c r="K528" s="1271">
        <v>0.75</v>
      </c>
      <c r="L528" s="1272"/>
      <c r="M528" s="540">
        <f>K528*12*I489</f>
        <v>3051.9</v>
      </c>
    </row>
    <row r="529" spans="1:13">
      <c r="A529" s="595" t="s">
        <v>47</v>
      </c>
      <c r="B529" s="676"/>
      <c r="C529" s="676"/>
      <c r="D529" s="676"/>
      <c r="E529" s="676"/>
      <c r="F529" s="676"/>
      <c r="G529" s="676"/>
      <c r="H529" s="675"/>
      <c r="I529" s="1277" t="s">
        <v>46</v>
      </c>
      <c r="J529" s="1278"/>
      <c r="K529" s="1271">
        <v>0.19</v>
      </c>
      <c r="L529" s="1272"/>
      <c r="M529" s="540">
        <f>K529*12*I489</f>
        <v>773.14800000000014</v>
      </c>
    </row>
    <row r="530" spans="1:13">
      <c r="A530" s="594" t="s">
        <v>38</v>
      </c>
      <c r="B530" s="593"/>
      <c r="C530" s="593"/>
      <c r="D530" s="593"/>
      <c r="E530" s="593"/>
      <c r="F530" s="593"/>
      <c r="G530" s="593"/>
      <c r="H530" s="592"/>
      <c r="I530" s="1277" t="s">
        <v>37</v>
      </c>
      <c r="J530" s="1278"/>
      <c r="K530" s="1238">
        <v>0.1</v>
      </c>
      <c r="L530" s="1239"/>
      <c r="M530" s="540">
        <f>K530*12*I489</f>
        <v>406.92000000000007</v>
      </c>
    </row>
    <row r="531" spans="1:13" ht="19.5" thickBot="1">
      <c r="A531" s="594" t="s">
        <v>45</v>
      </c>
      <c r="B531" s="593"/>
      <c r="C531" s="593"/>
      <c r="D531" s="593"/>
      <c r="E531" s="593"/>
      <c r="F531" s="593"/>
      <c r="G531" s="593"/>
      <c r="H531" s="592"/>
      <c r="I531" s="1240" t="s">
        <v>44</v>
      </c>
      <c r="J531" s="1241"/>
      <c r="K531" s="1242">
        <v>0.15</v>
      </c>
      <c r="L531" s="1243"/>
      <c r="M531" s="572">
        <f>K531*12*I489</f>
        <v>610.38</v>
      </c>
    </row>
    <row r="532" spans="1:13" ht="19.5" thickBot="1">
      <c r="A532" s="1303" t="s">
        <v>43</v>
      </c>
      <c r="B532" s="1304"/>
      <c r="C532" s="1304"/>
      <c r="D532" s="1304"/>
      <c r="E532" s="1304"/>
      <c r="F532" s="1304"/>
      <c r="G532" s="1304"/>
      <c r="H532" s="1305"/>
      <c r="I532" s="571"/>
      <c r="J532" s="570"/>
      <c r="K532" s="1269">
        <f>K533+K534+K535</f>
        <v>1.67</v>
      </c>
      <c r="L532" s="1270"/>
      <c r="M532" s="548">
        <f>K532*12*I489</f>
        <v>6795.5640000000003</v>
      </c>
    </row>
    <row r="533" spans="1:13">
      <c r="A533" s="588" t="s">
        <v>42</v>
      </c>
      <c r="B533" s="587"/>
      <c r="C533" s="587"/>
      <c r="D533" s="587"/>
      <c r="E533" s="587"/>
      <c r="F533" s="587"/>
      <c r="G533" s="587"/>
      <c r="H533" s="586"/>
      <c r="I533" s="1234" t="s">
        <v>41</v>
      </c>
      <c r="J533" s="1235"/>
      <c r="K533" s="1236">
        <v>0.8</v>
      </c>
      <c r="L533" s="1237"/>
      <c r="M533" s="540">
        <f>K533*12*I489</f>
        <v>3255.3600000000006</v>
      </c>
    </row>
    <row r="534" spans="1:13">
      <c r="A534" s="595" t="s">
        <v>40</v>
      </c>
      <c r="B534" s="676"/>
      <c r="C534" s="676"/>
      <c r="D534" s="676"/>
      <c r="E534" s="676"/>
      <c r="F534" s="676"/>
      <c r="G534" s="676"/>
      <c r="H534" s="675"/>
      <c r="I534" s="563" t="s">
        <v>39</v>
      </c>
      <c r="J534" s="517"/>
      <c r="K534" s="1238">
        <v>0.7</v>
      </c>
      <c r="L534" s="1239"/>
      <c r="M534" s="540">
        <f>K534*12*I489</f>
        <v>2848.4399999999996</v>
      </c>
    </row>
    <row r="535" spans="1:13" ht="19.5" thickBot="1">
      <c r="A535" s="594" t="s">
        <v>38</v>
      </c>
      <c r="B535" s="593"/>
      <c r="C535" s="593"/>
      <c r="D535" s="593"/>
      <c r="E535" s="593"/>
      <c r="F535" s="593"/>
      <c r="G535" s="593"/>
      <c r="H535" s="592"/>
      <c r="I535" s="1240" t="s">
        <v>37</v>
      </c>
      <c r="J535" s="1241"/>
      <c r="K535" s="1242">
        <v>0.17</v>
      </c>
      <c r="L535" s="1243"/>
      <c r="M535" s="540">
        <f>K535*12*I489</f>
        <v>691.76400000000001</v>
      </c>
    </row>
    <row r="536" spans="1:13" ht="19.5" thickBot="1">
      <c r="A536" s="674" t="s">
        <v>36</v>
      </c>
      <c r="B536" s="673"/>
      <c r="C536" s="673"/>
      <c r="D536" s="673"/>
      <c r="E536" s="673"/>
      <c r="F536" s="673"/>
      <c r="G536" s="673"/>
      <c r="H536" s="672"/>
      <c r="I536" s="1330" t="s">
        <v>35</v>
      </c>
      <c r="J536" s="1331"/>
      <c r="K536" s="1199">
        <v>34.020000000000003</v>
      </c>
      <c r="L536" s="1214"/>
      <c r="M536" s="548">
        <f>K536*12*I489</f>
        <v>138434.18400000001</v>
      </c>
    </row>
    <row r="537" spans="1:13" ht="19.5" thickBot="1">
      <c r="A537" s="1228" t="s">
        <v>34</v>
      </c>
      <c r="B537" s="1229"/>
      <c r="C537" s="1229"/>
      <c r="D537" s="1229"/>
      <c r="E537" s="1229"/>
      <c r="F537" s="1229"/>
      <c r="G537" s="1229"/>
      <c r="H537" s="1279"/>
      <c r="I537" s="550"/>
      <c r="J537" s="549"/>
      <c r="K537" s="1274">
        <v>1.98</v>
      </c>
      <c r="L537" s="1270"/>
      <c r="M537" s="548">
        <f>K537*12*I489</f>
        <v>8057.0159999999996</v>
      </c>
    </row>
    <row r="538" spans="1:13">
      <c r="A538" s="547" t="s">
        <v>33</v>
      </c>
      <c r="B538" s="546"/>
      <c r="C538" s="546"/>
      <c r="D538" s="546"/>
      <c r="E538" s="546"/>
      <c r="F538" s="546"/>
      <c r="G538" s="546"/>
      <c r="H538" s="544"/>
      <c r="I538" s="1251" t="s">
        <v>32</v>
      </c>
      <c r="J538" s="1252"/>
      <c r="K538" s="543"/>
      <c r="L538" s="542"/>
      <c r="M538" s="540"/>
    </row>
    <row r="539" spans="1:13">
      <c r="A539" s="547" t="s">
        <v>31</v>
      </c>
      <c r="B539" s="546"/>
      <c r="C539" s="546"/>
      <c r="D539" s="546"/>
      <c r="E539" s="546"/>
      <c r="F539" s="546"/>
      <c r="G539" s="546"/>
      <c r="H539" s="544"/>
      <c r="I539" s="518"/>
      <c r="J539" s="541"/>
      <c r="K539" s="543"/>
      <c r="L539" s="542"/>
      <c r="M539" s="540"/>
    </row>
    <row r="540" spans="1:13" ht="19.5" thickBot="1">
      <c r="A540" s="547" t="s">
        <v>30</v>
      </c>
      <c r="B540" s="546"/>
      <c r="C540" s="546"/>
      <c r="D540" s="546"/>
      <c r="E540" s="546"/>
      <c r="F540" s="546"/>
      <c r="G540" s="546"/>
      <c r="H540" s="544"/>
      <c r="I540" s="558"/>
      <c r="J540" s="541"/>
      <c r="K540" s="543"/>
      <c r="L540" s="542"/>
      <c r="M540" s="540"/>
    </row>
    <row r="541" spans="1:13" ht="19.5" thickBot="1">
      <c r="A541" s="674" t="s">
        <v>29</v>
      </c>
      <c r="B541" s="673"/>
      <c r="C541" s="673"/>
      <c r="D541" s="673"/>
      <c r="E541" s="673"/>
      <c r="F541" s="673"/>
      <c r="G541" s="673"/>
      <c r="H541" s="672"/>
      <c r="I541" s="550"/>
      <c r="J541" s="549"/>
      <c r="K541" s="1274">
        <v>0.09</v>
      </c>
      <c r="L541" s="1270"/>
      <c r="M541" s="548">
        <f>K541*12*I489</f>
        <v>366.22800000000007</v>
      </c>
    </row>
    <row r="542" spans="1:13">
      <c r="A542" s="547" t="s">
        <v>28</v>
      </c>
      <c r="B542" s="546"/>
      <c r="C542" s="546"/>
      <c r="D542" s="546"/>
      <c r="E542" s="546"/>
      <c r="F542" s="546"/>
      <c r="G542" s="546"/>
      <c r="H542" s="544"/>
      <c r="I542" s="1251" t="s">
        <v>27</v>
      </c>
      <c r="J542" s="1252"/>
      <c r="K542" s="551"/>
      <c r="L542" s="542"/>
      <c r="M542" s="540"/>
    </row>
    <row r="543" spans="1:13" ht="19.5" thickBot="1">
      <c r="A543" s="547" t="s">
        <v>280</v>
      </c>
      <c r="B543" s="546"/>
      <c r="C543" s="546"/>
      <c r="D543" s="546"/>
      <c r="E543" s="546"/>
      <c r="F543" s="546"/>
      <c r="G543" s="546"/>
      <c r="H543" s="544"/>
      <c r="I543" s="518"/>
      <c r="J543" s="541"/>
      <c r="K543" s="551"/>
      <c r="L543" s="542"/>
      <c r="M543" s="540"/>
    </row>
    <row r="544" spans="1:13" ht="19.5" thickBot="1">
      <c r="A544" s="1228" t="s">
        <v>111</v>
      </c>
      <c r="B544" s="1229"/>
      <c r="C544" s="1229"/>
      <c r="D544" s="1229"/>
      <c r="E544" s="1229"/>
      <c r="F544" s="1229"/>
      <c r="G544" s="1229"/>
      <c r="H544" s="1279"/>
      <c r="I544" s="550"/>
      <c r="J544" s="549"/>
      <c r="K544" s="1274">
        <v>7.34</v>
      </c>
      <c r="L544" s="1270"/>
      <c r="M544" s="548">
        <f>K544*12*I489</f>
        <v>29867.928</v>
      </c>
    </row>
    <row r="545" spans="1:16">
      <c r="A545" s="547" t="s">
        <v>24</v>
      </c>
      <c r="B545" s="545"/>
      <c r="C545" s="545"/>
      <c r="D545" s="545"/>
      <c r="E545" s="545"/>
      <c r="F545" s="546"/>
      <c r="G545" s="545"/>
      <c r="H545" s="544"/>
      <c r="I545" s="1271" t="s">
        <v>23</v>
      </c>
      <c r="J545" s="1272"/>
      <c r="K545" s="543"/>
      <c r="L545" s="542"/>
      <c r="M545" s="540"/>
    </row>
    <row r="546" spans="1:16">
      <c r="A546" s="547" t="s">
        <v>22</v>
      </c>
      <c r="B546" s="545"/>
      <c r="C546" s="545"/>
      <c r="D546" s="545"/>
      <c r="E546" s="545"/>
      <c r="F546" s="546"/>
      <c r="G546" s="545"/>
      <c r="H546" s="544"/>
      <c r="I546" s="1271" t="s">
        <v>21</v>
      </c>
      <c r="J546" s="1272"/>
      <c r="K546" s="543"/>
      <c r="L546" s="542"/>
      <c r="M546" s="540"/>
    </row>
    <row r="547" spans="1:16">
      <c r="A547" s="547" t="s">
        <v>20</v>
      </c>
      <c r="B547" s="545"/>
      <c r="C547" s="545"/>
      <c r="D547" s="545"/>
      <c r="E547" s="545"/>
      <c r="F547" s="546"/>
      <c r="G547" s="545"/>
      <c r="H547" s="544"/>
      <c r="I547" s="1271" t="s">
        <v>19</v>
      </c>
      <c r="J547" s="1272"/>
      <c r="K547" s="543"/>
      <c r="L547" s="542"/>
      <c r="M547" s="540"/>
    </row>
    <row r="548" spans="1:16">
      <c r="A548" s="547" t="s">
        <v>18</v>
      </c>
      <c r="B548" s="545"/>
      <c r="C548" s="545"/>
      <c r="D548" s="545"/>
      <c r="E548" s="545"/>
      <c r="F548" s="546"/>
      <c r="G548" s="545"/>
      <c r="H548" s="544"/>
      <c r="I548" s="1271" t="s">
        <v>17</v>
      </c>
      <c r="J548" s="1272"/>
      <c r="K548" s="543"/>
      <c r="L548" s="542"/>
      <c r="M548" s="540"/>
    </row>
    <row r="549" spans="1:16">
      <c r="A549" s="547" t="s">
        <v>16</v>
      </c>
      <c r="B549" s="545"/>
      <c r="C549" s="545"/>
      <c r="D549" s="545"/>
      <c r="E549" s="545"/>
      <c r="F549" s="546"/>
      <c r="G549" s="545"/>
      <c r="H549" s="544"/>
      <c r="I549" s="1271" t="s">
        <v>15</v>
      </c>
      <c r="J549" s="1272"/>
      <c r="K549" s="543"/>
      <c r="L549" s="542"/>
      <c r="M549" s="540"/>
    </row>
    <row r="550" spans="1:16">
      <c r="A550" s="547" t="s">
        <v>14</v>
      </c>
      <c r="B550" s="545"/>
      <c r="C550" s="545"/>
      <c r="D550" s="545"/>
      <c r="E550" s="545"/>
      <c r="F550" s="546"/>
      <c r="G550" s="545"/>
      <c r="H550" s="544"/>
      <c r="I550" s="518"/>
      <c r="J550" s="541"/>
      <c r="K550" s="543"/>
      <c r="L550" s="542"/>
      <c r="M550" s="540"/>
    </row>
    <row r="551" spans="1:16">
      <c r="A551" s="547" t="s">
        <v>13</v>
      </c>
      <c r="B551" s="545"/>
      <c r="C551" s="545"/>
      <c r="D551" s="545"/>
      <c r="E551" s="545"/>
      <c r="F551" s="546"/>
      <c r="G551" s="545"/>
      <c r="H551" s="544"/>
      <c r="I551" s="518"/>
      <c r="J551" s="541"/>
      <c r="K551" s="543"/>
      <c r="L551" s="542"/>
      <c r="M551" s="540"/>
    </row>
    <row r="552" spans="1:16">
      <c r="A552" s="547" t="s">
        <v>12</v>
      </c>
      <c r="B552" s="545"/>
      <c r="C552" s="545"/>
      <c r="D552" s="545"/>
      <c r="E552" s="545"/>
      <c r="F552" s="546"/>
      <c r="G552" s="545"/>
      <c r="H552" s="544"/>
      <c r="I552" s="518"/>
      <c r="J552" s="541"/>
      <c r="K552" s="543"/>
      <c r="L552" s="542"/>
      <c r="M552" s="540"/>
    </row>
    <row r="553" spans="1:16">
      <c r="A553" s="547" t="s">
        <v>11</v>
      </c>
      <c r="B553" s="545"/>
      <c r="C553" s="545"/>
      <c r="D553" s="545"/>
      <c r="E553" s="545"/>
      <c r="F553" s="546"/>
      <c r="G553" s="545"/>
      <c r="H553" s="544"/>
      <c r="I553" s="518"/>
      <c r="J553" s="541"/>
      <c r="K553" s="543"/>
      <c r="L553" s="542"/>
      <c r="M553" s="540"/>
    </row>
    <row r="554" spans="1:16">
      <c r="A554" s="547" t="s">
        <v>10</v>
      </c>
      <c r="B554" s="545"/>
      <c r="C554" s="545"/>
      <c r="D554" s="545"/>
      <c r="E554" s="545"/>
      <c r="F554" s="546"/>
      <c r="G554" s="545"/>
      <c r="H554" s="544"/>
      <c r="I554" s="518"/>
      <c r="J554" s="541"/>
      <c r="K554" s="543"/>
      <c r="L554" s="542"/>
      <c r="M554" s="540"/>
    </row>
    <row r="555" spans="1:16" ht="19.5" thickBot="1">
      <c r="A555" s="1248" t="s">
        <v>9</v>
      </c>
      <c r="B555" s="1249"/>
      <c r="C555" s="1249"/>
      <c r="D555" s="1249"/>
      <c r="E555" s="1249"/>
      <c r="F555" s="1249"/>
      <c r="G555" s="1249"/>
      <c r="H555" s="1250"/>
      <c r="I555" s="518"/>
      <c r="J555" s="541"/>
      <c r="K555" s="518"/>
      <c r="L555" s="541"/>
      <c r="M555" s="540"/>
    </row>
    <row r="556" spans="1:16">
      <c r="A556" s="539" t="s">
        <v>8</v>
      </c>
      <c r="B556" s="538"/>
      <c r="C556" s="538"/>
      <c r="D556" s="538"/>
      <c r="E556" s="538"/>
      <c r="F556" s="538"/>
      <c r="G556" s="538"/>
      <c r="H556" s="538"/>
      <c r="I556" s="1251" t="s">
        <v>3</v>
      </c>
      <c r="J556" s="1252"/>
      <c r="K556" s="537"/>
      <c r="L556" s="536"/>
      <c r="M556" s="535"/>
    </row>
    <row r="557" spans="1:16" ht="19.5" thickBot="1">
      <c r="A557" s="534" t="s">
        <v>7</v>
      </c>
      <c r="B557" s="533"/>
      <c r="C557" s="533"/>
      <c r="D557" s="533"/>
      <c r="E557" s="533"/>
      <c r="F557" s="533"/>
      <c r="G557" s="533"/>
      <c r="H557" s="533"/>
      <c r="I557" s="532"/>
      <c r="J557" s="530"/>
      <c r="K557" s="531"/>
      <c r="L557" s="530"/>
      <c r="M557" s="529"/>
    </row>
    <row r="558" spans="1:16" ht="19.5" thickBot="1">
      <c r="A558" s="1228" t="s">
        <v>6</v>
      </c>
      <c r="B558" s="1229"/>
      <c r="C558" s="1229"/>
      <c r="D558" s="1229"/>
      <c r="E558" s="1229"/>
      <c r="F558" s="1229"/>
      <c r="G558" s="1229"/>
      <c r="H558" s="1299"/>
      <c r="I558" s="1232" t="s">
        <v>5</v>
      </c>
      <c r="J558" s="1300"/>
      <c r="K558" s="1296"/>
      <c r="L558" s="1297"/>
      <c r="M558" s="521">
        <f>K558*12*I489</f>
        <v>0</v>
      </c>
    </row>
    <row r="559" spans="1:16" ht="19.5" thickBot="1">
      <c r="A559" s="526" t="s">
        <v>4</v>
      </c>
      <c r="B559" s="525"/>
      <c r="C559" s="525"/>
      <c r="D559" s="525"/>
      <c r="E559" s="525"/>
      <c r="F559" s="525"/>
      <c r="G559" s="525"/>
      <c r="H559" s="525"/>
      <c r="I559" s="1232" t="s">
        <v>3</v>
      </c>
      <c r="J559" s="1233"/>
      <c r="K559" s="1258">
        <v>0.5</v>
      </c>
      <c r="L559" s="1259"/>
      <c r="M559" s="521">
        <f>K559*I489*12</f>
        <v>2034.6000000000001</v>
      </c>
      <c r="N559" s="512"/>
      <c r="P559" s="512"/>
    </row>
    <row r="560" spans="1:16" ht="19.5" thickBot="1">
      <c r="A560" s="526" t="s">
        <v>2</v>
      </c>
      <c r="B560" s="525"/>
      <c r="C560" s="525"/>
      <c r="D560" s="525"/>
      <c r="E560" s="525"/>
      <c r="F560" s="525"/>
      <c r="G560" s="525"/>
      <c r="H560" s="525"/>
      <c r="I560" s="524"/>
      <c r="J560" s="523"/>
      <c r="K560" s="1258"/>
      <c r="L560" s="1259"/>
      <c r="M560" s="521">
        <f>K560*I489*12</f>
        <v>0</v>
      </c>
    </row>
    <row r="561" spans="1:13" ht="19.5" thickBot="1">
      <c r="A561" s="1228" t="s">
        <v>0</v>
      </c>
      <c r="B561" s="1229"/>
      <c r="C561" s="1229"/>
      <c r="D561" s="1229"/>
      <c r="E561" s="1229"/>
      <c r="F561" s="1229"/>
      <c r="G561" s="1229"/>
      <c r="H561" s="1229"/>
      <c r="I561" s="522"/>
      <c r="J561" s="521"/>
      <c r="K561" s="1230">
        <f>K490+K500+K515+K544+K558+K560+K559</f>
        <v>72.240000000000009</v>
      </c>
      <c r="L561" s="1231"/>
      <c r="M561" s="521">
        <f>M490+M500+M515+M544+M558+M560+M559</f>
        <v>293959.00800000003</v>
      </c>
    </row>
    <row r="563" spans="1:13">
      <c r="A563" s="1329" t="s">
        <v>104</v>
      </c>
      <c r="B563" s="1329"/>
      <c r="C563" s="1329"/>
      <c r="D563" s="1329"/>
      <c r="E563" s="1329"/>
      <c r="F563" s="1329"/>
      <c r="G563" s="1329"/>
      <c r="H563" s="1329"/>
      <c r="I563" s="1329"/>
      <c r="J563" s="1329"/>
      <c r="K563" s="1329"/>
      <c r="L563" s="1329"/>
      <c r="M563" s="573"/>
    </row>
    <row r="564" spans="1:13">
      <c r="A564" s="1294" t="s">
        <v>139</v>
      </c>
      <c r="B564" s="1294"/>
      <c r="C564" s="1294"/>
      <c r="D564" s="1294"/>
      <c r="E564" s="1294"/>
      <c r="F564" s="1294"/>
      <c r="G564" s="1294"/>
      <c r="H564" s="1294"/>
      <c r="I564" s="1294"/>
      <c r="J564" s="1294"/>
      <c r="K564" s="1294"/>
      <c r="L564" s="1294"/>
      <c r="M564" s="573"/>
    </row>
    <row r="565" spans="1:13">
      <c r="A565" s="607"/>
      <c r="B565" s="607"/>
      <c r="C565" s="607"/>
      <c r="D565" s="607"/>
      <c r="E565" s="607"/>
      <c r="F565" s="607" t="s">
        <v>279</v>
      </c>
      <c r="G565" s="607"/>
      <c r="H565" s="607"/>
      <c r="I565" s="607"/>
      <c r="J565" s="607"/>
      <c r="K565" s="607"/>
      <c r="L565" s="607"/>
      <c r="M565" s="573"/>
    </row>
    <row r="566" spans="1:13">
      <c r="A566" s="615"/>
      <c r="B566" s="591"/>
      <c r="C566" s="1295" t="s">
        <v>100</v>
      </c>
      <c r="D566" s="1295"/>
      <c r="E566" s="1295"/>
      <c r="F566" s="591"/>
      <c r="G566" s="591"/>
      <c r="H566" s="590"/>
      <c r="I566" s="1285" t="s">
        <v>99</v>
      </c>
      <c r="J566" s="1286"/>
      <c r="K566" s="1285" t="s">
        <v>98</v>
      </c>
      <c r="L566" s="1286"/>
      <c r="M566" s="589"/>
    </row>
    <row r="567" spans="1:13">
      <c r="A567" s="558"/>
      <c r="B567" s="518"/>
      <c r="C567" s="518"/>
      <c r="D567" s="518"/>
      <c r="E567" s="518"/>
      <c r="F567" s="518"/>
      <c r="G567" s="518"/>
      <c r="H567" s="541"/>
      <c r="I567" s="518"/>
      <c r="J567" s="541"/>
      <c r="K567" s="1271" t="s">
        <v>97</v>
      </c>
      <c r="L567" s="1272"/>
      <c r="M567" s="616" t="s">
        <v>96</v>
      </c>
    </row>
    <row r="568" spans="1:13">
      <c r="A568" s="558"/>
      <c r="B568" s="518"/>
      <c r="C568" s="518"/>
      <c r="D568" s="518"/>
      <c r="E568" s="518"/>
      <c r="F568" s="518"/>
      <c r="G568" s="518"/>
      <c r="H568" s="541"/>
      <c r="I568" s="1271" t="s">
        <v>95</v>
      </c>
      <c r="J568" s="1272"/>
      <c r="K568" s="1275" t="s">
        <v>94</v>
      </c>
      <c r="L568" s="1276"/>
      <c r="M568" s="616" t="s">
        <v>93</v>
      </c>
    </row>
    <row r="569" spans="1:13" ht="19.5" thickBot="1">
      <c r="A569" s="615"/>
      <c r="B569" s="591"/>
      <c r="C569" s="591"/>
      <c r="D569" s="591"/>
      <c r="E569" s="591"/>
      <c r="F569" s="591"/>
      <c r="G569" s="591"/>
      <c r="H569" s="590"/>
      <c r="I569" s="1291">
        <v>337.2</v>
      </c>
      <c r="J569" s="1292"/>
      <c r="K569" s="1240"/>
      <c r="L569" s="1241"/>
      <c r="M569" s="614"/>
    </row>
    <row r="570" spans="1:13">
      <c r="A570" s="605" t="s">
        <v>92</v>
      </c>
      <c r="B570" s="583"/>
      <c r="C570" s="583"/>
      <c r="D570" s="583"/>
      <c r="E570" s="583"/>
      <c r="F570" s="583"/>
      <c r="G570" s="583"/>
      <c r="H570" s="613"/>
      <c r="I570" s="537"/>
      <c r="J570" s="536"/>
      <c r="K570" s="1293">
        <f>K573+K576</f>
        <v>7.59</v>
      </c>
      <c r="L570" s="1288"/>
      <c r="M570" s="535">
        <f>K570*12*I569</f>
        <v>30712.175999999999</v>
      </c>
    </row>
    <row r="571" spans="1:13">
      <c r="A571" s="612" t="s">
        <v>91</v>
      </c>
      <c r="B571" s="611"/>
      <c r="C571" s="611"/>
      <c r="D571" s="611"/>
      <c r="E571" s="611"/>
      <c r="F571" s="611"/>
      <c r="G571" s="611"/>
      <c r="H571" s="606"/>
      <c r="I571" s="518"/>
      <c r="J571" s="541"/>
      <c r="K571" s="518"/>
      <c r="L571" s="541"/>
      <c r="M571" s="610"/>
    </row>
    <row r="572" spans="1:13" ht="19.5" thickBot="1">
      <c r="A572" s="601" t="s">
        <v>90</v>
      </c>
      <c r="B572" s="609"/>
      <c r="C572" s="609"/>
      <c r="D572" s="609"/>
      <c r="E572" s="609"/>
      <c r="F572" s="609"/>
      <c r="G572" s="609"/>
      <c r="H572" s="608"/>
      <c r="I572" s="531"/>
      <c r="J572" s="530"/>
      <c r="K572" s="531"/>
      <c r="L572" s="530"/>
      <c r="M572" s="529"/>
    </row>
    <row r="573" spans="1:13">
      <c r="A573" s="588" t="s">
        <v>89</v>
      </c>
      <c r="B573" s="581"/>
      <c r="C573" s="581"/>
      <c r="D573" s="581"/>
      <c r="E573" s="581"/>
      <c r="F573" s="581"/>
      <c r="G573" s="581"/>
      <c r="H573" s="580"/>
      <c r="I573" s="1275" t="s">
        <v>27</v>
      </c>
      <c r="J573" s="1276"/>
      <c r="K573" s="1251">
        <v>4.54</v>
      </c>
      <c r="L573" s="1252"/>
      <c r="M573" s="540">
        <f>K573*12*I569</f>
        <v>18370.655999999999</v>
      </c>
    </row>
    <row r="574" spans="1:13">
      <c r="A574" s="547" t="s">
        <v>80</v>
      </c>
      <c r="B574" s="518"/>
      <c r="C574" s="518"/>
      <c r="D574" s="518"/>
      <c r="E574" s="518"/>
      <c r="F574" s="518"/>
      <c r="G574" s="518"/>
      <c r="H574" s="541"/>
      <c r="I574" s="1271" t="s">
        <v>70</v>
      </c>
      <c r="J574" s="1272"/>
      <c r="K574" s="573"/>
      <c r="L574" s="541"/>
      <c r="M574" s="540"/>
    </row>
    <row r="575" spans="1:13">
      <c r="A575" s="588" t="s">
        <v>79</v>
      </c>
      <c r="B575" s="581"/>
      <c r="C575" s="581"/>
      <c r="D575" s="581"/>
      <c r="E575" s="581"/>
      <c r="F575" s="581"/>
      <c r="G575" s="581"/>
      <c r="H575" s="580"/>
      <c r="I575" s="1275"/>
      <c r="J575" s="1276"/>
      <c r="K575" s="573"/>
      <c r="L575" s="541"/>
      <c r="M575" s="540"/>
    </row>
    <row r="576" spans="1:13">
      <c r="A576" s="588" t="s">
        <v>88</v>
      </c>
      <c r="B576" s="581"/>
      <c r="C576" s="581"/>
      <c r="D576" s="581"/>
      <c r="E576" s="581"/>
      <c r="F576" s="581"/>
      <c r="G576" s="581"/>
      <c r="H576" s="580"/>
      <c r="I576" s="1277" t="s">
        <v>59</v>
      </c>
      <c r="J576" s="1278"/>
      <c r="K576" s="1271">
        <v>3.05</v>
      </c>
      <c r="L576" s="1272"/>
      <c r="M576" s="540">
        <f>K576*12*I569</f>
        <v>12341.519999999997</v>
      </c>
    </row>
    <row r="577" spans="1:13">
      <c r="A577" s="595" t="s">
        <v>87</v>
      </c>
      <c r="B577" s="563"/>
      <c r="C577" s="563"/>
      <c r="D577" s="563"/>
      <c r="E577" s="563"/>
      <c r="F577" s="563"/>
      <c r="G577" s="563"/>
      <c r="H577" s="517"/>
      <c r="I577" s="1271" t="s">
        <v>70</v>
      </c>
      <c r="J577" s="1272"/>
      <c r="K577" s="607"/>
      <c r="L577" s="606"/>
      <c r="M577" s="540"/>
    </row>
    <row r="578" spans="1:13">
      <c r="A578" s="594" t="s">
        <v>86</v>
      </c>
      <c r="B578" s="591"/>
      <c r="C578" s="591"/>
      <c r="D578" s="591"/>
      <c r="E578" s="591"/>
      <c r="F578" s="591"/>
      <c r="G578" s="591"/>
      <c r="H578" s="590"/>
      <c r="I578" s="1271"/>
      <c r="J578" s="1272"/>
      <c r="K578" s="573"/>
      <c r="L578" s="541"/>
      <c r="M578" s="540"/>
    </row>
    <row r="579" spans="1:13" ht="19.5" thickBot="1">
      <c r="A579" s="588" t="s">
        <v>85</v>
      </c>
      <c r="B579" s="587"/>
      <c r="C579" s="587"/>
      <c r="D579" s="587"/>
      <c r="E579" s="587"/>
      <c r="F579" s="587"/>
      <c r="G579" s="587"/>
      <c r="H579" s="586"/>
      <c r="I579" s="581"/>
      <c r="J579" s="580"/>
      <c r="K579" s="1238"/>
      <c r="L579" s="1239"/>
      <c r="M579" s="540"/>
    </row>
    <row r="580" spans="1:13">
      <c r="A580" s="605" t="s">
        <v>84</v>
      </c>
      <c r="B580" s="604"/>
      <c r="C580" s="604"/>
      <c r="D580" s="604"/>
      <c r="E580" s="604"/>
      <c r="F580" s="604"/>
      <c r="G580" s="604"/>
      <c r="H580" s="603"/>
      <c r="I580" s="537"/>
      <c r="J580" s="602"/>
      <c r="K580" s="1290">
        <f>K582+K587+K590</f>
        <v>6.1999999999999993</v>
      </c>
      <c r="L580" s="1288"/>
      <c r="M580" s="535">
        <f>K580*12*I569</f>
        <v>25087.679999999997</v>
      </c>
    </row>
    <row r="581" spans="1:13" ht="19.5" thickBot="1">
      <c r="A581" s="601" t="s">
        <v>83</v>
      </c>
      <c r="B581" s="600"/>
      <c r="C581" s="600"/>
      <c r="D581" s="600"/>
      <c r="E581" s="600"/>
      <c r="F581" s="600"/>
      <c r="G581" s="600"/>
      <c r="H581" s="599"/>
      <c r="I581" s="531"/>
      <c r="J581" s="598"/>
      <c r="K581" s="531"/>
      <c r="L581" s="530"/>
      <c r="M581" s="529"/>
    </row>
    <row r="582" spans="1:13">
      <c r="A582" s="547" t="s">
        <v>82</v>
      </c>
      <c r="B582" s="546"/>
      <c r="C582" s="546"/>
      <c r="D582" s="546"/>
      <c r="E582" s="546"/>
      <c r="F582" s="546"/>
      <c r="G582" s="546"/>
      <c r="H582" s="544"/>
      <c r="I582" s="1271" t="s">
        <v>27</v>
      </c>
      <c r="J582" s="1272"/>
      <c r="K582" s="1251">
        <v>3.11</v>
      </c>
      <c r="L582" s="1252"/>
      <c r="M582" s="540">
        <f>K582*12*I569</f>
        <v>12584.304</v>
      </c>
    </row>
    <row r="583" spans="1:13">
      <c r="A583" s="588" t="s">
        <v>81</v>
      </c>
      <c r="B583" s="587"/>
      <c r="C583" s="587"/>
      <c r="D583" s="587"/>
      <c r="E583" s="587"/>
      <c r="F583" s="587"/>
      <c r="G583" s="587"/>
      <c r="H583" s="586"/>
      <c r="I583" s="597"/>
      <c r="J583" s="596"/>
      <c r="K583" s="573"/>
      <c r="L583" s="541"/>
      <c r="M583" s="540"/>
    </row>
    <row r="584" spans="1:13">
      <c r="A584" s="547" t="s">
        <v>80</v>
      </c>
      <c r="B584" s="518"/>
      <c r="C584" s="518"/>
      <c r="D584" s="518"/>
      <c r="E584" s="518"/>
      <c r="F584" s="518"/>
      <c r="G584" s="518"/>
      <c r="H584" s="541"/>
      <c r="I584" s="1271" t="s">
        <v>70</v>
      </c>
      <c r="J584" s="1272"/>
      <c r="K584" s="573"/>
      <c r="L584" s="541"/>
      <c r="M584" s="540"/>
    </row>
    <row r="585" spans="1:13">
      <c r="A585" s="588" t="s">
        <v>79</v>
      </c>
      <c r="B585" s="581"/>
      <c r="C585" s="581"/>
      <c r="D585" s="581"/>
      <c r="E585" s="581"/>
      <c r="F585" s="581"/>
      <c r="G585" s="581"/>
      <c r="H585" s="580"/>
      <c r="I585" s="1275"/>
      <c r="J585" s="1276"/>
      <c r="K585" s="573"/>
      <c r="L585" s="541"/>
      <c r="M585" s="540"/>
    </row>
    <row r="586" spans="1:13">
      <c r="A586" s="595" t="s">
        <v>78</v>
      </c>
      <c r="B586" s="563"/>
      <c r="C586" s="517"/>
      <c r="D586" s="518"/>
      <c r="E586" s="518"/>
      <c r="F586" s="518"/>
      <c r="G586" s="518"/>
      <c r="H586" s="541"/>
      <c r="I586" s="1271" t="s">
        <v>70</v>
      </c>
      <c r="J586" s="1272"/>
      <c r="K586" s="573"/>
      <c r="L586" s="541"/>
      <c r="M586" s="540"/>
    </row>
    <row r="587" spans="1:13">
      <c r="A587" s="547" t="s">
        <v>77</v>
      </c>
      <c r="B587" s="518"/>
      <c r="C587" s="518"/>
      <c r="D587" s="563"/>
      <c r="E587" s="563"/>
      <c r="F587" s="563"/>
      <c r="G587" s="563"/>
      <c r="H587" s="517"/>
      <c r="I587" s="1277" t="s">
        <v>59</v>
      </c>
      <c r="J587" s="1278"/>
      <c r="K587" s="1271">
        <v>1.36</v>
      </c>
      <c r="L587" s="1272"/>
      <c r="M587" s="540">
        <f>K587*12*I569</f>
        <v>5503.1040000000003</v>
      </c>
    </row>
    <row r="588" spans="1:13">
      <c r="A588" s="594" t="s">
        <v>76</v>
      </c>
      <c r="B588" s="593"/>
      <c r="C588" s="593"/>
      <c r="D588" s="593"/>
      <c r="E588" s="593"/>
      <c r="F588" s="593"/>
      <c r="G588" s="593"/>
      <c r="H588" s="592"/>
      <c r="I588" s="1285" t="s">
        <v>75</v>
      </c>
      <c r="J588" s="1286"/>
      <c r="K588" s="573"/>
      <c r="L588" s="541"/>
      <c r="M588" s="540"/>
    </row>
    <row r="589" spans="1:13">
      <c r="A589" s="588"/>
      <c r="B589" s="587"/>
      <c r="C589" s="587"/>
      <c r="D589" s="587"/>
      <c r="E589" s="587"/>
      <c r="F589" s="587"/>
      <c r="G589" s="587"/>
      <c r="H589" s="586"/>
      <c r="I589" s="581" t="s">
        <v>74</v>
      </c>
      <c r="J589" s="580"/>
      <c r="K589" s="573"/>
      <c r="L589" s="541"/>
      <c r="M589" s="540"/>
    </row>
    <row r="590" spans="1:13">
      <c r="A590" s="594" t="s">
        <v>73</v>
      </c>
      <c r="B590" s="593"/>
      <c r="C590" s="593"/>
      <c r="D590" s="593"/>
      <c r="E590" s="593"/>
      <c r="F590" s="593"/>
      <c r="G590" s="593"/>
      <c r="H590" s="592"/>
      <c r="I590" s="1285" t="s">
        <v>59</v>
      </c>
      <c r="J590" s="1286"/>
      <c r="K590" s="1271">
        <v>1.73</v>
      </c>
      <c r="L590" s="1272"/>
      <c r="M590" s="540">
        <f>K590*12*I569</f>
        <v>7000.271999999999</v>
      </c>
    </row>
    <row r="591" spans="1:13">
      <c r="A591" s="588" t="s">
        <v>72</v>
      </c>
      <c r="B591" s="587"/>
      <c r="C591" s="587"/>
      <c r="D591" s="587"/>
      <c r="E591" s="587"/>
      <c r="F591" s="587"/>
      <c r="G591" s="587"/>
      <c r="H591" s="586"/>
      <c r="I591" s="581"/>
      <c r="J591" s="580"/>
      <c r="K591" s="573"/>
      <c r="L591" s="541"/>
      <c r="M591" s="540"/>
    </row>
    <row r="592" spans="1:13">
      <c r="A592" s="594" t="s">
        <v>71</v>
      </c>
      <c r="B592" s="593"/>
      <c r="C592" s="593"/>
      <c r="D592" s="593"/>
      <c r="E592" s="593"/>
      <c r="F592" s="593"/>
      <c r="G592" s="593"/>
      <c r="H592" s="592"/>
      <c r="I592" s="1271" t="s">
        <v>70</v>
      </c>
      <c r="J592" s="1272"/>
      <c r="K592" s="573"/>
      <c r="L592" s="541"/>
      <c r="M592" s="540"/>
    </row>
    <row r="593" spans="1:13">
      <c r="A593" s="594" t="s">
        <v>69</v>
      </c>
      <c r="B593" s="593"/>
      <c r="C593" s="593"/>
      <c r="D593" s="593"/>
      <c r="E593" s="593"/>
      <c r="F593" s="593"/>
      <c r="G593" s="593"/>
      <c r="H593" s="592"/>
      <c r="I593" s="1285" t="s">
        <v>68</v>
      </c>
      <c r="J593" s="1286"/>
      <c r="K593" s="591"/>
      <c r="L593" s="590"/>
      <c r="M593" s="589"/>
    </row>
    <row r="594" spans="1:13" ht="19.5" thickBot="1">
      <c r="A594" s="588"/>
      <c r="B594" s="587"/>
      <c r="C594" s="587"/>
      <c r="D594" s="587"/>
      <c r="E594" s="587"/>
      <c r="F594" s="587"/>
      <c r="G594" s="587"/>
      <c r="H594" s="586"/>
      <c r="I594" s="1282" t="s">
        <v>67</v>
      </c>
      <c r="J594" s="1283"/>
      <c r="K594" s="581"/>
      <c r="L594" s="580"/>
      <c r="M594" s="585"/>
    </row>
    <row r="595" spans="1:13">
      <c r="A595" s="584" t="s">
        <v>66</v>
      </c>
      <c r="B595" s="583"/>
      <c r="C595" s="583"/>
      <c r="D595" s="583"/>
      <c r="E595" s="583"/>
      <c r="F595" s="583"/>
      <c r="G595" s="537"/>
      <c r="H595" s="536"/>
      <c r="I595" s="537"/>
      <c r="J595" s="536"/>
      <c r="K595" s="1287">
        <f>K597+K604+K612+K616+K617+K621</f>
        <v>31.310000000000002</v>
      </c>
      <c r="L595" s="1288"/>
      <c r="M595" s="535">
        <f>M597+M604+M612+M616+M617+M621</f>
        <v>126692.784</v>
      </c>
    </row>
    <row r="596" spans="1:13" ht="19.5" thickBot="1">
      <c r="A596" s="582"/>
      <c r="B596" s="531"/>
      <c r="C596" s="531"/>
      <c r="D596" s="531"/>
      <c r="E596" s="531"/>
      <c r="F596" s="531"/>
      <c r="G596" s="531"/>
      <c r="H596" s="530"/>
      <c r="I596" s="531"/>
      <c r="J596" s="530"/>
      <c r="K596" s="531"/>
      <c r="L596" s="530"/>
      <c r="M596" s="529"/>
    </row>
    <row r="597" spans="1:13" ht="19.5" thickBot="1">
      <c r="A597" s="1228" t="s">
        <v>65</v>
      </c>
      <c r="B597" s="1229"/>
      <c r="C597" s="1229"/>
      <c r="D597" s="1229"/>
      <c r="E597" s="1229"/>
      <c r="F597" s="1229"/>
      <c r="G597" s="1229"/>
      <c r="H597" s="1279"/>
      <c r="I597" s="550"/>
      <c r="J597" s="549"/>
      <c r="K597" s="1289">
        <f>K598+K599+K600+K602+K603</f>
        <v>8.3000000000000007</v>
      </c>
      <c r="L597" s="1284"/>
      <c r="M597" s="548">
        <f>K597*12*I569</f>
        <v>33585.120000000003</v>
      </c>
    </row>
    <row r="598" spans="1:13">
      <c r="A598" s="588" t="s">
        <v>64</v>
      </c>
      <c r="B598" s="587"/>
      <c r="C598" s="587"/>
      <c r="D598" s="587"/>
      <c r="E598" s="587"/>
      <c r="F598" s="587"/>
      <c r="G598" s="587"/>
      <c r="H598" s="586"/>
      <c r="I598" s="1275" t="s">
        <v>63</v>
      </c>
      <c r="J598" s="1276"/>
      <c r="K598" s="1251">
        <v>2.2400000000000002</v>
      </c>
      <c r="L598" s="1252"/>
      <c r="M598" s="540">
        <f>K598*12*I569</f>
        <v>9063.9359999999997</v>
      </c>
    </row>
    <row r="599" spans="1:13">
      <c r="A599" s="595" t="s">
        <v>62</v>
      </c>
      <c r="B599" s="676"/>
      <c r="C599" s="676"/>
      <c r="D599" s="676"/>
      <c r="E599" s="676"/>
      <c r="F599" s="676"/>
      <c r="G599" s="676"/>
      <c r="H599" s="675"/>
      <c r="I599" s="1277" t="s">
        <v>61</v>
      </c>
      <c r="J599" s="1278"/>
      <c r="K599" s="1271">
        <v>5.28</v>
      </c>
      <c r="L599" s="1272"/>
      <c r="M599" s="540">
        <f>K599*12*I569</f>
        <v>21364.991999999998</v>
      </c>
    </row>
    <row r="600" spans="1:13">
      <c r="A600" s="594" t="s">
        <v>60</v>
      </c>
      <c r="B600" s="593"/>
      <c r="C600" s="593"/>
      <c r="D600" s="593"/>
      <c r="E600" s="593"/>
      <c r="F600" s="593"/>
      <c r="G600" s="593"/>
      <c r="H600" s="592"/>
      <c r="I600" s="1285" t="s">
        <v>59</v>
      </c>
      <c r="J600" s="1286"/>
      <c r="K600" s="1271">
        <v>0.6</v>
      </c>
      <c r="L600" s="1272"/>
      <c r="M600" s="540">
        <f>K600*12*I569</f>
        <v>2427.8399999999997</v>
      </c>
    </row>
    <row r="601" spans="1:13">
      <c r="A601" s="678" t="s">
        <v>58</v>
      </c>
      <c r="B601" s="581"/>
      <c r="C601" s="581"/>
      <c r="D601" s="581"/>
      <c r="E601" s="587"/>
      <c r="F601" s="587"/>
      <c r="G601" s="587"/>
      <c r="H601" s="586"/>
      <c r="I601" s="581"/>
      <c r="J601" s="580"/>
      <c r="K601" s="518"/>
      <c r="L601" s="541"/>
      <c r="M601" s="540"/>
    </row>
    <row r="602" spans="1:13">
      <c r="A602" s="595" t="s">
        <v>57</v>
      </c>
      <c r="B602" s="676"/>
      <c r="C602" s="676"/>
      <c r="D602" s="676"/>
      <c r="E602" s="676"/>
      <c r="F602" s="676"/>
      <c r="G602" s="676"/>
      <c r="H602" s="675"/>
      <c r="I602" s="1277" t="s">
        <v>27</v>
      </c>
      <c r="J602" s="1278"/>
      <c r="K602" s="1271">
        <v>0.18</v>
      </c>
      <c r="L602" s="1272"/>
      <c r="M602" s="540">
        <f>K602*12*I569</f>
        <v>728.35199999999998</v>
      </c>
    </row>
    <row r="603" spans="1:13" ht="19.5" thickBot="1">
      <c r="A603" s="594" t="s">
        <v>56</v>
      </c>
      <c r="B603" s="593"/>
      <c r="C603" s="593"/>
      <c r="D603" s="593"/>
      <c r="E603" s="593"/>
      <c r="F603" s="593"/>
      <c r="G603" s="593"/>
      <c r="H603" s="592"/>
      <c r="I603" s="1240" t="s">
        <v>27</v>
      </c>
      <c r="J603" s="1241"/>
      <c r="K603" s="1282"/>
      <c r="L603" s="1283"/>
      <c r="M603" s="540"/>
    </row>
    <row r="604" spans="1:13" ht="19.5" thickBot="1">
      <c r="A604" s="1303" t="s">
        <v>55</v>
      </c>
      <c r="B604" s="1304"/>
      <c r="C604" s="1304"/>
      <c r="D604" s="1304"/>
      <c r="E604" s="1304"/>
      <c r="F604" s="1304"/>
      <c r="G604" s="1304"/>
      <c r="H604" s="1305"/>
      <c r="I604" s="550"/>
      <c r="J604" s="549"/>
      <c r="K604" s="1274">
        <f>K605+K606+K608+K609+K610+K611</f>
        <v>2.5499999999999998</v>
      </c>
      <c r="L604" s="1284"/>
      <c r="M604" s="548">
        <f>K604*12*I569</f>
        <v>10318.32</v>
      </c>
    </row>
    <row r="605" spans="1:13">
      <c r="A605" s="677" t="s">
        <v>54</v>
      </c>
      <c r="B605" s="581"/>
      <c r="C605" s="581"/>
      <c r="D605" s="581"/>
      <c r="E605" s="581"/>
      <c r="F605" s="587"/>
      <c r="G605" s="587"/>
      <c r="H605" s="586"/>
      <c r="I605" s="576"/>
      <c r="J605" s="541"/>
      <c r="K605" s="1251">
        <v>0.14000000000000001</v>
      </c>
      <c r="L605" s="1252"/>
      <c r="M605" s="540">
        <f>K605*12*I569</f>
        <v>566.49599999999998</v>
      </c>
    </row>
    <row r="606" spans="1:13">
      <c r="A606" s="615" t="s">
        <v>53</v>
      </c>
      <c r="B606" s="591"/>
      <c r="C606" s="591"/>
      <c r="D606" s="591"/>
      <c r="E606" s="591"/>
      <c r="F606" s="593"/>
      <c r="G606" s="593"/>
      <c r="H606" s="592"/>
      <c r="I606" s="1271" t="s">
        <v>52</v>
      </c>
      <c r="J606" s="1272"/>
      <c r="K606" s="1271">
        <v>1.22</v>
      </c>
      <c r="L606" s="1272"/>
      <c r="M606" s="540">
        <f>K606*12*I569</f>
        <v>4936.6080000000002</v>
      </c>
    </row>
    <row r="607" spans="1:13">
      <c r="A607" s="588" t="s">
        <v>51</v>
      </c>
      <c r="B607" s="587"/>
      <c r="C607" s="587"/>
      <c r="D607" s="587"/>
      <c r="E607" s="587"/>
      <c r="F607" s="587"/>
      <c r="G607" s="587"/>
      <c r="H607" s="586"/>
      <c r="I607" s="1275" t="s">
        <v>50</v>
      </c>
      <c r="J607" s="1276"/>
      <c r="K607" s="573"/>
      <c r="L607" s="541"/>
      <c r="M607" s="540"/>
    </row>
    <row r="608" spans="1:13">
      <c r="A608" s="595" t="s">
        <v>49</v>
      </c>
      <c r="B608" s="676"/>
      <c r="C608" s="676"/>
      <c r="D608" s="676"/>
      <c r="E608" s="676"/>
      <c r="F608" s="676"/>
      <c r="G608" s="676"/>
      <c r="H608" s="675"/>
      <c r="I608" s="1277" t="s">
        <v>48</v>
      </c>
      <c r="J608" s="1278"/>
      <c r="K608" s="1271">
        <v>0.75</v>
      </c>
      <c r="L608" s="1272"/>
      <c r="M608" s="540">
        <f>K608*12*I569</f>
        <v>3034.7999999999997</v>
      </c>
    </row>
    <row r="609" spans="1:13">
      <c r="A609" s="595" t="s">
        <v>47</v>
      </c>
      <c r="B609" s="676"/>
      <c r="C609" s="676"/>
      <c r="D609" s="676"/>
      <c r="E609" s="676"/>
      <c r="F609" s="676"/>
      <c r="G609" s="676"/>
      <c r="H609" s="675"/>
      <c r="I609" s="1277" t="s">
        <v>46</v>
      </c>
      <c r="J609" s="1278"/>
      <c r="K609" s="1271">
        <v>0.19</v>
      </c>
      <c r="L609" s="1272"/>
      <c r="M609" s="540">
        <f>K609*12*I569</f>
        <v>768.81600000000003</v>
      </c>
    </row>
    <row r="610" spans="1:13">
      <c r="A610" s="594" t="s">
        <v>38</v>
      </c>
      <c r="B610" s="593"/>
      <c r="C610" s="593"/>
      <c r="D610" s="593"/>
      <c r="E610" s="593"/>
      <c r="F610" s="593"/>
      <c r="G610" s="593"/>
      <c r="H610" s="592"/>
      <c r="I610" s="1277" t="s">
        <v>37</v>
      </c>
      <c r="J610" s="1278"/>
      <c r="K610" s="1238">
        <v>0.1</v>
      </c>
      <c r="L610" s="1239"/>
      <c r="M610" s="540">
        <f>K610*12*I569</f>
        <v>404.64000000000004</v>
      </c>
    </row>
    <row r="611" spans="1:13" ht="19.5" thickBot="1">
      <c r="A611" s="594" t="s">
        <v>45</v>
      </c>
      <c r="B611" s="593"/>
      <c r="C611" s="593"/>
      <c r="D611" s="593"/>
      <c r="E611" s="593"/>
      <c r="F611" s="593"/>
      <c r="G611" s="593"/>
      <c r="H611" s="592"/>
      <c r="I611" s="1240" t="s">
        <v>44</v>
      </c>
      <c r="J611" s="1241"/>
      <c r="K611" s="1242">
        <v>0.15</v>
      </c>
      <c r="L611" s="1243"/>
      <c r="M611" s="572">
        <f>K611*12*I569</f>
        <v>606.95999999999992</v>
      </c>
    </row>
    <row r="612" spans="1:13" ht="19.5" thickBot="1">
      <c r="A612" s="1303" t="s">
        <v>43</v>
      </c>
      <c r="B612" s="1304"/>
      <c r="C612" s="1304"/>
      <c r="D612" s="1304"/>
      <c r="E612" s="1304"/>
      <c r="F612" s="1304"/>
      <c r="G612" s="1304"/>
      <c r="H612" s="1305"/>
      <c r="I612" s="571"/>
      <c r="J612" s="570"/>
      <c r="K612" s="1269">
        <f>K613+K614+K615</f>
        <v>1.67</v>
      </c>
      <c r="L612" s="1270"/>
      <c r="M612" s="548">
        <f>K612*12*I569</f>
        <v>6757.4879999999994</v>
      </c>
    </row>
    <row r="613" spans="1:13">
      <c r="A613" s="588" t="s">
        <v>42</v>
      </c>
      <c r="B613" s="587"/>
      <c r="C613" s="587"/>
      <c r="D613" s="587"/>
      <c r="E613" s="587"/>
      <c r="F613" s="587"/>
      <c r="G613" s="587"/>
      <c r="H613" s="586"/>
      <c r="I613" s="1234" t="s">
        <v>41</v>
      </c>
      <c r="J613" s="1235"/>
      <c r="K613" s="1236">
        <v>0.8</v>
      </c>
      <c r="L613" s="1237"/>
      <c r="M613" s="540">
        <f>K613*12*I569</f>
        <v>3237.1200000000003</v>
      </c>
    </row>
    <row r="614" spans="1:13">
      <c r="A614" s="595" t="s">
        <v>40</v>
      </c>
      <c r="B614" s="676"/>
      <c r="C614" s="676"/>
      <c r="D614" s="676"/>
      <c r="E614" s="676"/>
      <c r="F614" s="676"/>
      <c r="G614" s="676"/>
      <c r="H614" s="675"/>
      <c r="I614" s="563" t="s">
        <v>39</v>
      </c>
      <c r="J614" s="517"/>
      <c r="K614" s="1238">
        <v>0.7</v>
      </c>
      <c r="L614" s="1239"/>
      <c r="M614" s="540">
        <f>K614*12*I569</f>
        <v>2832.4799999999996</v>
      </c>
    </row>
    <row r="615" spans="1:13" ht="19.5" thickBot="1">
      <c r="A615" s="594" t="s">
        <v>38</v>
      </c>
      <c r="B615" s="593"/>
      <c r="C615" s="593"/>
      <c r="D615" s="593"/>
      <c r="E615" s="593"/>
      <c r="F615" s="593"/>
      <c r="G615" s="593"/>
      <c r="H615" s="592"/>
      <c r="I615" s="1240" t="s">
        <v>37</v>
      </c>
      <c r="J615" s="1241"/>
      <c r="K615" s="1242">
        <v>0.17</v>
      </c>
      <c r="L615" s="1243"/>
      <c r="M615" s="540">
        <f>K615*12*I569</f>
        <v>687.88800000000003</v>
      </c>
    </row>
    <row r="616" spans="1:13" ht="19.5" thickBot="1">
      <c r="A616" s="674" t="s">
        <v>36</v>
      </c>
      <c r="B616" s="673"/>
      <c r="C616" s="673"/>
      <c r="D616" s="673"/>
      <c r="E616" s="673"/>
      <c r="F616" s="673"/>
      <c r="G616" s="673"/>
      <c r="H616" s="672"/>
      <c r="I616" s="1330" t="s">
        <v>35</v>
      </c>
      <c r="J616" s="1331"/>
      <c r="K616" s="1246">
        <v>16.72</v>
      </c>
      <c r="L616" s="1247"/>
      <c r="M616" s="548">
        <f>K616*12*I569</f>
        <v>67655.80799999999</v>
      </c>
    </row>
    <row r="617" spans="1:13" ht="19.5" thickBot="1">
      <c r="A617" s="1228" t="s">
        <v>34</v>
      </c>
      <c r="B617" s="1229"/>
      <c r="C617" s="1229"/>
      <c r="D617" s="1229"/>
      <c r="E617" s="1229"/>
      <c r="F617" s="1229"/>
      <c r="G617" s="1229"/>
      <c r="H617" s="1279"/>
      <c r="I617" s="550"/>
      <c r="J617" s="549"/>
      <c r="K617" s="1274">
        <v>1.98</v>
      </c>
      <c r="L617" s="1270"/>
      <c r="M617" s="548">
        <f>K617*12*I569</f>
        <v>8011.8719999999994</v>
      </c>
    </row>
    <row r="618" spans="1:13">
      <c r="A618" s="547" t="s">
        <v>33</v>
      </c>
      <c r="B618" s="546"/>
      <c r="C618" s="546"/>
      <c r="D618" s="546"/>
      <c r="E618" s="546"/>
      <c r="F618" s="546"/>
      <c r="G618" s="546"/>
      <c r="H618" s="544"/>
      <c r="I618" s="1251" t="s">
        <v>32</v>
      </c>
      <c r="J618" s="1252"/>
      <c r="K618" s="543"/>
      <c r="L618" s="542"/>
      <c r="M618" s="540"/>
    </row>
    <row r="619" spans="1:13">
      <c r="A619" s="547" t="s">
        <v>31</v>
      </c>
      <c r="B619" s="546"/>
      <c r="C619" s="546"/>
      <c r="D619" s="546"/>
      <c r="E619" s="546"/>
      <c r="F619" s="546"/>
      <c r="G619" s="546"/>
      <c r="H619" s="544"/>
      <c r="I619" s="518"/>
      <c r="J619" s="541"/>
      <c r="K619" s="543"/>
      <c r="L619" s="542"/>
      <c r="M619" s="540"/>
    </row>
    <row r="620" spans="1:13" ht="19.5" thickBot="1">
      <c r="A620" s="547" t="s">
        <v>30</v>
      </c>
      <c r="B620" s="546"/>
      <c r="C620" s="546"/>
      <c r="D620" s="546"/>
      <c r="E620" s="546"/>
      <c r="F620" s="546"/>
      <c r="G620" s="546"/>
      <c r="H620" s="544"/>
      <c r="I620" s="558"/>
      <c r="J620" s="541"/>
      <c r="K620" s="543"/>
      <c r="L620" s="542"/>
      <c r="M620" s="540"/>
    </row>
    <row r="621" spans="1:13" ht="19.5" thickBot="1">
      <c r="A621" s="674" t="s">
        <v>29</v>
      </c>
      <c r="B621" s="673"/>
      <c r="C621" s="673"/>
      <c r="D621" s="673"/>
      <c r="E621" s="673"/>
      <c r="F621" s="673"/>
      <c r="G621" s="673"/>
      <c r="H621" s="672"/>
      <c r="I621" s="550"/>
      <c r="J621" s="549"/>
      <c r="K621" s="1274">
        <v>0.09</v>
      </c>
      <c r="L621" s="1270"/>
      <c r="M621" s="548">
        <f>K621*12*I569</f>
        <v>364.17599999999999</v>
      </c>
    </row>
    <row r="622" spans="1:13">
      <c r="A622" s="547" t="s">
        <v>28</v>
      </c>
      <c r="B622" s="546"/>
      <c r="C622" s="546"/>
      <c r="D622" s="546"/>
      <c r="E622" s="546"/>
      <c r="F622" s="546"/>
      <c r="G622" s="546"/>
      <c r="H622" s="544"/>
      <c r="I622" s="1251" t="s">
        <v>27</v>
      </c>
      <c r="J622" s="1252"/>
      <c r="K622" s="551"/>
      <c r="L622" s="542"/>
      <c r="M622" s="540"/>
    </row>
    <row r="623" spans="1:13" ht="19.5" thickBot="1">
      <c r="A623" s="547" t="s">
        <v>26</v>
      </c>
      <c r="B623" s="546"/>
      <c r="C623" s="546"/>
      <c r="D623" s="546"/>
      <c r="E623" s="546"/>
      <c r="F623" s="546"/>
      <c r="G623" s="546"/>
      <c r="H623" s="544"/>
      <c r="I623" s="518"/>
      <c r="J623" s="541"/>
      <c r="K623" s="551"/>
      <c r="L623" s="542"/>
      <c r="M623" s="540"/>
    </row>
    <row r="624" spans="1:13" ht="19.5" thickBot="1">
      <c r="A624" s="1228" t="s">
        <v>111</v>
      </c>
      <c r="B624" s="1229"/>
      <c r="C624" s="1229"/>
      <c r="D624" s="1229"/>
      <c r="E624" s="1229"/>
      <c r="F624" s="1229"/>
      <c r="G624" s="1229"/>
      <c r="H624" s="1279"/>
      <c r="I624" s="550"/>
      <c r="J624" s="549"/>
      <c r="K624" s="1274">
        <v>7.34</v>
      </c>
      <c r="L624" s="1270"/>
      <c r="M624" s="548">
        <f>K624*12*I569</f>
        <v>29700.575999999997</v>
      </c>
    </row>
    <row r="625" spans="1:13">
      <c r="A625" s="547" t="s">
        <v>24</v>
      </c>
      <c r="B625" s="545"/>
      <c r="C625" s="545"/>
      <c r="D625" s="545"/>
      <c r="E625" s="545"/>
      <c r="F625" s="546"/>
      <c r="G625" s="545"/>
      <c r="H625" s="544"/>
      <c r="I625" s="1271" t="s">
        <v>23</v>
      </c>
      <c r="J625" s="1272"/>
      <c r="K625" s="543"/>
      <c r="L625" s="542"/>
      <c r="M625" s="540"/>
    </row>
    <row r="626" spans="1:13">
      <c r="A626" s="547" t="s">
        <v>22</v>
      </c>
      <c r="B626" s="545"/>
      <c r="C626" s="545"/>
      <c r="D626" s="545"/>
      <c r="E626" s="545"/>
      <c r="F626" s="546"/>
      <c r="G626" s="545"/>
      <c r="H626" s="544"/>
      <c r="I626" s="1271" t="s">
        <v>21</v>
      </c>
      <c r="J626" s="1272"/>
      <c r="K626" s="543"/>
      <c r="L626" s="542"/>
      <c r="M626" s="540"/>
    </row>
    <row r="627" spans="1:13">
      <c r="A627" s="547" t="s">
        <v>20</v>
      </c>
      <c r="B627" s="545"/>
      <c r="C627" s="545"/>
      <c r="D627" s="545"/>
      <c r="E627" s="545"/>
      <c r="F627" s="546"/>
      <c r="G627" s="545"/>
      <c r="H627" s="544"/>
      <c r="I627" s="1271" t="s">
        <v>19</v>
      </c>
      <c r="J627" s="1272"/>
      <c r="K627" s="543"/>
      <c r="L627" s="542"/>
      <c r="M627" s="540"/>
    </row>
    <row r="628" spans="1:13">
      <c r="A628" s="547" t="s">
        <v>18</v>
      </c>
      <c r="B628" s="545"/>
      <c r="C628" s="545"/>
      <c r="D628" s="545"/>
      <c r="E628" s="545"/>
      <c r="F628" s="546"/>
      <c r="G628" s="545"/>
      <c r="H628" s="544"/>
      <c r="I628" s="1271" t="s">
        <v>17</v>
      </c>
      <c r="J628" s="1272"/>
      <c r="K628" s="543"/>
      <c r="L628" s="542"/>
      <c r="M628" s="540"/>
    </row>
    <row r="629" spans="1:13">
      <c r="A629" s="547" t="s">
        <v>16</v>
      </c>
      <c r="B629" s="545"/>
      <c r="C629" s="545"/>
      <c r="D629" s="545"/>
      <c r="E629" s="545"/>
      <c r="F629" s="546"/>
      <c r="G629" s="545"/>
      <c r="H629" s="544"/>
      <c r="I629" s="1271" t="s">
        <v>15</v>
      </c>
      <c r="J629" s="1272"/>
      <c r="K629" s="543"/>
      <c r="L629" s="542"/>
      <c r="M629" s="540"/>
    </row>
    <row r="630" spans="1:13">
      <c r="A630" s="547" t="s">
        <v>14</v>
      </c>
      <c r="B630" s="545"/>
      <c r="C630" s="545"/>
      <c r="D630" s="545"/>
      <c r="E630" s="545"/>
      <c r="F630" s="546"/>
      <c r="G630" s="545"/>
      <c r="H630" s="544"/>
      <c r="I630" s="518"/>
      <c r="J630" s="541"/>
      <c r="K630" s="543"/>
      <c r="L630" s="542"/>
      <c r="M630" s="540"/>
    </row>
    <row r="631" spans="1:13">
      <c r="A631" s="547" t="s">
        <v>13</v>
      </c>
      <c r="B631" s="545"/>
      <c r="C631" s="545"/>
      <c r="D631" s="545"/>
      <c r="E631" s="545"/>
      <c r="F631" s="546"/>
      <c r="G631" s="545"/>
      <c r="H631" s="544"/>
      <c r="I631" s="518"/>
      <c r="J631" s="541"/>
      <c r="K631" s="543"/>
      <c r="L631" s="542"/>
      <c r="M631" s="540"/>
    </row>
    <row r="632" spans="1:13">
      <c r="A632" s="547" t="s">
        <v>12</v>
      </c>
      <c r="B632" s="545"/>
      <c r="C632" s="545"/>
      <c r="D632" s="545"/>
      <c r="E632" s="545"/>
      <c r="F632" s="546"/>
      <c r="G632" s="545"/>
      <c r="H632" s="544"/>
      <c r="I632" s="518"/>
      <c r="J632" s="541"/>
      <c r="K632" s="543"/>
      <c r="L632" s="542"/>
      <c r="M632" s="540"/>
    </row>
    <row r="633" spans="1:13">
      <c r="A633" s="547" t="s">
        <v>11</v>
      </c>
      <c r="B633" s="545"/>
      <c r="C633" s="545"/>
      <c r="D633" s="545"/>
      <c r="E633" s="545"/>
      <c r="F633" s="546"/>
      <c r="G633" s="545"/>
      <c r="H633" s="544"/>
      <c r="I633" s="518"/>
      <c r="J633" s="541"/>
      <c r="K633" s="543"/>
      <c r="L633" s="542"/>
      <c r="M633" s="540"/>
    </row>
    <row r="634" spans="1:13">
      <c r="A634" s="547" t="s">
        <v>10</v>
      </c>
      <c r="B634" s="545"/>
      <c r="C634" s="545"/>
      <c r="D634" s="545"/>
      <c r="E634" s="545"/>
      <c r="F634" s="546"/>
      <c r="G634" s="545"/>
      <c r="H634" s="544"/>
      <c r="I634" s="518"/>
      <c r="J634" s="541"/>
      <c r="K634" s="543"/>
      <c r="L634" s="542"/>
      <c r="M634" s="540"/>
    </row>
    <row r="635" spans="1:13" ht="19.5" thickBot="1">
      <c r="A635" s="1248" t="s">
        <v>9</v>
      </c>
      <c r="B635" s="1249"/>
      <c r="C635" s="1249"/>
      <c r="D635" s="1249"/>
      <c r="E635" s="1249"/>
      <c r="F635" s="1249"/>
      <c r="G635" s="1249"/>
      <c r="H635" s="1250"/>
      <c r="I635" s="518"/>
      <c r="J635" s="541"/>
      <c r="K635" s="518"/>
      <c r="L635" s="541"/>
      <c r="M635" s="540"/>
    </row>
    <row r="636" spans="1:13">
      <c r="A636" s="539" t="s">
        <v>8</v>
      </c>
      <c r="B636" s="538"/>
      <c r="C636" s="538"/>
      <c r="D636" s="538"/>
      <c r="E636" s="538"/>
      <c r="F636" s="538"/>
      <c r="G636" s="538"/>
      <c r="H636" s="538"/>
      <c r="I636" s="1251" t="s">
        <v>3</v>
      </c>
      <c r="J636" s="1252"/>
      <c r="K636" s="537"/>
      <c r="L636" s="536"/>
      <c r="M636" s="535"/>
    </row>
    <row r="637" spans="1:13" ht="19.5" thickBot="1">
      <c r="A637" s="534" t="s">
        <v>7</v>
      </c>
      <c r="B637" s="533"/>
      <c r="C637" s="533"/>
      <c r="D637" s="533"/>
      <c r="E637" s="533"/>
      <c r="F637" s="533"/>
      <c r="G637" s="533"/>
      <c r="H637" s="533"/>
      <c r="I637" s="532"/>
      <c r="J637" s="530"/>
      <c r="K637" s="531"/>
      <c r="L637" s="530"/>
      <c r="M637" s="529"/>
    </row>
    <row r="638" spans="1:13" ht="19.5" thickBot="1">
      <c r="A638" s="1228" t="s">
        <v>6</v>
      </c>
      <c r="B638" s="1229"/>
      <c r="C638" s="1229"/>
      <c r="D638" s="1229"/>
      <c r="E638" s="1229"/>
      <c r="F638" s="1229"/>
      <c r="G638" s="1229"/>
      <c r="H638" s="1299"/>
      <c r="I638" s="1232" t="s">
        <v>5</v>
      </c>
      <c r="J638" s="1300"/>
      <c r="K638" s="1296">
        <v>1.69</v>
      </c>
      <c r="L638" s="1297"/>
      <c r="M638" s="521">
        <f>K638*12*I569</f>
        <v>6838.4160000000002</v>
      </c>
    </row>
    <row r="639" spans="1:13" ht="19.5" thickBot="1">
      <c r="A639" s="526" t="s">
        <v>4</v>
      </c>
      <c r="B639" s="525"/>
      <c r="C639" s="525"/>
      <c r="D639" s="525"/>
      <c r="E639" s="525"/>
      <c r="F639" s="525"/>
      <c r="G639" s="525"/>
      <c r="H639" s="525"/>
      <c r="I639" s="1232" t="s">
        <v>3</v>
      </c>
      <c r="J639" s="1233"/>
      <c r="K639" s="1258">
        <v>0.5</v>
      </c>
      <c r="L639" s="1259"/>
      <c r="M639" s="521">
        <f>K639*I569*12</f>
        <v>2023.1999999999998</v>
      </c>
    </row>
    <row r="640" spans="1:13" ht="19.5" thickBot="1">
      <c r="A640" s="526" t="s">
        <v>2</v>
      </c>
      <c r="B640" s="525"/>
      <c r="C640" s="525"/>
      <c r="D640" s="525"/>
      <c r="E640" s="525"/>
      <c r="F640" s="525"/>
      <c r="G640" s="525"/>
      <c r="H640" s="525"/>
      <c r="I640" s="524"/>
      <c r="J640" s="523"/>
      <c r="K640" s="1258"/>
      <c r="L640" s="1259"/>
      <c r="M640" s="521">
        <f>K640*I569*12</f>
        <v>0</v>
      </c>
    </row>
    <row r="641" spans="1:13" ht="19.5" thickBot="1">
      <c r="A641" s="1228" t="s">
        <v>0</v>
      </c>
      <c r="B641" s="1229"/>
      <c r="C641" s="1229"/>
      <c r="D641" s="1229"/>
      <c r="E641" s="1229"/>
      <c r="F641" s="1229"/>
      <c r="G641" s="1229"/>
      <c r="H641" s="1229"/>
      <c r="I641" s="522"/>
      <c r="J641" s="521"/>
      <c r="K641" s="1230">
        <f>K570+K580+K595+K624+K638+K640+K639</f>
        <v>54.629999999999995</v>
      </c>
      <c r="L641" s="1231"/>
      <c r="M641" s="521">
        <f>M570+M580+M595+M624+M638+M640+M639</f>
        <v>221054.83200000002</v>
      </c>
    </row>
    <row r="642" spans="1:13">
      <c r="A642" s="681"/>
      <c r="B642" s="681"/>
      <c r="C642" s="681"/>
      <c r="D642" s="681"/>
      <c r="E642" s="681"/>
      <c r="F642" s="681"/>
      <c r="G642" s="681"/>
      <c r="H642" s="681"/>
      <c r="I642" s="518"/>
      <c r="J642" s="679"/>
      <c r="K642" s="680"/>
      <c r="L642" s="680"/>
      <c r="M642" s="679"/>
    </row>
    <row r="644" spans="1:13">
      <c r="A644" s="1329" t="s">
        <v>104</v>
      </c>
      <c r="B644" s="1329"/>
      <c r="C644" s="1329"/>
      <c r="D644" s="1329"/>
      <c r="E644" s="1329"/>
      <c r="F644" s="1329"/>
      <c r="G644" s="1329"/>
      <c r="H644" s="1329"/>
      <c r="I644" s="1329"/>
      <c r="J644" s="1329"/>
      <c r="K644" s="1329"/>
      <c r="L644" s="1329"/>
      <c r="M644" s="573"/>
    </row>
    <row r="645" spans="1:13">
      <c r="A645" s="1294" t="s">
        <v>139</v>
      </c>
      <c r="B645" s="1294"/>
      <c r="C645" s="1294"/>
      <c r="D645" s="1294"/>
      <c r="E645" s="1294"/>
      <c r="F645" s="1294"/>
      <c r="G645" s="1294"/>
      <c r="H645" s="1294"/>
      <c r="I645" s="1294"/>
      <c r="J645" s="1294"/>
      <c r="K645" s="1294"/>
      <c r="L645" s="1294"/>
      <c r="M645" s="573"/>
    </row>
    <row r="646" spans="1:13">
      <c r="A646" s="607"/>
      <c r="B646" s="607"/>
      <c r="C646" s="607"/>
      <c r="D646" s="607"/>
      <c r="E646" s="607"/>
      <c r="F646" s="607" t="s">
        <v>278</v>
      </c>
      <c r="G646" s="607"/>
      <c r="H646" s="607"/>
      <c r="I646" s="607"/>
      <c r="J646" s="607"/>
      <c r="K646" s="607"/>
      <c r="L646" s="607"/>
      <c r="M646" s="573"/>
    </row>
    <row r="647" spans="1:13">
      <c r="A647" s="615"/>
      <c r="B647" s="591"/>
      <c r="C647" s="1295" t="s">
        <v>100</v>
      </c>
      <c r="D647" s="1295"/>
      <c r="E647" s="1295"/>
      <c r="F647" s="591"/>
      <c r="G647" s="591"/>
      <c r="H647" s="590"/>
      <c r="I647" s="1285" t="s">
        <v>99</v>
      </c>
      <c r="J647" s="1286"/>
      <c r="K647" s="1285" t="s">
        <v>98</v>
      </c>
      <c r="L647" s="1286"/>
      <c r="M647" s="589"/>
    </row>
    <row r="648" spans="1:13">
      <c r="A648" s="558"/>
      <c r="B648" s="518"/>
      <c r="C648" s="518"/>
      <c r="D648" s="518"/>
      <c r="E648" s="518"/>
      <c r="F648" s="518"/>
      <c r="G648" s="518"/>
      <c r="H648" s="541"/>
      <c r="I648" s="518"/>
      <c r="J648" s="541"/>
      <c r="K648" s="1271" t="s">
        <v>97</v>
      </c>
      <c r="L648" s="1272"/>
      <c r="M648" s="616" t="s">
        <v>96</v>
      </c>
    </row>
    <row r="649" spans="1:13">
      <c r="A649" s="558"/>
      <c r="B649" s="518"/>
      <c r="C649" s="518"/>
      <c r="D649" s="518"/>
      <c r="E649" s="518"/>
      <c r="F649" s="518"/>
      <c r="G649" s="518"/>
      <c r="H649" s="541"/>
      <c r="I649" s="1271" t="s">
        <v>95</v>
      </c>
      <c r="J649" s="1272"/>
      <c r="K649" s="1275" t="s">
        <v>94</v>
      </c>
      <c r="L649" s="1276"/>
      <c r="M649" s="616" t="s">
        <v>93</v>
      </c>
    </row>
    <row r="650" spans="1:13" ht="19.5" thickBot="1">
      <c r="A650" s="615"/>
      <c r="B650" s="591"/>
      <c r="C650" s="591"/>
      <c r="D650" s="591"/>
      <c r="E650" s="591"/>
      <c r="F650" s="591"/>
      <c r="G650" s="591"/>
      <c r="H650" s="590"/>
      <c r="I650" s="1291">
        <v>714.1</v>
      </c>
      <c r="J650" s="1292"/>
      <c r="K650" s="1240"/>
      <c r="L650" s="1241"/>
      <c r="M650" s="614"/>
    </row>
    <row r="651" spans="1:13">
      <c r="A651" s="605" t="s">
        <v>92</v>
      </c>
      <c r="B651" s="583"/>
      <c r="C651" s="583"/>
      <c r="D651" s="583"/>
      <c r="E651" s="583"/>
      <c r="F651" s="583"/>
      <c r="G651" s="583"/>
      <c r="H651" s="613"/>
      <c r="I651" s="537"/>
      <c r="J651" s="536"/>
      <c r="K651" s="1293">
        <f>K654+K657</f>
        <v>7.59</v>
      </c>
      <c r="L651" s="1288"/>
      <c r="M651" s="535">
        <f>K651*12*I650</f>
        <v>65040.228000000003</v>
      </c>
    </row>
    <row r="652" spans="1:13">
      <c r="A652" s="612" t="s">
        <v>91</v>
      </c>
      <c r="B652" s="611"/>
      <c r="C652" s="611"/>
      <c r="D652" s="611"/>
      <c r="E652" s="611"/>
      <c r="F652" s="611"/>
      <c r="G652" s="611"/>
      <c r="H652" s="606"/>
      <c r="I652" s="518"/>
      <c r="J652" s="541"/>
      <c r="K652" s="518"/>
      <c r="L652" s="541"/>
      <c r="M652" s="610"/>
    </row>
    <row r="653" spans="1:13" ht="19.5" thickBot="1">
      <c r="A653" s="601" t="s">
        <v>90</v>
      </c>
      <c r="B653" s="609"/>
      <c r="C653" s="609"/>
      <c r="D653" s="609"/>
      <c r="E653" s="609"/>
      <c r="F653" s="609"/>
      <c r="G653" s="609"/>
      <c r="H653" s="608"/>
      <c r="I653" s="531"/>
      <c r="J653" s="530"/>
      <c r="K653" s="531"/>
      <c r="L653" s="530"/>
      <c r="M653" s="529"/>
    </row>
    <row r="654" spans="1:13">
      <c r="A654" s="588" t="s">
        <v>89</v>
      </c>
      <c r="B654" s="581"/>
      <c r="C654" s="581"/>
      <c r="D654" s="581"/>
      <c r="E654" s="581"/>
      <c r="F654" s="581"/>
      <c r="G654" s="581"/>
      <c r="H654" s="580"/>
      <c r="I654" s="1275" t="s">
        <v>27</v>
      </c>
      <c r="J654" s="1276"/>
      <c r="K654" s="1251">
        <v>4.54</v>
      </c>
      <c r="L654" s="1252"/>
      <c r="M654" s="540">
        <f>K654*12*I650</f>
        <v>38904.168000000005</v>
      </c>
    </row>
    <row r="655" spans="1:13">
      <c r="A655" s="547" t="s">
        <v>80</v>
      </c>
      <c r="B655" s="518"/>
      <c r="C655" s="518"/>
      <c r="D655" s="518"/>
      <c r="E655" s="518"/>
      <c r="F655" s="518"/>
      <c r="G655" s="518"/>
      <c r="H655" s="541"/>
      <c r="I655" s="1271" t="s">
        <v>70</v>
      </c>
      <c r="J655" s="1272"/>
      <c r="K655" s="573"/>
      <c r="L655" s="541"/>
      <c r="M655" s="540"/>
    </row>
    <row r="656" spans="1:13">
      <c r="A656" s="588" t="s">
        <v>79</v>
      </c>
      <c r="B656" s="581"/>
      <c r="C656" s="581"/>
      <c r="D656" s="581"/>
      <c r="E656" s="581"/>
      <c r="F656" s="581"/>
      <c r="G656" s="581"/>
      <c r="H656" s="580"/>
      <c r="I656" s="1275"/>
      <c r="J656" s="1276"/>
      <c r="K656" s="573"/>
      <c r="L656" s="541"/>
      <c r="M656" s="540"/>
    </row>
    <row r="657" spans="1:13">
      <c r="A657" s="588" t="s">
        <v>88</v>
      </c>
      <c r="B657" s="581"/>
      <c r="C657" s="581"/>
      <c r="D657" s="581"/>
      <c r="E657" s="581"/>
      <c r="F657" s="581"/>
      <c r="G657" s="581"/>
      <c r="H657" s="580"/>
      <c r="I657" s="1277" t="s">
        <v>59</v>
      </c>
      <c r="J657" s="1278"/>
      <c r="K657" s="1271">
        <v>3.05</v>
      </c>
      <c r="L657" s="1272"/>
      <c r="M657" s="540">
        <f>K657*12*I650</f>
        <v>26136.059999999998</v>
      </c>
    </row>
    <row r="658" spans="1:13">
      <c r="A658" s="595" t="s">
        <v>87</v>
      </c>
      <c r="B658" s="563"/>
      <c r="C658" s="563"/>
      <c r="D658" s="563"/>
      <c r="E658" s="563"/>
      <c r="F658" s="563"/>
      <c r="G658" s="563"/>
      <c r="H658" s="517"/>
      <c r="I658" s="1271" t="s">
        <v>70</v>
      </c>
      <c r="J658" s="1272"/>
      <c r="K658" s="607"/>
      <c r="L658" s="606"/>
      <c r="M658" s="540"/>
    </row>
    <row r="659" spans="1:13">
      <c r="A659" s="594" t="s">
        <v>86</v>
      </c>
      <c r="B659" s="591"/>
      <c r="C659" s="591"/>
      <c r="D659" s="591"/>
      <c r="E659" s="591"/>
      <c r="F659" s="591"/>
      <c r="G659" s="591"/>
      <c r="H659" s="590"/>
      <c r="I659" s="1271"/>
      <c r="J659" s="1272"/>
      <c r="K659" s="573"/>
      <c r="L659" s="541"/>
      <c r="M659" s="540"/>
    </row>
    <row r="660" spans="1:13" ht="19.5" thickBot="1">
      <c r="A660" s="588" t="s">
        <v>85</v>
      </c>
      <c r="B660" s="587"/>
      <c r="C660" s="587"/>
      <c r="D660" s="587"/>
      <c r="E660" s="587"/>
      <c r="F660" s="587"/>
      <c r="G660" s="587"/>
      <c r="H660" s="586"/>
      <c r="I660" s="581"/>
      <c r="J660" s="580"/>
      <c r="K660" s="1238"/>
      <c r="L660" s="1239"/>
      <c r="M660" s="540"/>
    </row>
    <row r="661" spans="1:13">
      <c r="A661" s="605" t="s">
        <v>84</v>
      </c>
      <c r="B661" s="604"/>
      <c r="C661" s="604"/>
      <c r="D661" s="604"/>
      <c r="E661" s="604"/>
      <c r="F661" s="604"/>
      <c r="G661" s="604"/>
      <c r="H661" s="603"/>
      <c r="I661" s="537"/>
      <c r="J661" s="602"/>
      <c r="K661" s="1290">
        <f>K663+K668+K671</f>
        <v>6.35</v>
      </c>
      <c r="L661" s="1288"/>
      <c r="M661" s="535">
        <f>K661*12*I650</f>
        <v>54414.419999999991</v>
      </c>
    </row>
    <row r="662" spans="1:13" ht="19.5" thickBot="1">
      <c r="A662" s="601" t="s">
        <v>83</v>
      </c>
      <c r="B662" s="600"/>
      <c r="C662" s="600"/>
      <c r="D662" s="600"/>
      <c r="E662" s="600"/>
      <c r="F662" s="600"/>
      <c r="G662" s="600"/>
      <c r="H662" s="599"/>
      <c r="I662" s="531"/>
      <c r="J662" s="598"/>
      <c r="K662" s="531"/>
      <c r="L662" s="530"/>
      <c r="M662" s="529"/>
    </row>
    <row r="663" spans="1:13">
      <c r="A663" s="547" t="s">
        <v>82</v>
      </c>
      <c r="B663" s="546"/>
      <c r="C663" s="546"/>
      <c r="D663" s="546"/>
      <c r="E663" s="546"/>
      <c r="F663" s="546"/>
      <c r="G663" s="546"/>
      <c r="H663" s="544"/>
      <c r="I663" s="1271" t="s">
        <v>27</v>
      </c>
      <c r="J663" s="1272"/>
      <c r="K663" s="1251">
        <v>3.19</v>
      </c>
      <c r="L663" s="1252"/>
      <c r="M663" s="540">
        <f>K663*12*I650</f>
        <v>27335.748000000003</v>
      </c>
    </row>
    <row r="664" spans="1:13">
      <c r="A664" s="588" t="s">
        <v>81</v>
      </c>
      <c r="B664" s="587"/>
      <c r="C664" s="587"/>
      <c r="D664" s="587"/>
      <c r="E664" s="587"/>
      <c r="F664" s="587"/>
      <c r="G664" s="587"/>
      <c r="H664" s="586"/>
      <c r="I664" s="597"/>
      <c r="J664" s="596"/>
      <c r="K664" s="573"/>
      <c r="L664" s="541"/>
      <c r="M664" s="540"/>
    </row>
    <row r="665" spans="1:13">
      <c r="A665" s="547" t="s">
        <v>80</v>
      </c>
      <c r="B665" s="518"/>
      <c r="C665" s="518"/>
      <c r="D665" s="518"/>
      <c r="E665" s="518"/>
      <c r="F665" s="518"/>
      <c r="G665" s="518"/>
      <c r="H665" s="541"/>
      <c r="I665" s="1271" t="s">
        <v>70</v>
      </c>
      <c r="J665" s="1272"/>
      <c r="K665" s="573"/>
      <c r="L665" s="541"/>
      <c r="M665" s="540"/>
    </row>
    <row r="666" spans="1:13">
      <c r="A666" s="588" t="s">
        <v>79</v>
      </c>
      <c r="B666" s="581"/>
      <c r="C666" s="581"/>
      <c r="D666" s="581"/>
      <c r="E666" s="581"/>
      <c r="F666" s="581"/>
      <c r="G666" s="581"/>
      <c r="H666" s="580"/>
      <c r="I666" s="1275"/>
      <c r="J666" s="1276"/>
      <c r="K666" s="573"/>
      <c r="L666" s="541"/>
      <c r="M666" s="540"/>
    </row>
    <row r="667" spans="1:13">
      <c r="A667" s="595" t="s">
        <v>78</v>
      </c>
      <c r="B667" s="563"/>
      <c r="C667" s="517"/>
      <c r="D667" s="518"/>
      <c r="E667" s="518"/>
      <c r="F667" s="518"/>
      <c r="G667" s="518"/>
      <c r="H667" s="541"/>
      <c r="I667" s="1271" t="s">
        <v>70</v>
      </c>
      <c r="J667" s="1272"/>
      <c r="K667" s="573"/>
      <c r="L667" s="541"/>
      <c r="M667" s="540"/>
    </row>
    <row r="668" spans="1:13">
      <c r="A668" s="547" t="s">
        <v>77</v>
      </c>
      <c r="B668" s="518"/>
      <c r="C668" s="518"/>
      <c r="D668" s="563"/>
      <c r="E668" s="563"/>
      <c r="F668" s="563"/>
      <c r="G668" s="563"/>
      <c r="H668" s="517"/>
      <c r="I668" s="1277" t="s">
        <v>59</v>
      </c>
      <c r="J668" s="1278"/>
      <c r="K668" s="1271">
        <v>1.43</v>
      </c>
      <c r="L668" s="1272"/>
      <c r="M668" s="540">
        <f>K668*12*I650</f>
        <v>12253.956</v>
      </c>
    </row>
    <row r="669" spans="1:13">
      <c r="A669" s="594" t="s">
        <v>76</v>
      </c>
      <c r="B669" s="593"/>
      <c r="C669" s="593"/>
      <c r="D669" s="593"/>
      <c r="E669" s="593"/>
      <c r="F669" s="593"/>
      <c r="G669" s="593"/>
      <c r="H669" s="592"/>
      <c r="I669" s="1285" t="s">
        <v>75</v>
      </c>
      <c r="J669" s="1286"/>
      <c r="K669" s="573"/>
      <c r="L669" s="541"/>
      <c r="M669" s="540"/>
    </row>
    <row r="670" spans="1:13">
      <c r="A670" s="588"/>
      <c r="B670" s="587"/>
      <c r="C670" s="587"/>
      <c r="D670" s="587"/>
      <c r="E670" s="587"/>
      <c r="F670" s="587"/>
      <c r="G670" s="587"/>
      <c r="H670" s="586"/>
      <c r="I670" s="581" t="s">
        <v>74</v>
      </c>
      <c r="J670" s="580"/>
      <c r="K670" s="573"/>
      <c r="L670" s="541"/>
      <c r="M670" s="540"/>
    </row>
    <row r="671" spans="1:13">
      <c r="A671" s="594" t="s">
        <v>73</v>
      </c>
      <c r="B671" s="593"/>
      <c r="C671" s="593"/>
      <c r="D671" s="593"/>
      <c r="E671" s="593"/>
      <c r="F671" s="593"/>
      <c r="G671" s="593"/>
      <c r="H671" s="592"/>
      <c r="I671" s="1285" t="s">
        <v>59</v>
      </c>
      <c r="J671" s="1286"/>
      <c r="K671" s="1271">
        <v>1.73</v>
      </c>
      <c r="L671" s="1272"/>
      <c r="M671" s="540">
        <f>K671*12*I650</f>
        <v>14824.715999999999</v>
      </c>
    </row>
    <row r="672" spans="1:13">
      <c r="A672" s="588" t="s">
        <v>72</v>
      </c>
      <c r="B672" s="587"/>
      <c r="C672" s="587"/>
      <c r="D672" s="587"/>
      <c r="E672" s="587"/>
      <c r="F672" s="587"/>
      <c r="G672" s="587"/>
      <c r="H672" s="586"/>
      <c r="I672" s="581"/>
      <c r="J672" s="580"/>
      <c r="K672" s="573"/>
      <c r="L672" s="541"/>
      <c r="M672" s="540"/>
    </row>
    <row r="673" spans="1:13">
      <c r="A673" s="594" t="s">
        <v>71</v>
      </c>
      <c r="B673" s="593"/>
      <c r="C673" s="593"/>
      <c r="D673" s="593"/>
      <c r="E673" s="593"/>
      <c r="F673" s="593"/>
      <c r="G673" s="593"/>
      <c r="H673" s="592"/>
      <c r="I673" s="1271" t="s">
        <v>70</v>
      </c>
      <c r="J673" s="1272"/>
      <c r="K673" s="573"/>
      <c r="L673" s="541"/>
      <c r="M673" s="540"/>
    </row>
    <row r="674" spans="1:13">
      <c r="A674" s="594" t="s">
        <v>69</v>
      </c>
      <c r="B674" s="593"/>
      <c r="C674" s="593"/>
      <c r="D674" s="593"/>
      <c r="E674" s="593"/>
      <c r="F674" s="593"/>
      <c r="G674" s="593"/>
      <c r="H674" s="592"/>
      <c r="I674" s="1285" t="s">
        <v>68</v>
      </c>
      <c r="J674" s="1286"/>
      <c r="K674" s="591"/>
      <c r="L674" s="590"/>
      <c r="M674" s="589"/>
    </row>
    <row r="675" spans="1:13" ht="19.5" thickBot="1">
      <c r="A675" s="588"/>
      <c r="B675" s="587"/>
      <c r="C675" s="587"/>
      <c r="D675" s="587"/>
      <c r="E675" s="587"/>
      <c r="F675" s="587"/>
      <c r="G675" s="587"/>
      <c r="H675" s="586"/>
      <c r="I675" s="1282" t="s">
        <v>67</v>
      </c>
      <c r="J675" s="1283"/>
      <c r="K675" s="581"/>
      <c r="L675" s="580"/>
      <c r="M675" s="585"/>
    </row>
    <row r="676" spans="1:13">
      <c r="A676" s="584" t="s">
        <v>66</v>
      </c>
      <c r="B676" s="583"/>
      <c r="C676" s="583"/>
      <c r="D676" s="583"/>
      <c r="E676" s="583"/>
      <c r="F676" s="583"/>
      <c r="G676" s="537"/>
      <c r="H676" s="536"/>
      <c r="I676" s="537"/>
      <c r="J676" s="536"/>
      <c r="K676" s="1287">
        <f>K678+K685+K693+K697+K698+K702</f>
        <v>36.270000000000003</v>
      </c>
      <c r="L676" s="1288"/>
      <c r="M676" s="535">
        <f>M678+M685+M693+M697+M698+M702</f>
        <v>310804.88399999996</v>
      </c>
    </row>
    <row r="677" spans="1:13" ht="19.5" thickBot="1">
      <c r="A677" s="582"/>
      <c r="B677" s="531"/>
      <c r="C677" s="531"/>
      <c r="D677" s="531"/>
      <c r="E677" s="531"/>
      <c r="F677" s="531"/>
      <c r="G677" s="531"/>
      <c r="H677" s="530"/>
      <c r="I677" s="531"/>
      <c r="J677" s="530"/>
      <c r="K677" s="531"/>
      <c r="L677" s="530"/>
      <c r="M677" s="529"/>
    </row>
    <row r="678" spans="1:13" ht="19.5" thickBot="1">
      <c r="A678" s="1228" t="s">
        <v>65</v>
      </c>
      <c r="B678" s="1229"/>
      <c r="C678" s="1229"/>
      <c r="D678" s="1229"/>
      <c r="E678" s="1229"/>
      <c r="F678" s="1229"/>
      <c r="G678" s="1229"/>
      <c r="H678" s="1279"/>
      <c r="I678" s="550"/>
      <c r="J678" s="549"/>
      <c r="K678" s="1289">
        <f>K679+K680+K681+K683+K684</f>
        <v>9.6900000000000013</v>
      </c>
      <c r="L678" s="1284"/>
      <c r="M678" s="548">
        <f>K678*12*I650</f>
        <v>83035.54800000001</v>
      </c>
    </row>
    <row r="679" spans="1:13">
      <c r="A679" s="588" t="s">
        <v>64</v>
      </c>
      <c r="B679" s="587"/>
      <c r="C679" s="587"/>
      <c r="D679" s="587"/>
      <c r="E679" s="587"/>
      <c r="F679" s="587"/>
      <c r="G679" s="587"/>
      <c r="H679" s="586"/>
      <c r="I679" s="1275" t="s">
        <v>63</v>
      </c>
      <c r="J679" s="1276"/>
      <c r="K679" s="1251">
        <v>2.2400000000000002</v>
      </c>
      <c r="L679" s="1252"/>
      <c r="M679" s="540">
        <f>K679*12*I650</f>
        <v>19195.008000000002</v>
      </c>
    </row>
    <row r="680" spans="1:13">
      <c r="A680" s="595" t="s">
        <v>62</v>
      </c>
      <c r="B680" s="676"/>
      <c r="C680" s="676"/>
      <c r="D680" s="676"/>
      <c r="E680" s="676"/>
      <c r="F680" s="676"/>
      <c r="G680" s="676"/>
      <c r="H680" s="675"/>
      <c r="I680" s="1277" t="s">
        <v>61</v>
      </c>
      <c r="J680" s="1278"/>
      <c r="K680" s="1271">
        <v>5.28</v>
      </c>
      <c r="L680" s="1272"/>
      <c r="M680" s="540">
        <f>K680*12*I650</f>
        <v>45245.376000000004</v>
      </c>
    </row>
    <row r="681" spans="1:13">
      <c r="A681" s="594" t="s">
        <v>60</v>
      </c>
      <c r="B681" s="593"/>
      <c r="C681" s="593"/>
      <c r="D681" s="593"/>
      <c r="E681" s="593"/>
      <c r="F681" s="593"/>
      <c r="G681" s="593"/>
      <c r="H681" s="592"/>
      <c r="I681" s="1285" t="s">
        <v>59</v>
      </c>
      <c r="J681" s="1286"/>
      <c r="K681" s="1271">
        <v>0.6</v>
      </c>
      <c r="L681" s="1272"/>
      <c r="M681" s="540">
        <f>K681*12*I650</f>
        <v>5141.5199999999995</v>
      </c>
    </row>
    <row r="682" spans="1:13">
      <c r="A682" s="678" t="s">
        <v>58</v>
      </c>
      <c r="B682" s="581"/>
      <c r="C682" s="581"/>
      <c r="D682" s="581"/>
      <c r="E682" s="587"/>
      <c r="F682" s="587"/>
      <c r="G682" s="587"/>
      <c r="H682" s="586"/>
      <c r="I682" s="581"/>
      <c r="J682" s="580"/>
      <c r="K682" s="518"/>
      <c r="L682" s="541"/>
      <c r="M682" s="540"/>
    </row>
    <row r="683" spans="1:13">
      <c r="A683" s="595" t="s">
        <v>57</v>
      </c>
      <c r="B683" s="676"/>
      <c r="C683" s="676"/>
      <c r="D683" s="676"/>
      <c r="E683" s="676"/>
      <c r="F683" s="676"/>
      <c r="G683" s="676"/>
      <c r="H683" s="675"/>
      <c r="I683" s="1277" t="s">
        <v>27</v>
      </c>
      <c r="J683" s="1278"/>
      <c r="K683" s="1271">
        <v>0.18</v>
      </c>
      <c r="L683" s="1272"/>
      <c r="M683" s="540">
        <f>K683*12*I650</f>
        <v>1542.4560000000001</v>
      </c>
    </row>
    <row r="684" spans="1:13" ht="19.5" thickBot="1">
      <c r="A684" s="594" t="s">
        <v>56</v>
      </c>
      <c r="B684" s="593"/>
      <c r="C684" s="593"/>
      <c r="D684" s="593"/>
      <c r="E684" s="593"/>
      <c r="F684" s="593"/>
      <c r="G684" s="593"/>
      <c r="H684" s="592"/>
      <c r="I684" s="1240" t="s">
        <v>27</v>
      </c>
      <c r="J684" s="1241"/>
      <c r="K684" s="1282">
        <v>1.39</v>
      </c>
      <c r="L684" s="1283"/>
      <c r="M684" s="579">
        <f>K684*12*I650</f>
        <v>11911.188</v>
      </c>
    </row>
    <row r="685" spans="1:13" ht="19.5" thickBot="1">
      <c r="A685" s="1303" t="s">
        <v>55</v>
      </c>
      <c r="B685" s="1304"/>
      <c r="C685" s="1304"/>
      <c r="D685" s="1304"/>
      <c r="E685" s="1304"/>
      <c r="F685" s="1304"/>
      <c r="G685" s="1304"/>
      <c r="H685" s="1305"/>
      <c r="I685" s="550"/>
      <c r="J685" s="549"/>
      <c r="K685" s="1274">
        <f>K686+K687+K689+K690+K691+K692</f>
        <v>2.5499999999999998</v>
      </c>
      <c r="L685" s="1284"/>
      <c r="M685" s="548">
        <f>K685*12*I650</f>
        <v>21851.46</v>
      </c>
    </row>
    <row r="686" spans="1:13">
      <c r="A686" s="677" t="s">
        <v>54</v>
      </c>
      <c r="B686" s="581"/>
      <c r="C686" s="581"/>
      <c r="D686" s="581"/>
      <c r="E686" s="581"/>
      <c r="F686" s="587"/>
      <c r="G686" s="587"/>
      <c r="H686" s="586"/>
      <c r="I686" s="576"/>
      <c r="J686" s="541"/>
      <c r="K686" s="1251">
        <v>0.14000000000000001</v>
      </c>
      <c r="L686" s="1252"/>
      <c r="M686" s="540">
        <f>K686*12*I650</f>
        <v>1199.6880000000001</v>
      </c>
    </row>
    <row r="687" spans="1:13">
      <c r="A687" s="615" t="s">
        <v>53</v>
      </c>
      <c r="B687" s="591"/>
      <c r="C687" s="591"/>
      <c r="D687" s="591"/>
      <c r="E687" s="591"/>
      <c r="F687" s="593"/>
      <c r="G687" s="593"/>
      <c r="H687" s="592"/>
      <c r="I687" s="1271" t="s">
        <v>52</v>
      </c>
      <c r="J687" s="1272"/>
      <c r="K687" s="1271">
        <v>1.22</v>
      </c>
      <c r="L687" s="1272"/>
      <c r="M687" s="540">
        <f>K687*12*I650</f>
        <v>10454.424000000001</v>
      </c>
    </row>
    <row r="688" spans="1:13">
      <c r="A688" s="588" t="s">
        <v>51</v>
      </c>
      <c r="B688" s="587"/>
      <c r="C688" s="587"/>
      <c r="D688" s="587"/>
      <c r="E688" s="587"/>
      <c r="F688" s="587"/>
      <c r="G688" s="587"/>
      <c r="H688" s="586"/>
      <c r="I688" s="1275" t="s">
        <v>50</v>
      </c>
      <c r="J688" s="1276"/>
      <c r="K688" s="573"/>
      <c r="L688" s="541"/>
      <c r="M688" s="540"/>
    </row>
    <row r="689" spans="1:13">
      <c r="A689" s="595" t="s">
        <v>49</v>
      </c>
      <c r="B689" s="676"/>
      <c r="C689" s="676"/>
      <c r="D689" s="676"/>
      <c r="E689" s="676"/>
      <c r="F689" s="676"/>
      <c r="G689" s="676"/>
      <c r="H689" s="675"/>
      <c r="I689" s="1277" t="s">
        <v>48</v>
      </c>
      <c r="J689" s="1278"/>
      <c r="K689" s="1271">
        <v>0.75</v>
      </c>
      <c r="L689" s="1272"/>
      <c r="M689" s="540">
        <f>K689*12*I650</f>
        <v>6426.9000000000005</v>
      </c>
    </row>
    <row r="690" spans="1:13">
      <c r="A690" s="595" t="s">
        <v>47</v>
      </c>
      <c r="B690" s="676"/>
      <c r="C690" s="676"/>
      <c r="D690" s="676"/>
      <c r="E690" s="676"/>
      <c r="F690" s="676"/>
      <c r="G690" s="676"/>
      <c r="H690" s="675"/>
      <c r="I690" s="1277" t="s">
        <v>46</v>
      </c>
      <c r="J690" s="1278"/>
      <c r="K690" s="1271">
        <v>0.19</v>
      </c>
      <c r="L690" s="1272"/>
      <c r="M690" s="540">
        <f>K690*12*I650</f>
        <v>1628.1480000000001</v>
      </c>
    </row>
    <row r="691" spans="1:13">
      <c r="A691" s="594" t="s">
        <v>38</v>
      </c>
      <c r="B691" s="593"/>
      <c r="C691" s="593"/>
      <c r="D691" s="593"/>
      <c r="E691" s="593"/>
      <c r="F691" s="593"/>
      <c r="G691" s="593"/>
      <c r="H691" s="592"/>
      <c r="I691" s="1277" t="s">
        <v>37</v>
      </c>
      <c r="J691" s="1278"/>
      <c r="K691" s="1238">
        <v>0.1</v>
      </c>
      <c r="L691" s="1239"/>
      <c r="M691" s="540">
        <f>K691*12*I650</f>
        <v>856.92000000000019</v>
      </c>
    </row>
    <row r="692" spans="1:13" ht="19.5" thickBot="1">
      <c r="A692" s="594" t="s">
        <v>45</v>
      </c>
      <c r="B692" s="593"/>
      <c r="C692" s="593"/>
      <c r="D692" s="593"/>
      <c r="E692" s="593"/>
      <c r="F692" s="593"/>
      <c r="G692" s="593"/>
      <c r="H692" s="592"/>
      <c r="I692" s="1240" t="s">
        <v>44</v>
      </c>
      <c r="J692" s="1241"/>
      <c r="K692" s="1242">
        <v>0.15</v>
      </c>
      <c r="L692" s="1243"/>
      <c r="M692" s="572">
        <f>K692*12*I650</f>
        <v>1285.3799999999999</v>
      </c>
    </row>
    <row r="693" spans="1:13" ht="19.5" thickBot="1">
      <c r="A693" s="1303" t="s">
        <v>43</v>
      </c>
      <c r="B693" s="1304"/>
      <c r="C693" s="1304"/>
      <c r="D693" s="1304"/>
      <c r="E693" s="1304"/>
      <c r="F693" s="1304"/>
      <c r="G693" s="1304"/>
      <c r="H693" s="1305"/>
      <c r="I693" s="571"/>
      <c r="J693" s="570"/>
      <c r="K693" s="1269">
        <f>K694+K695+K696</f>
        <v>1.67</v>
      </c>
      <c r="L693" s="1270"/>
      <c r="M693" s="548">
        <f>K693*12*I650</f>
        <v>14310.564</v>
      </c>
    </row>
    <row r="694" spans="1:13">
      <c r="A694" s="588" t="s">
        <v>42</v>
      </c>
      <c r="B694" s="587"/>
      <c r="C694" s="587"/>
      <c r="D694" s="587"/>
      <c r="E694" s="587"/>
      <c r="F694" s="587"/>
      <c r="G694" s="587"/>
      <c r="H694" s="586"/>
      <c r="I694" s="1234" t="s">
        <v>41</v>
      </c>
      <c r="J694" s="1235"/>
      <c r="K694" s="1236">
        <v>0.8</v>
      </c>
      <c r="L694" s="1237"/>
      <c r="M694" s="540">
        <f>K694*12*I650</f>
        <v>6855.3600000000015</v>
      </c>
    </row>
    <row r="695" spans="1:13">
      <c r="A695" s="595" t="s">
        <v>40</v>
      </c>
      <c r="B695" s="676"/>
      <c r="C695" s="676"/>
      <c r="D695" s="676"/>
      <c r="E695" s="676"/>
      <c r="F695" s="676"/>
      <c r="G695" s="676"/>
      <c r="H695" s="675"/>
      <c r="I695" s="563" t="s">
        <v>39</v>
      </c>
      <c r="J695" s="517"/>
      <c r="K695" s="1238">
        <v>0.7</v>
      </c>
      <c r="L695" s="1239"/>
      <c r="M695" s="540">
        <f>K695*12*I650</f>
        <v>5998.44</v>
      </c>
    </row>
    <row r="696" spans="1:13" ht="19.5" thickBot="1">
      <c r="A696" s="594" t="s">
        <v>38</v>
      </c>
      <c r="B696" s="593"/>
      <c r="C696" s="593"/>
      <c r="D696" s="593"/>
      <c r="E696" s="593"/>
      <c r="F696" s="593"/>
      <c r="G696" s="593"/>
      <c r="H696" s="592"/>
      <c r="I696" s="1240" t="s">
        <v>37</v>
      </c>
      <c r="J696" s="1241"/>
      <c r="K696" s="1242">
        <v>0.17</v>
      </c>
      <c r="L696" s="1243"/>
      <c r="M696" s="540">
        <f>K696*12*I650</f>
        <v>1456.7640000000001</v>
      </c>
    </row>
    <row r="697" spans="1:13" ht="19.5" thickBot="1">
      <c r="A697" s="674" t="s">
        <v>36</v>
      </c>
      <c r="B697" s="673"/>
      <c r="C697" s="673"/>
      <c r="D697" s="673"/>
      <c r="E697" s="673"/>
      <c r="F697" s="673"/>
      <c r="G697" s="673"/>
      <c r="H697" s="672"/>
      <c r="I697" s="1330" t="s">
        <v>35</v>
      </c>
      <c r="J697" s="1331"/>
      <c r="K697" s="1199">
        <v>19.059999999999999</v>
      </c>
      <c r="L697" s="1214"/>
      <c r="M697" s="548">
        <f>K697*12*I650</f>
        <v>163328.95199999999</v>
      </c>
    </row>
    <row r="698" spans="1:13" ht="19.5" thickBot="1">
      <c r="A698" s="1228" t="s">
        <v>34</v>
      </c>
      <c r="B698" s="1229"/>
      <c r="C698" s="1229"/>
      <c r="D698" s="1229"/>
      <c r="E698" s="1229"/>
      <c r="F698" s="1229"/>
      <c r="G698" s="1229"/>
      <c r="H698" s="1279"/>
      <c r="I698" s="550"/>
      <c r="J698" s="549"/>
      <c r="K698" s="1274">
        <v>2.2000000000000002</v>
      </c>
      <c r="L698" s="1270"/>
      <c r="M698" s="548">
        <f>K698*12*I650</f>
        <v>18852.240000000002</v>
      </c>
    </row>
    <row r="699" spans="1:13">
      <c r="A699" s="547" t="s">
        <v>33</v>
      </c>
      <c r="B699" s="546"/>
      <c r="C699" s="546"/>
      <c r="D699" s="546"/>
      <c r="E699" s="546"/>
      <c r="F699" s="546"/>
      <c r="G699" s="546"/>
      <c r="H699" s="544"/>
      <c r="I699" s="1251" t="s">
        <v>32</v>
      </c>
      <c r="J699" s="1252"/>
      <c r="K699" s="543"/>
      <c r="L699" s="542"/>
      <c r="M699" s="540"/>
    </row>
    <row r="700" spans="1:13">
      <c r="A700" s="547" t="s">
        <v>31</v>
      </c>
      <c r="B700" s="546"/>
      <c r="C700" s="546"/>
      <c r="D700" s="546"/>
      <c r="E700" s="546"/>
      <c r="F700" s="546"/>
      <c r="G700" s="546"/>
      <c r="H700" s="544"/>
      <c r="I700" s="518"/>
      <c r="J700" s="541"/>
      <c r="K700" s="543"/>
      <c r="L700" s="542"/>
      <c r="M700" s="540"/>
    </row>
    <row r="701" spans="1:13" ht="19.5" thickBot="1">
      <c r="A701" s="547" t="s">
        <v>30</v>
      </c>
      <c r="B701" s="546"/>
      <c r="C701" s="546"/>
      <c r="D701" s="546"/>
      <c r="E701" s="546"/>
      <c r="F701" s="546"/>
      <c r="G701" s="546"/>
      <c r="H701" s="544"/>
      <c r="I701" s="558"/>
      <c r="J701" s="541"/>
      <c r="K701" s="543"/>
      <c r="L701" s="542"/>
      <c r="M701" s="540"/>
    </row>
    <row r="702" spans="1:13" ht="19.5" thickBot="1">
      <c r="A702" s="674" t="s">
        <v>29</v>
      </c>
      <c r="B702" s="673"/>
      <c r="C702" s="673"/>
      <c r="D702" s="673"/>
      <c r="E702" s="673"/>
      <c r="F702" s="673"/>
      <c r="G702" s="673"/>
      <c r="H702" s="672"/>
      <c r="I702" s="550"/>
      <c r="J702" s="549"/>
      <c r="K702" s="1274">
        <v>1.1000000000000001</v>
      </c>
      <c r="L702" s="1270"/>
      <c r="M702" s="548">
        <f>K702*12*I650</f>
        <v>9426.1200000000008</v>
      </c>
    </row>
    <row r="703" spans="1:13">
      <c r="A703" s="547" t="s">
        <v>28</v>
      </c>
      <c r="B703" s="546"/>
      <c r="C703" s="546"/>
      <c r="D703" s="546"/>
      <c r="E703" s="546"/>
      <c r="F703" s="546"/>
      <c r="G703" s="546"/>
      <c r="H703" s="544"/>
      <c r="I703" s="1251" t="s">
        <v>27</v>
      </c>
      <c r="J703" s="1252"/>
      <c r="K703" s="551"/>
      <c r="L703" s="542"/>
      <c r="M703" s="540"/>
    </row>
    <row r="704" spans="1:13" ht="19.5" thickBot="1">
      <c r="A704" s="547" t="s">
        <v>26</v>
      </c>
      <c r="B704" s="546"/>
      <c r="C704" s="546"/>
      <c r="D704" s="546"/>
      <c r="E704" s="546"/>
      <c r="F704" s="546"/>
      <c r="G704" s="546"/>
      <c r="H704" s="544"/>
      <c r="I704" s="518"/>
      <c r="J704" s="541"/>
      <c r="K704" s="551"/>
      <c r="L704" s="542"/>
      <c r="M704" s="540"/>
    </row>
    <row r="705" spans="1:13" ht="19.5" thickBot="1">
      <c r="A705" s="1228" t="s">
        <v>111</v>
      </c>
      <c r="B705" s="1229"/>
      <c r="C705" s="1229"/>
      <c r="D705" s="1229"/>
      <c r="E705" s="1229"/>
      <c r="F705" s="1229"/>
      <c r="G705" s="1229"/>
      <c r="H705" s="1279"/>
      <c r="I705" s="550"/>
      <c r="J705" s="549"/>
      <c r="K705" s="1274">
        <v>7.92</v>
      </c>
      <c r="L705" s="1270"/>
      <c r="M705" s="548">
        <f>K705*12*I650</f>
        <v>67868.063999999998</v>
      </c>
    </row>
    <row r="706" spans="1:13">
      <c r="A706" s="547" t="s">
        <v>24</v>
      </c>
      <c r="B706" s="545"/>
      <c r="C706" s="545"/>
      <c r="D706" s="545"/>
      <c r="E706" s="545"/>
      <c r="F706" s="546"/>
      <c r="G706" s="545"/>
      <c r="H706" s="544"/>
      <c r="I706" s="1271" t="s">
        <v>23</v>
      </c>
      <c r="J706" s="1272"/>
      <c r="K706" s="543"/>
      <c r="L706" s="542"/>
      <c r="M706" s="540"/>
    </row>
    <row r="707" spans="1:13">
      <c r="A707" s="547" t="s">
        <v>22</v>
      </c>
      <c r="B707" s="545"/>
      <c r="C707" s="545"/>
      <c r="D707" s="545"/>
      <c r="E707" s="545"/>
      <c r="F707" s="546"/>
      <c r="G707" s="545"/>
      <c r="H707" s="544"/>
      <c r="I707" s="1271" t="s">
        <v>21</v>
      </c>
      <c r="J707" s="1272"/>
      <c r="K707" s="543"/>
      <c r="L707" s="542"/>
      <c r="M707" s="540"/>
    </row>
    <row r="708" spans="1:13">
      <c r="A708" s="547" t="s">
        <v>20</v>
      </c>
      <c r="B708" s="545"/>
      <c r="C708" s="545"/>
      <c r="D708" s="545"/>
      <c r="E708" s="545"/>
      <c r="F708" s="546"/>
      <c r="G708" s="545"/>
      <c r="H708" s="544"/>
      <c r="I708" s="1271" t="s">
        <v>19</v>
      </c>
      <c r="J708" s="1272"/>
      <c r="K708" s="543"/>
      <c r="L708" s="542"/>
      <c r="M708" s="540"/>
    </row>
    <row r="709" spans="1:13">
      <c r="A709" s="547" t="s">
        <v>18</v>
      </c>
      <c r="B709" s="545"/>
      <c r="C709" s="545"/>
      <c r="D709" s="545"/>
      <c r="E709" s="545"/>
      <c r="F709" s="546"/>
      <c r="G709" s="545"/>
      <c r="H709" s="544"/>
      <c r="I709" s="1271" t="s">
        <v>17</v>
      </c>
      <c r="J709" s="1272"/>
      <c r="K709" s="543"/>
      <c r="L709" s="542"/>
      <c r="M709" s="540"/>
    </row>
    <row r="710" spans="1:13">
      <c r="A710" s="547" t="s">
        <v>16</v>
      </c>
      <c r="B710" s="545"/>
      <c r="C710" s="545"/>
      <c r="D710" s="545"/>
      <c r="E710" s="545"/>
      <c r="F710" s="546"/>
      <c r="G710" s="545"/>
      <c r="H710" s="544"/>
      <c r="I710" s="1271" t="s">
        <v>15</v>
      </c>
      <c r="J710" s="1272"/>
      <c r="K710" s="543"/>
      <c r="L710" s="542"/>
      <c r="M710" s="540"/>
    </row>
    <row r="711" spans="1:13">
      <c r="A711" s="547" t="s">
        <v>14</v>
      </c>
      <c r="B711" s="545"/>
      <c r="C711" s="545"/>
      <c r="D711" s="545"/>
      <c r="E711" s="545"/>
      <c r="F711" s="546"/>
      <c r="G711" s="545"/>
      <c r="H711" s="544"/>
      <c r="I711" s="518"/>
      <c r="J711" s="541"/>
      <c r="K711" s="543"/>
      <c r="L711" s="542"/>
      <c r="M711" s="540"/>
    </row>
    <row r="712" spans="1:13">
      <c r="A712" s="547" t="s">
        <v>13</v>
      </c>
      <c r="B712" s="545"/>
      <c r="C712" s="545"/>
      <c r="D712" s="545"/>
      <c r="E712" s="545"/>
      <c r="F712" s="546"/>
      <c r="G712" s="545"/>
      <c r="H712" s="544"/>
      <c r="I712" s="518"/>
      <c r="J712" s="541"/>
      <c r="K712" s="543"/>
      <c r="L712" s="542"/>
      <c r="M712" s="540"/>
    </row>
    <row r="713" spans="1:13">
      <c r="A713" s="547" t="s">
        <v>12</v>
      </c>
      <c r="B713" s="545"/>
      <c r="C713" s="545"/>
      <c r="D713" s="545"/>
      <c r="E713" s="545"/>
      <c r="F713" s="546"/>
      <c r="G713" s="545"/>
      <c r="H713" s="544"/>
      <c r="I713" s="518"/>
      <c r="J713" s="541"/>
      <c r="K713" s="543"/>
      <c r="L713" s="542"/>
      <c r="M713" s="540"/>
    </row>
    <row r="714" spans="1:13">
      <c r="A714" s="547" t="s">
        <v>11</v>
      </c>
      <c r="B714" s="545"/>
      <c r="C714" s="545"/>
      <c r="D714" s="545"/>
      <c r="E714" s="545"/>
      <c r="F714" s="546"/>
      <c r="G714" s="545"/>
      <c r="H714" s="544"/>
      <c r="I714" s="518"/>
      <c r="J714" s="541"/>
      <c r="K714" s="543"/>
      <c r="L714" s="542"/>
      <c r="M714" s="540"/>
    </row>
    <row r="715" spans="1:13">
      <c r="A715" s="547" t="s">
        <v>10</v>
      </c>
      <c r="B715" s="545"/>
      <c r="C715" s="545"/>
      <c r="D715" s="545"/>
      <c r="E715" s="545"/>
      <c r="F715" s="546"/>
      <c r="G715" s="545"/>
      <c r="H715" s="544"/>
      <c r="I715" s="518"/>
      <c r="J715" s="541"/>
      <c r="K715" s="543"/>
      <c r="L715" s="542"/>
      <c r="M715" s="540"/>
    </row>
    <row r="716" spans="1:13" ht="19.5" thickBot="1">
      <c r="A716" s="1248" t="s">
        <v>9</v>
      </c>
      <c r="B716" s="1249"/>
      <c r="C716" s="1249"/>
      <c r="D716" s="1249"/>
      <c r="E716" s="1249"/>
      <c r="F716" s="1249"/>
      <c r="G716" s="1249"/>
      <c r="H716" s="1250"/>
      <c r="I716" s="518"/>
      <c r="J716" s="541"/>
      <c r="K716" s="518"/>
      <c r="L716" s="541"/>
      <c r="M716" s="540"/>
    </row>
    <row r="717" spans="1:13">
      <c r="A717" s="539" t="s">
        <v>8</v>
      </c>
      <c r="B717" s="538"/>
      <c r="C717" s="538"/>
      <c r="D717" s="538"/>
      <c r="E717" s="538"/>
      <c r="F717" s="538"/>
      <c r="G717" s="538"/>
      <c r="H717" s="538"/>
      <c r="I717" s="1251" t="s">
        <v>3</v>
      </c>
      <c r="J717" s="1252"/>
      <c r="K717" s="537"/>
      <c r="L717" s="536"/>
      <c r="M717" s="535"/>
    </row>
    <row r="718" spans="1:13" ht="19.5" thickBot="1">
      <c r="A718" s="534" t="s">
        <v>7</v>
      </c>
      <c r="B718" s="533"/>
      <c r="C718" s="533"/>
      <c r="D718" s="533"/>
      <c r="E718" s="533"/>
      <c r="F718" s="533"/>
      <c r="G718" s="533"/>
      <c r="H718" s="533"/>
      <c r="I718" s="532"/>
      <c r="J718" s="530"/>
      <c r="K718" s="531"/>
      <c r="L718" s="530"/>
      <c r="M718" s="529"/>
    </row>
    <row r="719" spans="1:13" ht="19.5" thickBot="1">
      <c r="A719" s="1228" t="s">
        <v>6</v>
      </c>
      <c r="B719" s="1229"/>
      <c r="C719" s="1229"/>
      <c r="D719" s="1229"/>
      <c r="E719" s="1229"/>
      <c r="F719" s="1229"/>
      <c r="G719" s="1229"/>
      <c r="H719" s="1299"/>
      <c r="I719" s="1232" t="s">
        <v>5</v>
      </c>
      <c r="J719" s="1300"/>
      <c r="K719" s="1296">
        <v>1.69</v>
      </c>
      <c r="L719" s="1297"/>
      <c r="M719" s="521">
        <f>K719*12*I650</f>
        <v>14481.948000000002</v>
      </c>
    </row>
    <row r="720" spans="1:13" ht="19.5" thickBot="1">
      <c r="A720" s="526" t="s">
        <v>4</v>
      </c>
      <c r="B720" s="525"/>
      <c r="C720" s="525"/>
      <c r="D720" s="525"/>
      <c r="E720" s="525"/>
      <c r="F720" s="525"/>
      <c r="G720" s="525"/>
      <c r="H720" s="525"/>
      <c r="I720" s="1232" t="s">
        <v>3</v>
      </c>
      <c r="J720" s="1233"/>
      <c r="K720" s="1258">
        <v>0.24</v>
      </c>
      <c r="L720" s="1259"/>
      <c r="M720" s="521">
        <f>K720*I650*12</f>
        <v>2056.6079999999997</v>
      </c>
    </row>
    <row r="721" spans="1:13" ht="19.5" thickBot="1">
      <c r="A721" s="526" t="s">
        <v>2</v>
      </c>
      <c r="B721" s="525"/>
      <c r="C721" s="525"/>
      <c r="D721" s="525"/>
      <c r="E721" s="525"/>
      <c r="F721" s="525"/>
      <c r="G721" s="525"/>
      <c r="H721" s="525"/>
      <c r="I721" s="524"/>
      <c r="J721" s="523"/>
      <c r="K721" s="1258"/>
      <c r="L721" s="1259"/>
      <c r="M721" s="521">
        <f>K721*I650*12</f>
        <v>0</v>
      </c>
    </row>
    <row r="722" spans="1:13" ht="19.5" thickBot="1">
      <c r="A722" s="1228" t="s">
        <v>0</v>
      </c>
      <c r="B722" s="1229"/>
      <c r="C722" s="1229"/>
      <c r="D722" s="1229"/>
      <c r="E722" s="1229"/>
      <c r="F722" s="1229"/>
      <c r="G722" s="1229"/>
      <c r="H722" s="1229"/>
      <c r="I722" s="522"/>
      <c r="J722" s="521"/>
      <c r="K722" s="1230">
        <f>K651+K661+K676+K705+K719+K721+K720</f>
        <v>60.06</v>
      </c>
      <c r="L722" s="1231"/>
      <c r="M722" s="521">
        <f>M651+M661+M676+M705+M719+M721+M720</f>
        <v>514666.15199999994</v>
      </c>
    </row>
    <row r="726" spans="1:13">
      <c r="A726" s="1329" t="s">
        <v>104</v>
      </c>
      <c r="B726" s="1329"/>
      <c r="C726" s="1329"/>
      <c r="D726" s="1329"/>
      <c r="E726" s="1329"/>
      <c r="F726" s="1329"/>
      <c r="G726" s="1329"/>
      <c r="H726" s="1329"/>
      <c r="I726" s="1329"/>
      <c r="J726" s="1329"/>
      <c r="K726" s="1329"/>
      <c r="L726" s="1329"/>
      <c r="M726" s="573"/>
    </row>
    <row r="727" spans="1:13">
      <c r="A727" s="1294" t="s">
        <v>139</v>
      </c>
      <c r="B727" s="1294"/>
      <c r="C727" s="1294"/>
      <c r="D727" s="1294"/>
      <c r="E727" s="1294"/>
      <c r="F727" s="1294"/>
      <c r="G727" s="1294"/>
      <c r="H727" s="1294"/>
      <c r="I727" s="1294"/>
      <c r="J727" s="1294"/>
      <c r="K727" s="1294"/>
      <c r="L727" s="1294"/>
      <c r="M727" s="573"/>
    </row>
    <row r="728" spans="1:13">
      <c r="A728" s="607"/>
      <c r="B728" s="607"/>
      <c r="C728" s="607"/>
      <c r="D728" s="607"/>
      <c r="E728" s="607"/>
      <c r="F728" s="607" t="s">
        <v>277</v>
      </c>
      <c r="G728" s="607"/>
      <c r="H728" s="607"/>
      <c r="I728" s="607"/>
      <c r="J728" s="607"/>
      <c r="K728" s="607"/>
      <c r="L728" s="607"/>
      <c r="M728" s="573"/>
    </row>
    <row r="729" spans="1:13">
      <c r="A729" s="615"/>
      <c r="B729" s="591"/>
      <c r="C729" s="1295" t="s">
        <v>100</v>
      </c>
      <c r="D729" s="1295"/>
      <c r="E729" s="1295"/>
      <c r="F729" s="591"/>
      <c r="G729" s="591"/>
      <c r="H729" s="590"/>
      <c r="I729" s="1285" t="s">
        <v>99</v>
      </c>
      <c r="J729" s="1286"/>
      <c r="K729" s="1285" t="s">
        <v>98</v>
      </c>
      <c r="L729" s="1286"/>
      <c r="M729" s="589"/>
    </row>
    <row r="730" spans="1:13">
      <c r="A730" s="558"/>
      <c r="B730" s="518"/>
      <c r="C730" s="518"/>
      <c r="D730" s="518"/>
      <c r="E730" s="518"/>
      <c r="F730" s="518"/>
      <c r="G730" s="518"/>
      <c r="H730" s="541"/>
      <c r="I730" s="518"/>
      <c r="J730" s="541"/>
      <c r="K730" s="1271" t="s">
        <v>97</v>
      </c>
      <c r="L730" s="1272"/>
      <c r="M730" s="616" t="s">
        <v>96</v>
      </c>
    </row>
    <row r="731" spans="1:13">
      <c r="A731" s="558"/>
      <c r="B731" s="518"/>
      <c r="C731" s="518"/>
      <c r="D731" s="518"/>
      <c r="E731" s="518"/>
      <c r="F731" s="518"/>
      <c r="G731" s="518"/>
      <c r="H731" s="541"/>
      <c r="I731" s="1271" t="s">
        <v>95</v>
      </c>
      <c r="J731" s="1272"/>
      <c r="K731" s="1275" t="s">
        <v>94</v>
      </c>
      <c r="L731" s="1276"/>
      <c r="M731" s="616" t="s">
        <v>93</v>
      </c>
    </row>
    <row r="732" spans="1:13" ht="19.5" thickBot="1">
      <c r="A732" s="615"/>
      <c r="B732" s="591"/>
      <c r="C732" s="591"/>
      <c r="D732" s="591"/>
      <c r="E732" s="591"/>
      <c r="F732" s="591"/>
      <c r="G732" s="591"/>
      <c r="H732" s="590"/>
      <c r="I732" s="1291">
        <v>1302.2</v>
      </c>
      <c r="J732" s="1292"/>
      <c r="K732" s="1240"/>
      <c r="L732" s="1241"/>
      <c r="M732" s="614"/>
    </row>
    <row r="733" spans="1:13">
      <c r="A733" s="605" t="s">
        <v>92</v>
      </c>
      <c r="B733" s="583"/>
      <c r="C733" s="583"/>
      <c r="D733" s="583"/>
      <c r="E733" s="583"/>
      <c r="F733" s="583"/>
      <c r="G733" s="583"/>
      <c r="H733" s="613"/>
      <c r="I733" s="537"/>
      <c r="J733" s="536"/>
      <c r="K733" s="1293">
        <f>K736+K739</f>
        <v>8.59</v>
      </c>
      <c r="L733" s="1288"/>
      <c r="M733" s="535">
        <f>K733*12*I732</f>
        <v>134230.77600000001</v>
      </c>
    </row>
    <row r="734" spans="1:13">
      <c r="A734" s="612" t="s">
        <v>91</v>
      </c>
      <c r="B734" s="611"/>
      <c r="C734" s="611"/>
      <c r="D734" s="611"/>
      <c r="E734" s="611"/>
      <c r="F734" s="611"/>
      <c r="G734" s="611"/>
      <c r="H734" s="606"/>
      <c r="I734" s="518"/>
      <c r="J734" s="541"/>
      <c r="K734" s="518"/>
      <c r="L734" s="541"/>
      <c r="M734" s="610"/>
    </row>
    <row r="735" spans="1:13" ht="19.5" thickBot="1">
      <c r="A735" s="601" t="s">
        <v>90</v>
      </c>
      <c r="B735" s="609"/>
      <c r="C735" s="609"/>
      <c r="D735" s="609"/>
      <c r="E735" s="609"/>
      <c r="F735" s="609"/>
      <c r="G735" s="609"/>
      <c r="H735" s="608"/>
      <c r="I735" s="531"/>
      <c r="J735" s="530"/>
      <c r="K735" s="531"/>
      <c r="L735" s="530"/>
      <c r="M735" s="529"/>
    </row>
    <row r="736" spans="1:13">
      <c r="A736" s="588" t="s">
        <v>89</v>
      </c>
      <c r="B736" s="581"/>
      <c r="C736" s="581"/>
      <c r="D736" s="581"/>
      <c r="E736" s="581"/>
      <c r="F736" s="581"/>
      <c r="G736" s="581"/>
      <c r="H736" s="580"/>
      <c r="I736" s="1275" t="s">
        <v>27</v>
      </c>
      <c r="J736" s="1276"/>
      <c r="K736" s="1251">
        <v>5.54</v>
      </c>
      <c r="L736" s="1252"/>
      <c r="M736" s="540">
        <f>K736*12*I732</f>
        <v>86570.256000000008</v>
      </c>
    </row>
    <row r="737" spans="1:13">
      <c r="A737" s="547" t="s">
        <v>80</v>
      </c>
      <c r="B737" s="518"/>
      <c r="C737" s="518"/>
      <c r="D737" s="518"/>
      <c r="E737" s="518"/>
      <c r="F737" s="518"/>
      <c r="G737" s="518"/>
      <c r="H737" s="541"/>
      <c r="I737" s="1271" t="s">
        <v>70</v>
      </c>
      <c r="J737" s="1272"/>
      <c r="K737" s="573"/>
      <c r="L737" s="541"/>
      <c r="M737" s="540"/>
    </row>
    <row r="738" spans="1:13">
      <c r="A738" s="588" t="s">
        <v>79</v>
      </c>
      <c r="B738" s="581"/>
      <c r="C738" s="581"/>
      <c r="D738" s="581"/>
      <c r="E738" s="581"/>
      <c r="F738" s="581"/>
      <c r="G738" s="581"/>
      <c r="H738" s="580"/>
      <c r="I738" s="1275"/>
      <c r="J738" s="1276"/>
      <c r="K738" s="573"/>
      <c r="L738" s="541"/>
      <c r="M738" s="540"/>
    </row>
    <row r="739" spans="1:13">
      <c r="A739" s="588" t="s">
        <v>88</v>
      </c>
      <c r="B739" s="581"/>
      <c r="C739" s="581"/>
      <c r="D739" s="581"/>
      <c r="E739" s="581"/>
      <c r="F739" s="581"/>
      <c r="G739" s="581"/>
      <c r="H739" s="580"/>
      <c r="I739" s="1277" t="s">
        <v>59</v>
      </c>
      <c r="J739" s="1278"/>
      <c r="K739" s="1271">
        <v>3.05</v>
      </c>
      <c r="L739" s="1272"/>
      <c r="M739" s="540">
        <f>K739*12*I732</f>
        <v>47660.52</v>
      </c>
    </row>
    <row r="740" spans="1:13">
      <c r="A740" s="595" t="s">
        <v>87</v>
      </c>
      <c r="B740" s="563"/>
      <c r="C740" s="563"/>
      <c r="D740" s="563"/>
      <c r="E740" s="563"/>
      <c r="F740" s="563"/>
      <c r="G740" s="563"/>
      <c r="H740" s="517"/>
      <c r="I740" s="1271" t="s">
        <v>70</v>
      </c>
      <c r="J740" s="1272"/>
      <c r="K740" s="607"/>
      <c r="L740" s="606"/>
      <c r="M740" s="540"/>
    </row>
    <row r="741" spans="1:13">
      <c r="A741" s="594" t="s">
        <v>86</v>
      </c>
      <c r="B741" s="591"/>
      <c r="C741" s="591"/>
      <c r="D741" s="591"/>
      <c r="E741" s="591"/>
      <c r="F741" s="591"/>
      <c r="G741" s="591"/>
      <c r="H741" s="590"/>
      <c r="I741" s="1271"/>
      <c r="J741" s="1272"/>
      <c r="K741" s="573"/>
      <c r="L741" s="541"/>
      <c r="M741" s="540"/>
    </row>
    <row r="742" spans="1:13" ht="19.5" thickBot="1">
      <c r="A742" s="588" t="s">
        <v>85</v>
      </c>
      <c r="B742" s="587"/>
      <c r="C742" s="587"/>
      <c r="D742" s="587"/>
      <c r="E742" s="587"/>
      <c r="F742" s="587"/>
      <c r="G742" s="587"/>
      <c r="H742" s="586"/>
      <c r="I742" s="581"/>
      <c r="J742" s="580"/>
      <c r="K742" s="1238"/>
      <c r="L742" s="1239"/>
      <c r="M742" s="540"/>
    </row>
    <row r="743" spans="1:13">
      <c r="A743" s="605" t="s">
        <v>84</v>
      </c>
      <c r="B743" s="604"/>
      <c r="C743" s="604"/>
      <c r="D743" s="604"/>
      <c r="E743" s="604"/>
      <c r="F743" s="604"/>
      <c r="G743" s="604"/>
      <c r="H743" s="603"/>
      <c r="I743" s="537"/>
      <c r="J743" s="602"/>
      <c r="K743" s="1290">
        <f>K745+K750+K753</f>
        <v>6.27</v>
      </c>
      <c r="L743" s="1288"/>
      <c r="M743" s="535">
        <f>K743*12*I732</f>
        <v>97977.527999999991</v>
      </c>
    </row>
    <row r="744" spans="1:13" ht="19.5" thickBot="1">
      <c r="A744" s="601" t="s">
        <v>83</v>
      </c>
      <c r="B744" s="600"/>
      <c r="C744" s="600"/>
      <c r="D744" s="600"/>
      <c r="E744" s="600"/>
      <c r="F744" s="600"/>
      <c r="G744" s="600"/>
      <c r="H744" s="599"/>
      <c r="I744" s="531"/>
      <c r="J744" s="598"/>
      <c r="K744" s="531"/>
      <c r="L744" s="530"/>
      <c r="M744" s="529"/>
    </row>
    <row r="745" spans="1:13">
      <c r="A745" s="547" t="s">
        <v>82</v>
      </c>
      <c r="B745" s="546"/>
      <c r="C745" s="546"/>
      <c r="D745" s="546"/>
      <c r="E745" s="546"/>
      <c r="F745" s="546"/>
      <c r="G745" s="546"/>
      <c r="H745" s="544"/>
      <c r="I745" s="1271" t="s">
        <v>27</v>
      </c>
      <c r="J745" s="1272"/>
      <c r="K745" s="1251">
        <v>3.18</v>
      </c>
      <c r="L745" s="1252"/>
      <c r="M745" s="540">
        <f>K745*12*I732</f>
        <v>49691.952000000005</v>
      </c>
    </row>
    <row r="746" spans="1:13">
      <c r="A746" s="588" t="s">
        <v>81</v>
      </c>
      <c r="B746" s="587"/>
      <c r="C746" s="587"/>
      <c r="D746" s="587"/>
      <c r="E746" s="587"/>
      <c r="F746" s="587"/>
      <c r="G746" s="587"/>
      <c r="H746" s="586"/>
      <c r="I746" s="597"/>
      <c r="J746" s="596"/>
      <c r="K746" s="573"/>
      <c r="L746" s="541"/>
      <c r="M746" s="540"/>
    </row>
    <row r="747" spans="1:13">
      <c r="A747" s="547" t="s">
        <v>80</v>
      </c>
      <c r="B747" s="518"/>
      <c r="C747" s="518"/>
      <c r="D747" s="518"/>
      <c r="E747" s="518"/>
      <c r="F747" s="518"/>
      <c r="G747" s="518"/>
      <c r="H747" s="541"/>
      <c r="I747" s="1271" t="s">
        <v>70</v>
      </c>
      <c r="J747" s="1272"/>
      <c r="K747" s="573"/>
      <c r="L747" s="541"/>
      <c r="M747" s="540"/>
    </row>
    <row r="748" spans="1:13">
      <c r="A748" s="588" t="s">
        <v>79</v>
      </c>
      <c r="B748" s="581"/>
      <c r="C748" s="581"/>
      <c r="D748" s="581"/>
      <c r="E748" s="581"/>
      <c r="F748" s="581"/>
      <c r="G748" s="581"/>
      <c r="H748" s="580"/>
      <c r="I748" s="1275"/>
      <c r="J748" s="1276"/>
      <c r="K748" s="573"/>
      <c r="L748" s="541"/>
      <c r="M748" s="540"/>
    </row>
    <row r="749" spans="1:13">
      <c r="A749" s="595" t="s">
        <v>78</v>
      </c>
      <c r="B749" s="563"/>
      <c r="C749" s="517"/>
      <c r="D749" s="518"/>
      <c r="E749" s="518"/>
      <c r="F749" s="518"/>
      <c r="G749" s="518"/>
      <c r="H749" s="541"/>
      <c r="I749" s="1271" t="s">
        <v>70</v>
      </c>
      <c r="J749" s="1272"/>
      <c r="K749" s="573"/>
      <c r="L749" s="541"/>
      <c r="M749" s="540"/>
    </row>
    <row r="750" spans="1:13">
      <c r="A750" s="547" t="s">
        <v>77</v>
      </c>
      <c r="B750" s="518"/>
      <c r="C750" s="518"/>
      <c r="D750" s="563"/>
      <c r="E750" s="563"/>
      <c r="F750" s="563"/>
      <c r="G750" s="563"/>
      <c r="H750" s="517"/>
      <c r="I750" s="1277" t="s">
        <v>59</v>
      </c>
      <c r="J750" s="1278"/>
      <c r="K750" s="1271">
        <v>1.36</v>
      </c>
      <c r="L750" s="1272"/>
      <c r="M750" s="540">
        <f>K750*12*I732</f>
        <v>21251.904000000002</v>
      </c>
    </row>
    <row r="751" spans="1:13">
      <c r="A751" s="594" t="s">
        <v>76</v>
      </c>
      <c r="B751" s="593"/>
      <c r="C751" s="593"/>
      <c r="D751" s="593"/>
      <c r="E751" s="593"/>
      <c r="F751" s="593"/>
      <c r="G751" s="593"/>
      <c r="H751" s="592"/>
      <c r="I751" s="1285" t="s">
        <v>75</v>
      </c>
      <c r="J751" s="1286"/>
      <c r="K751" s="573"/>
      <c r="L751" s="541"/>
      <c r="M751" s="540"/>
    </row>
    <row r="752" spans="1:13">
      <c r="A752" s="588"/>
      <c r="B752" s="587"/>
      <c r="C752" s="587"/>
      <c r="D752" s="587"/>
      <c r="E752" s="587"/>
      <c r="F752" s="587"/>
      <c r="G752" s="587"/>
      <c r="H752" s="586"/>
      <c r="I752" s="581" t="s">
        <v>74</v>
      </c>
      <c r="J752" s="580"/>
      <c r="K752" s="573"/>
      <c r="L752" s="541"/>
      <c r="M752" s="540"/>
    </row>
    <row r="753" spans="1:13">
      <c r="A753" s="594" t="s">
        <v>73</v>
      </c>
      <c r="B753" s="593"/>
      <c r="C753" s="593"/>
      <c r="D753" s="593"/>
      <c r="E753" s="593"/>
      <c r="F753" s="593"/>
      <c r="G753" s="593"/>
      <c r="H753" s="592"/>
      <c r="I753" s="1285" t="s">
        <v>59</v>
      </c>
      <c r="J753" s="1286"/>
      <c r="K753" s="1271">
        <v>1.73</v>
      </c>
      <c r="L753" s="1272"/>
      <c r="M753" s="540">
        <f>K753*12*I732</f>
        <v>27033.671999999999</v>
      </c>
    </row>
    <row r="754" spans="1:13">
      <c r="A754" s="588" t="s">
        <v>72</v>
      </c>
      <c r="B754" s="587"/>
      <c r="C754" s="587"/>
      <c r="D754" s="587"/>
      <c r="E754" s="587"/>
      <c r="F754" s="587"/>
      <c r="G754" s="587"/>
      <c r="H754" s="586"/>
      <c r="I754" s="581"/>
      <c r="J754" s="580"/>
      <c r="K754" s="573"/>
      <c r="L754" s="541"/>
      <c r="M754" s="540"/>
    </row>
    <row r="755" spans="1:13">
      <c r="A755" s="594" t="s">
        <v>71</v>
      </c>
      <c r="B755" s="593"/>
      <c r="C755" s="593"/>
      <c r="D755" s="593"/>
      <c r="E755" s="593"/>
      <c r="F755" s="593"/>
      <c r="G755" s="593"/>
      <c r="H755" s="592"/>
      <c r="I755" s="1271" t="s">
        <v>70</v>
      </c>
      <c r="J755" s="1272"/>
      <c r="K755" s="573"/>
      <c r="L755" s="541"/>
      <c r="M755" s="540"/>
    </row>
    <row r="756" spans="1:13">
      <c r="A756" s="594" t="s">
        <v>69</v>
      </c>
      <c r="B756" s="593"/>
      <c r="C756" s="593"/>
      <c r="D756" s="593"/>
      <c r="E756" s="593"/>
      <c r="F756" s="593"/>
      <c r="G756" s="593"/>
      <c r="H756" s="592"/>
      <c r="I756" s="1285" t="s">
        <v>68</v>
      </c>
      <c r="J756" s="1286"/>
      <c r="K756" s="591"/>
      <c r="L756" s="590"/>
      <c r="M756" s="589"/>
    </row>
    <row r="757" spans="1:13" ht="19.5" thickBot="1">
      <c r="A757" s="588"/>
      <c r="B757" s="587"/>
      <c r="C757" s="587"/>
      <c r="D757" s="587"/>
      <c r="E757" s="587"/>
      <c r="F757" s="587"/>
      <c r="G757" s="587"/>
      <c r="H757" s="586"/>
      <c r="I757" s="1282" t="s">
        <v>67</v>
      </c>
      <c r="J757" s="1283"/>
      <c r="K757" s="581"/>
      <c r="L757" s="580"/>
      <c r="M757" s="585"/>
    </row>
    <row r="758" spans="1:13">
      <c r="A758" s="584" t="s">
        <v>66</v>
      </c>
      <c r="B758" s="583"/>
      <c r="C758" s="583"/>
      <c r="D758" s="583"/>
      <c r="E758" s="583"/>
      <c r="F758" s="583"/>
      <c r="G758" s="537"/>
      <c r="H758" s="536"/>
      <c r="I758" s="537"/>
      <c r="J758" s="536"/>
      <c r="K758" s="1287">
        <f>K760+K767+K775+K779+K780+K784</f>
        <v>40.5</v>
      </c>
      <c r="L758" s="1288"/>
      <c r="M758" s="535">
        <f>M760+M767+M775+M779+M780+M784</f>
        <v>632869.20000000007</v>
      </c>
    </row>
    <row r="759" spans="1:13" ht="19.5" thickBot="1">
      <c r="A759" s="582"/>
      <c r="B759" s="531"/>
      <c r="C759" s="531"/>
      <c r="D759" s="531"/>
      <c r="E759" s="531"/>
      <c r="F759" s="531"/>
      <c r="G759" s="531"/>
      <c r="H759" s="530"/>
      <c r="I759" s="531"/>
      <c r="J759" s="530"/>
      <c r="K759" s="531"/>
      <c r="L759" s="530"/>
      <c r="M759" s="529"/>
    </row>
    <row r="760" spans="1:13" ht="19.5" thickBot="1">
      <c r="A760" s="1228" t="s">
        <v>65</v>
      </c>
      <c r="B760" s="1229"/>
      <c r="C760" s="1229"/>
      <c r="D760" s="1229"/>
      <c r="E760" s="1229"/>
      <c r="F760" s="1229"/>
      <c r="G760" s="1229"/>
      <c r="H760" s="1279"/>
      <c r="I760" s="550"/>
      <c r="J760" s="549"/>
      <c r="K760" s="1289">
        <f>K761+K762+K763+K765+K766</f>
        <v>10.75</v>
      </c>
      <c r="L760" s="1284"/>
      <c r="M760" s="548">
        <f>K760*12*I732</f>
        <v>167983.80000000002</v>
      </c>
    </row>
    <row r="761" spans="1:13">
      <c r="A761" s="588" t="s">
        <v>64</v>
      </c>
      <c r="B761" s="587"/>
      <c r="C761" s="587"/>
      <c r="D761" s="587"/>
      <c r="E761" s="587"/>
      <c r="F761" s="587"/>
      <c r="G761" s="587"/>
      <c r="H761" s="586"/>
      <c r="I761" s="1275" t="s">
        <v>63</v>
      </c>
      <c r="J761" s="1276"/>
      <c r="K761" s="1251">
        <v>2.2400000000000002</v>
      </c>
      <c r="L761" s="1252"/>
      <c r="M761" s="540">
        <f>K761*12*I732</f>
        <v>35003.136000000006</v>
      </c>
    </row>
    <row r="762" spans="1:13">
      <c r="A762" s="595" t="s">
        <v>62</v>
      </c>
      <c r="B762" s="676"/>
      <c r="C762" s="676"/>
      <c r="D762" s="676"/>
      <c r="E762" s="676"/>
      <c r="F762" s="676"/>
      <c r="G762" s="676"/>
      <c r="H762" s="675"/>
      <c r="I762" s="1277" t="s">
        <v>61</v>
      </c>
      <c r="J762" s="1278"/>
      <c r="K762" s="1271">
        <v>5.28</v>
      </c>
      <c r="L762" s="1272"/>
      <c r="M762" s="540">
        <f>K762*12*I732</f>
        <v>82507.392000000007</v>
      </c>
    </row>
    <row r="763" spans="1:13">
      <c r="A763" s="594" t="s">
        <v>60</v>
      </c>
      <c r="B763" s="593"/>
      <c r="C763" s="593"/>
      <c r="D763" s="593"/>
      <c r="E763" s="593"/>
      <c r="F763" s="593"/>
      <c r="G763" s="593"/>
      <c r="H763" s="592"/>
      <c r="I763" s="1285" t="s">
        <v>59</v>
      </c>
      <c r="J763" s="1286"/>
      <c r="K763" s="1271">
        <v>0.6</v>
      </c>
      <c r="L763" s="1272"/>
      <c r="M763" s="540">
        <f>K763*12*I732</f>
        <v>9375.84</v>
      </c>
    </row>
    <row r="764" spans="1:13">
      <c r="A764" s="678" t="s">
        <v>58</v>
      </c>
      <c r="B764" s="581"/>
      <c r="C764" s="581"/>
      <c r="D764" s="581"/>
      <c r="E764" s="587"/>
      <c r="F764" s="587"/>
      <c r="G764" s="587"/>
      <c r="H764" s="586"/>
      <c r="I764" s="581"/>
      <c r="J764" s="580"/>
      <c r="K764" s="518"/>
      <c r="L764" s="541"/>
      <c r="M764" s="540"/>
    </row>
    <row r="765" spans="1:13">
      <c r="A765" s="595" t="s">
        <v>57</v>
      </c>
      <c r="B765" s="676"/>
      <c r="C765" s="676"/>
      <c r="D765" s="676"/>
      <c r="E765" s="676"/>
      <c r="F765" s="676"/>
      <c r="G765" s="676"/>
      <c r="H765" s="675"/>
      <c r="I765" s="1277" t="s">
        <v>27</v>
      </c>
      <c r="J765" s="1278"/>
      <c r="K765" s="1271">
        <v>0.18</v>
      </c>
      <c r="L765" s="1272"/>
      <c r="M765" s="540">
        <f>K765*12*I732</f>
        <v>2812.7520000000004</v>
      </c>
    </row>
    <row r="766" spans="1:13" ht="19.5" thickBot="1">
      <c r="A766" s="594" t="s">
        <v>56</v>
      </c>
      <c r="B766" s="593"/>
      <c r="C766" s="593"/>
      <c r="D766" s="593"/>
      <c r="E766" s="593"/>
      <c r="F766" s="593"/>
      <c r="G766" s="593"/>
      <c r="H766" s="592"/>
      <c r="I766" s="1240" t="s">
        <v>27</v>
      </c>
      <c r="J766" s="1241"/>
      <c r="K766" s="1282">
        <v>2.4500000000000002</v>
      </c>
      <c r="L766" s="1283"/>
      <c r="M766" s="540">
        <f>K766*12*I732</f>
        <v>38284.680000000008</v>
      </c>
    </row>
    <row r="767" spans="1:13" ht="19.5" thickBot="1">
      <c r="A767" s="1303" t="s">
        <v>55</v>
      </c>
      <c r="B767" s="1304"/>
      <c r="C767" s="1304"/>
      <c r="D767" s="1304"/>
      <c r="E767" s="1304"/>
      <c r="F767" s="1304"/>
      <c r="G767" s="1304"/>
      <c r="H767" s="1305"/>
      <c r="I767" s="550"/>
      <c r="J767" s="549"/>
      <c r="K767" s="1274">
        <f>K768+K769+K771+K772+K773+K774</f>
        <v>2.5499999999999998</v>
      </c>
      <c r="L767" s="1284"/>
      <c r="M767" s="548">
        <f>K767*12*I732</f>
        <v>39847.32</v>
      </c>
    </row>
    <row r="768" spans="1:13">
      <c r="A768" s="677" t="s">
        <v>54</v>
      </c>
      <c r="B768" s="581"/>
      <c r="C768" s="581"/>
      <c r="D768" s="581"/>
      <c r="E768" s="581"/>
      <c r="F768" s="587"/>
      <c r="G768" s="587"/>
      <c r="H768" s="586"/>
      <c r="I768" s="576"/>
      <c r="J768" s="541"/>
      <c r="K768" s="1251">
        <v>0.14000000000000001</v>
      </c>
      <c r="L768" s="1252"/>
      <c r="M768" s="540">
        <f>K768*12*I732</f>
        <v>2187.6960000000004</v>
      </c>
    </row>
    <row r="769" spans="1:15">
      <c r="A769" s="615" t="s">
        <v>53</v>
      </c>
      <c r="B769" s="591"/>
      <c r="C769" s="591"/>
      <c r="D769" s="591"/>
      <c r="E769" s="591"/>
      <c r="F769" s="593"/>
      <c r="G769" s="593"/>
      <c r="H769" s="592"/>
      <c r="I769" s="1271" t="s">
        <v>52</v>
      </c>
      <c r="J769" s="1272"/>
      <c r="K769" s="1271">
        <v>1.22</v>
      </c>
      <c r="L769" s="1272"/>
      <c r="M769" s="540">
        <f>K769*12*I732</f>
        <v>19064.208000000002</v>
      </c>
    </row>
    <row r="770" spans="1:15">
      <c r="A770" s="588" t="s">
        <v>51</v>
      </c>
      <c r="B770" s="587"/>
      <c r="C770" s="587"/>
      <c r="D770" s="587"/>
      <c r="E770" s="587"/>
      <c r="F770" s="587"/>
      <c r="G770" s="587"/>
      <c r="H770" s="586"/>
      <c r="I770" s="1275" t="s">
        <v>50</v>
      </c>
      <c r="J770" s="1276"/>
      <c r="K770" s="573"/>
      <c r="L770" s="541"/>
      <c r="M770" s="540"/>
    </row>
    <row r="771" spans="1:15">
      <c r="A771" s="595" t="s">
        <v>49</v>
      </c>
      <c r="B771" s="676"/>
      <c r="C771" s="676"/>
      <c r="D771" s="676"/>
      <c r="E771" s="676"/>
      <c r="F771" s="676"/>
      <c r="G771" s="676"/>
      <c r="H771" s="675"/>
      <c r="I771" s="1277" t="s">
        <v>48</v>
      </c>
      <c r="J771" s="1278"/>
      <c r="K771" s="1271">
        <v>0.75</v>
      </c>
      <c r="L771" s="1272"/>
      <c r="M771" s="540">
        <f>K771*12*I732</f>
        <v>11719.800000000001</v>
      </c>
    </row>
    <row r="772" spans="1:15">
      <c r="A772" s="595" t="s">
        <v>47</v>
      </c>
      <c r="B772" s="676"/>
      <c r="C772" s="676"/>
      <c r="D772" s="676"/>
      <c r="E772" s="676"/>
      <c r="F772" s="676"/>
      <c r="G772" s="676"/>
      <c r="H772" s="675"/>
      <c r="I772" s="1277" t="s">
        <v>46</v>
      </c>
      <c r="J772" s="1278"/>
      <c r="K772" s="1271">
        <v>0.19</v>
      </c>
      <c r="L772" s="1272"/>
      <c r="M772" s="540">
        <f>K772*12*I732</f>
        <v>2969.0160000000005</v>
      </c>
    </row>
    <row r="773" spans="1:15">
      <c r="A773" s="594" t="s">
        <v>38</v>
      </c>
      <c r="B773" s="593"/>
      <c r="C773" s="593"/>
      <c r="D773" s="593"/>
      <c r="E773" s="593"/>
      <c r="F773" s="593"/>
      <c r="G773" s="593"/>
      <c r="H773" s="592"/>
      <c r="I773" s="1277" t="s">
        <v>37</v>
      </c>
      <c r="J773" s="1278"/>
      <c r="K773" s="1238">
        <v>0.1</v>
      </c>
      <c r="L773" s="1239"/>
      <c r="M773" s="540">
        <f>K773*12*I732</f>
        <v>1562.6400000000003</v>
      </c>
    </row>
    <row r="774" spans="1:15" ht="19.5" thickBot="1">
      <c r="A774" s="594" t="s">
        <v>45</v>
      </c>
      <c r="B774" s="593"/>
      <c r="C774" s="593"/>
      <c r="D774" s="593"/>
      <c r="E774" s="593"/>
      <c r="F774" s="593"/>
      <c r="G774" s="593"/>
      <c r="H774" s="592"/>
      <c r="I774" s="1240" t="s">
        <v>44</v>
      </c>
      <c r="J774" s="1241"/>
      <c r="K774" s="1242">
        <v>0.15</v>
      </c>
      <c r="L774" s="1243"/>
      <c r="M774" s="572">
        <f>K774*12*I732</f>
        <v>2343.96</v>
      </c>
      <c r="O774" s="512"/>
    </row>
    <row r="775" spans="1:15" ht="19.5" thickBot="1">
      <c r="A775" s="1303" t="s">
        <v>43</v>
      </c>
      <c r="B775" s="1304"/>
      <c r="C775" s="1304"/>
      <c r="D775" s="1304"/>
      <c r="E775" s="1304"/>
      <c r="F775" s="1304"/>
      <c r="G775" s="1304"/>
      <c r="H775" s="1305"/>
      <c r="I775" s="571"/>
      <c r="J775" s="570"/>
      <c r="K775" s="1269">
        <f>K776+K777+K778</f>
        <v>1.67</v>
      </c>
      <c r="L775" s="1270"/>
      <c r="M775" s="548">
        <f>K775*12*I732</f>
        <v>26096.088</v>
      </c>
    </row>
    <row r="776" spans="1:15">
      <c r="A776" s="588" t="s">
        <v>42</v>
      </c>
      <c r="B776" s="587"/>
      <c r="C776" s="587"/>
      <c r="D776" s="587"/>
      <c r="E776" s="587"/>
      <c r="F776" s="587"/>
      <c r="G776" s="587"/>
      <c r="H776" s="586"/>
      <c r="I776" s="1234" t="s">
        <v>41</v>
      </c>
      <c r="J776" s="1235"/>
      <c r="K776" s="1236">
        <v>0.8</v>
      </c>
      <c r="L776" s="1237"/>
      <c r="M776" s="540">
        <f>K776*12*I732</f>
        <v>12501.120000000003</v>
      </c>
    </row>
    <row r="777" spans="1:15">
      <c r="A777" s="595" t="s">
        <v>40</v>
      </c>
      <c r="B777" s="676"/>
      <c r="C777" s="676"/>
      <c r="D777" s="676"/>
      <c r="E777" s="676"/>
      <c r="F777" s="676"/>
      <c r="G777" s="676"/>
      <c r="H777" s="675"/>
      <c r="I777" s="563" t="s">
        <v>39</v>
      </c>
      <c r="J777" s="517"/>
      <c r="K777" s="1238">
        <v>0.7</v>
      </c>
      <c r="L777" s="1239"/>
      <c r="M777" s="540">
        <f>K777*12*I732</f>
        <v>10938.479999999998</v>
      </c>
    </row>
    <row r="778" spans="1:15" ht="19.5" thickBot="1">
      <c r="A778" s="594" t="s">
        <v>38</v>
      </c>
      <c r="B778" s="593"/>
      <c r="C778" s="593"/>
      <c r="D778" s="593"/>
      <c r="E778" s="593"/>
      <c r="F778" s="593"/>
      <c r="G778" s="593"/>
      <c r="H778" s="592"/>
      <c r="I778" s="1240" t="s">
        <v>37</v>
      </c>
      <c r="J778" s="1241"/>
      <c r="K778" s="1242">
        <v>0.17</v>
      </c>
      <c r="L778" s="1243"/>
      <c r="M778" s="540">
        <f>K778*12*I732</f>
        <v>2656.4880000000003</v>
      </c>
    </row>
    <row r="779" spans="1:15" ht="19.5" thickBot="1">
      <c r="A779" s="674" t="s">
        <v>36</v>
      </c>
      <c r="B779" s="673"/>
      <c r="C779" s="673"/>
      <c r="D779" s="673"/>
      <c r="E779" s="673"/>
      <c r="F779" s="673"/>
      <c r="G779" s="673"/>
      <c r="H779" s="672"/>
      <c r="I779" s="1330" t="s">
        <v>35</v>
      </c>
      <c r="J779" s="1331"/>
      <c r="K779" s="1199">
        <v>23.46</v>
      </c>
      <c r="L779" s="1214"/>
      <c r="M779" s="548">
        <f>K779*12*I732</f>
        <v>366595.34399999998</v>
      </c>
    </row>
    <row r="780" spans="1:15" ht="19.5" thickBot="1">
      <c r="A780" s="1228" t="s">
        <v>34</v>
      </c>
      <c r="B780" s="1229"/>
      <c r="C780" s="1229"/>
      <c r="D780" s="1229"/>
      <c r="E780" s="1229"/>
      <c r="F780" s="1229"/>
      <c r="G780" s="1229"/>
      <c r="H780" s="1279"/>
      <c r="I780" s="550"/>
      <c r="J780" s="549"/>
      <c r="K780" s="1274">
        <v>1.98</v>
      </c>
      <c r="L780" s="1270"/>
      <c r="M780" s="548">
        <f>K780*12*I732</f>
        <v>30940.271999999997</v>
      </c>
    </row>
    <row r="781" spans="1:15">
      <c r="A781" s="547" t="s">
        <v>33</v>
      </c>
      <c r="B781" s="546"/>
      <c r="C781" s="546"/>
      <c r="D781" s="546"/>
      <c r="E781" s="546"/>
      <c r="F781" s="546"/>
      <c r="G781" s="546"/>
      <c r="H781" s="544"/>
      <c r="I781" s="1251" t="s">
        <v>32</v>
      </c>
      <c r="J781" s="1252"/>
      <c r="K781" s="543"/>
      <c r="L781" s="542"/>
      <c r="M781" s="540"/>
    </row>
    <row r="782" spans="1:15">
      <c r="A782" s="547" t="s">
        <v>31</v>
      </c>
      <c r="B782" s="546"/>
      <c r="C782" s="546"/>
      <c r="D782" s="546"/>
      <c r="E782" s="546"/>
      <c r="F782" s="546"/>
      <c r="G782" s="546"/>
      <c r="H782" s="544"/>
      <c r="I782" s="518"/>
      <c r="J782" s="541"/>
      <c r="K782" s="543"/>
      <c r="L782" s="542"/>
      <c r="M782" s="540"/>
    </row>
    <row r="783" spans="1:15" ht="19.5" thickBot="1">
      <c r="A783" s="547" t="s">
        <v>30</v>
      </c>
      <c r="B783" s="546"/>
      <c r="C783" s="546"/>
      <c r="D783" s="546"/>
      <c r="E783" s="546"/>
      <c r="F783" s="546"/>
      <c r="G783" s="546"/>
      <c r="H783" s="544"/>
      <c r="I783" s="558"/>
      <c r="J783" s="541"/>
      <c r="K783" s="543"/>
      <c r="L783" s="542"/>
      <c r="M783" s="540"/>
    </row>
    <row r="784" spans="1:15" ht="19.5" thickBot="1">
      <c r="A784" s="674" t="s">
        <v>29</v>
      </c>
      <c r="B784" s="673"/>
      <c r="C784" s="673"/>
      <c r="D784" s="673"/>
      <c r="E784" s="673"/>
      <c r="F784" s="673"/>
      <c r="G784" s="673"/>
      <c r="H784" s="672"/>
      <c r="I784" s="550"/>
      <c r="J784" s="549"/>
      <c r="K784" s="1274">
        <v>0.09</v>
      </c>
      <c r="L784" s="1270"/>
      <c r="M784" s="548">
        <f>K784*12*I732</f>
        <v>1406.3760000000002</v>
      </c>
    </row>
    <row r="785" spans="1:13">
      <c r="A785" s="547" t="s">
        <v>28</v>
      </c>
      <c r="B785" s="546"/>
      <c r="C785" s="546"/>
      <c r="D785" s="546"/>
      <c r="E785" s="546"/>
      <c r="F785" s="546"/>
      <c r="G785" s="546"/>
      <c r="H785" s="544"/>
      <c r="I785" s="1251" t="s">
        <v>27</v>
      </c>
      <c r="J785" s="1252"/>
      <c r="K785" s="551"/>
      <c r="L785" s="542"/>
      <c r="M785" s="540"/>
    </row>
    <row r="786" spans="1:13" ht="19.5" thickBot="1">
      <c r="A786" s="547" t="s">
        <v>26</v>
      </c>
      <c r="B786" s="546"/>
      <c r="C786" s="546"/>
      <c r="D786" s="546"/>
      <c r="E786" s="546"/>
      <c r="F786" s="546"/>
      <c r="G786" s="546"/>
      <c r="H786" s="544"/>
      <c r="I786" s="518"/>
      <c r="J786" s="541"/>
      <c r="K786" s="551"/>
      <c r="L786" s="542"/>
      <c r="M786" s="540"/>
    </row>
    <row r="787" spans="1:13" ht="19.5" thickBot="1">
      <c r="A787" s="1228" t="s">
        <v>111</v>
      </c>
      <c r="B787" s="1229"/>
      <c r="C787" s="1229"/>
      <c r="D787" s="1229"/>
      <c r="E787" s="1229"/>
      <c r="F787" s="1229"/>
      <c r="G787" s="1229"/>
      <c r="H787" s="1279"/>
      <c r="I787" s="550"/>
      <c r="J787" s="549"/>
      <c r="K787" s="1274">
        <v>7.34</v>
      </c>
      <c r="L787" s="1270"/>
      <c r="M787" s="548">
        <f>K787*12*I732</f>
        <v>114697.776</v>
      </c>
    </row>
    <row r="788" spans="1:13">
      <c r="A788" s="547" t="s">
        <v>24</v>
      </c>
      <c r="B788" s="545"/>
      <c r="C788" s="545"/>
      <c r="D788" s="545"/>
      <c r="E788" s="545"/>
      <c r="F788" s="546"/>
      <c r="G788" s="545"/>
      <c r="H788" s="544"/>
      <c r="I788" s="1271" t="s">
        <v>23</v>
      </c>
      <c r="J788" s="1272"/>
      <c r="K788" s="543"/>
      <c r="L788" s="542"/>
      <c r="M788" s="540"/>
    </row>
    <row r="789" spans="1:13">
      <c r="A789" s="547" t="s">
        <v>22</v>
      </c>
      <c r="B789" s="545"/>
      <c r="C789" s="545"/>
      <c r="D789" s="545"/>
      <c r="E789" s="545"/>
      <c r="F789" s="546"/>
      <c r="G789" s="545"/>
      <c r="H789" s="544"/>
      <c r="I789" s="1271" t="s">
        <v>21</v>
      </c>
      <c r="J789" s="1272"/>
      <c r="K789" s="543"/>
      <c r="L789" s="542"/>
      <c r="M789" s="540"/>
    </row>
    <row r="790" spans="1:13">
      <c r="A790" s="547" t="s">
        <v>20</v>
      </c>
      <c r="B790" s="545"/>
      <c r="C790" s="545"/>
      <c r="D790" s="545"/>
      <c r="E790" s="545"/>
      <c r="F790" s="546"/>
      <c r="G790" s="545"/>
      <c r="H790" s="544"/>
      <c r="I790" s="1271" t="s">
        <v>19</v>
      </c>
      <c r="J790" s="1272"/>
      <c r="K790" s="543"/>
      <c r="L790" s="542"/>
      <c r="M790" s="540"/>
    </row>
    <row r="791" spans="1:13">
      <c r="A791" s="547" t="s">
        <v>18</v>
      </c>
      <c r="B791" s="545"/>
      <c r="C791" s="545"/>
      <c r="D791" s="545"/>
      <c r="E791" s="545"/>
      <c r="F791" s="546"/>
      <c r="G791" s="545"/>
      <c r="H791" s="544"/>
      <c r="I791" s="1271" t="s">
        <v>17</v>
      </c>
      <c r="J791" s="1272"/>
      <c r="K791" s="543"/>
      <c r="L791" s="542"/>
      <c r="M791" s="540"/>
    </row>
    <row r="792" spans="1:13">
      <c r="A792" s="547" t="s">
        <v>16</v>
      </c>
      <c r="B792" s="545"/>
      <c r="C792" s="545"/>
      <c r="D792" s="545"/>
      <c r="E792" s="545"/>
      <c r="F792" s="546"/>
      <c r="G792" s="545"/>
      <c r="H792" s="544"/>
      <c r="I792" s="1271" t="s">
        <v>15</v>
      </c>
      <c r="J792" s="1272"/>
      <c r="K792" s="543"/>
      <c r="L792" s="542"/>
      <c r="M792" s="540"/>
    </row>
    <row r="793" spans="1:13">
      <c r="A793" s="547" t="s">
        <v>14</v>
      </c>
      <c r="B793" s="545"/>
      <c r="C793" s="545"/>
      <c r="D793" s="545"/>
      <c r="E793" s="545"/>
      <c r="F793" s="546"/>
      <c r="G793" s="545"/>
      <c r="H793" s="544"/>
      <c r="I793" s="518"/>
      <c r="J793" s="541"/>
      <c r="K793" s="543"/>
      <c r="L793" s="542"/>
      <c r="M793" s="540"/>
    </row>
    <row r="794" spans="1:13">
      <c r="A794" s="547" t="s">
        <v>13</v>
      </c>
      <c r="B794" s="545"/>
      <c r="C794" s="545"/>
      <c r="D794" s="545"/>
      <c r="E794" s="545"/>
      <c r="F794" s="546"/>
      <c r="G794" s="545"/>
      <c r="H794" s="544"/>
      <c r="I794" s="518"/>
      <c r="J794" s="541"/>
      <c r="K794" s="543"/>
      <c r="L794" s="542"/>
      <c r="M794" s="540"/>
    </row>
    <row r="795" spans="1:13">
      <c r="A795" s="547" t="s">
        <v>12</v>
      </c>
      <c r="B795" s="545"/>
      <c r="C795" s="545"/>
      <c r="D795" s="545"/>
      <c r="E795" s="545"/>
      <c r="F795" s="546"/>
      <c r="G795" s="545"/>
      <c r="H795" s="544"/>
      <c r="I795" s="518"/>
      <c r="J795" s="541"/>
      <c r="K795" s="543"/>
      <c r="L795" s="542"/>
      <c r="M795" s="540"/>
    </row>
    <row r="796" spans="1:13">
      <c r="A796" s="547" t="s">
        <v>11</v>
      </c>
      <c r="B796" s="545"/>
      <c r="C796" s="545"/>
      <c r="D796" s="545"/>
      <c r="E796" s="545"/>
      <c r="F796" s="546"/>
      <c r="G796" s="545"/>
      <c r="H796" s="544"/>
      <c r="I796" s="518"/>
      <c r="J796" s="541"/>
      <c r="K796" s="543"/>
      <c r="L796" s="542"/>
      <c r="M796" s="540"/>
    </row>
    <row r="797" spans="1:13">
      <c r="A797" s="547" t="s">
        <v>10</v>
      </c>
      <c r="B797" s="545"/>
      <c r="C797" s="545"/>
      <c r="D797" s="545"/>
      <c r="E797" s="545"/>
      <c r="F797" s="546"/>
      <c r="G797" s="545"/>
      <c r="H797" s="544"/>
      <c r="I797" s="518"/>
      <c r="J797" s="541"/>
      <c r="K797" s="543"/>
      <c r="L797" s="542"/>
      <c r="M797" s="540"/>
    </row>
    <row r="798" spans="1:13" ht="19.5" thickBot="1">
      <c r="A798" s="1248" t="s">
        <v>9</v>
      </c>
      <c r="B798" s="1249"/>
      <c r="C798" s="1249"/>
      <c r="D798" s="1249"/>
      <c r="E798" s="1249"/>
      <c r="F798" s="1249"/>
      <c r="G798" s="1249"/>
      <c r="H798" s="1250"/>
      <c r="I798" s="518"/>
      <c r="J798" s="541"/>
      <c r="K798" s="518"/>
      <c r="L798" s="541"/>
      <c r="M798" s="540"/>
    </row>
    <row r="799" spans="1:13">
      <c r="A799" s="539" t="s">
        <v>8</v>
      </c>
      <c r="B799" s="538"/>
      <c r="C799" s="538"/>
      <c r="D799" s="538"/>
      <c r="E799" s="538"/>
      <c r="F799" s="538"/>
      <c r="G799" s="538"/>
      <c r="H799" s="538"/>
      <c r="I799" s="1251" t="s">
        <v>3</v>
      </c>
      <c r="J799" s="1252"/>
      <c r="K799" s="537"/>
      <c r="L799" s="536"/>
      <c r="M799" s="535"/>
    </row>
    <row r="800" spans="1:13" ht="19.5" thickBot="1">
      <c r="A800" s="534" t="s">
        <v>7</v>
      </c>
      <c r="B800" s="533"/>
      <c r="C800" s="533"/>
      <c r="D800" s="533"/>
      <c r="E800" s="533"/>
      <c r="F800" s="533"/>
      <c r="G800" s="533"/>
      <c r="H800" s="533"/>
      <c r="I800" s="532"/>
      <c r="J800" s="530"/>
      <c r="K800" s="531"/>
      <c r="L800" s="530"/>
      <c r="M800" s="529"/>
    </row>
    <row r="801" spans="1:13" ht="19.5" thickBot="1">
      <c r="A801" s="1228" t="s">
        <v>6</v>
      </c>
      <c r="B801" s="1229"/>
      <c r="C801" s="1229"/>
      <c r="D801" s="1229"/>
      <c r="E801" s="1229"/>
      <c r="F801" s="1229"/>
      <c r="G801" s="1229"/>
      <c r="H801" s="1299"/>
      <c r="I801" s="1232" t="s">
        <v>5</v>
      </c>
      <c r="J801" s="1300"/>
      <c r="K801" s="1296">
        <v>1.69</v>
      </c>
      <c r="L801" s="1297"/>
      <c r="M801" s="521">
        <f>K801*12*I732</f>
        <v>26408.616000000002</v>
      </c>
    </row>
    <row r="802" spans="1:13" s="513" customFormat="1" ht="19.5" thickBot="1">
      <c r="A802" s="526" t="s">
        <v>4</v>
      </c>
      <c r="B802" s="525"/>
      <c r="C802" s="525"/>
      <c r="D802" s="525"/>
      <c r="E802" s="525"/>
      <c r="F802" s="525"/>
      <c r="G802" s="525"/>
      <c r="H802" s="525"/>
      <c r="I802" s="1232" t="s">
        <v>3</v>
      </c>
      <c r="J802" s="1233"/>
      <c r="K802" s="1258">
        <v>0.32</v>
      </c>
      <c r="L802" s="1259"/>
      <c r="M802" s="521">
        <f>K802*I732*12</f>
        <v>5000.4480000000003</v>
      </c>
    </row>
    <row r="803" spans="1:13" ht="19.5" thickBot="1">
      <c r="A803" s="526" t="s">
        <v>2</v>
      </c>
      <c r="B803" s="525"/>
      <c r="C803" s="525"/>
      <c r="D803" s="525"/>
      <c r="E803" s="525"/>
      <c r="F803" s="525"/>
      <c r="G803" s="525"/>
      <c r="H803" s="525"/>
      <c r="I803" s="524"/>
      <c r="J803" s="523"/>
      <c r="K803" s="1258"/>
      <c r="L803" s="1259"/>
      <c r="M803" s="521">
        <f>K803*I732*12</f>
        <v>0</v>
      </c>
    </row>
    <row r="804" spans="1:13" ht="19.5" thickBot="1">
      <c r="A804" s="1228" t="s">
        <v>0</v>
      </c>
      <c r="B804" s="1229"/>
      <c r="C804" s="1229"/>
      <c r="D804" s="1229"/>
      <c r="E804" s="1229"/>
      <c r="F804" s="1229"/>
      <c r="G804" s="1229"/>
      <c r="H804" s="1229"/>
      <c r="I804" s="522"/>
      <c r="J804" s="521"/>
      <c r="K804" s="1230">
        <f>K733+K743+K758+K787+K801+K803+K802</f>
        <v>64.709999999999994</v>
      </c>
      <c r="L804" s="1231"/>
      <c r="M804" s="521">
        <f>M733+M743+M758+M787+M801+M803+M802</f>
        <v>1011184.344</v>
      </c>
    </row>
    <row r="806" spans="1:13">
      <c r="A806" s="1329" t="s">
        <v>104</v>
      </c>
      <c r="B806" s="1329"/>
      <c r="C806" s="1329"/>
      <c r="D806" s="1329"/>
      <c r="E806" s="1329"/>
      <c r="F806" s="1329"/>
      <c r="G806" s="1329"/>
      <c r="H806" s="1329"/>
      <c r="I806" s="1329"/>
      <c r="J806" s="1329"/>
      <c r="K806" s="1329"/>
      <c r="L806" s="1329"/>
      <c r="M806" s="573"/>
    </row>
    <row r="807" spans="1:13">
      <c r="A807" s="1294" t="s">
        <v>103</v>
      </c>
      <c r="B807" s="1294"/>
      <c r="C807" s="1294"/>
      <c r="D807" s="1294"/>
      <c r="E807" s="1294"/>
      <c r="F807" s="1294"/>
      <c r="G807" s="1294"/>
      <c r="H807" s="1294"/>
      <c r="I807" s="1294"/>
      <c r="J807" s="1294"/>
      <c r="K807" s="1294"/>
      <c r="L807" s="1294"/>
      <c r="M807" s="573"/>
    </row>
    <row r="808" spans="1:13">
      <c r="A808" s="607"/>
      <c r="B808" s="607"/>
      <c r="C808" s="607"/>
      <c r="D808" s="607"/>
      <c r="E808" s="607"/>
      <c r="F808" s="607" t="s">
        <v>276</v>
      </c>
      <c r="G808" s="607"/>
      <c r="H808" s="607"/>
      <c r="I808" s="607"/>
      <c r="J808" s="607"/>
      <c r="K808" s="607"/>
      <c r="L808" s="607"/>
      <c r="M808" s="573"/>
    </row>
    <row r="809" spans="1:13">
      <c r="A809" s="615"/>
      <c r="B809" s="591"/>
      <c r="C809" s="1295" t="s">
        <v>100</v>
      </c>
      <c r="D809" s="1295"/>
      <c r="E809" s="1295"/>
      <c r="F809" s="591"/>
      <c r="G809" s="591"/>
      <c r="H809" s="590"/>
      <c r="I809" s="1285" t="s">
        <v>99</v>
      </c>
      <c r="J809" s="1286"/>
      <c r="K809" s="1285" t="s">
        <v>98</v>
      </c>
      <c r="L809" s="1286"/>
      <c r="M809" s="589"/>
    </row>
    <row r="810" spans="1:13">
      <c r="A810" s="558"/>
      <c r="B810" s="518"/>
      <c r="C810" s="518"/>
      <c r="D810" s="518"/>
      <c r="E810" s="518"/>
      <c r="F810" s="518"/>
      <c r="G810" s="518"/>
      <c r="H810" s="541"/>
      <c r="I810" s="518"/>
      <c r="J810" s="541"/>
      <c r="K810" s="1271" t="s">
        <v>97</v>
      </c>
      <c r="L810" s="1272"/>
      <c r="M810" s="616" t="s">
        <v>96</v>
      </c>
    </row>
    <row r="811" spans="1:13">
      <c r="A811" s="558"/>
      <c r="B811" s="518"/>
      <c r="C811" s="518"/>
      <c r="D811" s="518"/>
      <c r="E811" s="518"/>
      <c r="F811" s="518"/>
      <c r="G811" s="518"/>
      <c r="H811" s="541"/>
      <c r="I811" s="1271" t="s">
        <v>95</v>
      </c>
      <c r="J811" s="1272"/>
      <c r="K811" s="1275" t="s">
        <v>94</v>
      </c>
      <c r="L811" s="1276"/>
      <c r="M811" s="616" t="s">
        <v>93</v>
      </c>
    </row>
    <row r="812" spans="1:13" ht="19.5" thickBot="1">
      <c r="A812" s="615"/>
      <c r="B812" s="591"/>
      <c r="C812" s="591"/>
      <c r="D812" s="591"/>
      <c r="E812" s="591"/>
      <c r="F812" s="591"/>
      <c r="G812" s="591"/>
      <c r="H812" s="590"/>
      <c r="I812" s="1291">
        <v>1213.7</v>
      </c>
      <c r="J812" s="1292"/>
      <c r="K812" s="1240"/>
      <c r="L812" s="1241"/>
      <c r="M812" s="614"/>
    </row>
    <row r="813" spans="1:13">
      <c r="A813" s="605" t="s">
        <v>92</v>
      </c>
      <c r="B813" s="583"/>
      <c r="C813" s="583"/>
      <c r="D813" s="583"/>
      <c r="E813" s="583"/>
      <c r="F813" s="583"/>
      <c r="G813" s="583"/>
      <c r="H813" s="613"/>
      <c r="I813" s="537"/>
      <c r="J813" s="536"/>
      <c r="K813" s="1293">
        <f>K816+K819</f>
        <v>9.7899999999999991</v>
      </c>
      <c r="L813" s="1288"/>
      <c r="M813" s="535">
        <f>K813*12*I812</f>
        <v>142585.476</v>
      </c>
    </row>
    <row r="814" spans="1:13">
      <c r="A814" s="612" t="s">
        <v>91</v>
      </c>
      <c r="B814" s="611"/>
      <c r="C814" s="611"/>
      <c r="D814" s="611"/>
      <c r="E814" s="611"/>
      <c r="F814" s="611"/>
      <c r="G814" s="611"/>
      <c r="H814" s="606"/>
      <c r="I814" s="518"/>
      <c r="J814" s="541"/>
      <c r="K814" s="518"/>
      <c r="L814" s="541"/>
      <c r="M814" s="610"/>
    </row>
    <row r="815" spans="1:13" ht="19.5" thickBot="1">
      <c r="A815" s="601" t="s">
        <v>90</v>
      </c>
      <c r="B815" s="609"/>
      <c r="C815" s="609"/>
      <c r="D815" s="609"/>
      <c r="E815" s="609"/>
      <c r="F815" s="609"/>
      <c r="G815" s="609"/>
      <c r="H815" s="608"/>
      <c r="I815" s="531"/>
      <c r="J815" s="530"/>
      <c r="K815" s="531"/>
      <c r="L815" s="530"/>
      <c r="M815" s="529"/>
    </row>
    <row r="816" spans="1:13">
      <c r="A816" s="588" t="s">
        <v>89</v>
      </c>
      <c r="B816" s="581"/>
      <c r="C816" s="581"/>
      <c r="D816" s="581"/>
      <c r="E816" s="581"/>
      <c r="F816" s="581"/>
      <c r="G816" s="581"/>
      <c r="H816" s="580"/>
      <c r="I816" s="1275" t="s">
        <v>27</v>
      </c>
      <c r="J816" s="1276"/>
      <c r="K816" s="1251">
        <v>5.64</v>
      </c>
      <c r="L816" s="1252"/>
      <c r="M816" s="540">
        <f>K816*12*I812</f>
        <v>82143.216</v>
      </c>
    </row>
    <row r="817" spans="1:13">
      <c r="A817" s="547" t="s">
        <v>80</v>
      </c>
      <c r="B817" s="518"/>
      <c r="C817" s="518"/>
      <c r="D817" s="518"/>
      <c r="E817" s="518"/>
      <c r="F817" s="518"/>
      <c r="G817" s="518"/>
      <c r="H817" s="541"/>
      <c r="I817" s="1271" t="s">
        <v>70</v>
      </c>
      <c r="J817" s="1272"/>
      <c r="K817" s="573"/>
      <c r="L817" s="541"/>
      <c r="M817" s="540"/>
    </row>
    <row r="818" spans="1:13">
      <c r="A818" s="588" t="s">
        <v>79</v>
      </c>
      <c r="B818" s="581"/>
      <c r="C818" s="581"/>
      <c r="D818" s="581"/>
      <c r="E818" s="581"/>
      <c r="F818" s="581"/>
      <c r="G818" s="581"/>
      <c r="H818" s="580"/>
      <c r="I818" s="1275"/>
      <c r="J818" s="1276"/>
      <c r="K818" s="573"/>
      <c r="L818" s="541"/>
      <c r="M818" s="540"/>
    </row>
    <row r="819" spans="1:13">
      <c r="A819" s="588" t="s">
        <v>88</v>
      </c>
      <c r="B819" s="581"/>
      <c r="C819" s="581"/>
      <c r="D819" s="581"/>
      <c r="E819" s="581"/>
      <c r="F819" s="581"/>
      <c r="G819" s="581"/>
      <c r="H819" s="580"/>
      <c r="I819" s="1277" t="s">
        <v>59</v>
      </c>
      <c r="J819" s="1278"/>
      <c r="K819" s="1271">
        <v>4.1500000000000004</v>
      </c>
      <c r="L819" s="1272"/>
      <c r="M819" s="540">
        <f>K819*12*I812</f>
        <v>60442.260000000009</v>
      </c>
    </row>
    <row r="820" spans="1:13">
      <c r="A820" s="595" t="s">
        <v>87</v>
      </c>
      <c r="B820" s="563"/>
      <c r="C820" s="563"/>
      <c r="D820" s="563"/>
      <c r="E820" s="563"/>
      <c r="F820" s="563"/>
      <c r="G820" s="563"/>
      <c r="H820" s="517"/>
      <c r="I820" s="1271" t="s">
        <v>70</v>
      </c>
      <c r="J820" s="1272"/>
      <c r="K820" s="607"/>
      <c r="L820" s="606"/>
      <c r="M820" s="540"/>
    </row>
    <row r="821" spans="1:13">
      <c r="A821" s="594" t="s">
        <v>86</v>
      </c>
      <c r="B821" s="591"/>
      <c r="C821" s="591"/>
      <c r="D821" s="591"/>
      <c r="E821" s="591"/>
      <c r="F821" s="591"/>
      <c r="G821" s="591"/>
      <c r="H821" s="590"/>
      <c r="I821" s="1271"/>
      <c r="J821" s="1272"/>
      <c r="K821" s="573"/>
      <c r="L821" s="541"/>
      <c r="M821" s="540"/>
    </row>
    <row r="822" spans="1:13" ht="19.5" thickBot="1">
      <c r="A822" s="588" t="s">
        <v>85</v>
      </c>
      <c r="B822" s="587"/>
      <c r="C822" s="587"/>
      <c r="D822" s="587"/>
      <c r="E822" s="587"/>
      <c r="F822" s="587"/>
      <c r="G822" s="587"/>
      <c r="H822" s="586"/>
      <c r="I822" s="581"/>
      <c r="J822" s="580"/>
      <c r="K822" s="1238"/>
      <c r="L822" s="1239"/>
      <c r="M822" s="540"/>
    </row>
    <row r="823" spans="1:13">
      <c r="A823" s="605" t="s">
        <v>84</v>
      </c>
      <c r="B823" s="604"/>
      <c r="C823" s="604"/>
      <c r="D823" s="604"/>
      <c r="E823" s="604"/>
      <c r="F823" s="604"/>
      <c r="G823" s="604"/>
      <c r="H823" s="603"/>
      <c r="I823" s="537"/>
      <c r="J823" s="602"/>
      <c r="K823" s="1290">
        <f>K825+K830+K833</f>
        <v>7.35</v>
      </c>
      <c r="L823" s="1288"/>
      <c r="M823" s="535">
        <f>K823*12*I812</f>
        <v>107048.34</v>
      </c>
    </row>
    <row r="824" spans="1:13" ht="19.5" thickBot="1">
      <c r="A824" s="601" t="s">
        <v>83</v>
      </c>
      <c r="B824" s="600"/>
      <c r="C824" s="600"/>
      <c r="D824" s="600"/>
      <c r="E824" s="600"/>
      <c r="F824" s="600"/>
      <c r="G824" s="600"/>
      <c r="H824" s="599"/>
      <c r="I824" s="531"/>
      <c r="J824" s="598"/>
      <c r="K824" s="531"/>
      <c r="L824" s="530"/>
      <c r="M824" s="529"/>
    </row>
    <row r="825" spans="1:13">
      <c r="A825" s="547" t="s">
        <v>82</v>
      </c>
      <c r="B825" s="546"/>
      <c r="C825" s="546"/>
      <c r="D825" s="546"/>
      <c r="E825" s="546"/>
      <c r="F825" s="546"/>
      <c r="G825" s="546"/>
      <c r="H825" s="544"/>
      <c r="I825" s="1271" t="s">
        <v>27</v>
      </c>
      <c r="J825" s="1272"/>
      <c r="K825" s="1251">
        <v>3.19</v>
      </c>
      <c r="L825" s="1252"/>
      <c r="M825" s="540">
        <f>K825*12*I812</f>
        <v>46460.436000000002</v>
      </c>
    </row>
    <row r="826" spans="1:13">
      <c r="A826" s="588" t="s">
        <v>81</v>
      </c>
      <c r="B826" s="587"/>
      <c r="C826" s="587"/>
      <c r="D826" s="587"/>
      <c r="E826" s="587"/>
      <c r="F826" s="587"/>
      <c r="G826" s="587"/>
      <c r="H826" s="586"/>
      <c r="I826" s="597"/>
      <c r="J826" s="596"/>
      <c r="K826" s="573"/>
      <c r="L826" s="541"/>
      <c r="M826" s="540"/>
    </row>
    <row r="827" spans="1:13">
      <c r="A827" s="547" t="s">
        <v>80</v>
      </c>
      <c r="B827" s="518"/>
      <c r="C827" s="518"/>
      <c r="D827" s="518"/>
      <c r="E827" s="518"/>
      <c r="F827" s="518"/>
      <c r="G827" s="518"/>
      <c r="H827" s="541"/>
      <c r="I827" s="1271" t="s">
        <v>70</v>
      </c>
      <c r="J827" s="1272"/>
      <c r="K827" s="573"/>
      <c r="L827" s="541"/>
      <c r="M827" s="540"/>
    </row>
    <row r="828" spans="1:13">
      <c r="A828" s="588" t="s">
        <v>79</v>
      </c>
      <c r="B828" s="581"/>
      <c r="C828" s="581"/>
      <c r="D828" s="581"/>
      <c r="E828" s="581"/>
      <c r="F828" s="581"/>
      <c r="G828" s="581"/>
      <c r="H828" s="580"/>
      <c r="I828" s="1275"/>
      <c r="J828" s="1276"/>
      <c r="K828" s="573"/>
      <c r="L828" s="541"/>
      <c r="M828" s="540"/>
    </row>
    <row r="829" spans="1:13">
      <c r="A829" s="595" t="s">
        <v>78</v>
      </c>
      <c r="B829" s="563"/>
      <c r="C829" s="517"/>
      <c r="D829" s="518"/>
      <c r="E829" s="518"/>
      <c r="F829" s="518"/>
      <c r="G829" s="518"/>
      <c r="H829" s="541"/>
      <c r="I829" s="1271" t="s">
        <v>70</v>
      </c>
      <c r="J829" s="1272"/>
      <c r="K829" s="573"/>
      <c r="L829" s="541"/>
      <c r="M829" s="540"/>
    </row>
    <row r="830" spans="1:13">
      <c r="A830" s="547" t="s">
        <v>77</v>
      </c>
      <c r="B830" s="518"/>
      <c r="C830" s="518"/>
      <c r="D830" s="563"/>
      <c r="E830" s="563"/>
      <c r="F830" s="563"/>
      <c r="G830" s="563"/>
      <c r="H830" s="517"/>
      <c r="I830" s="1277" t="s">
        <v>59</v>
      </c>
      <c r="J830" s="1278"/>
      <c r="K830" s="1271">
        <v>2.4300000000000002</v>
      </c>
      <c r="L830" s="1272"/>
      <c r="M830" s="540">
        <f>K830*12*I812</f>
        <v>35391.492000000006</v>
      </c>
    </row>
    <row r="831" spans="1:13">
      <c r="A831" s="594" t="s">
        <v>76</v>
      </c>
      <c r="B831" s="593"/>
      <c r="C831" s="593"/>
      <c r="D831" s="593"/>
      <c r="E831" s="593"/>
      <c r="F831" s="593"/>
      <c r="G831" s="593"/>
      <c r="H831" s="592"/>
      <c r="I831" s="1285" t="s">
        <v>75</v>
      </c>
      <c r="J831" s="1286"/>
      <c r="K831" s="573"/>
      <c r="L831" s="541"/>
      <c r="M831" s="540"/>
    </row>
    <row r="832" spans="1:13">
      <c r="A832" s="588"/>
      <c r="B832" s="587"/>
      <c r="C832" s="587"/>
      <c r="D832" s="587"/>
      <c r="E832" s="587"/>
      <c r="F832" s="587"/>
      <c r="G832" s="587"/>
      <c r="H832" s="586"/>
      <c r="I832" s="581" t="s">
        <v>74</v>
      </c>
      <c r="J832" s="580"/>
      <c r="K832" s="573"/>
      <c r="L832" s="541"/>
      <c r="M832" s="540"/>
    </row>
    <row r="833" spans="1:13">
      <c r="A833" s="594" t="s">
        <v>73</v>
      </c>
      <c r="B833" s="593"/>
      <c r="C833" s="593"/>
      <c r="D833" s="593"/>
      <c r="E833" s="593"/>
      <c r="F833" s="593"/>
      <c r="G833" s="593"/>
      <c r="H833" s="592"/>
      <c r="I833" s="1285" t="s">
        <v>59</v>
      </c>
      <c r="J833" s="1286"/>
      <c r="K833" s="1271">
        <v>1.73</v>
      </c>
      <c r="L833" s="1272"/>
      <c r="M833" s="540">
        <f>K833*12*I812</f>
        <v>25196.412</v>
      </c>
    </row>
    <row r="834" spans="1:13">
      <c r="A834" s="588" t="s">
        <v>72</v>
      </c>
      <c r="B834" s="587"/>
      <c r="C834" s="587"/>
      <c r="D834" s="587"/>
      <c r="E834" s="587"/>
      <c r="F834" s="587"/>
      <c r="G834" s="587"/>
      <c r="H834" s="586"/>
      <c r="I834" s="581"/>
      <c r="J834" s="580"/>
      <c r="K834" s="573"/>
      <c r="L834" s="541"/>
      <c r="M834" s="540"/>
    </row>
    <row r="835" spans="1:13">
      <c r="A835" s="594" t="s">
        <v>71</v>
      </c>
      <c r="B835" s="593"/>
      <c r="C835" s="593"/>
      <c r="D835" s="593"/>
      <c r="E835" s="593"/>
      <c r="F835" s="593"/>
      <c r="G835" s="593"/>
      <c r="H835" s="592"/>
      <c r="I835" s="1271" t="s">
        <v>70</v>
      </c>
      <c r="J835" s="1272"/>
      <c r="K835" s="573"/>
      <c r="L835" s="541"/>
      <c r="M835" s="540"/>
    </row>
    <row r="836" spans="1:13">
      <c r="A836" s="594" t="s">
        <v>69</v>
      </c>
      <c r="B836" s="593"/>
      <c r="C836" s="593"/>
      <c r="D836" s="593"/>
      <c r="E836" s="593"/>
      <c r="F836" s="593"/>
      <c r="G836" s="593"/>
      <c r="H836" s="592"/>
      <c r="I836" s="1285" t="s">
        <v>68</v>
      </c>
      <c r="J836" s="1286"/>
      <c r="K836" s="591"/>
      <c r="L836" s="590"/>
      <c r="M836" s="589"/>
    </row>
    <row r="837" spans="1:13" ht="19.5" thickBot="1">
      <c r="A837" s="588"/>
      <c r="B837" s="587"/>
      <c r="C837" s="587"/>
      <c r="D837" s="587"/>
      <c r="E837" s="587"/>
      <c r="F837" s="587"/>
      <c r="G837" s="587"/>
      <c r="H837" s="586"/>
      <c r="I837" s="1282" t="s">
        <v>67</v>
      </c>
      <c r="J837" s="1283"/>
      <c r="K837" s="581"/>
      <c r="L837" s="580"/>
      <c r="M837" s="585"/>
    </row>
    <row r="838" spans="1:13">
      <c r="A838" s="584" t="s">
        <v>66</v>
      </c>
      <c r="B838" s="583"/>
      <c r="C838" s="583"/>
      <c r="D838" s="583"/>
      <c r="E838" s="583"/>
      <c r="F838" s="583"/>
      <c r="G838" s="537"/>
      <c r="H838" s="536"/>
      <c r="I838" s="537"/>
      <c r="J838" s="536"/>
      <c r="K838" s="1287">
        <f>K840+K847+K855+K859+K860+K864</f>
        <v>42.690000000000005</v>
      </c>
      <c r="L838" s="1288"/>
      <c r="M838" s="535">
        <f>M840+M847+M855+M859+M860+M864</f>
        <v>621754.23600000015</v>
      </c>
    </row>
    <row r="839" spans="1:13" ht="19.5" thickBot="1">
      <c r="A839" s="582"/>
      <c r="B839" s="531"/>
      <c r="C839" s="531"/>
      <c r="D839" s="531"/>
      <c r="E839" s="531"/>
      <c r="F839" s="531"/>
      <c r="G839" s="531"/>
      <c r="H839" s="530"/>
      <c r="I839" s="531"/>
      <c r="J839" s="530"/>
      <c r="K839" s="531"/>
      <c r="L839" s="530"/>
      <c r="M839" s="529"/>
    </row>
    <row r="840" spans="1:13" ht="19.5" thickBot="1">
      <c r="A840" s="1228" t="s">
        <v>65</v>
      </c>
      <c r="B840" s="1229"/>
      <c r="C840" s="1229"/>
      <c r="D840" s="1229"/>
      <c r="E840" s="1229"/>
      <c r="F840" s="1229"/>
      <c r="G840" s="1229"/>
      <c r="H840" s="1279"/>
      <c r="I840" s="550"/>
      <c r="J840" s="549"/>
      <c r="K840" s="1289">
        <f>K841+K842+K843+K845+K846</f>
        <v>10.9</v>
      </c>
      <c r="L840" s="1284"/>
      <c r="M840" s="548">
        <f>K840*12*I812</f>
        <v>158751.96000000002</v>
      </c>
    </row>
    <row r="841" spans="1:13">
      <c r="A841" s="588" t="s">
        <v>64</v>
      </c>
      <c r="B841" s="587"/>
      <c r="C841" s="587"/>
      <c r="D841" s="587"/>
      <c r="E841" s="587"/>
      <c r="F841" s="587"/>
      <c r="G841" s="587"/>
      <c r="H841" s="586"/>
      <c r="I841" s="1275" t="s">
        <v>63</v>
      </c>
      <c r="J841" s="1276"/>
      <c r="K841" s="1251">
        <v>2.2400000000000002</v>
      </c>
      <c r="L841" s="1252"/>
      <c r="M841" s="540">
        <f>K841*12*I812</f>
        <v>32624.256000000005</v>
      </c>
    </row>
    <row r="842" spans="1:13" s="513" customFormat="1">
      <c r="A842" s="595" t="s">
        <v>62</v>
      </c>
      <c r="B842" s="676"/>
      <c r="C842" s="676"/>
      <c r="D842" s="676"/>
      <c r="E842" s="676"/>
      <c r="F842" s="676"/>
      <c r="G842" s="676"/>
      <c r="H842" s="675"/>
      <c r="I842" s="1277" t="s">
        <v>61</v>
      </c>
      <c r="J842" s="1278"/>
      <c r="K842" s="1271">
        <v>5.28</v>
      </c>
      <c r="L842" s="1272"/>
      <c r="M842" s="540">
        <f>K842*12*I812</f>
        <v>76900.032000000007</v>
      </c>
    </row>
    <row r="843" spans="1:13">
      <c r="A843" s="594" t="s">
        <v>60</v>
      </c>
      <c r="B843" s="593"/>
      <c r="C843" s="593"/>
      <c r="D843" s="593"/>
      <c r="E843" s="593"/>
      <c r="F843" s="593"/>
      <c r="G843" s="593"/>
      <c r="H843" s="592"/>
      <c r="I843" s="1285" t="s">
        <v>59</v>
      </c>
      <c r="J843" s="1286"/>
      <c r="K843" s="1271">
        <v>0.6</v>
      </c>
      <c r="L843" s="1272"/>
      <c r="M843" s="540">
        <f>K843*12*I812</f>
        <v>8738.64</v>
      </c>
    </row>
    <row r="844" spans="1:13">
      <c r="A844" s="678" t="s">
        <v>58</v>
      </c>
      <c r="B844" s="581"/>
      <c r="C844" s="581"/>
      <c r="D844" s="581"/>
      <c r="E844" s="587"/>
      <c r="F844" s="587"/>
      <c r="G844" s="587"/>
      <c r="H844" s="586"/>
      <c r="I844" s="581"/>
      <c r="J844" s="580"/>
      <c r="K844" s="518"/>
      <c r="L844" s="541"/>
      <c r="M844" s="540"/>
    </row>
    <row r="845" spans="1:13">
      <c r="A845" s="595" t="s">
        <v>57</v>
      </c>
      <c r="B845" s="676"/>
      <c r="C845" s="676"/>
      <c r="D845" s="676"/>
      <c r="E845" s="676"/>
      <c r="F845" s="676"/>
      <c r="G845" s="676"/>
      <c r="H845" s="675"/>
      <c r="I845" s="1277" t="s">
        <v>27</v>
      </c>
      <c r="J845" s="1278"/>
      <c r="K845" s="1271">
        <v>0.18</v>
      </c>
      <c r="L845" s="1272"/>
      <c r="M845" s="540">
        <f>K845*12*I812</f>
        <v>2621.5920000000001</v>
      </c>
    </row>
    <row r="846" spans="1:13" ht="19.5" thickBot="1">
      <c r="A846" s="594" t="s">
        <v>56</v>
      </c>
      <c r="B846" s="593"/>
      <c r="C846" s="593"/>
      <c r="D846" s="593"/>
      <c r="E846" s="593"/>
      <c r="F846" s="593"/>
      <c r="G846" s="593"/>
      <c r="H846" s="592"/>
      <c r="I846" s="1240" t="s">
        <v>27</v>
      </c>
      <c r="J846" s="1241"/>
      <c r="K846" s="1282">
        <v>2.6</v>
      </c>
      <c r="L846" s="1283"/>
      <c r="M846" s="540">
        <f>K846*12*I812</f>
        <v>37867.440000000002</v>
      </c>
    </row>
    <row r="847" spans="1:13" ht="19.5" thickBot="1">
      <c r="A847" s="1303" t="s">
        <v>55</v>
      </c>
      <c r="B847" s="1304"/>
      <c r="C847" s="1304"/>
      <c r="D847" s="1304"/>
      <c r="E847" s="1304"/>
      <c r="F847" s="1304"/>
      <c r="G847" s="1304"/>
      <c r="H847" s="1305"/>
      <c r="I847" s="550"/>
      <c r="J847" s="549"/>
      <c r="K847" s="1274">
        <f>K848+K849+K851+K852+K853+K854</f>
        <v>2.5499999999999998</v>
      </c>
      <c r="L847" s="1284"/>
      <c r="M847" s="548">
        <f>K847*12*I812</f>
        <v>37139.22</v>
      </c>
    </row>
    <row r="848" spans="1:13">
      <c r="A848" s="677" t="s">
        <v>54</v>
      </c>
      <c r="B848" s="581"/>
      <c r="C848" s="581"/>
      <c r="D848" s="581"/>
      <c r="E848" s="581"/>
      <c r="F848" s="587"/>
      <c r="G848" s="587"/>
      <c r="H848" s="586"/>
      <c r="I848" s="576"/>
      <c r="J848" s="541"/>
      <c r="K848" s="1251">
        <v>0.14000000000000001</v>
      </c>
      <c r="L848" s="1252"/>
      <c r="M848" s="540">
        <f>K848*12*I812</f>
        <v>2039.0160000000003</v>
      </c>
    </row>
    <row r="849" spans="1:13">
      <c r="A849" s="615" t="s">
        <v>53</v>
      </c>
      <c r="B849" s="591"/>
      <c r="C849" s="591"/>
      <c r="D849" s="591"/>
      <c r="E849" s="591"/>
      <c r="F849" s="593"/>
      <c r="G849" s="593"/>
      <c r="H849" s="592"/>
      <c r="I849" s="1271" t="s">
        <v>52</v>
      </c>
      <c r="J849" s="1272"/>
      <c r="K849" s="1271">
        <v>1.22</v>
      </c>
      <c r="L849" s="1272"/>
      <c r="M849" s="540">
        <f>K849*12*I812</f>
        <v>17768.568000000003</v>
      </c>
    </row>
    <row r="850" spans="1:13">
      <c r="A850" s="588" t="s">
        <v>51</v>
      </c>
      <c r="B850" s="587"/>
      <c r="C850" s="587"/>
      <c r="D850" s="587"/>
      <c r="E850" s="587"/>
      <c r="F850" s="587"/>
      <c r="G850" s="587"/>
      <c r="H850" s="586"/>
      <c r="I850" s="1275" t="s">
        <v>50</v>
      </c>
      <c r="J850" s="1276"/>
      <c r="K850" s="573"/>
      <c r="L850" s="541"/>
      <c r="M850" s="540"/>
    </row>
    <row r="851" spans="1:13">
      <c r="A851" s="595" t="s">
        <v>49</v>
      </c>
      <c r="B851" s="676"/>
      <c r="C851" s="676"/>
      <c r="D851" s="676"/>
      <c r="E851" s="676"/>
      <c r="F851" s="676"/>
      <c r="G851" s="676"/>
      <c r="H851" s="675"/>
      <c r="I851" s="1277" t="s">
        <v>48</v>
      </c>
      <c r="J851" s="1278"/>
      <c r="K851" s="1271">
        <v>0.75</v>
      </c>
      <c r="L851" s="1272"/>
      <c r="M851" s="540">
        <f>K851*12*I812</f>
        <v>10923.300000000001</v>
      </c>
    </row>
    <row r="852" spans="1:13">
      <c r="A852" s="595" t="s">
        <v>47</v>
      </c>
      <c r="B852" s="676"/>
      <c r="C852" s="676"/>
      <c r="D852" s="676"/>
      <c r="E852" s="676"/>
      <c r="F852" s="676"/>
      <c r="G852" s="676"/>
      <c r="H852" s="675"/>
      <c r="I852" s="1277" t="s">
        <v>46</v>
      </c>
      <c r="J852" s="1278"/>
      <c r="K852" s="1271">
        <v>0.19</v>
      </c>
      <c r="L852" s="1272"/>
      <c r="M852" s="540">
        <f>K852*12*I812</f>
        <v>2767.2360000000003</v>
      </c>
    </row>
    <row r="853" spans="1:13">
      <c r="A853" s="594" t="s">
        <v>38</v>
      </c>
      <c r="B853" s="593"/>
      <c r="C853" s="593"/>
      <c r="D853" s="593"/>
      <c r="E853" s="593"/>
      <c r="F853" s="593"/>
      <c r="G853" s="593"/>
      <c r="H853" s="592"/>
      <c r="I853" s="1277" t="s">
        <v>37</v>
      </c>
      <c r="J853" s="1278"/>
      <c r="K853" s="1238">
        <v>0.1</v>
      </c>
      <c r="L853" s="1239"/>
      <c r="M853" s="540">
        <f>K853*12*I812</f>
        <v>1456.4400000000003</v>
      </c>
    </row>
    <row r="854" spans="1:13" ht="19.5" thickBot="1">
      <c r="A854" s="594" t="s">
        <v>45</v>
      </c>
      <c r="B854" s="593"/>
      <c r="C854" s="593"/>
      <c r="D854" s="593"/>
      <c r="E854" s="593"/>
      <c r="F854" s="593"/>
      <c r="G854" s="593"/>
      <c r="H854" s="592"/>
      <c r="I854" s="1240" t="s">
        <v>44</v>
      </c>
      <c r="J854" s="1241"/>
      <c r="K854" s="1242">
        <v>0.15</v>
      </c>
      <c r="L854" s="1243"/>
      <c r="M854" s="572">
        <f>K854*12*I812</f>
        <v>2184.66</v>
      </c>
    </row>
    <row r="855" spans="1:13" ht="19.5" thickBot="1">
      <c r="A855" s="1303" t="s">
        <v>43</v>
      </c>
      <c r="B855" s="1304"/>
      <c r="C855" s="1304"/>
      <c r="D855" s="1304"/>
      <c r="E855" s="1304"/>
      <c r="F855" s="1304"/>
      <c r="G855" s="1304"/>
      <c r="H855" s="1305"/>
      <c r="I855" s="571"/>
      <c r="J855" s="570"/>
      <c r="K855" s="1269">
        <f>K856+K857+K858</f>
        <v>1.67</v>
      </c>
      <c r="L855" s="1270"/>
      <c r="M855" s="548">
        <f>K855*12*I812</f>
        <v>24322.547999999999</v>
      </c>
    </row>
    <row r="856" spans="1:13">
      <c r="A856" s="588" t="s">
        <v>42</v>
      </c>
      <c r="B856" s="587"/>
      <c r="C856" s="587"/>
      <c r="D856" s="587"/>
      <c r="E856" s="587"/>
      <c r="F856" s="587"/>
      <c r="G856" s="587"/>
      <c r="H856" s="586"/>
      <c r="I856" s="1234" t="s">
        <v>41</v>
      </c>
      <c r="J856" s="1235"/>
      <c r="K856" s="1236">
        <v>0.8</v>
      </c>
      <c r="L856" s="1237"/>
      <c r="M856" s="540">
        <f>K856*12*I812</f>
        <v>11651.520000000002</v>
      </c>
    </row>
    <row r="857" spans="1:13">
      <c r="A857" s="595" t="s">
        <v>40</v>
      </c>
      <c r="B857" s="676"/>
      <c r="C857" s="676"/>
      <c r="D857" s="676"/>
      <c r="E857" s="676"/>
      <c r="F857" s="676"/>
      <c r="G857" s="676"/>
      <c r="H857" s="675"/>
      <c r="I857" s="563" t="s">
        <v>39</v>
      </c>
      <c r="J857" s="517"/>
      <c r="K857" s="1238">
        <v>0.7</v>
      </c>
      <c r="L857" s="1239"/>
      <c r="M857" s="540">
        <f>K857*12*I812</f>
        <v>10195.079999999998</v>
      </c>
    </row>
    <row r="858" spans="1:13" ht="19.5" thickBot="1">
      <c r="A858" s="594" t="s">
        <v>38</v>
      </c>
      <c r="B858" s="593"/>
      <c r="C858" s="593"/>
      <c r="D858" s="593"/>
      <c r="E858" s="593"/>
      <c r="F858" s="593"/>
      <c r="G858" s="593"/>
      <c r="H858" s="592"/>
      <c r="I858" s="1240" t="s">
        <v>37</v>
      </c>
      <c r="J858" s="1241"/>
      <c r="K858" s="1242">
        <v>0.17</v>
      </c>
      <c r="L858" s="1243"/>
      <c r="M858" s="540">
        <f>K858*12*I812</f>
        <v>2475.9480000000003</v>
      </c>
    </row>
    <row r="859" spans="1:13" ht="19.5" thickBot="1">
      <c r="A859" s="674" t="s">
        <v>36</v>
      </c>
      <c r="B859" s="673"/>
      <c r="C859" s="673"/>
      <c r="D859" s="673"/>
      <c r="E859" s="673"/>
      <c r="F859" s="673"/>
      <c r="G859" s="673"/>
      <c r="H859" s="672"/>
      <c r="I859" s="1330" t="s">
        <v>35</v>
      </c>
      <c r="J859" s="1331"/>
      <c r="K859" s="1199">
        <v>24.12</v>
      </c>
      <c r="L859" s="1214"/>
      <c r="M859" s="548">
        <f>K859*12*I812</f>
        <v>351293.32800000004</v>
      </c>
    </row>
    <row r="860" spans="1:13" ht="19.5" thickBot="1">
      <c r="A860" s="1228" t="s">
        <v>34</v>
      </c>
      <c r="B860" s="1229"/>
      <c r="C860" s="1229"/>
      <c r="D860" s="1229"/>
      <c r="E860" s="1229"/>
      <c r="F860" s="1229"/>
      <c r="G860" s="1229"/>
      <c r="H860" s="1279"/>
      <c r="I860" s="550"/>
      <c r="J860" s="549"/>
      <c r="K860" s="1274">
        <v>2.2000000000000002</v>
      </c>
      <c r="L860" s="1270"/>
      <c r="M860" s="548">
        <f>K860*12*I812</f>
        <v>32041.680000000004</v>
      </c>
    </row>
    <row r="861" spans="1:13">
      <c r="A861" s="547" t="s">
        <v>33</v>
      </c>
      <c r="B861" s="546"/>
      <c r="C861" s="546"/>
      <c r="D861" s="546"/>
      <c r="E861" s="546"/>
      <c r="F861" s="546"/>
      <c r="G861" s="546"/>
      <c r="H861" s="544"/>
      <c r="I861" s="1251" t="s">
        <v>32</v>
      </c>
      <c r="J861" s="1252"/>
      <c r="K861" s="543"/>
      <c r="L861" s="542"/>
      <c r="M861" s="540"/>
    </row>
    <row r="862" spans="1:13">
      <c r="A862" s="547" t="s">
        <v>31</v>
      </c>
      <c r="B862" s="546"/>
      <c r="C862" s="546"/>
      <c r="D862" s="546"/>
      <c r="E862" s="546"/>
      <c r="F862" s="546"/>
      <c r="G862" s="546"/>
      <c r="H862" s="544"/>
      <c r="I862" s="518"/>
      <c r="J862" s="541"/>
      <c r="K862" s="543"/>
      <c r="L862" s="542"/>
      <c r="M862" s="540"/>
    </row>
    <row r="863" spans="1:13" ht="19.5" thickBot="1">
      <c r="A863" s="547" t="s">
        <v>30</v>
      </c>
      <c r="B863" s="546"/>
      <c r="C863" s="546"/>
      <c r="D863" s="546"/>
      <c r="E863" s="546"/>
      <c r="F863" s="546"/>
      <c r="G863" s="546"/>
      <c r="H863" s="544"/>
      <c r="I863" s="558"/>
      <c r="J863" s="541"/>
      <c r="K863" s="543"/>
      <c r="L863" s="542"/>
      <c r="M863" s="540"/>
    </row>
    <row r="864" spans="1:13" ht="19.5" thickBot="1">
      <c r="A864" s="674" t="s">
        <v>29</v>
      </c>
      <c r="B864" s="673"/>
      <c r="C864" s="673"/>
      <c r="D864" s="673"/>
      <c r="E864" s="673"/>
      <c r="F864" s="673"/>
      <c r="G864" s="673"/>
      <c r="H864" s="672"/>
      <c r="I864" s="550"/>
      <c r="J864" s="549"/>
      <c r="K864" s="1274">
        <v>1.25</v>
      </c>
      <c r="L864" s="1270"/>
      <c r="M864" s="548">
        <f>K864*12*I812</f>
        <v>18205.5</v>
      </c>
    </row>
    <row r="865" spans="1:13">
      <c r="A865" s="547" t="s">
        <v>28</v>
      </c>
      <c r="B865" s="546"/>
      <c r="C865" s="546"/>
      <c r="D865" s="546"/>
      <c r="E865" s="546"/>
      <c r="F865" s="546"/>
      <c r="G865" s="546"/>
      <c r="H865" s="544"/>
      <c r="I865" s="1251" t="s">
        <v>27</v>
      </c>
      <c r="J865" s="1252"/>
      <c r="K865" s="551"/>
      <c r="L865" s="542"/>
      <c r="M865" s="540"/>
    </row>
    <row r="866" spans="1:13" ht="19.5" thickBot="1">
      <c r="A866" s="547" t="s">
        <v>26</v>
      </c>
      <c r="B866" s="546"/>
      <c r="C866" s="546"/>
      <c r="D866" s="546"/>
      <c r="E866" s="546"/>
      <c r="F866" s="546"/>
      <c r="G866" s="546"/>
      <c r="H866" s="544"/>
      <c r="I866" s="518"/>
      <c r="J866" s="541"/>
      <c r="K866" s="551"/>
      <c r="L866" s="542"/>
      <c r="M866" s="540"/>
    </row>
    <row r="867" spans="1:13" ht="19.5" thickBot="1">
      <c r="A867" s="1228" t="s">
        <v>111</v>
      </c>
      <c r="B867" s="1229"/>
      <c r="C867" s="1229"/>
      <c r="D867" s="1229"/>
      <c r="E867" s="1229"/>
      <c r="F867" s="1229"/>
      <c r="G867" s="1229"/>
      <c r="H867" s="1279"/>
      <c r="I867" s="550"/>
      <c r="J867" s="549"/>
      <c r="K867" s="1274">
        <v>7.92</v>
      </c>
      <c r="L867" s="1270"/>
      <c r="M867" s="548">
        <f>K867*12*I812</f>
        <v>115350.048</v>
      </c>
    </row>
    <row r="868" spans="1:13">
      <c r="A868" s="547" t="s">
        <v>24</v>
      </c>
      <c r="B868" s="545"/>
      <c r="C868" s="545"/>
      <c r="D868" s="545"/>
      <c r="E868" s="545"/>
      <c r="F868" s="546"/>
      <c r="G868" s="545"/>
      <c r="H868" s="544"/>
      <c r="I868" s="1271" t="s">
        <v>23</v>
      </c>
      <c r="J868" s="1272"/>
      <c r="K868" s="543"/>
      <c r="L868" s="542"/>
      <c r="M868" s="540"/>
    </row>
    <row r="869" spans="1:13">
      <c r="A869" s="547" t="s">
        <v>22</v>
      </c>
      <c r="B869" s="545"/>
      <c r="C869" s="545"/>
      <c r="D869" s="545"/>
      <c r="E869" s="545"/>
      <c r="F869" s="546"/>
      <c r="G869" s="545"/>
      <c r="H869" s="544"/>
      <c r="I869" s="1271" t="s">
        <v>21</v>
      </c>
      <c r="J869" s="1272"/>
      <c r="K869" s="543"/>
      <c r="L869" s="542"/>
      <c r="M869" s="540"/>
    </row>
    <row r="870" spans="1:13">
      <c r="A870" s="547" t="s">
        <v>20</v>
      </c>
      <c r="B870" s="545"/>
      <c r="C870" s="545"/>
      <c r="D870" s="545"/>
      <c r="E870" s="545"/>
      <c r="F870" s="546"/>
      <c r="G870" s="545"/>
      <c r="H870" s="544"/>
      <c r="I870" s="1271" t="s">
        <v>19</v>
      </c>
      <c r="J870" s="1272"/>
      <c r="K870" s="543"/>
      <c r="L870" s="542"/>
      <c r="M870" s="540"/>
    </row>
    <row r="871" spans="1:13">
      <c r="A871" s="547" t="s">
        <v>18</v>
      </c>
      <c r="B871" s="545"/>
      <c r="C871" s="545"/>
      <c r="D871" s="545"/>
      <c r="E871" s="545"/>
      <c r="F871" s="546"/>
      <c r="G871" s="545"/>
      <c r="H871" s="544"/>
      <c r="I871" s="1271" t="s">
        <v>17</v>
      </c>
      <c r="J871" s="1272"/>
      <c r="K871" s="543"/>
      <c r="L871" s="542"/>
      <c r="M871" s="540"/>
    </row>
    <row r="872" spans="1:13">
      <c r="A872" s="547" t="s">
        <v>16</v>
      </c>
      <c r="B872" s="545"/>
      <c r="C872" s="545"/>
      <c r="D872" s="545"/>
      <c r="E872" s="545"/>
      <c r="F872" s="546"/>
      <c r="G872" s="545"/>
      <c r="H872" s="544"/>
      <c r="I872" s="1271" t="s">
        <v>15</v>
      </c>
      <c r="J872" s="1272"/>
      <c r="K872" s="543"/>
      <c r="L872" s="542"/>
      <c r="M872" s="540"/>
    </row>
    <row r="873" spans="1:13">
      <c r="A873" s="547" t="s">
        <v>14</v>
      </c>
      <c r="B873" s="545"/>
      <c r="C873" s="545"/>
      <c r="D873" s="545"/>
      <c r="E873" s="545"/>
      <c r="F873" s="546"/>
      <c r="G873" s="545"/>
      <c r="H873" s="544"/>
      <c r="I873" s="518"/>
      <c r="J873" s="541"/>
      <c r="K873" s="543"/>
      <c r="L873" s="542"/>
      <c r="M873" s="540"/>
    </row>
    <row r="874" spans="1:13">
      <c r="A874" s="547" t="s">
        <v>13</v>
      </c>
      <c r="B874" s="545"/>
      <c r="C874" s="545"/>
      <c r="D874" s="545"/>
      <c r="E874" s="545"/>
      <c r="F874" s="546"/>
      <c r="G874" s="545"/>
      <c r="H874" s="544"/>
      <c r="I874" s="518"/>
      <c r="J874" s="541"/>
      <c r="K874" s="543"/>
      <c r="L874" s="542"/>
      <c r="M874" s="540"/>
    </row>
    <row r="875" spans="1:13">
      <c r="A875" s="547" t="s">
        <v>12</v>
      </c>
      <c r="B875" s="545"/>
      <c r="C875" s="545"/>
      <c r="D875" s="545"/>
      <c r="E875" s="545"/>
      <c r="F875" s="546"/>
      <c r="G875" s="545"/>
      <c r="H875" s="544"/>
      <c r="I875" s="518"/>
      <c r="J875" s="541"/>
      <c r="K875" s="543"/>
      <c r="L875" s="542"/>
      <c r="M875" s="540"/>
    </row>
    <row r="876" spans="1:13">
      <c r="A876" s="547" t="s">
        <v>11</v>
      </c>
      <c r="B876" s="545"/>
      <c r="C876" s="545"/>
      <c r="D876" s="545"/>
      <c r="E876" s="545"/>
      <c r="F876" s="546"/>
      <c r="G876" s="545"/>
      <c r="H876" s="544"/>
      <c r="I876" s="518"/>
      <c r="J876" s="541"/>
      <c r="K876" s="543"/>
      <c r="L876" s="542"/>
      <c r="M876" s="540"/>
    </row>
    <row r="877" spans="1:13">
      <c r="A877" s="547" t="s">
        <v>10</v>
      </c>
      <c r="B877" s="545"/>
      <c r="C877" s="545"/>
      <c r="D877" s="545"/>
      <c r="E877" s="545"/>
      <c r="F877" s="546"/>
      <c r="G877" s="545"/>
      <c r="H877" s="544"/>
      <c r="I877" s="518"/>
      <c r="J877" s="541"/>
      <c r="K877" s="543"/>
      <c r="L877" s="542"/>
      <c r="M877" s="540"/>
    </row>
    <row r="878" spans="1:13" ht="19.5" thickBot="1">
      <c r="A878" s="1248" t="s">
        <v>9</v>
      </c>
      <c r="B878" s="1249"/>
      <c r="C878" s="1249"/>
      <c r="D878" s="1249"/>
      <c r="E878" s="1249"/>
      <c r="F878" s="1249"/>
      <c r="G878" s="1249"/>
      <c r="H878" s="1250"/>
      <c r="I878" s="518"/>
      <c r="J878" s="541"/>
      <c r="K878" s="518"/>
      <c r="L878" s="541"/>
      <c r="M878" s="540"/>
    </row>
    <row r="879" spans="1:13">
      <c r="A879" s="539" t="s">
        <v>8</v>
      </c>
      <c r="B879" s="538"/>
      <c r="C879" s="538"/>
      <c r="D879" s="538"/>
      <c r="E879" s="538"/>
      <c r="F879" s="538"/>
      <c r="G879" s="538"/>
      <c r="H879" s="538"/>
      <c r="I879" s="1251" t="s">
        <v>3</v>
      </c>
      <c r="J879" s="1252"/>
      <c r="K879" s="537"/>
      <c r="L879" s="536"/>
      <c r="M879" s="535"/>
    </row>
    <row r="880" spans="1:13" ht="19.5" thickBot="1">
      <c r="A880" s="534" t="s">
        <v>7</v>
      </c>
      <c r="B880" s="533"/>
      <c r="C880" s="533"/>
      <c r="D880" s="533"/>
      <c r="E880" s="533"/>
      <c r="F880" s="533"/>
      <c r="G880" s="533"/>
      <c r="H880" s="533"/>
      <c r="I880" s="532"/>
      <c r="J880" s="530"/>
      <c r="K880" s="531"/>
      <c r="L880" s="530"/>
      <c r="M880" s="529"/>
    </row>
    <row r="881" spans="1:13" ht="19.5" thickBot="1">
      <c r="A881" s="1228" t="s">
        <v>6</v>
      </c>
      <c r="B881" s="1229"/>
      <c r="C881" s="1229"/>
      <c r="D881" s="1229"/>
      <c r="E881" s="1229"/>
      <c r="F881" s="1229"/>
      <c r="G881" s="1229"/>
      <c r="H881" s="1299"/>
      <c r="I881" s="1232" t="s">
        <v>5</v>
      </c>
      <c r="J881" s="1300"/>
      <c r="K881" s="1296">
        <v>1.69</v>
      </c>
      <c r="L881" s="1297"/>
      <c r="M881" s="521">
        <f>K881*12*I812</f>
        <v>24613.836000000003</v>
      </c>
    </row>
    <row r="882" spans="1:13" ht="19.5" thickBot="1">
      <c r="A882" s="526" t="s">
        <v>4</v>
      </c>
      <c r="B882" s="525"/>
      <c r="C882" s="525"/>
      <c r="D882" s="525"/>
      <c r="E882" s="525"/>
      <c r="F882" s="525"/>
      <c r="G882" s="525"/>
      <c r="H882" s="525"/>
      <c r="I882" s="1232" t="s">
        <v>3</v>
      </c>
      <c r="J882" s="1233"/>
      <c r="K882" s="1258">
        <v>0.36</v>
      </c>
      <c r="L882" s="1259"/>
      <c r="M882" s="521">
        <f>K882*I812*12</f>
        <v>5243.1840000000002</v>
      </c>
    </row>
    <row r="883" spans="1:13" ht="19.5" thickBot="1">
      <c r="A883" s="526" t="s">
        <v>2</v>
      </c>
      <c r="B883" s="525"/>
      <c r="C883" s="525"/>
      <c r="D883" s="525"/>
      <c r="E883" s="525"/>
      <c r="F883" s="525"/>
      <c r="G883" s="525"/>
      <c r="H883" s="525"/>
      <c r="I883" s="524"/>
      <c r="J883" s="523"/>
      <c r="K883" s="1258"/>
      <c r="L883" s="1259"/>
      <c r="M883" s="521">
        <f>K883*I812*12</f>
        <v>0</v>
      </c>
    </row>
    <row r="884" spans="1:13" ht="19.5" thickBot="1">
      <c r="A884" s="1228" t="s">
        <v>0</v>
      </c>
      <c r="B884" s="1229"/>
      <c r="C884" s="1229"/>
      <c r="D884" s="1229"/>
      <c r="E884" s="1229"/>
      <c r="F884" s="1229"/>
      <c r="G884" s="1229"/>
      <c r="H884" s="1229"/>
      <c r="I884" s="522"/>
      <c r="J884" s="521"/>
      <c r="K884" s="1230">
        <f>K813+K823+K838+K867+K881+K883+K882</f>
        <v>69.8</v>
      </c>
      <c r="L884" s="1231"/>
      <c r="M884" s="521">
        <f>M813+M823+M838+M867+M881+M883+M882</f>
        <v>1016595.1200000001</v>
      </c>
    </row>
    <row r="886" spans="1:13">
      <c r="A886" s="1329" t="s">
        <v>104</v>
      </c>
      <c r="B886" s="1329"/>
      <c r="C886" s="1329"/>
      <c r="D886" s="1329"/>
      <c r="E886" s="1329"/>
      <c r="F886" s="1329"/>
      <c r="G886" s="1329"/>
      <c r="H886" s="1329"/>
      <c r="I886" s="1329"/>
      <c r="J886" s="1329"/>
      <c r="K886" s="1329"/>
      <c r="L886" s="1329"/>
      <c r="M886" s="573"/>
    </row>
    <row r="887" spans="1:13">
      <c r="A887" s="1294" t="s">
        <v>139</v>
      </c>
      <c r="B887" s="1294"/>
      <c r="C887" s="1294"/>
      <c r="D887" s="1294"/>
      <c r="E887" s="1294"/>
      <c r="F887" s="1294"/>
      <c r="G887" s="1294"/>
      <c r="H887" s="1294"/>
      <c r="I887" s="1294"/>
      <c r="J887" s="1294"/>
      <c r="K887" s="1294"/>
      <c r="L887" s="1294"/>
      <c r="M887" s="573"/>
    </row>
    <row r="888" spans="1:13">
      <c r="A888" s="607"/>
      <c r="B888" s="607"/>
      <c r="C888" s="607"/>
      <c r="D888" s="607"/>
      <c r="E888" s="607"/>
      <c r="F888" s="607" t="s">
        <v>275</v>
      </c>
      <c r="G888" s="607"/>
      <c r="H888" s="607"/>
      <c r="I888" s="607"/>
      <c r="J888" s="607"/>
      <c r="K888" s="607"/>
      <c r="L888" s="607"/>
      <c r="M888" s="573"/>
    </row>
    <row r="889" spans="1:13">
      <c r="A889" s="615"/>
      <c r="B889" s="591"/>
      <c r="C889" s="1295" t="s">
        <v>100</v>
      </c>
      <c r="D889" s="1295"/>
      <c r="E889" s="1295"/>
      <c r="F889" s="591"/>
      <c r="G889" s="591"/>
      <c r="H889" s="590"/>
      <c r="I889" s="1285" t="s">
        <v>99</v>
      </c>
      <c r="J889" s="1286"/>
      <c r="K889" s="1285" t="s">
        <v>98</v>
      </c>
      <c r="L889" s="1286"/>
      <c r="M889" s="589"/>
    </row>
    <row r="890" spans="1:13">
      <c r="A890" s="558"/>
      <c r="B890" s="518"/>
      <c r="C890" s="518"/>
      <c r="D890" s="518"/>
      <c r="E890" s="518"/>
      <c r="F890" s="518"/>
      <c r="G890" s="518"/>
      <c r="H890" s="541"/>
      <c r="I890" s="518"/>
      <c r="J890" s="541"/>
      <c r="K890" s="1271" t="s">
        <v>97</v>
      </c>
      <c r="L890" s="1272"/>
      <c r="M890" s="616" t="s">
        <v>96</v>
      </c>
    </row>
    <row r="891" spans="1:13">
      <c r="A891" s="558"/>
      <c r="B891" s="518"/>
      <c r="C891" s="518"/>
      <c r="D891" s="518"/>
      <c r="E891" s="518"/>
      <c r="F891" s="518"/>
      <c r="G891" s="518"/>
      <c r="H891" s="541"/>
      <c r="I891" s="1271" t="s">
        <v>95</v>
      </c>
      <c r="J891" s="1272"/>
      <c r="K891" s="1275" t="s">
        <v>94</v>
      </c>
      <c r="L891" s="1276"/>
      <c r="M891" s="616" t="s">
        <v>93</v>
      </c>
    </row>
    <row r="892" spans="1:13" ht="19.5" thickBot="1">
      <c r="A892" s="615"/>
      <c r="B892" s="591"/>
      <c r="C892" s="591"/>
      <c r="D892" s="591"/>
      <c r="E892" s="591"/>
      <c r="F892" s="591"/>
      <c r="G892" s="591"/>
      <c r="H892" s="590"/>
      <c r="I892" s="1291">
        <v>960.2</v>
      </c>
      <c r="J892" s="1292"/>
      <c r="K892" s="1240"/>
      <c r="L892" s="1241"/>
      <c r="M892" s="614"/>
    </row>
    <row r="893" spans="1:13">
      <c r="A893" s="605" t="s">
        <v>92</v>
      </c>
      <c r="B893" s="583"/>
      <c r="C893" s="583"/>
      <c r="D893" s="583"/>
      <c r="E893" s="583"/>
      <c r="F893" s="583"/>
      <c r="G893" s="583"/>
      <c r="H893" s="613"/>
      <c r="I893" s="537"/>
      <c r="J893" s="536"/>
      <c r="K893" s="1293">
        <f>K896+K899</f>
        <v>8.59</v>
      </c>
      <c r="L893" s="1288"/>
      <c r="M893" s="535">
        <f>K893*12*I892</f>
        <v>98977.415999999997</v>
      </c>
    </row>
    <row r="894" spans="1:13">
      <c r="A894" s="612" t="s">
        <v>91</v>
      </c>
      <c r="B894" s="611"/>
      <c r="C894" s="611"/>
      <c r="D894" s="611"/>
      <c r="E894" s="611"/>
      <c r="F894" s="611"/>
      <c r="G894" s="611"/>
      <c r="H894" s="606"/>
      <c r="I894" s="518"/>
      <c r="J894" s="541"/>
      <c r="K894" s="518"/>
      <c r="L894" s="541"/>
      <c r="M894" s="610"/>
    </row>
    <row r="895" spans="1:13" ht="19.5" thickBot="1">
      <c r="A895" s="601" t="s">
        <v>90</v>
      </c>
      <c r="B895" s="609"/>
      <c r="C895" s="609"/>
      <c r="D895" s="609"/>
      <c r="E895" s="609"/>
      <c r="F895" s="609"/>
      <c r="G895" s="609"/>
      <c r="H895" s="608"/>
      <c r="I895" s="531"/>
      <c r="J895" s="530"/>
      <c r="K895" s="531"/>
      <c r="L895" s="530"/>
      <c r="M895" s="529"/>
    </row>
    <row r="896" spans="1:13">
      <c r="A896" s="588" t="s">
        <v>89</v>
      </c>
      <c r="B896" s="581"/>
      <c r="C896" s="581"/>
      <c r="D896" s="581"/>
      <c r="E896" s="581"/>
      <c r="F896" s="581"/>
      <c r="G896" s="581"/>
      <c r="H896" s="580"/>
      <c r="I896" s="1275" t="s">
        <v>27</v>
      </c>
      <c r="J896" s="1276"/>
      <c r="K896" s="1251">
        <v>5.54</v>
      </c>
      <c r="L896" s="1252"/>
      <c r="M896" s="540">
        <f>K896*12*I892</f>
        <v>63834.096000000005</v>
      </c>
    </row>
    <row r="897" spans="1:13">
      <c r="A897" s="547" t="s">
        <v>80</v>
      </c>
      <c r="B897" s="518"/>
      <c r="C897" s="518"/>
      <c r="D897" s="518"/>
      <c r="E897" s="518"/>
      <c r="F897" s="518"/>
      <c r="G897" s="518"/>
      <c r="H897" s="541"/>
      <c r="I897" s="1271" t="s">
        <v>70</v>
      </c>
      <c r="J897" s="1272"/>
      <c r="K897" s="573"/>
      <c r="L897" s="541"/>
      <c r="M897" s="540"/>
    </row>
    <row r="898" spans="1:13">
      <c r="A898" s="588" t="s">
        <v>79</v>
      </c>
      <c r="B898" s="581"/>
      <c r="C898" s="581"/>
      <c r="D898" s="581"/>
      <c r="E898" s="581"/>
      <c r="F898" s="581"/>
      <c r="G898" s="581"/>
      <c r="H898" s="580"/>
      <c r="I898" s="1275"/>
      <c r="J898" s="1276"/>
      <c r="K898" s="573"/>
      <c r="L898" s="541"/>
      <c r="M898" s="540"/>
    </row>
    <row r="899" spans="1:13">
      <c r="A899" s="588" t="s">
        <v>88</v>
      </c>
      <c r="B899" s="581"/>
      <c r="C899" s="581"/>
      <c r="D899" s="581"/>
      <c r="E899" s="581"/>
      <c r="F899" s="581"/>
      <c r="G899" s="581"/>
      <c r="H899" s="580"/>
      <c r="I899" s="1277" t="s">
        <v>59</v>
      </c>
      <c r="J899" s="1278"/>
      <c r="K899" s="1271">
        <v>3.05</v>
      </c>
      <c r="L899" s="1272"/>
      <c r="M899" s="540">
        <f>K899*12*I892</f>
        <v>35143.32</v>
      </c>
    </row>
    <row r="900" spans="1:13">
      <c r="A900" s="595" t="s">
        <v>87</v>
      </c>
      <c r="B900" s="563"/>
      <c r="C900" s="563"/>
      <c r="D900" s="563"/>
      <c r="E900" s="563"/>
      <c r="F900" s="563"/>
      <c r="G900" s="563"/>
      <c r="H900" s="517"/>
      <c r="I900" s="1271" t="s">
        <v>70</v>
      </c>
      <c r="J900" s="1272"/>
      <c r="K900" s="607"/>
      <c r="L900" s="606"/>
      <c r="M900" s="540"/>
    </row>
    <row r="901" spans="1:13">
      <c r="A901" s="594" t="s">
        <v>86</v>
      </c>
      <c r="B901" s="591"/>
      <c r="C901" s="591"/>
      <c r="D901" s="591"/>
      <c r="E901" s="591"/>
      <c r="F901" s="591"/>
      <c r="G901" s="591"/>
      <c r="H901" s="590"/>
      <c r="I901" s="1271"/>
      <c r="J901" s="1272"/>
      <c r="K901" s="573"/>
      <c r="L901" s="541"/>
      <c r="M901" s="540"/>
    </row>
    <row r="902" spans="1:13" ht="19.5" thickBot="1">
      <c r="A902" s="588" t="s">
        <v>85</v>
      </c>
      <c r="B902" s="587"/>
      <c r="C902" s="587"/>
      <c r="D902" s="587"/>
      <c r="E902" s="587"/>
      <c r="F902" s="587"/>
      <c r="G902" s="587"/>
      <c r="H902" s="586"/>
      <c r="I902" s="581"/>
      <c r="J902" s="580"/>
      <c r="K902" s="1238"/>
      <c r="L902" s="1239"/>
      <c r="M902" s="540"/>
    </row>
    <row r="903" spans="1:13">
      <c r="A903" s="605" t="s">
        <v>84</v>
      </c>
      <c r="B903" s="604"/>
      <c r="C903" s="604"/>
      <c r="D903" s="604"/>
      <c r="E903" s="604"/>
      <c r="F903" s="604"/>
      <c r="G903" s="604"/>
      <c r="H903" s="603"/>
      <c r="I903" s="537"/>
      <c r="J903" s="602"/>
      <c r="K903" s="1290">
        <f>K905+K910+K913</f>
        <v>6.65</v>
      </c>
      <c r="L903" s="1288"/>
      <c r="M903" s="535">
        <f>K903*12*I892</f>
        <v>76623.960000000021</v>
      </c>
    </row>
    <row r="904" spans="1:13" ht="19.5" thickBot="1">
      <c r="A904" s="601" t="s">
        <v>83</v>
      </c>
      <c r="B904" s="600"/>
      <c r="C904" s="600"/>
      <c r="D904" s="600"/>
      <c r="E904" s="600"/>
      <c r="F904" s="600"/>
      <c r="G904" s="600"/>
      <c r="H904" s="599"/>
      <c r="I904" s="531"/>
      <c r="J904" s="598"/>
      <c r="K904" s="531"/>
      <c r="L904" s="530"/>
      <c r="M904" s="529"/>
    </row>
    <row r="905" spans="1:13">
      <c r="A905" s="547" t="s">
        <v>82</v>
      </c>
      <c r="B905" s="546"/>
      <c r="C905" s="546"/>
      <c r="D905" s="546"/>
      <c r="E905" s="546"/>
      <c r="F905" s="546"/>
      <c r="G905" s="546"/>
      <c r="H905" s="544"/>
      <c r="I905" s="1271" t="s">
        <v>27</v>
      </c>
      <c r="J905" s="1272"/>
      <c r="K905" s="1251">
        <v>3.56</v>
      </c>
      <c r="L905" s="1252"/>
      <c r="M905" s="540">
        <f>K905*12*I892</f>
        <v>41019.743999999999</v>
      </c>
    </row>
    <row r="906" spans="1:13">
      <c r="A906" s="588" t="s">
        <v>81</v>
      </c>
      <c r="B906" s="587"/>
      <c r="C906" s="587"/>
      <c r="D906" s="587"/>
      <c r="E906" s="587"/>
      <c r="F906" s="587"/>
      <c r="G906" s="587"/>
      <c r="H906" s="586"/>
      <c r="I906" s="597"/>
      <c r="J906" s="596"/>
      <c r="K906" s="573"/>
      <c r="L906" s="541"/>
      <c r="M906" s="540"/>
    </row>
    <row r="907" spans="1:13">
      <c r="A907" s="547" t="s">
        <v>80</v>
      </c>
      <c r="B907" s="518"/>
      <c r="C907" s="518"/>
      <c r="D907" s="518"/>
      <c r="E907" s="518"/>
      <c r="F907" s="518"/>
      <c r="G907" s="518"/>
      <c r="H907" s="541"/>
      <c r="I907" s="1271" t="s">
        <v>70</v>
      </c>
      <c r="J907" s="1272"/>
      <c r="K907" s="573"/>
      <c r="L907" s="541"/>
      <c r="M907" s="540"/>
    </row>
    <row r="908" spans="1:13">
      <c r="A908" s="588" t="s">
        <v>79</v>
      </c>
      <c r="B908" s="581"/>
      <c r="C908" s="581"/>
      <c r="D908" s="581"/>
      <c r="E908" s="581"/>
      <c r="F908" s="581"/>
      <c r="G908" s="581"/>
      <c r="H908" s="580"/>
      <c r="I908" s="1275"/>
      <c r="J908" s="1276"/>
      <c r="K908" s="573"/>
      <c r="L908" s="541"/>
      <c r="M908" s="540"/>
    </row>
    <row r="909" spans="1:13">
      <c r="A909" s="595" t="s">
        <v>78</v>
      </c>
      <c r="B909" s="563"/>
      <c r="C909" s="517"/>
      <c r="D909" s="518"/>
      <c r="E909" s="518"/>
      <c r="F909" s="518"/>
      <c r="G909" s="518"/>
      <c r="H909" s="541"/>
      <c r="I909" s="1271" t="s">
        <v>70</v>
      </c>
      <c r="J909" s="1272"/>
      <c r="K909" s="573"/>
      <c r="L909" s="541"/>
      <c r="M909" s="540"/>
    </row>
    <row r="910" spans="1:13">
      <c r="A910" s="547" t="s">
        <v>77</v>
      </c>
      <c r="B910" s="518"/>
      <c r="C910" s="518"/>
      <c r="D910" s="563"/>
      <c r="E910" s="563"/>
      <c r="F910" s="563"/>
      <c r="G910" s="563"/>
      <c r="H910" s="517"/>
      <c r="I910" s="1277" t="s">
        <v>59</v>
      </c>
      <c r="J910" s="1278"/>
      <c r="K910" s="1271">
        <v>1.36</v>
      </c>
      <c r="L910" s="1272"/>
      <c r="M910" s="540">
        <f>K910*12*I892</f>
        <v>15670.464000000002</v>
      </c>
    </row>
    <row r="911" spans="1:13">
      <c r="A911" s="594" t="s">
        <v>76</v>
      </c>
      <c r="B911" s="593"/>
      <c r="C911" s="593"/>
      <c r="D911" s="593"/>
      <c r="E911" s="593"/>
      <c r="F911" s="593"/>
      <c r="G911" s="593"/>
      <c r="H911" s="592"/>
      <c r="I911" s="1285" t="s">
        <v>75</v>
      </c>
      <c r="J911" s="1286"/>
      <c r="K911" s="573"/>
      <c r="L911" s="541"/>
      <c r="M911" s="540"/>
    </row>
    <row r="912" spans="1:13">
      <c r="A912" s="588"/>
      <c r="B912" s="587"/>
      <c r="C912" s="587"/>
      <c r="D912" s="587"/>
      <c r="E912" s="587"/>
      <c r="F912" s="587"/>
      <c r="G912" s="587"/>
      <c r="H912" s="586"/>
      <c r="I912" s="581" t="s">
        <v>74</v>
      </c>
      <c r="J912" s="580"/>
      <c r="K912" s="573"/>
      <c r="L912" s="541"/>
      <c r="M912" s="540"/>
    </row>
    <row r="913" spans="1:15">
      <c r="A913" s="594" t="s">
        <v>73</v>
      </c>
      <c r="B913" s="593"/>
      <c r="C913" s="593"/>
      <c r="D913" s="593"/>
      <c r="E913" s="593"/>
      <c r="F913" s="593"/>
      <c r="G913" s="593"/>
      <c r="H913" s="592"/>
      <c r="I913" s="1285" t="s">
        <v>59</v>
      </c>
      <c r="J913" s="1286"/>
      <c r="K913" s="1271">
        <v>1.73</v>
      </c>
      <c r="L913" s="1272"/>
      <c r="M913" s="540">
        <f>K913*12*I892</f>
        <v>19933.752</v>
      </c>
    </row>
    <row r="914" spans="1:15">
      <c r="A914" s="588" t="s">
        <v>72</v>
      </c>
      <c r="B914" s="587"/>
      <c r="C914" s="587"/>
      <c r="D914" s="587"/>
      <c r="E914" s="587"/>
      <c r="F914" s="587"/>
      <c r="G914" s="587"/>
      <c r="H914" s="586"/>
      <c r="I914" s="581"/>
      <c r="J914" s="580"/>
      <c r="K914" s="573"/>
      <c r="L914" s="541"/>
      <c r="M914" s="540"/>
    </row>
    <row r="915" spans="1:15">
      <c r="A915" s="594" t="s">
        <v>71</v>
      </c>
      <c r="B915" s="593"/>
      <c r="C915" s="593"/>
      <c r="D915" s="593"/>
      <c r="E915" s="593"/>
      <c r="F915" s="593"/>
      <c r="G915" s="593"/>
      <c r="H915" s="592"/>
      <c r="I915" s="1271" t="s">
        <v>70</v>
      </c>
      <c r="J915" s="1272"/>
      <c r="K915" s="573"/>
      <c r="L915" s="541"/>
      <c r="M915" s="540"/>
    </row>
    <row r="916" spans="1:15">
      <c r="A916" s="594" t="s">
        <v>69</v>
      </c>
      <c r="B916" s="593"/>
      <c r="C916" s="593"/>
      <c r="D916" s="593"/>
      <c r="E916" s="593"/>
      <c r="F916" s="593"/>
      <c r="G916" s="593"/>
      <c r="H916" s="592"/>
      <c r="I916" s="1285" t="s">
        <v>68</v>
      </c>
      <c r="J916" s="1286"/>
      <c r="K916" s="591"/>
      <c r="L916" s="590"/>
      <c r="M916" s="589"/>
    </row>
    <row r="917" spans="1:15" ht="19.5" thickBot="1">
      <c r="A917" s="588"/>
      <c r="B917" s="587"/>
      <c r="C917" s="587"/>
      <c r="D917" s="587"/>
      <c r="E917" s="587"/>
      <c r="F917" s="587"/>
      <c r="G917" s="587"/>
      <c r="H917" s="586"/>
      <c r="I917" s="1282" t="s">
        <v>67</v>
      </c>
      <c r="J917" s="1283"/>
      <c r="K917" s="581"/>
      <c r="L917" s="580"/>
      <c r="M917" s="585"/>
    </row>
    <row r="918" spans="1:15">
      <c r="A918" s="584" t="s">
        <v>66</v>
      </c>
      <c r="B918" s="583"/>
      <c r="C918" s="583"/>
      <c r="D918" s="583"/>
      <c r="E918" s="583"/>
      <c r="F918" s="583"/>
      <c r="G918" s="537"/>
      <c r="H918" s="536"/>
      <c r="I918" s="537"/>
      <c r="J918" s="536"/>
      <c r="K918" s="1287">
        <f>K920+K927+K935+K939+K940+K944</f>
        <v>37.53</v>
      </c>
      <c r="L918" s="1288"/>
      <c r="M918" s="535">
        <f>M920+M927+M935+M939+M940+M944</f>
        <v>432435.67200000008</v>
      </c>
    </row>
    <row r="919" spans="1:15" ht="19.5" thickBot="1">
      <c r="A919" s="582"/>
      <c r="B919" s="531"/>
      <c r="C919" s="531"/>
      <c r="D919" s="531"/>
      <c r="E919" s="531"/>
      <c r="F919" s="531"/>
      <c r="G919" s="531"/>
      <c r="H919" s="530"/>
      <c r="I919" s="531"/>
      <c r="J919" s="530"/>
      <c r="K919" s="531"/>
      <c r="L919" s="530"/>
      <c r="M919" s="529"/>
    </row>
    <row r="920" spans="1:15" ht="19.5" thickBot="1">
      <c r="A920" s="1228" t="s">
        <v>65</v>
      </c>
      <c r="B920" s="1229"/>
      <c r="C920" s="1229"/>
      <c r="D920" s="1229"/>
      <c r="E920" s="1229"/>
      <c r="F920" s="1229"/>
      <c r="G920" s="1229"/>
      <c r="H920" s="1279"/>
      <c r="I920" s="550"/>
      <c r="J920" s="549"/>
      <c r="K920" s="1289">
        <f>K921+K922+K923+K925+K926</f>
        <v>9.6900000000000013</v>
      </c>
      <c r="L920" s="1284"/>
      <c r="M920" s="548">
        <f>K920*12*I892</f>
        <v>111652.05600000003</v>
      </c>
    </row>
    <row r="921" spans="1:15">
      <c r="A921" s="588" t="s">
        <v>64</v>
      </c>
      <c r="B921" s="587"/>
      <c r="C921" s="587"/>
      <c r="D921" s="587"/>
      <c r="E921" s="587"/>
      <c r="F921" s="587"/>
      <c r="G921" s="587"/>
      <c r="H921" s="586"/>
      <c r="I921" s="1275" t="s">
        <v>63</v>
      </c>
      <c r="J921" s="1276"/>
      <c r="K921" s="1251">
        <v>2.2400000000000002</v>
      </c>
      <c r="L921" s="1252"/>
      <c r="M921" s="540">
        <f>K921*12*I892</f>
        <v>25810.176000000003</v>
      </c>
    </row>
    <row r="922" spans="1:15">
      <c r="A922" s="595" t="s">
        <v>62</v>
      </c>
      <c r="B922" s="676"/>
      <c r="C922" s="676"/>
      <c r="D922" s="676"/>
      <c r="E922" s="676"/>
      <c r="F922" s="676"/>
      <c r="G922" s="676"/>
      <c r="H922" s="675"/>
      <c r="I922" s="1277" t="s">
        <v>61</v>
      </c>
      <c r="J922" s="1278"/>
      <c r="K922" s="1271">
        <v>5.28</v>
      </c>
      <c r="L922" s="1272"/>
      <c r="M922" s="540">
        <f>K922*12*I892</f>
        <v>60838.272000000004</v>
      </c>
      <c r="N922" s="513"/>
      <c r="O922" s="513"/>
    </row>
    <row r="923" spans="1:15">
      <c r="A923" s="594" t="s">
        <v>60</v>
      </c>
      <c r="B923" s="593"/>
      <c r="C923" s="593"/>
      <c r="D923" s="593"/>
      <c r="E923" s="593"/>
      <c r="F923" s="593"/>
      <c r="G923" s="593"/>
      <c r="H923" s="592"/>
      <c r="I923" s="1285" t="s">
        <v>59</v>
      </c>
      <c r="J923" s="1286"/>
      <c r="K923" s="1271">
        <v>0.6</v>
      </c>
      <c r="L923" s="1272"/>
      <c r="M923" s="540">
        <f>K923*12*I892</f>
        <v>6913.44</v>
      </c>
    </row>
    <row r="924" spans="1:15">
      <c r="A924" s="678" t="s">
        <v>58</v>
      </c>
      <c r="B924" s="581"/>
      <c r="C924" s="581"/>
      <c r="D924" s="581"/>
      <c r="E924" s="587"/>
      <c r="F924" s="587"/>
      <c r="G924" s="587"/>
      <c r="H924" s="586"/>
      <c r="I924" s="581"/>
      <c r="J924" s="580"/>
      <c r="K924" s="518"/>
      <c r="L924" s="541"/>
      <c r="M924" s="540"/>
    </row>
    <row r="925" spans="1:15">
      <c r="A925" s="595" t="s">
        <v>57</v>
      </c>
      <c r="B925" s="676"/>
      <c r="C925" s="676"/>
      <c r="D925" s="676"/>
      <c r="E925" s="676"/>
      <c r="F925" s="676"/>
      <c r="G925" s="676"/>
      <c r="H925" s="675"/>
      <c r="I925" s="1277" t="s">
        <v>27</v>
      </c>
      <c r="J925" s="1278"/>
      <c r="K925" s="1271">
        <v>0.18</v>
      </c>
      <c r="L925" s="1272"/>
      <c r="M925" s="540">
        <f>K925*12*I892</f>
        <v>2074.0320000000002</v>
      </c>
    </row>
    <row r="926" spans="1:15" ht="19.5" thickBot="1">
      <c r="A926" s="594" t="s">
        <v>56</v>
      </c>
      <c r="B926" s="593"/>
      <c r="C926" s="593"/>
      <c r="D926" s="593"/>
      <c r="E926" s="593"/>
      <c r="F926" s="593"/>
      <c r="G926" s="593"/>
      <c r="H926" s="592"/>
      <c r="I926" s="1240" t="s">
        <v>27</v>
      </c>
      <c r="J926" s="1241"/>
      <c r="K926" s="1282">
        <v>1.39</v>
      </c>
      <c r="L926" s="1283"/>
      <c r="M926" s="540">
        <f>K926*12*I892</f>
        <v>16016.136</v>
      </c>
    </row>
    <row r="927" spans="1:15" ht="19.5" thickBot="1">
      <c r="A927" s="1303" t="s">
        <v>55</v>
      </c>
      <c r="B927" s="1304"/>
      <c r="C927" s="1304"/>
      <c r="D927" s="1304"/>
      <c r="E927" s="1304"/>
      <c r="F927" s="1304"/>
      <c r="G927" s="1304"/>
      <c r="H927" s="1305"/>
      <c r="I927" s="550"/>
      <c r="J927" s="549"/>
      <c r="K927" s="1274">
        <f>K928+K929+K931+K932+K933+K934</f>
        <v>2.5499999999999998</v>
      </c>
      <c r="L927" s="1284"/>
      <c r="M927" s="548">
        <f>K927*12*I892</f>
        <v>29382.12</v>
      </c>
    </row>
    <row r="928" spans="1:15">
      <c r="A928" s="677" t="s">
        <v>54</v>
      </c>
      <c r="B928" s="581"/>
      <c r="C928" s="581"/>
      <c r="D928" s="581"/>
      <c r="E928" s="581"/>
      <c r="F928" s="587"/>
      <c r="G928" s="587"/>
      <c r="H928" s="586"/>
      <c r="I928" s="576"/>
      <c r="J928" s="541"/>
      <c r="K928" s="1251">
        <v>0.14000000000000001</v>
      </c>
      <c r="L928" s="1252"/>
      <c r="M928" s="540">
        <f>K928*12*I892</f>
        <v>1613.1360000000002</v>
      </c>
    </row>
    <row r="929" spans="1:13">
      <c r="A929" s="615" t="s">
        <v>53</v>
      </c>
      <c r="B929" s="591"/>
      <c r="C929" s="591"/>
      <c r="D929" s="591"/>
      <c r="E929" s="591"/>
      <c r="F929" s="593"/>
      <c r="G929" s="593"/>
      <c r="H929" s="592"/>
      <c r="I929" s="1271" t="s">
        <v>52</v>
      </c>
      <c r="J929" s="1272"/>
      <c r="K929" s="1271">
        <v>1.22</v>
      </c>
      <c r="L929" s="1272"/>
      <c r="M929" s="540">
        <f>K929*12*I892</f>
        <v>14057.328000000001</v>
      </c>
    </row>
    <row r="930" spans="1:13">
      <c r="A930" s="588" t="s">
        <v>51</v>
      </c>
      <c r="B930" s="587"/>
      <c r="C930" s="587"/>
      <c r="D930" s="587"/>
      <c r="E930" s="587"/>
      <c r="F930" s="587"/>
      <c r="G930" s="587"/>
      <c r="H930" s="586"/>
      <c r="I930" s="1275" t="s">
        <v>50</v>
      </c>
      <c r="J930" s="1276"/>
      <c r="K930" s="573"/>
      <c r="L930" s="541"/>
      <c r="M930" s="540"/>
    </row>
    <row r="931" spans="1:13">
      <c r="A931" s="595" t="s">
        <v>49</v>
      </c>
      <c r="B931" s="676"/>
      <c r="C931" s="676"/>
      <c r="D931" s="676"/>
      <c r="E931" s="676"/>
      <c r="F931" s="676"/>
      <c r="G931" s="676"/>
      <c r="H931" s="675"/>
      <c r="I931" s="1277" t="s">
        <v>48</v>
      </c>
      <c r="J931" s="1278"/>
      <c r="K931" s="1271">
        <v>0.75</v>
      </c>
      <c r="L931" s="1272"/>
      <c r="M931" s="540">
        <f>K931*12*I892</f>
        <v>8641.8000000000011</v>
      </c>
    </row>
    <row r="932" spans="1:13">
      <c r="A932" s="595" t="s">
        <v>47</v>
      </c>
      <c r="B932" s="676"/>
      <c r="C932" s="676"/>
      <c r="D932" s="676"/>
      <c r="E932" s="676"/>
      <c r="F932" s="676"/>
      <c r="G932" s="676"/>
      <c r="H932" s="675"/>
      <c r="I932" s="1277" t="s">
        <v>46</v>
      </c>
      <c r="J932" s="1278"/>
      <c r="K932" s="1271">
        <v>0.19</v>
      </c>
      <c r="L932" s="1272"/>
      <c r="M932" s="540">
        <f>K932*12*I892</f>
        <v>2189.2560000000003</v>
      </c>
    </row>
    <row r="933" spans="1:13">
      <c r="A933" s="594" t="s">
        <v>38</v>
      </c>
      <c r="B933" s="593"/>
      <c r="C933" s="593"/>
      <c r="D933" s="593"/>
      <c r="E933" s="593"/>
      <c r="F933" s="593"/>
      <c r="G933" s="593"/>
      <c r="H933" s="592"/>
      <c r="I933" s="1277" t="s">
        <v>37</v>
      </c>
      <c r="J933" s="1278"/>
      <c r="K933" s="1238">
        <v>0.1</v>
      </c>
      <c r="L933" s="1239"/>
      <c r="M933" s="540">
        <f>K933*12*I892</f>
        <v>1152.2400000000002</v>
      </c>
    </row>
    <row r="934" spans="1:13" ht="19.5" thickBot="1">
      <c r="A934" s="594" t="s">
        <v>45</v>
      </c>
      <c r="B934" s="593"/>
      <c r="C934" s="593"/>
      <c r="D934" s="593"/>
      <c r="E934" s="593"/>
      <c r="F934" s="593"/>
      <c r="G934" s="593"/>
      <c r="H934" s="592"/>
      <c r="I934" s="1240" t="s">
        <v>44</v>
      </c>
      <c r="J934" s="1241"/>
      <c r="K934" s="1242">
        <v>0.15</v>
      </c>
      <c r="L934" s="1243"/>
      <c r="M934" s="572">
        <f>K934*12*I892</f>
        <v>1728.36</v>
      </c>
    </row>
    <row r="935" spans="1:13" ht="19.5" thickBot="1">
      <c r="A935" s="1303" t="s">
        <v>43</v>
      </c>
      <c r="B935" s="1304"/>
      <c r="C935" s="1304"/>
      <c r="D935" s="1304"/>
      <c r="E935" s="1304"/>
      <c r="F935" s="1304"/>
      <c r="G935" s="1304"/>
      <c r="H935" s="1305"/>
      <c r="I935" s="571"/>
      <c r="J935" s="570"/>
      <c r="K935" s="1269">
        <f>K936+K937+K938</f>
        <v>1.67</v>
      </c>
      <c r="L935" s="1270"/>
      <c r="M935" s="548">
        <f>K935*12*I892</f>
        <v>19242.407999999999</v>
      </c>
    </row>
    <row r="936" spans="1:13">
      <c r="A936" s="588" t="s">
        <v>42</v>
      </c>
      <c r="B936" s="587"/>
      <c r="C936" s="587"/>
      <c r="D936" s="587"/>
      <c r="E936" s="587"/>
      <c r="F936" s="587"/>
      <c r="G936" s="587"/>
      <c r="H936" s="586"/>
      <c r="I936" s="1234" t="s">
        <v>41</v>
      </c>
      <c r="J936" s="1235"/>
      <c r="K936" s="1236">
        <v>0.8</v>
      </c>
      <c r="L936" s="1237"/>
      <c r="M936" s="540">
        <f>K936*12*I892</f>
        <v>9217.9200000000019</v>
      </c>
    </row>
    <row r="937" spans="1:13">
      <c r="A937" s="595" t="s">
        <v>40</v>
      </c>
      <c r="B937" s="676"/>
      <c r="C937" s="676"/>
      <c r="D937" s="676"/>
      <c r="E937" s="676"/>
      <c r="F937" s="676"/>
      <c r="G937" s="676"/>
      <c r="H937" s="675"/>
      <c r="I937" s="563" t="s">
        <v>39</v>
      </c>
      <c r="J937" s="517"/>
      <c r="K937" s="1238">
        <v>0.7</v>
      </c>
      <c r="L937" s="1239"/>
      <c r="M937" s="540">
        <f>K937*12*I892</f>
        <v>8065.6799999999994</v>
      </c>
    </row>
    <row r="938" spans="1:13" ht="19.5" thickBot="1">
      <c r="A938" s="594" t="s">
        <v>38</v>
      </c>
      <c r="B938" s="593"/>
      <c r="C938" s="593"/>
      <c r="D938" s="593"/>
      <c r="E938" s="593"/>
      <c r="F938" s="593"/>
      <c r="G938" s="593"/>
      <c r="H938" s="592"/>
      <c r="I938" s="1240" t="s">
        <v>37</v>
      </c>
      <c r="J938" s="1241"/>
      <c r="K938" s="1242">
        <v>0.17</v>
      </c>
      <c r="L938" s="1243"/>
      <c r="M938" s="540">
        <f>K938*12*I892</f>
        <v>1958.8080000000002</v>
      </c>
    </row>
    <row r="939" spans="1:13" ht="19.5" thickBot="1">
      <c r="A939" s="674" t="s">
        <v>36</v>
      </c>
      <c r="B939" s="673"/>
      <c r="C939" s="673"/>
      <c r="D939" s="673"/>
      <c r="E939" s="673"/>
      <c r="F939" s="673"/>
      <c r="G939" s="673"/>
      <c r="H939" s="672"/>
      <c r="I939" s="1330" t="s">
        <v>35</v>
      </c>
      <c r="J939" s="1331"/>
      <c r="K939" s="1199">
        <v>21.55</v>
      </c>
      <c r="L939" s="1214"/>
      <c r="M939" s="548">
        <f>K939*12*I892</f>
        <v>248307.72000000003</v>
      </c>
    </row>
    <row r="940" spans="1:13" ht="19.5" thickBot="1">
      <c r="A940" s="1228" t="s">
        <v>34</v>
      </c>
      <c r="B940" s="1229"/>
      <c r="C940" s="1229"/>
      <c r="D940" s="1229"/>
      <c r="E940" s="1229"/>
      <c r="F940" s="1229"/>
      <c r="G940" s="1229"/>
      <c r="H940" s="1279"/>
      <c r="I940" s="550"/>
      <c r="J940" s="549"/>
      <c r="K940" s="1274">
        <v>1.98</v>
      </c>
      <c r="L940" s="1270"/>
      <c r="M940" s="548">
        <f>K940*12*I892</f>
        <v>22814.351999999999</v>
      </c>
    </row>
    <row r="941" spans="1:13">
      <c r="A941" s="547" t="s">
        <v>33</v>
      </c>
      <c r="B941" s="546"/>
      <c r="C941" s="546"/>
      <c r="D941" s="546"/>
      <c r="E941" s="546"/>
      <c r="F941" s="546"/>
      <c r="G941" s="546"/>
      <c r="H941" s="544"/>
      <c r="I941" s="1251" t="s">
        <v>32</v>
      </c>
      <c r="J941" s="1252"/>
      <c r="K941" s="543"/>
      <c r="L941" s="542"/>
      <c r="M941" s="540"/>
    </row>
    <row r="942" spans="1:13">
      <c r="A942" s="547" t="s">
        <v>31</v>
      </c>
      <c r="B942" s="546"/>
      <c r="C942" s="546"/>
      <c r="D942" s="546"/>
      <c r="E942" s="546"/>
      <c r="F942" s="546"/>
      <c r="G942" s="546"/>
      <c r="H942" s="544"/>
      <c r="I942" s="518"/>
      <c r="J942" s="541"/>
      <c r="K942" s="543"/>
      <c r="L942" s="542"/>
      <c r="M942" s="540"/>
    </row>
    <row r="943" spans="1:13" ht="19.5" thickBot="1">
      <c r="A943" s="547" t="s">
        <v>30</v>
      </c>
      <c r="B943" s="546"/>
      <c r="C943" s="546"/>
      <c r="D943" s="546"/>
      <c r="E943" s="546"/>
      <c r="F943" s="546"/>
      <c r="G943" s="546"/>
      <c r="H943" s="544"/>
      <c r="I943" s="558"/>
      <c r="J943" s="541"/>
      <c r="K943" s="543"/>
      <c r="L943" s="542"/>
      <c r="M943" s="540"/>
    </row>
    <row r="944" spans="1:13" ht="19.5" thickBot="1">
      <c r="A944" s="674" t="s">
        <v>29</v>
      </c>
      <c r="B944" s="673"/>
      <c r="C944" s="673"/>
      <c r="D944" s="673"/>
      <c r="E944" s="673"/>
      <c r="F944" s="673"/>
      <c r="G944" s="673"/>
      <c r="H944" s="672"/>
      <c r="I944" s="550"/>
      <c r="J944" s="549"/>
      <c r="K944" s="1274">
        <v>0.09</v>
      </c>
      <c r="L944" s="1270"/>
      <c r="M944" s="548">
        <f>K944*12*I892</f>
        <v>1037.0160000000001</v>
      </c>
    </row>
    <row r="945" spans="1:13">
      <c r="A945" s="547" t="s">
        <v>28</v>
      </c>
      <c r="B945" s="546"/>
      <c r="C945" s="546"/>
      <c r="D945" s="546"/>
      <c r="E945" s="546"/>
      <c r="F945" s="546"/>
      <c r="G945" s="546"/>
      <c r="H945" s="544"/>
      <c r="I945" s="1251" t="s">
        <v>27</v>
      </c>
      <c r="J945" s="1252"/>
      <c r="K945" s="551"/>
      <c r="L945" s="542"/>
      <c r="M945" s="540"/>
    </row>
    <row r="946" spans="1:13" ht="19.5" thickBot="1">
      <c r="A946" s="547" t="s">
        <v>26</v>
      </c>
      <c r="B946" s="546"/>
      <c r="C946" s="546"/>
      <c r="D946" s="546"/>
      <c r="E946" s="546"/>
      <c r="F946" s="546"/>
      <c r="G946" s="546"/>
      <c r="H946" s="544"/>
      <c r="I946" s="518"/>
      <c r="J946" s="541"/>
      <c r="K946" s="551"/>
      <c r="L946" s="542"/>
      <c r="M946" s="540"/>
    </row>
    <row r="947" spans="1:13" ht="19.5" thickBot="1">
      <c r="A947" s="1228" t="s">
        <v>111</v>
      </c>
      <c r="B947" s="1229"/>
      <c r="C947" s="1229"/>
      <c r="D947" s="1229"/>
      <c r="E947" s="1229"/>
      <c r="F947" s="1229"/>
      <c r="G947" s="1229"/>
      <c r="H947" s="1279"/>
      <c r="I947" s="550"/>
      <c r="J947" s="549"/>
      <c r="K947" s="1274">
        <v>7.34</v>
      </c>
      <c r="L947" s="1270"/>
      <c r="M947" s="548">
        <f>K947*12*I892</f>
        <v>84574.415999999997</v>
      </c>
    </row>
    <row r="948" spans="1:13">
      <c r="A948" s="547" t="s">
        <v>24</v>
      </c>
      <c r="B948" s="545"/>
      <c r="C948" s="545"/>
      <c r="D948" s="545"/>
      <c r="E948" s="545"/>
      <c r="F948" s="546"/>
      <c r="G948" s="545"/>
      <c r="H948" s="544"/>
      <c r="I948" s="1271" t="s">
        <v>23</v>
      </c>
      <c r="J948" s="1272"/>
      <c r="K948" s="543"/>
      <c r="L948" s="542"/>
      <c r="M948" s="540"/>
    </row>
    <row r="949" spans="1:13">
      <c r="A949" s="547" t="s">
        <v>22</v>
      </c>
      <c r="B949" s="545"/>
      <c r="C949" s="545"/>
      <c r="D949" s="545"/>
      <c r="E949" s="545"/>
      <c r="F949" s="546"/>
      <c r="G949" s="545"/>
      <c r="H949" s="544"/>
      <c r="I949" s="1271" t="s">
        <v>21</v>
      </c>
      <c r="J949" s="1272"/>
      <c r="K949" s="543"/>
      <c r="L949" s="542"/>
      <c r="M949" s="540"/>
    </row>
    <row r="950" spans="1:13">
      <c r="A950" s="547" t="s">
        <v>20</v>
      </c>
      <c r="B950" s="545"/>
      <c r="C950" s="545"/>
      <c r="D950" s="545"/>
      <c r="E950" s="545"/>
      <c r="F950" s="546"/>
      <c r="G950" s="545"/>
      <c r="H950" s="544"/>
      <c r="I950" s="1271" t="s">
        <v>19</v>
      </c>
      <c r="J950" s="1272"/>
      <c r="K950" s="543"/>
      <c r="L950" s="542"/>
      <c r="M950" s="540"/>
    </row>
    <row r="951" spans="1:13">
      <c r="A951" s="547" t="s">
        <v>18</v>
      </c>
      <c r="B951" s="545"/>
      <c r="C951" s="545"/>
      <c r="D951" s="545"/>
      <c r="E951" s="545"/>
      <c r="F951" s="546"/>
      <c r="G951" s="545"/>
      <c r="H951" s="544"/>
      <c r="I951" s="1271" t="s">
        <v>17</v>
      </c>
      <c r="J951" s="1272"/>
      <c r="K951" s="543"/>
      <c r="L951" s="542"/>
      <c r="M951" s="540"/>
    </row>
    <row r="952" spans="1:13">
      <c r="A952" s="547" t="s">
        <v>16</v>
      </c>
      <c r="B952" s="545"/>
      <c r="C952" s="545"/>
      <c r="D952" s="545"/>
      <c r="E952" s="545"/>
      <c r="F952" s="546"/>
      <c r="G952" s="545"/>
      <c r="H952" s="544"/>
      <c r="I952" s="1271" t="s">
        <v>15</v>
      </c>
      <c r="J952" s="1272"/>
      <c r="K952" s="543"/>
      <c r="L952" s="542"/>
      <c r="M952" s="540"/>
    </row>
    <row r="953" spans="1:13">
      <c r="A953" s="547" t="s">
        <v>14</v>
      </c>
      <c r="B953" s="545"/>
      <c r="C953" s="545"/>
      <c r="D953" s="545"/>
      <c r="E953" s="545"/>
      <c r="F953" s="546"/>
      <c r="G953" s="545"/>
      <c r="H953" s="544"/>
      <c r="I953" s="518"/>
      <c r="J953" s="541"/>
      <c r="K953" s="543"/>
      <c r="L953" s="542"/>
      <c r="M953" s="540"/>
    </row>
    <row r="954" spans="1:13">
      <c r="A954" s="547" t="s">
        <v>13</v>
      </c>
      <c r="B954" s="545"/>
      <c r="C954" s="545"/>
      <c r="D954" s="545"/>
      <c r="E954" s="545"/>
      <c r="F954" s="546"/>
      <c r="G954" s="545"/>
      <c r="H954" s="544"/>
      <c r="I954" s="518"/>
      <c r="J954" s="541"/>
      <c r="K954" s="543"/>
      <c r="L954" s="542"/>
      <c r="M954" s="540"/>
    </row>
    <row r="955" spans="1:13">
      <c r="A955" s="547" t="s">
        <v>12</v>
      </c>
      <c r="B955" s="545"/>
      <c r="C955" s="545"/>
      <c r="D955" s="545"/>
      <c r="E955" s="545"/>
      <c r="F955" s="546"/>
      <c r="G955" s="545"/>
      <c r="H955" s="544"/>
      <c r="I955" s="518"/>
      <c r="J955" s="541"/>
      <c r="K955" s="543"/>
      <c r="L955" s="542"/>
      <c r="M955" s="540"/>
    </row>
    <row r="956" spans="1:13">
      <c r="A956" s="547" t="s">
        <v>11</v>
      </c>
      <c r="B956" s="545"/>
      <c r="C956" s="545"/>
      <c r="D956" s="545"/>
      <c r="E956" s="545"/>
      <c r="F956" s="546"/>
      <c r="G956" s="545"/>
      <c r="H956" s="544"/>
      <c r="I956" s="518"/>
      <c r="J956" s="541"/>
      <c r="K956" s="543"/>
      <c r="L956" s="542"/>
      <c r="M956" s="540"/>
    </row>
    <row r="957" spans="1:13">
      <c r="A957" s="547" t="s">
        <v>10</v>
      </c>
      <c r="B957" s="545"/>
      <c r="C957" s="545"/>
      <c r="D957" s="545"/>
      <c r="E957" s="545"/>
      <c r="F957" s="546"/>
      <c r="G957" s="545"/>
      <c r="H957" s="544"/>
      <c r="I957" s="518"/>
      <c r="J957" s="541"/>
      <c r="K957" s="543"/>
      <c r="L957" s="542"/>
      <c r="M957" s="540"/>
    </row>
    <row r="958" spans="1:13" ht="19.5" thickBot="1">
      <c r="A958" s="1248" t="s">
        <v>9</v>
      </c>
      <c r="B958" s="1249"/>
      <c r="C958" s="1249"/>
      <c r="D958" s="1249"/>
      <c r="E958" s="1249"/>
      <c r="F958" s="1249"/>
      <c r="G958" s="1249"/>
      <c r="H958" s="1250"/>
      <c r="I958" s="518"/>
      <c r="J958" s="541"/>
      <c r="K958" s="518"/>
      <c r="L958" s="541"/>
      <c r="M958" s="540"/>
    </row>
    <row r="959" spans="1:13">
      <c r="A959" s="539" t="s">
        <v>8</v>
      </c>
      <c r="B959" s="538"/>
      <c r="C959" s="538"/>
      <c r="D959" s="538"/>
      <c r="E959" s="538"/>
      <c r="F959" s="538"/>
      <c r="G959" s="538"/>
      <c r="H959" s="538"/>
      <c r="I959" s="1251" t="s">
        <v>3</v>
      </c>
      <c r="J959" s="1252"/>
      <c r="K959" s="537"/>
      <c r="L959" s="536"/>
      <c r="M959" s="535"/>
    </row>
    <row r="960" spans="1:13" ht="19.5" thickBot="1">
      <c r="A960" s="534" t="s">
        <v>7</v>
      </c>
      <c r="B960" s="533"/>
      <c r="C960" s="533"/>
      <c r="D960" s="533"/>
      <c r="E960" s="533"/>
      <c r="F960" s="533"/>
      <c r="G960" s="533"/>
      <c r="H960" s="533"/>
      <c r="I960" s="532"/>
      <c r="J960" s="530"/>
      <c r="K960" s="531"/>
      <c r="L960" s="530"/>
      <c r="M960" s="529"/>
    </row>
    <row r="961" spans="1:13" ht="19.5" thickBot="1">
      <c r="A961" s="1228" t="s">
        <v>6</v>
      </c>
      <c r="B961" s="1229"/>
      <c r="C961" s="1229"/>
      <c r="D961" s="1229"/>
      <c r="E961" s="1229"/>
      <c r="F961" s="1229"/>
      <c r="G961" s="1229"/>
      <c r="H961" s="1299"/>
      <c r="I961" s="1232" t="s">
        <v>5</v>
      </c>
      <c r="J961" s="1300"/>
      <c r="K961" s="1296">
        <v>1.69</v>
      </c>
      <c r="L961" s="1297"/>
      <c r="M961" s="521">
        <f>K961*12*I892</f>
        <v>19472.856000000003</v>
      </c>
    </row>
    <row r="962" spans="1:13" ht="19.5" thickBot="1">
      <c r="A962" s="526" t="s">
        <v>4</v>
      </c>
      <c r="B962" s="525"/>
      <c r="C962" s="525"/>
      <c r="D962" s="525"/>
      <c r="E962" s="525"/>
      <c r="F962" s="525"/>
      <c r="G962" s="525"/>
      <c r="H962" s="525"/>
      <c r="I962" s="1232" t="s">
        <v>3</v>
      </c>
      <c r="J962" s="1233"/>
      <c r="K962" s="1258">
        <v>0.45</v>
      </c>
      <c r="L962" s="1259"/>
      <c r="M962" s="521">
        <f>K962*I892*12</f>
        <v>5185.08</v>
      </c>
    </row>
    <row r="963" spans="1:13" ht="19.5" thickBot="1">
      <c r="A963" s="526" t="s">
        <v>2</v>
      </c>
      <c r="B963" s="525"/>
      <c r="C963" s="525"/>
      <c r="D963" s="525"/>
      <c r="E963" s="525"/>
      <c r="F963" s="525"/>
      <c r="G963" s="525"/>
      <c r="H963" s="525"/>
      <c r="I963" s="524"/>
      <c r="J963" s="523"/>
      <c r="K963" s="1258"/>
      <c r="L963" s="1259"/>
      <c r="M963" s="521">
        <f>K963*I892*12</f>
        <v>0</v>
      </c>
    </row>
    <row r="964" spans="1:13" ht="19.5" thickBot="1">
      <c r="A964" s="1228" t="s">
        <v>0</v>
      </c>
      <c r="B964" s="1229"/>
      <c r="C964" s="1229"/>
      <c r="D964" s="1229"/>
      <c r="E964" s="1229"/>
      <c r="F964" s="1229"/>
      <c r="G964" s="1229"/>
      <c r="H964" s="1229"/>
      <c r="I964" s="522"/>
      <c r="J964" s="521"/>
      <c r="K964" s="1230">
        <f>K893+K903+K918+K947+K961+K963+K962</f>
        <v>62.25</v>
      </c>
      <c r="L964" s="1231"/>
      <c r="M964" s="521">
        <f>M893+M903+M918+M947+M961+M963+M962</f>
        <v>717269.4</v>
      </c>
    </row>
    <row r="966" spans="1:13">
      <c r="A966" s="1329" t="s">
        <v>104</v>
      </c>
      <c r="B966" s="1329"/>
      <c r="C966" s="1329"/>
      <c r="D966" s="1329"/>
      <c r="E966" s="1329"/>
      <c r="F966" s="1329"/>
      <c r="G966" s="1329"/>
      <c r="H966" s="1329"/>
      <c r="I966" s="1329"/>
      <c r="J966" s="1329"/>
      <c r="K966" s="1329"/>
      <c r="L966" s="1329"/>
      <c r="M966" s="573"/>
    </row>
    <row r="967" spans="1:13">
      <c r="A967" s="1294" t="s">
        <v>139</v>
      </c>
      <c r="B967" s="1294"/>
      <c r="C967" s="1294"/>
      <c r="D967" s="1294"/>
      <c r="E967" s="1294"/>
      <c r="F967" s="1294"/>
      <c r="G967" s="1294"/>
      <c r="H967" s="1294"/>
      <c r="I967" s="1294"/>
      <c r="J967" s="1294"/>
      <c r="K967" s="1294"/>
      <c r="L967" s="1294"/>
      <c r="M967" s="573"/>
    </row>
    <row r="968" spans="1:13">
      <c r="A968" s="607"/>
      <c r="B968" s="607"/>
      <c r="C968" s="607"/>
      <c r="D968" s="607"/>
      <c r="E968" s="607"/>
      <c r="F968" s="607" t="s">
        <v>274</v>
      </c>
      <c r="G968" s="607"/>
      <c r="H968" s="607"/>
      <c r="I968" s="607"/>
      <c r="J968" s="607"/>
      <c r="K968" s="607"/>
      <c r="L968" s="607"/>
      <c r="M968" s="573"/>
    </row>
    <row r="969" spans="1:13">
      <c r="A969" s="615"/>
      <c r="B969" s="591"/>
      <c r="C969" s="1295" t="s">
        <v>100</v>
      </c>
      <c r="D969" s="1295"/>
      <c r="E969" s="1295"/>
      <c r="F969" s="591"/>
      <c r="G969" s="591"/>
      <c r="H969" s="590"/>
      <c r="I969" s="1285" t="s">
        <v>99</v>
      </c>
      <c r="J969" s="1286"/>
      <c r="K969" s="1285" t="s">
        <v>98</v>
      </c>
      <c r="L969" s="1286"/>
      <c r="M969" s="589"/>
    </row>
    <row r="970" spans="1:13">
      <c r="A970" s="558"/>
      <c r="B970" s="518"/>
      <c r="C970" s="518"/>
      <c r="D970" s="518"/>
      <c r="E970" s="518"/>
      <c r="F970" s="518"/>
      <c r="G970" s="518"/>
      <c r="H970" s="541"/>
      <c r="I970" s="518"/>
      <c r="J970" s="541"/>
      <c r="K970" s="1271" t="s">
        <v>97</v>
      </c>
      <c r="L970" s="1272"/>
      <c r="M970" s="616" t="s">
        <v>96</v>
      </c>
    </row>
    <row r="971" spans="1:13">
      <c r="A971" s="558"/>
      <c r="B971" s="518"/>
      <c r="C971" s="518"/>
      <c r="D971" s="518"/>
      <c r="E971" s="518"/>
      <c r="F971" s="518"/>
      <c r="G971" s="518"/>
      <c r="H971" s="541"/>
      <c r="I971" s="1271" t="s">
        <v>95</v>
      </c>
      <c r="J971" s="1272"/>
      <c r="K971" s="1275" t="s">
        <v>94</v>
      </c>
      <c r="L971" s="1276"/>
      <c r="M971" s="616" t="s">
        <v>93</v>
      </c>
    </row>
    <row r="972" spans="1:13" ht="19.5" thickBot="1">
      <c r="A972" s="615"/>
      <c r="B972" s="591"/>
      <c r="C972" s="591"/>
      <c r="D972" s="591"/>
      <c r="E972" s="591"/>
      <c r="F972" s="591"/>
      <c r="G972" s="591"/>
      <c r="H972" s="590"/>
      <c r="I972" s="1291">
        <v>617</v>
      </c>
      <c r="J972" s="1292"/>
      <c r="K972" s="1240"/>
      <c r="L972" s="1241"/>
      <c r="M972" s="614"/>
    </row>
    <row r="973" spans="1:13">
      <c r="A973" s="605" t="s">
        <v>92</v>
      </c>
      <c r="B973" s="583"/>
      <c r="C973" s="583"/>
      <c r="D973" s="583"/>
      <c r="E973" s="583"/>
      <c r="F973" s="583"/>
      <c r="G973" s="583"/>
      <c r="H973" s="613"/>
      <c r="I973" s="537"/>
      <c r="J973" s="536"/>
      <c r="K973" s="1293">
        <f>K976+K979</f>
        <v>9.59</v>
      </c>
      <c r="L973" s="1288"/>
      <c r="M973" s="535">
        <f>K973*12*I972</f>
        <v>71004.36</v>
      </c>
    </row>
    <row r="974" spans="1:13">
      <c r="A974" s="612" t="s">
        <v>91</v>
      </c>
      <c r="B974" s="611"/>
      <c r="C974" s="611"/>
      <c r="D974" s="611"/>
      <c r="E974" s="611"/>
      <c r="F974" s="611"/>
      <c r="G974" s="611"/>
      <c r="H974" s="606"/>
      <c r="I974" s="518"/>
      <c r="J974" s="541"/>
      <c r="K974" s="518"/>
      <c r="L974" s="541"/>
      <c r="M974" s="610"/>
    </row>
    <row r="975" spans="1:13" ht="19.5" thickBot="1">
      <c r="A975" s="601" t="s">
        <v>90</v>
      </c>
      <c r="B975" s="609"/>
      <c r="C975" s="609"/>
      <c r="D975" s="609"/>
      <c r="E975" s="609"/>
      <c r="F975" s="609"/>
      <c r="G975" s="609"/>
      <c r="H975" s="608"/>
      <c r="I975" s="531"/>
      <c r="J975" s="530"/>
      <c r="K975" s="531"/>
      <c r="L975" s="530"/>
      <c r="M975" s="529"/>
    </row>
    <row r="976" spans="1:13">
      <c r="A976" s="588" t="s">
        <v>89</v>
      </c>
      <c r="B976" s="581"/>
      <c r="C976" s="581"/>
      <c r="D976" s="581"/>
      <c r="E976" s="581"/>
      <c r="F976" s="581"/>
      <c r="G976" s="581"/>
      <c r="H976" s="580"/>
      <c r="I976" s="1275" t="s">
        <v>27</v>
      </c>
      <c r="J976" s="1276"/>
      <c r="K976" s="1251">
        <v>5.54</v>
      </c>
      <c r="L976" s="1252"/>
      <c r="M976" s="540">
        <f>K976*12*I972</f>
        <v>41018.160000000003</v>
      </c>
    </row>
    <row r="977" spans="1:13">
      <c r="A977" s="547" t="s">
        <v>80</v>
      </c>
      <c r="B977" s="518"/>
      <c r="C977" s="518"/>
      <c r="D977" s="518"/>
      <c r="E977" s="518"/>
      <c r="F977" s="518"/>
      <c r="G977" s="518"/>
      <c r="H977" s="541"/>
      <c r="I977" s="1271" t="s">
        <v>70</v>
      </c>
      <c r="J977" s="1272"/>
      <c r="K977" s="573"/>
      <c r="L977" s="541"/>
      <c r="M977" s="540"/>
    </row>
    <row r="978" spans="1:13">
      <c r="A978" s="588" t="s">
        <v>79</v>
      </c>
      <c r="B978" s="581"/>
      <c r="C978" s="581"/>
      <c r="D978" s="581"/>
      <c r="E978" s="581"/>
      <c r="F978" s="581"/>
      <c r="G978" s="581"/>
      <c r="H978" s="580"/>
      <c r="I978" s="1275"/>
      <c r="J978" s="1276"/>
      <c r="K978" s="573"/>
      <c r="L978" s="541"/>
      <c r="M978" s="540"/>
    </row>
    <row r="979" spans="1:13">
      <c r="A979" s="588" t="s">
        <v>88</v>
      </c>
      <c r="B979" s="581"/>
      <c r="C979" s="581"/>
      <c r="D979" s="581"/>
      <c r="E979" s="581"/>
      <c r="F979" s="581"/>
      <c r="G979" s="581"/>
      <c r="H979" s="580"/>
      <c r="I979" s="1277" t="s">
        <v>59</v>
      </c>
      <c r="J979" s="1278"/>
      <c r="K979" s="1271">
        <v>4.05</v>
      </c>
      <c r="L979" s="1272"/>
      <c r="M979" s="540">
        <f>K979*12*I972</f>
        <v>29986.199999999997</v>
      </c>
    </row>
    <row r="980" spans="1:13">
      <c r="A980" s="595" t="s">
        <v>87</v>
      </c>
      <c r="B980" s="563"/>
      <c r="C980" s="563"/>
      <c r="D980" s="563"/>
      <c r="E980" s="563"/>
      <c r="F980" s="563"/>
      <c r="G980" s="563"/>
      <c r="H980" s="517"/>
      <c r="I980" s="1271" t="s">
        <v>70</v>
      </c>
      <c r="J980" s="1272"/>
      <c r="K980" s="607"/>
      <c r="L980" s="606"/>
      <c r="M980" s="540"/>
    </row>
    <row r="981" spans="1:13">
      <c r="A981" s="594" t="s">
        <v>86</v>
      </c>
      <c r="B981" s="591"/>
      <c r="C981" s="591"/>
      <c r="D981" s="591"/>
      <c r="E981" s="591"/>
      <c r="F981" s="591"/>
      <c r="G981" s="591"/>
      <c r="H981" s="590"/>
      <c r="I981" s="1271"/>
      <c r="J981" s="1272"/>
      <c r="K981" s="573"/>
      <c r="L981" s="541"/>
      <c r="M981" s="540"/>
    </row>
    <row r="982" spans="1:13" ht="19.5" thickBot="1">
      <c r="A982" s="588" t="s">
        <v>85</v>
      </c>
      <c r="B982" s="587"/>
      <c r="C982" s="587"/>
      <c r="D982" s="587"/>
      <c r="E982" s="587"/>
      <c r="F982" s="587"/>
      <c r="G982" s="587"/>
      <c r="H982" s="586"/>
      <c r="I982" s="581"/>
      <c r="J982" s="580"/>
      <c r="K982" s="1238"/>
      <c r="L982" s="1239"/>
      <c r="M982" s="540"/>
    </row>
    <row r="983" spans="1:13">
      <c r="A983" s="605" t="s">
        <v>84</v>
      </c>
      <c r="B983" s="604"/>
      <c r="C983" s="604"/>
      <c r="D983" s="604"/>
      <c r="E983" s="604"/>
      <c r="F983" s="604"/>
      <c r="G983" s="604"/>
      <c r="H983" s="603"/>
      <c r="I983" s="537"/>
      <c r="J983" s="602"/>
      <c r="K983" s="1290">
        <f>K985+K990+K993</f>
        <v>6.9</v>
      </c>
      <c r="L983" s="1288"/>
      <c r="M983" s="535">
        <f>K983*12*I972</f>
        <v>51087.600000000006</v>
      </c>
    </row>
    <row r="984" spans="1:13" ht="19.5" thickBot="1">
      <c r="A984" s="601" t="s">
        <v>83</v>
      </c>
      <c r="B984" s="600"/>
      <c r="C984" s="600"/>
      <c r="D984" s="600"/>
      <c r="E984" s="600"/>
      <c r="F984" s="600"/>
      <c r="G984" s="600"/>
      <c r="H984" s="599"/>
      <c r="I984" s="531"/>
      <c r="J984" s="598"/>
      <c r="K984" s="531"/>
      <c r="L984" s="530"/>
      <c r="M984" s="529"/>
    </row>
    <row r="985" spans="1:13">
      <c r="A985" s="547" t="s">
        <v>82</v>
      </c>
      <c r="B985" s="546"/>
      <c r="C985" s="546"/>
      <c r="D985" s="546"/>
      <c r="E985" s="546"/>
      <c r="F985" s="546"/>
      <c r="G985" s="546"/>
      <c r="H985" s="544"/>
      <c r="I985" s="1271" t="s">
        <v>27</v>
      </c>
      <c r="J985" s="1272"/>
      <c r="K985" s="1251">
        <v>3.51</v>
      </c>
      <c r="L985" s="1252"/>
      <c r="M985" s="540">
        <f>K985*12*I972</f>
        <v>25988.039999999997</v>
      </c>
    </row>
    <row r="986" spans="1:13">
      <c r="A986" s="588" t="s">
        <v>81</v>
      </c>
      <c r="B986" s="587"/>
      <c r="C986" s="587"/>
      <c r="D986" s="587"/>
      <c r="E986" s="587"/>
      <c r="F986" s="587"/>
      <c r="G986" s="587"/>
      <c r="H986" s="586"/>
      <c r="I986" s="597"/>
      <c r="J986" s="596"/>
      <c r="K986" s="573"/>
      <c r="L986" s="541"/>
      <c r="M986" s="540"/>
    </row>
    <row r="987" spans="1:13">
      <c r="A987" s="547" t="s">
        <v>80</v>
      </c>
      <c r="B987" s="518"/>
      <c r="C987" s="518"/>
      <c r="D987" s="518"/>
      <c r="E987" s="518"/>
      <c r="F987" s="518"/>
      <c r="G987" s="518"/>
      <c r="H987" s="541"/>
      <c r="I987" s="1271" t="s">
        <v>70</v>
      </c>
      <c r="J987" s="1272"/>
      <c r="K987" s="573"/>
      <c r="L987" s="541"/>
      <c r="M987" s="540"/>
    </row>
    <row r="988" spans="1:13">
      <c r="A988" s="588" t="s">
        <v>79</v>
      </c>
      <c r="B988" s="581"/>
      <c r="C988" s="581"/>
      <c r="D988" s="581"/>
      <c r="E988" s="581"/>
      <c r="F988" s="581"/>
      <c r="G988" s="581"/>
      <c r="H988" s="580"/>
      <c r="I988" s="1275"/>
      <c r="J988" s="1276"/>
      <c r="K988" s="573"/>
      <c r="L988" s="541"/>
      <c r="M988" s="540"/>
    </row>
    <row r="989" spans="1:13">
      <c r="A989" s="595" t="s">
        <v>78</v>
      </c>
      <c r="B989" s="563"/>
      <c r="C989" s="517"/>
      <c r="D989" s="518"/>
      <c r="E989" s="518"/>
      <c r="F989" s="518"/>
      <c r="G989" s="518"/>
      <c r="H989" s="541"/>
      <c r="I989" s="1271" t="s">
        <v>70</v>
      </c>
      <c r="J989" s="1272"/>
      <c r="K989" s="573"/>
      <c r="L989" s="541"/>
      <c r="M989" s="540"/>
    </row>
    <row r="990" spans="1:13">
      <c r="A990" s="547" t="s">
        <v>77</v>
      </c>
      <c r="B990" s="518"/>
      <c r="C990" s="518"/>
      <c r="D990" s="563"/>
      <c r="E990" s="563"/>
      <c r="F990" s="563"/>
      <c r="G990" s="563"/>
      <c r="H990" s="517"/>
      <c r="I990" s="1277" t="s">
        <v>59</v>
      </c>
      <c r="J990" s="1278"/>
      <c r="K990" s="1271">
        <v>1.66</v>
      </c>
      <c r="L990" s="1272"/>
      <c r="M990" s="540">
        <f>K990*12*I972</f>
        <v>12290.64</v>
      </c>
    </row>
    <row r="991" spans="1:13">
      <c r="A991" s="594" t="s">
        <v>76</v>
      </c>
      <c r="B991" s="593"/>
      <c r="C991" s="593"/>
      <c r="D991" s="593"/>
      <c r="E991" s="593"/>
      <c r="F991" s="593"/>
      <c r="G991" s="593"/>
      <c r="H991" s="592"/>
      <c r="I991" s="1285" t="s">
        <v>75</v>
      </c>
      <c r="J991" s="1286"/>
      <c r="K991" s="573"/>
      <c r="L991" s="541"/>
      <c r="M991" s="540"/>
    </row>
    <row r="992" spans="1:13">
      <c r="A992" s="588"/>
      <c r="B992" s="587"/>
      <c r="C992" s="587"/>
      <c r="D992" s="587"/>
      <c r="E992" s="587"/>
      <c r="F992" s="587"/>
      <c r="G992" s="587"/>
      <c r="H992" s="586"/>
      <c r="I992" s="581" t="s">
        <v>74</v>
      </c>
      <c r="J992" s="580"/>
      <c r="K992" s="573"/>
      <c r="L992" s="541"/>
      <c r="M992" s="540"/>
    </row>
    <row r="993" spans="1:13">
      <c r="A993" s="594" t="s">
        <v>73</v>
      </c>
      <c r="B993" s="593"/>
      <c r="C993" s="593"/>
      <c r="D993" s="593"/>
      <c r="E993" s="593"/>
      <c r="F993" s="593"/>
      <c r="G993" s="593"/>
      <c r="H993" s="592"/>
      <c r="I993" s="1285" t="s">
        <v>59</v>
      </c>
      <c r="J993" s="1286"/>
      <c r="K993" s="1271">
        <v>1.73</v>
      </c>
      <c r="L993" s="1272"/>
      <c r="M993" s="540">
        <f>K993*12*I972</f>
        <v>12808.919999999998</v>
      </c>
    </row>
    <row r="994" spans="1:13">
      <c r="A994" s="588" t="s">
        <v>72</v>
      </c>
      <c r="B994" s="587"/>
      <c r="C994" s="587"/>
      <c r="D994" s="587"/>
      <c r="E994" s="587"/>
      <c r="F994" s="587"/>
      <c r="G994" s="587"/>
      <c r="H994" s="586"/>
      <c r="I994" s="581"/>
      <c r="J994" s="580"/>
      <c r="K994" s="573"/>
      <c r="L994" s="541"/>
      <c r="M994" s="540"/>
    </row>
    <row r="995" spans="1:13">
      <c r="A995" s="594" t="s">
        <v>71</v>
      </c>
      <c r="B995" s="593"/>
      <c r="C995" s="593"/>
      <c r="D995" s="593"/>
      <c r="E995" s="593"/>
      <c r="F995" s="593"/>
      <c r="G995" s="593"/>
      <c r="H995" s="592"/>
      <c r="I995" s="1271" t="s">
        <v>70</v>
      </c>
      <c r="J995" s="1272"/>
      <c r="K995" s="573"/>
      <c r="L995" s="541"/>
      <c r="M995" s="540"/>
    </row>
    <row r="996" spans="1:13">
      <c r="A996" s="594" t="s">
        <v>69</v>
      </c>
      <c r="B996" s="593"/>
      <c r="C996" s="593"/>
      <c r="D996" s="593"/>
      <c r="E996" s="593"/>
      <c r="F996" s="593"/>
      <c r="G996" s="593"/>
      <c r="H996" s="592"/>
      <c r="I996" s="1285" t="s">
        <v>68</v>
      </c>
      <c r="J996" s="1286"/>
      <c r="K996" s="591"/>
      <c r="L996" s="590"/>
      <c r="M996" s="589"/>
    </row>
    <row r="997" spans="1:13" ht="19.5" thickBot="1">
      <c r="A997" s="588"/>
      <c r="B997" s="587"/>
      <c r="C997" s="587"/>
      <c r="D997" s="587"/>
      <c r="E997" s="587"/>
      <c r="F997" s="587"/>
      <c r="G997" s="587"/>
      <c r="H997" s="586"/>
      <c r="I997" s="1282" t="s">
        <v>67</v>
      </c>
      <c r="J997" s="1283"/>
      <c r="K997" s="581"/>
      <c r="L997" s="580"/>
      <c r="M997" s="585"/>
    </row>
    <row r="998" spans="1:13">
      <c r="A998" s="584" t="s">
        <v>66</v>
      </c>
      <c r="B998" s="583"/>
      <c r="C998" s="583"/>
      <c r="D998" s="583"/>
      <c r="E998" s="583"/>
      <c r="F998" s="583"/>
      <c r="G998" s="537"/>
      <c r="H998" s="536"/>
      <c r="I998" s="537"/>
      <c r="J998" s="536"/>
      <c r="K998" s="1287">
        <f>K1000+K1007+K1015+K1019+K1020+K1024</f>
        <v>39.07</v>
      </c>
      <c r="L998" s="1288"/>
      <c r="M998" s="535">
        <f>M1000+M1007+M1015+M1019+M1020+M1024</f>
        <v>289274.27999999997</v>
      </c>
    </row>
    <row r="999" spans="1:13" ht="19.5" thickBot="1">
      <c r="A999" s="582"/>
      <c r="B999" s="531"/>
      <c r="C999" s="531"/>
      <c r="D999" s="531"/>
      <c r="E999" s="531"/>
      <c r="F999" s="531"/>
      <c r="G999" s="531"/>
      <c r="H999" s="530"/>
      <c r="I999" s="531"/>
      <c r="J999" s="530"/>
      <c r="K999" s="531"/>
      <c r="L999" s="530"/>
      <c r="M999" s="529"/>
    </row>
    <row r="1000" spans="1:13" ht="19.5" thickBot="1">
      <c r="A1000" s="1228" t="s">
        <v>65</v>
      </c>
      <c r="B1000" s="1229"/>
      <c r="C1000" s="1229"/>
      <c r="D1000" s="1229"/>
      <c r="E1000" s="1229"/>
      <c r="F1000" s="1229"/>
      <c r="G1000" s="1229"/>
      <c r="H1000" s="1279"/>
      <c r="I1000" s="550"/>
      <c r="J1000" s="549"/>
      <c r="K1000" s="1289">
        <f>K1001+K1002+K1003+K1005+K1006</f>
        <v>8.3000000000000007</v>
      </c>
      <c r="L1000" s="1284"/>
      <c r="M1000" s="548">
        <f>K1000*12*I972</f>
        <v>61453.200000000004</v>
      </c>
    </row>
    <row r="1001" spans="1:13">
      <c r="A1001" s="588" t="s">
        <v>64</v>
      </c>
      <c r="B1001" s="587"/>
      <c r="C1001" s="587"/>
      <c r="D1001" s="587"/>
      <c r="E1001" s="587"/>
      <c r="F1001" s="587"/>
      <c r="G1001" s="587"/>
      <c r="H1001" s="586"/>
      <c r="I1001" s="1275" t="s">
        <v>63</v>
      </c>
      <c r="J1001" s="1276"/>
      <c r="K1001" s="1251">
        <v>2.2400000000000002</v>
      </c>
      <c r="L1001" s="1252"/>
      <c r="M1001" s="540">
        <f>K1001*12*I972</f>
        <v>16584.960000000003</v>
      </c>
    </row>
    <row r="1002" spans="1:13">
      <c r="A1002" s="595" t="s">
        <v>62</v>
      </c>
      <c r="B1002" s="676"/>
      <c r="C1002" s="676"/>
      <c r="D1002" s="676"/>
      <c r="E1002" s="676"/>
      <c r="F1002" s="676"/>
      <c r="G1002" s="676"/>
      <c r="H1002" s="675"/>
      <c r="I1002" s="1277" t="s">
        <v>61</v>
      </c>
      <c r="J1002" s="1278"/>
      <c r="K1002" s="1271">
        <v>5.28</v>
      </c>
      <c r="L1002" s="1272"/>
      <c r="M1002" s="540">
        <f>K1002*12*I972</f>
        <v>39093.120000000003</v>
      </c>
    </row>
    <row r="1003" spans="1:13">
      <c r="A1003" s="594" t="s">
        <v>60</v>
      </c>
      <c r="B1003" s="593"/>
      <c r="C1003" s="593"/>
      <c r="D1003" s="593"/>
      <c r="E1003" s="593"/>
      <c r="F1003" s="593"/>
      <c r="G1003" s="593"/>
      <c r="H1003" s="592"/>
      <c r="I1003" s="1285" t="s">
        <v>59</v>
      </c>
      <c r="J1003" s="1286"/>
      <c r="K1003" s="1271">
        <v>0.6</v>
      </c>
      <c r="L1003" s="1272"/>
      <c r="M1003" s="540">
        <f>K1003*12*I972</f>
        <v>4442.3999999999996</v>
      </c>
    </row>
    <row r="1004" spans="1:13">
      <c r="A1004" s="678" t="s">
        <v>58</v>
      </c>
      <c r="B1004" s="581"/>
      <c r="C1004" s="581"/>
      <c r="D1004" s="581"/>
      <c r="E1004" s="587"/>
      <c r="F1004" s="587"/>
      <c r="G1004" s="587"/>
      <c r="H1004" s="586"/>
      <c r="I1004" s="581"/>
      <c r="J1004" s="580"/>
      <c r="K1004" s="518"/>
      <c r="L1004" s="541"/>
      <c r="M1004" s="540"/>
    </row>
    <row r="1005" spans="1:13">
      <c r="A1005" s="595" t="s">
        <v>57</v>
      </c>
      <c r="B1005" s="676"/>
      <c r="C1005" s="676"/>
      <c r="D1005" s="676"/>
      <c r="E1005" s="676"/>
      <c r="F1005" s="676"/>
      <c r="G1005" s="676"/>
      <c r="H1005" s="675"/>
      <c r="I1005" s="1277" t="s">
        <v>27</v>
      </c>
      <c r="J1005" s="1278"/>
      <c r="K1005" s="1271">
        <v>0.18</v>
      </c>
      <c r="L1005" s="1272"/>
      <c r="M1005" s="540">
        <f>K1005*12*I972</f>
        <v>1332.72</v>
      </c>
    </row>
    <row r="1006" spans="1:13" ht="19.5" thickBot="1">
      <c r="A1006" s="594" t="s">
        <v>56</v>
      </c>
      <c r="B1006" s="593"/>
      <c r="C1006" s="593"/>
      <c r="D1006" s="593"/>
      <c r="E1006" s="593"/>
      <c r="F1006" s="593"/>
      <c r="G1006" s="593"/>
      <c r="H1006" s="592"/>
      <c r="I1006" s="1240" t="s">
        <v>27</v>
      </c>
      <c r="J1006" s="1241"/>
      <c r="K1006" s="1282"/>
      <c r="L1006" s="1283"/>
      <c r="M1006" s="540"/>
    </row>
    <row r="1007" spans="1:13" ht="19.5" thickBot="1">
      <c r="A1007" s="1303" t="s">
        <v>55</v>
      </c>
      <c r="B1007" s="1304"/>
      <c r="C1007" s="1304"/>
      <c r="D1007" s="1304"/>
      <c r="E1007" s="1304"/>
      <c r="F1007" s="1304"/>
      <c r="G1007" s="1304"/>
      <c r="H1007" s="1305"/>
      <c r="I1007" s="550"/>
      <c r="J1007" s="549"/>
      <c r="K1007" s="1274">
        <f>K1008+K1009+K1011+K1012+K1013+K1014</f>
        <v>2.5499999999999998</v>
      </c>
      <c r="L1007" s="1284"/>
      <c r="M1007" s="548">
        <f>K1007*12*I972</f>
        <v>18880.199999999997</v>
      </c>
    </row>
    <row r="1008" spans="1:13">
      <c r="A1008" s="677" t="s">
        <v>54</v>
      </c>
      <c r="B1008" s="581"/>
      <c r="C1008" s="581"/>
      <c r="D1008" s="581"/>
      <c r="E1008" s="581"/>
      <c r="F1008" s="587"/>
      <c r="G1008" s="587"/>
      <c r="H1008" s="586"/>
      <c r="I1008" s="576"/>
      <c r="J1008" s="541"/>
      <c r="K1008" s="1251">
        <v>0.14000000000000001</v>
      </c>
      <c r="L1008" s="1252"/>
      <c r="M1008" s="540">
        <f>K1008*12*I972</f>
        <v>1036.5600000000002</v>
      </c>
    </row>
    <row r="1009" spans="1:13">
      <c r="A1009" s="615" t="s">
        <v>53</v>
      </c>
      <c r="B1009" s="591"/>
      <c r="C1009" s="591"/>
      <c r="D1009" s="591"/>
      <c r="E1009" s="591"/>
      <c r="F1009" s="593"/>
      <c r="G1009" s="593"/>
      <c r="H1009" s="592"/>
      <c r="I1009" s="1271" t="s">
        <v>52</v>
      </c>
      <c r="J1009" s="1272"/>
      <c r="K1009" s="1271">
        <v>1.22</v>
      </c>
      <c r="L1009" s="1272"/>
      <c r="M1009" s="540">
        <f>K1009*12*I972</f>
        <v>9032.880000000001</v>
      </c>
    </row>
    <row r="1010" spans="1:13">
      <c r="A1010" s="588" t="s">
        <v>51</v>
      </c>
      <c r="B1010" s="587"/>
      <c r="C1010" s="587"/>
      <c r="D1010" s="587"/>
      <c r="E1010" s="587"/>
      <c r="F1010" s="587"/>
      <c r="G1010" s="587"/>
      <c r="H1010" s="586"/>
      <c r="I1010" s="1275" t="s">
        <v>50</v>
      </c>
      <c r="J1010" s="1276"/>
      <c r="K1010" s="573"/>
      <c r="L1010" s="541"/>
      <c r="M1010" s="540"/>
    </row>
    <row r="1011" spans="1:13">
      <c r="A1011" s="595" t="s">
        <v>49</v>
      </c>
      <c r="B1011" s="676"/>
      <c r="C1011" s="676"/>
      <c r="D1011" s="676"/>
      <c r="E1011" s="676"/>
      <c r="F1011" s="676"/>
      <c r="G1011" s="676"/>
      <c r="H1011" s="675"/>
      <c r="I1011" s="1277" t="s">
        <v>48</v>
      </c>
      <c r="J1011" s="1278"/>
      <c r="K1011" s="1271">
        <v>0.75</v>
      </c>
      <c r="L1011" s="1272"/>
      <c r="M1011" s="540">
        <f>K1011*12*I972</f>
        <v>5553</v>
      </c>
    </row>
    <row r="1012" spans="1:13">
      <c r="A1012" s="595" t="s">
        <v>47</v>
      </c>
      <c r="B1012" s="676"/>
      <c r="C1012" s="676"/>
      <c r="D1012" s="676"/>
      <c r="E1012" s="676"/>
      <c r="F1012" s="676"/>
      <c r="G1012" s="676"/>
      <c r="H1012" s="675"/>
      <c r="I1012" s="1277" t="s">
        <v>46</v>
      </c>
      <c r="J1012" s="1278"/>
      <c r="K1012" s="1271">
        <v>0.19</v>
      </c>
      <c r="L1012" s="1272"/>
      <c r="M1012" s="540">
        <f>K1012*12*I972</f>
        <v>1406.7600000000002</v>
      </c>
    </row>
    <row r="1013" spans="1:13">
      <c r="A1013" s="594" t="s">
        <v>38</v>
      </c>
      <c r="B1013" s="593"/>
      <c r="C1013" s="593"/>
      <c r="D1013" s="593"/>
      <c r="E1013" s="593"/>
      <c r="F1013" s="593"/>
      <c r="G1013" s="593"/>
      <c r="H1013" s="592"/>
      <c r="I1013" s="1277" t="s">
        <v>37</v>
      </c>
      <c r="J1013" s="1278"/>
      <c r="K1013" s="1238">
        <v>0.1</v>
      </c>
      <c r="L1013" s="1239"/>
      <c r="M1013" s="540">
        <f>K1013*12*I972</f>
        <v>740.40000000000009</v>
      </c>
    </row>
    <row r="1014" spans="1:13" ht="19.5" thickBot="1">
      <c r="A1014" s="594" t="s">
        <v>45</v>
      </c>
      <c r="B1014" s="593"/>
      <c r="C1014" s="593"/>
      <c r="D1014" s="593"/>
      <c r="E1014" s="593"/>
      <c r="F1014" s="593"/>
      <c r="G1014" s="593"/>
      <c r="H1014" s="592"/>
      <c r="I1014" s="1240" t="s">
        <v>44</v>
      </c>
      <c r="J1014" s="1241"/>
      <c r="K1014" s="1242">
        <v>0.15</v>
      </c>
      <c r="L1014" s="1243"/>
      <c r="M1014" s="572">
        <f>K1014*12*I972</f>
        <v>1110.5999999999999</v>
      </c>
    </row>
    <row r="1015" spans="1:13" ht="19.5" thickBot="1">
      <c r="A1015" s="1303" t="s">
        <v>43</v>
      </c>
      <c r="B1015" s="1304"/>
      <c r="C1015" s="1304"/>
      <c r="D1015" s="1304"/>
      <c r="E1015" s="1304"/>
      <c r="F1015" s="1304"/>
      <c r="G1015" s="1304"/>
      <c r="H1015" s="1305"/>
      <c r="I1015" s="571"/>
      <c r="J1015" s="570"/>
      <c r="K1015" s="1269">
        <f>K1016+K1017+K1018</f>
        <v>1.67</v>
      </c>
      <c r="L1015" s="1270"/>
      <c r="M1015" s="548">
        <f>K1015*12*I972</f>
        <v>12364.68</v>
      </c>
    </row>
    <row r="1016" spans="1:13">
      <c r="A1016" s="588" t="s">
        <v>42</v>
      </c>
      <c r="B1016" s="587"/>
      <c r="C1016" s="587"/>
      <c r="D1016" s="587"/>
      <c r="E1016" s="587"/>
      <c r="F1016" s="587"/>
      <c r="G1016" s="587"/>
      <c r="H1016" s="586"/>
      <c r="I1016" s="1234" t="s">
        <v>41</v>
      </c>
      <c r="J1016" s="1235"/>
      <c r="K1016" s="1236">
        <v>0.8</v>
      </c>
      <c r="L1016" s="1237"/>
      <c r="M1016" s="540">
        <f>K1016*12*I972</f>
        <v>5923.2000000000007</v>
      </c>
    </row>
    <row r="1017" spans="1:13">
      <c r="A1017" s="595" t="s">
        <v>40</v>
      </c>
      <c r="B1017" s="676"/>
      <c r="C1017" s="676"/>
      <c r="D1017" s="676"/>
      <c r="E1017" s="676"/>
      <c r="F1017" s="676"/>
      <c r="G1017" s="676"/>
      <c r="H1017" s="675"/>
      <c r="I1017" s="563" t="s">
        <v>39</v>
      </c>
      <c r="J1017" s="517"/>
      <c r="K1017" s="1238">
        <v>0.7</v>
      </c>
      <c r="L1017" s="1239"/>
      <c r="M1017" s="540">
        <f>K1017*12*I972</f>
        <v>5182.7999999999993</v>
      </c>
    </row>
    <row r="1018" spans="1:13" ht="19.5" thickBot="1">
      <c r="A1018" s="594" t="s">
        <v>38</v>
      </c>
      <c r="B1018" s="593"/>
      <c r="C1018" s="593"/>
      <c r="D1018" s="593"/>
      <c r="E1018" s="593"/>
      <c r="F1018" s="593"/>
      <c r="G1018" s="593"/>
      <c r="H1018" s="592"/>
      <c r="I1018" s="1240" t="s">
        <v>37</v>
      </c>
      <c r="J1018" s="1241"/>
      <c r="K1018" s="1242">
        <v>0.17</v>
      </c>
      <c r="L1018" s="1243"/>
      <c r="M1018" s="540">
        <f>K1018*12*I972</f>
        <v>1258.68</v>
      </c>
    </row>
    <row r="1019" spans="1:13" ht="19.5" thickBot="1">
      <c r="A1019" s="674" t="s">
        <v>36</v>
      </c>
      <c r="B1019" s="673"/>
      <c r="C1019" s="673"/>
      <c r="D1019" s="673"/>
      <c r="E1019" s="673"/>
      <c r="F1019" s="673"/>
      <c r="G1019" s="673"/>
      <c r="H1019" s="672"/>
      <c r="I1019" s="1330" t="s">
        <v>35</v>
      </c>
      <c r="J1019" s="1331"/>
      <c r="K1019" s="1246">
        <v>24.48</v>
      </c>
      <c r="L1019" s="1247"/>
      <c r="M1019" s="548">
        <f>K1019*12*I972</f>
        <v>181249.91999999998</v>
      </c>
    </row>
    <row r="1020" spans="1:13" ht="19.5" thickBot="1">
      <c r="A1020" s="1228" t="s">
        <v>34</v>
      </c>
      <c r="B1020" s="1229"/>
      <c r="C1020" s="1229"/>
      <c r="D1020" s="1229"/>
      <c r="E1020" s="1229"/>
      <c r="F1020" s="1229"/>
      <c r="G1020" s="1229"/>
      <c r="H1020" s="1279"/>
      <c r="I1020" s="550"/>
      <c r="J1020" s="549"/>
      <c r="K1020" s="1274">
        <v>1.98</v>
      </c>
      <c r="L1020" s="1270"/>
      <c r="M1020" s="548">
        <f>K1020*12*I972</f>
        <v>14659.919999999998</v>
      </c>
    </row>
    <row r="1021" spans="1:13">
      <c r="A1021" s="547" t="s">
        <v>33</v>
      </c>
      <c r="B1021" s="546"/>
      <c r="C1021" s="546"/>
      <c r="D1021" s="546"/>
      <c r="E1021" s="546"/>
      <c r="F1021" s="546"/>
      <c r="G1021" s="546"/>
      <c r="H1021" s="544"/>
      <c r="I1021" s="1251" t="s">
        <v>32</v>
      </c>
      <c r="J1021" s="1252"/>
      <c r="K1021" s="543"/>
      <c r="L1021" s="542"/>
      <c r="M1021" s="540"/>
    </row>
    <row r="1022" spans="1:13">
      <c r="A1022" s="547" t="s">
        <v>31</v>
      </c>
      <c r="B1022" s="546"/>
      <c r="C1022" s="546"/>
      <c r="D1022" s="546"/>
      <c r="E1022" s="546"/>
      <c r="F1022" s="546"/>
      <c r="G1022" s="546"/>
      <c r="H1022" s="544"/>
      <c r="I1022" s="518"/>
      <c r="J1022" s="541"/>
      <c r="K1022" s="543"/>
      <c r="L1022" s="542"/>
      <c r="M1022" s="540"/>
    </row>
    <row r="1023" spans="1:13" ht="19.5" thickBot="1">
      <c r="A1023" s="547" t="s">
        <v>30</v>
      </c>
      <c r="B1023" s="546"/>
      <c r="C1023" s="546"/>
      <c r="D1023" s="546"/>
      <c r="E1023" s="546"/>
      <c r="F1023" s="546"/>
      <c r="G1023" s="546"/>
      <c r="H1023" s="544"/>
      <c r="I1023" s="558"/>
      <c r="J1023" s="541"/>
      <c r="K1023" s="543"/>
      <c r="L1023" s="542"/>
      <c r="M1023" s="540"/>
    </row>
    <row r="1024" spans="1:13" ht="19.5" thickBot="1">
      <c r="A1024" s="674" t="s">
        <v>29</v>
      </c>
      <c r="B1024" s="673"/>
      <c r="C1024" s="673"/>
      <c r="D1024" s="673"/>
      <c r="E1024" s="673"/>
      <c r="F1024" s="673"/>
      <c r="G1024" s="673"/>
      <c r="H1024" s="672"/>
      <c r="I1024" s="550"/>
      <c r="J1024" s="549"/>
      <c r="K1024" s="1274">
        <v>0.09</v>
      </c>
      <c r="L1024" s="1270"/>
      <c r="M1024" s="548">
        <f>K1024*12*I972</f>
        <v>666.36</v>
      </c>
    </row>
    <row r="1025" spans="1:13">
      <c r="A1025" s="547" t="s">
        <v>28</v>
      </c>
      <c r="B1025" s="546"/>
      <c r="C1025" s="546"/>
      <c r="D1025" s="546"/>
      <c r="E1025" s="546"/>
      <c r="F1025" s="546"/>
      <c r="G1025" s="546"/>
      <c r="H1025" s="544"/>
      <c r="I1025" s="1251" t="s">
        <v>27</v>
      </c>
      <c r="J1025" s="1252"/>
      <c r="K1025" s="551"/>
      <c r="L1025" s="542"/>
      <c r="M1025" s="540"/>
    </row>
    <row r="1026" spans="1:13" ht="19.5" thickBot="1">
      <c r="A1026" s="547" t="s">
        <v>26</v>
      </c>
      <c r="B1026" s="546"/>
      <c r="C1026" s="546"/>
      <c r="D1026" s="546"/>
      <c r="E1026" s="546"/>
      <c r="F1026" s="546"/>
      <c r="G1026" s="546"/>
      <c r="H1026" s="544"/>
      <c r="I1026" s="518"/>
      <c r="J1026" s="541"/>
      <c r="K1026" s="551"/>
      <c r="L1026" s="542"/>
      <c r="M1026" s="540"/>
    </row>
    <row r="1027" spans="1:13" ht="19.5" thickBot="1">
      <c r="A1027" s="1228" t="s">
        <v>111</v>
      </c>
      <c r="B1027" s="1229"/>
      <c r="C1027" s="1229"/>
      <c r="D1027" s="1229"/>
      <c r="E1027" s="1229"/>
      <c r="F1027" s="1229"/>
      <c r="G1027" s="1229"/>
      <c r="H1027" s="1279"/>
      <c r="I1027" s="550"/>
      <c r="J1027" s="549"/>
      <c r="K1027" s="1274">
        <v>7.34</v>
      </c>
      <c r="L1027" s="1270"/>
      <c r="M1027" s="548">
        <f>K1027*12*I972</f>
        <v>54345.36</v>
      </c>
    </row>
    <row r="1028" spans="1:13">
      <c r="A1028" s="547" t="s">
        <v>24</v>
      </c>
      <c r="B1028" s="545"/>
      <c r="C1028" s="545"/>
      <c r="D1028" s="545"/>
      <c r="E1028" s="545"/>
      <c r="F1028" s="546"/>
      <c r="G1028" s="545"/>
      <c r="H1028" s="544"/>
      <c r="I1028" s="1271" t="s">
        <v>23</v>
      </c>
      <c r="J1028" s="1272"/>
      <c r="K1028" s="543"/>
      <c r="L1028" s="542"/>
      <c r="M1028" s="540"/>
    </row>
    <row r="1029" spans="1:13">
      <c r="A1029" s="547" t="s">
        <v>22</v>
      </c>
      <c r="B1029" s="545"/>
      <c r="C1029" s="545"/>
      <c r="D1029" s="545"/>
      <c r="E1029" s="545"/>
      <c r="F1029" s="546"/>
      <c r="G1029" s="545"/>
      <c r="H1029" s="544"/>
      <c r="I1029" s="1271" t="s">
        <v>21</v>
      </c>
      <c r="J1029" s="1272"/>
      <c r="K1029" s="543"/>
      <c r="L1029" s="542"/>
      <c r="M1029" s="540"/>
    </row>
    <row r="1030" spans="1:13">
      <c r="A1030" s="547" t="s">
        <v>20</v>
      </c>
      <c r="B1030" s="545"/>
      <c r="C1030" s="545"/>
      <c r="D1030" s="545"/>
      <c r="E1030" s="545"/>
      <c r="F1030" s="546"/>
      <c r="G1030" s="545"/>
      <c r="H1030" s="544"/>
      <c r="I1030" s="1271" t="s">
        <v>19</v>
      </c>
      <c r="J1030" s="1272"/>
      <c r="K1030" s="543"/>
      <c r="L1030" s="542"/>
      <c r="M1030" s="540"/>
    </row>
    <row r="1031" spans="1:13">
      <c r="A1031" s="547" t="s">
        <v>18</v>
      </c>
      <c r="B1031" s="545"/>
      <c r="C1031" s="545"/>
      <c r="D1031" s="545"/>
      <c r="E1031" s="545"/>
      <c r="F1031" s="546"/>
      <c r="G1031" s="545"/>
      <c r="H1031" s="544"/>
      <c r="I1031" s="1271" t="s">
        <v>17</v>
      </c>
      <c r="J1031" s="1272"/>
      <c r="K1031" s="543"/>
      <c r="L1031" s="542"/>
      <c r="M1031" s="540"/>
    </row>
    <row r="1032" spans="1:13">
      <c r="A1032" s="547" t="s">
        <v>16</v>
      </c>
      <c r="B1032" s="545"/>
      <c r="C1032" s="545"/>
      <c r="D1032" s="545"/>
      <c r="E1032" s="545"/>
      <c r="F1032" s="546"/>
      <c r="G1032" s="545"/>
      <c r="H1032" s="544"/>
      <c r="I1032" s="1271" t="s">
        <v>15</v>
      </c>
      <c r="J1032" s="1272"/>
      <c r="K1032" s="543"/>
      <c r="L1032" s="542"/>
      <c r="M1032" s="540"/>
    </row>
    <row r="1033" spans="1:13">
      <c r="A1033" s="547" t="s">
        <v>14</v>
      </c>
      <c r="B1033" s="545"/>
      <c r="C1033" s="545"/>
      <c r="D1033" s="545"/>
      <c r="E1033" s="545"/>
      <c r="F1033" s="546"/>
      <c r="G1033" s="545"/>
      <c r="H1033" s="544"/>
      <c r="I1033" s="518"/>
      <c r="J1033" s="541"/>
      <c r="K1033" s="543"/>
      <c r="L1033" s="542"/>
      <c r="M1033" s="540"/>
    </row>
    <row r="1034" spans="1:13">
      <c r="A1034" s="547" t="s">
        <v>13</v>
      </c>
      <c r="B1034" s="545"/>
      <c r="C1034" s="545"/>
      <c r="D1034" s="545"/>
      <c r="E1034" s="545"/>
      <c r="F1034" s="546"/>
      <c r="G1034" s="545"/>
      <c r="H1034" s="544"/>
      <c r="I1034" s="518"/>
      <c r="J1034" s="541"/>
      <c r="K1034" s="543"/>
      <c r="L1034" s="542"/>
      <c r="M1034" s="540"/>
    </row>
    <row r="1035" spans="1:13">
      <c r="A1035" s="547" t="s">
        <v>12</v>
      </c>
      <c r="B1035" s="545"/>
      <c r="C1035" s="545"/>
      <c r="D1035" s="545"/>
      <c r="E1035" s="545"/>
      <c r="F1035" s="546"/>
      <c r="G1035" s="545"/>
      <c r="H1035" s="544"/>
      <c r="I1035" s="518"/>
      <c r="J1035" s="541"/>
      <c r="K1035" s="543"/>
      <c r="L1035" s="542"/>
      <c r="M1035" s="540"/>
    </row>
    <row r="1036" spans="1:13">
      <c r="A1036" s="547" t="s">
        <v>11</v>
      </c>
      <c r="B1036" s="545"/>
      <c r="C1036" s="545"/>
      <c r="D1036" s="545"/>
      <c r="E1036" s="545"/>
      <c r="F1036" s="546"/>
      <c r="G1036" s="545"/>
      <c r="H1036" s="544"/>
      <c r="I1036" s="518"/>
      <c r="J1036" s="541"/>
      <c r="K1036" s="543"/>
      <c r="L1036" s="542"/>
      <c r="M1036" s="540"/>
    </row>
    <row r="1037" spans="1:13">
      <c r="A1037" s="547" t="s">
        <v>10</v>
      </c>
      <c r="B1037" s="545"/>
      <c r="C1037" s="545"/>
      <c r="D1037" s="545"/>
      <c r="E1037" s="545"/>
      <c r="F1037" s="546"/>
      <c r="G1037" s="545"/>
      <c r="H1037" s="544"/>
      <c r="I1037" s="518"/>
      <c r="J1037" s="541"/>
      <c r="K1037" s="543"/>
      <c r="L1037" s="542"/>
      <c r="M1037" s="540"/>
    </row>
    <row r="1038" spans="1:13" ht="19.5" thickBot="1">
      <c r="A1038" s="1248" t="s">
        <v>9</v>
      </c>
      <c r="B1038" s="1249"/>
      <c r="C1038" s="1249"/>
      <c r="D1038" s="1249"/>
      <c r="E1038" s="1249"/>
      <c r="F1038" s="1249"/>
      <c r="G1038" s="1249"/>
      <c r="H1038" s="1250"/>
      <c r="I1038" s="518"/>
      <c r="J1038" s="541"/>
      <c r="K1038" s="518"/>
      <c r="L1038" s="541"/>
      <c r="M1038" s="540"/>
    </row>
    <row r="1039" spans="1:13">
      <c r="A1039" s="539" t="s">
        <v>8</v>
      </c>
      <c r="B1039" s="538"/>
      <c r="C1039" s="538"/>
      <c r="D1039" s="538"/>
      <c r="E1039" s="538"/>
      <c r="F1039" s="538"/>
      <c r="G1039" s="538"/>
      <c r="H1039" s="538"/>
      <c r="I1039" s="1251" t="s">
        <v>3</v>
      </c>
      <c r="J1039" s="1252"/>
      <c r="K1039" s="537"/>
      <c r="L1039" s="536"/>
      <c r="M1039" s="535"/>
    </row>
    <row r="1040" spans="1:13" ht="19.5" thickBot="1">
      <c r="A1040" s="534" t="s">
        <v>7</v>
      </c>
      <c r="B1040" s="533"/>
      <c r="C1040" s="533"/>
      <c r="D1040" s="533"/>
      <c r="E1040" s="533"/>
      <c r="F1040" s="533"/>
      <c r="G1040" s="533"/>
      <c r="H1040" s="533"/>
      <c r="I1040" s="532"/>
      <c r="J1040" s="530"/>
      <c r="K1040" s="531"/>
      <c r="L1040" s="530"/>
      <c r="M1040" s="529"/>
    </row>
    <row r="1041" spans="1:13" ht="19.5" thickBot="1">
      <c r="A1041" s="1228" t="s">
        <v>6</v>
      </c>
      <c r="B1041" s="1229"/>
      <c r="C1041" s="1229"/>
      <c r="D1041" s="1229"/>
      <c r="E1041" s="1229"/>
      <c r="F1041" s="1229"/>
      <c r="G1041" s="1229"/>
      <c r="H1041" s="1299"/>
      <c r="I1041" s="1232" t="s">
        <v>5</v>
      </c>
      <c r="J1041" s="1300"/>
      <c r="K1041" s="1296">
        <v>1.69</v>
      </c>
      <c r="L1041" s="1297"/>
      <c r="M1041" s="521">
        <f>K1041*12*I972</f>
        <v>12512.76</v>
      </c>
    </row>
    <row r="1042" spans="1:13" ht="19.5" thickBot="1">
      <c r="A1042" s="526" t="s">
        <v>4</v>
      </c>
      <c r="B1042" s="525"/>
      <c r="C1042" s="525"/>
      <c r="D1042" s="525"/>
      <c r="E1042" s="525"/>
      <c r="F1042" s="525"/>
      <c r="G1042" s="525"/>
      <c r="H1042" s="525"/>
      <c r="I1042" s="1232" t="s">
        <v>3</v>
      </c>
      <c r="J1042" s="1233"/>
      <c r="K1042" s="1258">
        <v>0.28000000000000003</v>
      </c>
      <c r="L1042" s="1259"/>
      <c r="M1042" s="521">
        <f>K1042*I972*12</f>
        <v>2073.1200000000003</v>
      </c>
    </row>
    <row r="1043" spans="1:13" ht="19.5" thickBot="1">
      <c r="A1043" s="526" t="s">
        <v>2</v>
      </c>
      <c r="B1043" s="525"/>
      <c r="C1043" s="525"/>
      <c r="D1043" s="525"/>
      <c r="E1043" s="525"/>
      <c r="F1043" s="525"/>
      <c r="G1043" s="525"/>
      <c r="H1043" s="525"/>
      <c r="I1043" s="524"/>
      <c r="J1043" s="523"/>
      <c r="K1043" s="1258"/>
      <c r="L1043" s="1259"/>
      <c r="M1043" s="521">
        <f>K1043*I972*12</f>
        <v>0</v>
      </c>
    </row>
    <row r="1044" spans="1:13" ht="19.5" thickBot="1">
      <c r="A1044" s="1228" t="s">
        <v>0</v>
      </c>
      <c r="B1044" s="1229"/>
      <c r="C1044" s="1229"/>
      <c r="D1044" s="1229"/>
      <c r="E1044" s="1229"/>
      <c r="F1044" s="1229"/>
      <c r="G1044" s="1229"/>
      <c r="H1044" s="1229"/>
      <c r="I1044" s="522"/>
      <c r="J1044" s="521"/>
      <c r="K1044" s="1230">
        <f>K973+K983+K998+K1027+K1041+K1043+K1042</f>
        <v>64.87</v>
      </c>
      <c r="L1044" s="1231"/>
      <c r="M1044" s="521">
        <f>M973+M983+M998+M1027+M1041+M1043+M1042</f>
        <v>480297.48</v>
      </c>
    </row>
    <row r="1046" spans="1:13">
      <c r="A1046" s="1329" t="s">
        <v>104</v>
      </c>
      <c r="B1046" s="1329"/>
      <c r="C1046" s="1329"/>
      <c r="D1046" s="1329"/>
      <c r="E1046" s="1329"/>
      <c r="F1046" s="1329"/>
      <c r="G1046" s="1329"/>
      <c r="H1046" s="1329"/>
      <c r="I1046" s="1329"/>
      <c r="J1046" s="1329"/>
      <c r="K1046" s="1329"/>
      <c r="L1046" s="1329"/>
      <c r="M1046" s="573"/>
    </row>
    <row r="1047" spans="1:13">
      <c r="A1047" s="1294" t="s">
        <v>139</v>
      </c>
      <c r="B1047" s="1294"/>
      <c r="C1047" s="1294"/>
      <c r="D1047" s="1294"/>
      <c r="E1047" s="1294"/>
      <c r="F1047" s="1294"/>
      <c r="G1047" s="1294"/>
      <c r="H1047" s="1294"/>
      <c r="I1047" s="1294"/>
      <c r="J1047" s="1294"/>
      <c r="K1047" s="1294"/>
      <c r="L1047" s="1294"/>
      <c r="M1047" s="573"/>
    </row>
    <row r="1048" spans="1:13">
      <c r="A1048" s="607"/>
      <c r="B1048" s="607"/>
      <c r="C1048" s="607"/>
      <c r="D1048" s="607"/>
      <c r="E1048" s="607"/>
      <c r="F1048" s="607" t="s">
        <v>273</v>
      </c>
      <c r="G1048" s="607"/>
      <c r="H1048" s="607"/>
      <c r="I1048" s="607"/>
      <c r="J1048" s="607"/>
      <c r="K1048" s="607"/>
      <c r="L1048" s="607"/>
      <c r="M1048" s="573"/>
    </row>
    <row r="1049" spans="1:13">
      <c r="A1049" s="615"/>
      <c r="B1049" s="591"/>
      <c r="C1049" s="1295" t="s">
        <v>100</v>
      </c>
      <c r="D1049" s="1295"/>
      <c r="E1049" s="1295"/>
      <c r="F1049" s="591"/>
      <c r="G1049" s="591"/>
      <c r="H1049" s="590"/>
      <c r="I1049" s="1285" t="s">
        <v>99</v>
      </c>
      <c r="J1049" s="1286"/>
      <c r="K1049" s="1285" t="s">
        <v>98</v>
      </c>
      <c r="L1049" s="1286"/>
      <c r="M1049" s="589"/>
    </row>
    <row r="1050" spans="1:13">
      <c r="A1050" s="558"/>
      <c r="B1050" s="518"/>
      <c r="C1050" s="518"/>
      <c r="D1050" s="518"/>
      <c r="E1050" s="518"/>
      <c r="F1050" s="518"/>
      <c r="G1050" s="518"/>
      <c r="H1050" s="541"/>
      <c r="I1050" s="518"/>
      <c r="J1050" s="541"/>
      <c r="K1050" s="1271" t="s">
        <v>97</v>
      </c>
      <c r="L1050" s="1272"/>
      <c r="M1050" s="616" t="s">
        <v>96</v>
      </c>
    </row>
    <row r="1051" spans="1:13">
      <c r="A1051" s="558"/>
      <c r="B1051" s="518"/>
      <c r="C1051" s="518"/>
      <c r="D1051" s="518"/>
      <c r="E1051" s="518"/>
      <c r="F1051" s="518"/>
      <c r="G1051" s="518"/>
      <c r="H1051" s="541"/>
      <c r="I1051" s="1271" t="s">
        <v>95</v>
      </c>
      <c r="J1051" s="1272"/>
      <c r="K1051" s="1275" t="s">
        <v>94</v>
      </c>
      <c r="L1051" s="1276"/>
      <c r="M1051" s="616" t="s">
        <v>93</v>
      </c>
    </row>
    <row r="1052" spans="1:13" ht="19.5" thickBot="1">
      <c r="A1052" s="615"/>
      <c r="B1052" s="591"/>
      <c r="C1052" s="591"/>
      <c r="D1052" s="591"/>
      <c r="E1052" s="591"/>
      <c r="F1052" s="591"/>
      <c r="G1052" s="591"/>
      <c r="H1052" s="590"/>
      <c r="I1052" s="1291">
        <v>958.6</v>
      </c>
      <c r="J1052" s="1292"/>
      <c r="K1052" s="1240"/>
      <c r="L1052" s="1241"/>
      <c r="M1052" s="614"/>
    </row>
    <row r="1053" spans="1:13">
      <c r="A1053" s="605" t="s">
        <v>92</v>
      </c>
      <c r="B1053" s="583"/>
      <c r="C1053" s="583"/>
      <c r="D1053" s="583"/>
      <c r="E1053" s="583"/>
      <c r="F1053" s="583"/>
      <c r="G1053" s="583"/>
      <c r="H1053" s="613"/>
      <c r="I1053" s="537"/>
      <c r="J1053" s="536"/>
      <c r="K1053" s="1293">
        <f>K1056+K1059</f>
        <v>7.59</v>
      </c>
      <c r="L1053" s="1288"/>
      <c r="M1053" s="535">
        <f>K1053*12*I1052</f>
        <v>87309.288</v>
      </c>
    </row>
    <row r="1054" spans="1:13">
      <c r="A1054" s="612" t="s">
        <v>91</v>
      </c>
      <c r="B1054" s="611"/>
      <c r="C1054" s="611"/>
      <c r="D1054" s="611"/>
      <c r="E1054" s="611"/>
      <c r="F1054" s="611"/>
      <c r="G1054" s="611"/>
      <c r="H1054" s="606"/>
      <c r="I1054" s="518"/>
      <c r="J1054" s="541"/>
      <c r="K1054" s="518"/>
      <c r="L1054" s="541"/>
      <c r="M1054" s="610"/>
    </row>
    <row r="1055" spans="1:13" ht="19.5" thickBot="1">
      <c r="A1055" s="601" t="s">
        <v>90</v>
      </c>
      <c r="B1055" s="609"/>
      <c r="C1055" s="609"/>
      <c r="D1055" s="609"/>
      <c r="E1055" s="609"/>
      <c r="F1055" s="609"/>
      <c r="G1055" s="609"/>
      <c r="H1055" s="608"/>
      <c r="I1055" s="531"/>
      <c r="J1055" s="530"/>
      <c r="K1055" s="531"/>
      <c r="L1055" s="530"/>
      <c r="M1055" s="529"/>
    </row>
    <row r="1056" spans="1:13">
      <c r="A1056" s="588" t="s">
        <v>89</v>
      </c>
      <c r="B1056" s="581"/>
      <c r="C1056" s="581"/>
      <c r="D1056" s="581"/>
      <c r="E1056" s="581"/>
      <c r="F1056" s="581"/>
      <c r="G1056" s="581"/>
      <c r="H1056" s="580"/>
      <c r="I1056" s="1275" t="s">
        <v>27</v>
      </c>
      <c r="J1056" s="1276"/>
      <c r="K1056" s="1251">
        <v>4.54</v>
      </c>
      <c r="L1056" s="1252"/>
      <c r="M1056" s="540">
        <f>K1056*12*I1052</f>
        <v>52224.528000000006</v>
      </c>
    </row>
    <row r="1057" spans="1:13">
      <c r="A1057" s="547" t="s">
        <v>80</v>
      </c>
      <c r="B1057" s="518"/>
      <c r="C1057" s="518"/>
      <c r="D1057" s="518"/>
      <c r="E1057" s="518"/>
      <c r="F1057" s="518"/>
      <c r="G1057" s="518"/>
      <c r="H1057" s="541"/>
      <c r="I1057" s="1271" t="s">
        <v>70</v>
      </c>
      <c r="J1057" s="1272"/>
      <c r="K1057" s="573"/>
      <c r="L1057" s="541"/>
      <c r="M1057" s="540"/>
    </row>
    <row r="1058" spans="1:13">
      <c r="A1058" s="588" t="s">
        <v>79</v>
      </c>
      <c r="B1058" s="581"/>
      <c r="C1058" s="581"/>
      <c r="D1058" s="581"/>
      <c r="E1058" s="581"/>
      <c r="F1058" s="581"/>
      <c r="G1058" s="581"/>
      <c r="H1058" s="580"/>
      <c r="I1058" s="1275"/>
      <c r="J1058" s="1276"/>
      <c r="K1058" s="573"/>
      <c r="L1058" s="541"/>
      <c r="M1058" s="540"/>
    </row>
    <row r="1059" spans="1:13">
      <c r="A1059" s="588" t="s">
        <v>88</v>
      </c>
      <c r="B1059" s="581"/>
      <c r="C1059" s="581"/>
      <c r="D1059" s="581"/>
      <c r="E1059" s="581"/>
      <c r="F1059" s="581"/>
      <c r="G1059" s="581"/>
      <c r="H1059" s="580"/>
      <c r="I1059" s="1277" t="s">
        <v>59</v>
      </c>
      <c r="J1059" s="1278"/>
      <c r="K1059" s="1271">
        <v>3.05</v>
      </c>
      <c r="L1059" s="1272"/>
      <c r="M1059" s="540">
        <f>K1059*12*I1052</f>
        <v>35084.759999999995</v>
      </c>
    </row>
    <row r="1060" spans="1:13">
      <c r="A1060" s="595" t="s">
        <v>87</v>
      </c>
      <c r="B1060" s="563"/>
      <c r="C1060" s="563"/>
      <c r="D1060" s="563"/>
      <c r="E1060" s="563"/>
      <c r="F1060" s="563"/>
      <c r="G1060" s="563"/>
      <c r="H1060" s="517"/>
      <c r="I1060" s="1271" t="s">
        <v>70</v>
      </c>
      <c r="J1060" s="1272"/>
      <c r="K1060" s="607"/>
      <c r="L1060" s="606"/>
      <c r="M1060" s="540"/>
    </row>
    <row r="1061" spans="1:13">
      <c r="A1061" s="594" t="s">
        <v>86</v>
      </c>
      <c r="B1061" s="591"/>
      <c r="C1061" s="591"/>
      <c r="D1061" s="591"/>
      <c r="E1061" s="591"/>
      <c r="F1061" s="591"/>
      <c r="G1061" s="591"/>
      <c r="H1061" s="590"/>
      <c r="I1061" s="1271"/>
      <c r="J1061" s="1272"/>
      <c r="K1061" s="573"/>
      <c r="L1061" s="541"/>
      <c r="M1061" s="540"/>
    </row>
    <row r="1062" spans="1:13" ht="19.5" thickBot="1">
      <c r="A1062" s="588" t="s">
        <v>85</v>
      </c>
      <c r="B1062" s="587"/>
      <c r="C1062" s="587"/>
      <c r="D1062" s="587"/>
      <c r="E1062" s="587"/>
      <c r="F1062" s="587"/>
      <c r="G1062" s="587"/>
      <c r="H1062" s="586"/>
      <c r="I1062" s="581"/>
      <c r="J1062" s="580"/>
      <c r="K1062" s="1238"/>
      <c r="L1062" s="1239"/>
      <c r="M1062" s="540"/>
    </row>
    <row r="1063" spans="1:13">
      <c r="A1063" s="605" t="s">
        <v>84</v>
      </c>
      <c r="B1063" s="604"/>
      <c r="C1063" s="604"/>
      <c r="D1063" s="604"/>
      <c r="E1063" s="604"/>
      <c r="F1063" s="604"/>
      <c r="G1063" s="604"/>
      <c r="H1063" s="603"/>
      <c r="I1063" s="537"/>
      <c r="J1063" s="602"/>
      <c r="K1063" s="1290">
        <f>K1065+K1070+K1073</f>
        <v>6.1999999999999993</v>
      </c>
      <c r="L1063" s="1288"/>
      <c r="M1063" s="535">
        <f>K1063*12*I1052</f>
        <v>71319.839999999997</v>
      </c>
    </row>
    <row r="1064" spans="1:13" ht="19.5" thickBot="1">
      <c r="A1064" s="601" t="s">
        <v>83</v>
      </c>
      <c r="B1064" s="600"/>
      <c r="C1064" s="600"/>
      <c r="D1064" s="600"/>
      <c r="E1064" s="600"/>
      <c r="F1064" s="600"/>
      <c r="G1064" s="600"/>
      <c r="H1064" s="599"/>
      <c r="I1064" s="531"/>
      <c r="J1064" s="598"/>
      <c r="K1064" s="531"/>
      <c r="L1064" s="530"/>
      <c r="M1064" s="529"/>
    </row>
    <row r="1065" spans="1:13">
      <c r="A1065" s="547" t="s">
        <v>82</v>
      </c>
      <c r="B1065" s="546"/>
      <c r="C1065" s="546"/>
      <c r="D1065" s="546"/>
      <c r="E1065" s="546"/>
      <c r="F1065" s="546"/>
      <c r="G1065" s="546"/>
      <c r="H1065" s="544"/>
      <c r="I1065" s="1271" t="s">
        <v>27</v>
      </c>
      <c r="J1065" s="1272"/>
      <c r="K1065" s="1251">
        <v>3.11</v>
      </c>
      <c r="L1065" s="1252"/>
      <c r="M1065" s="540">
        <f>K1065*12*I1052</f>
        <v>35774.951999999997</v>
      </c>
    </row>
    <row r="1066" spans="1:13">
      <c r="A1066" s="588" t="s">
        <v>81</v>
      </c>
      <c r="B1066" s="587"/>
      <c r="C1066" s="587"/>
      <c r="D1066" s="587"/>
      <c r="E1066" s="587"/>
      <c r="F1066" s="587"/>
      <c r="G1066" s="587"/>
      <c r="H1066" s="586"/>
      <c r="I1066" s="597"/>
      <c r="J1066" s="596"/>
      <c r="K1066" s="573"/>
      <c r="L1066" s="541"/>
      <c r="M1066" s="540"/>
    </row>
    <row r="1067" spans="1:13">
      <c r="A1067" s="547" t="s">
        <v>80</v>
      </c>
      <c r="B1067" s="518"/>
      <c r="C1067" s="518"/>
      <c r="D1067" s="518"/>
      <c r="E1067" s="518"/>
      <c r="F1067" s="518"/>
      <c r="G1067" s="518"/>
      <c r="H1067" s="541"/>
      <c r="I1067" s="1271" t="s">
        <v>70</v>
      </c>
      <c r="J1067" s="1272"/>
      <c r="K1067" s="573"/>
      <c r="L1067" s="541"/>
      <c r="M1067" s="540"/>
    </row>
    <row r="1068" spans="1:13">
      <c r="A1068" s="588" t="s">
        <v>79</v>
      </c>
      <c r="B1068" s="581"/>
      <c r="C1068" s="581"/>
      <c r="D1068" s="581"/>
      <c r="E1068" s="581"/>
      <c r="F1068" s="581"/>
      <c r="G1068" s="581"/>
      <c r="H1068" s="580"/>
      <c r="I1068" s="1275"/>
      <c r="J1068" s="1276"/>
      <c r="K1068" s="573"/>
      <c r="L1068" s="541"/>
      <c r="M1068" s="540"/>
    </row>
    <row r="1069" spans="1:13">
      <c r="A1069" s="595" t="s">
        <v>78</v>
      </c>
      <c r="B1069" s="563"/>
      <c r="C1069" s="517"/>
      <c r="D1069" s="518"/>
      <c r="E1069" s="518"/>
      <c r="F1069" s="518"/>
      <c r="G1069" s="518"/>
      <c r="H1069" s="541"/>
      <c r="I1069" s="1271" t="s">
        <v>70</v>
      </c>
      <c r="J1069" s="1272"/>
      <c r="K1069" s="573"/>
      <c r="L1069" s="541"/>
      <c r="M1069" s="540"/>
    </row>
    <row r="1070" spans="1:13">
      <c r="A1070" s="547" t="s">
        <v>77</v>
      </c>
      <c r="B1070" s="518"/>
      <c r="C1070" s="518"/>
      <c r="D1070" s="563"/>
      <c r="E1070" s="563"/>
      <c r="F1070" s="563"/>
      <c r="G1070" s="563"/>
      <c r="H1070" s="517"/>
      <c r="I1070" s="1277" t="s">
        <v>59</v>
      </c>
      <c r="J1070" s="1278"/>
      <c r="K1070" s="1271">
        <v>1.36</v>
      </c>
      <c r="L1070" s="1272"/>
      <c r="M1070" s="540">
        <f>K1070*12*I1052</f>
        <v>15644.352000000001</v>
      </c>
    </row>
    <row r="1071" spans="1:13">
      <c r="A1071" s="594" t="s">
        <v>76</v>
      </c>
      <c r="B1071" s="593"/>
      <c r="C1071" s="593"/>
      <c r="D1071" s="593"/>
      <c r="E1071" s="593"/>
      <c r="F1071" s="593"/>
      <c r="G1071" s="593"/>
      <c r="H1071" s="592"/>
      <c r="I1071" s="1285" t="s">
        <v>75</v>
      </c>
      <c r="J1071" s="1286"/>
      <c r="K1071" s="573"/>
      <c r="L1071" s="541"/>
      <c r="M1071" s="540"/>
    </row>
    <row r="1072" spans="1:13">
      <c r="A1072" s="588"/>
      <c r="B1072" s="587"/>
      <c r="C1072" s="587"/>
      <c r="D1072" s="587"/>
      <c r="E1072" s="587"/>
      <c r="F1072" s="587"/>
      <c r="G1072" s="587"/>
      <c r="H1072" s="586"/>
      <c r="I1072" s="581" t="s">
        <v>74</v>
      </c>
      <c r="J1072" s="580"/>
      <c r="K1072" s="573"/>
      <c r="L1072" s="541"/>
      <c r="M1072" s="540"/>
    </row>
    <row r="1073" spans="1:13">
      <c r="A1073" s="594" t="s">
        <v>73</v>
      </c>
      <c r="B1073" s="593"/>
      <c r="C1073" s="593"/>
      <c r="D1073" s="593"/>
      <c r="E1073" s="593"/>
      <c r="F1073" s="593"/>
      <c r="G1073" s="593"/>
      <c r="H1073" s="592"/>
      <c r="I1073" s="1285" t="s">
        <v>59</v>
      </c>
      <c r="J1073" s="1286"/>
      <c r="K1073" s="1271">
        <v>1.73</v>
      </c>
      <c r="L1073" s="1272"/>
      <c r="M1073" s="540">
        <f>K1073*12*I1052</f>
        <v>19900.536</v>
      </c>
    </row>
    <row r="1074" spans="1:13">
      <c r="A1074" s="588" t="s">
        <v>72</v>
      </c>
      <c r="B1074" s="587"/>
      <c r="C1074" s="587"/>
      <c r="D1074" s="587"/>
      <c r="E1074" s="587"/>
      <c r="F1074" s="587"/>
      <c r="G1074" s="587"/>
      <c r="H1074" s="586"/>
      <c r="I1074" s="581"/>
      <c r="J1074" s="580"/>
      <c r="K1074" s="573"/>
      <c r="L1074" s="541"/>
      <c r="M1074" s="540"/>
    </row>
    <row r="1075" spans="1:13">
      <c r="A1075" s="594" t="s">
        <v>71</v>
      </c>
      <c r="B1075" s="593"/>
      <c r="C1075" s="593"/>
      <c r="D1075" s="593"/>
      <c r="E1075" s="593"/>
      <c r="F1075" s="593"/>
      <c r="G1075" s="593"/>
      <c r="H1075" s="592"/>
      <c r="I1075" s="1271" t="s">
        <v>70</v>
      </c>
      <c r="J1075" s="1272"/>
      <c r="K1075" s="573"/>
      <c r="L1075" s="541"/>
      <c r="M1075" s="540"/>
    </row>
    <row r="1076" spans="1:13">
      <c r="A1076" s="594" t="s">
        <v>69</v>
      </c>
      <c r="B1076" s="593"/>
      <c r="C1076" s="593"/>
      <c r="D1076" s="593"/>
      <c r="E1076" s="593"/>
      <c r="F1076" s="593"/>
      <c r="G1076" s="593"/>
      <c r="H1076" s="592"/>
      <c r="I1076" s="1285" t="s">
        <v>68</v>
      </c>
      <c r="J1076" s="1286"/>
      <c r="K1076" s="591"/>
      <c r="L1076" s="590"/>
      <c r="M1076" s="589"/>
    </row>
    <row r="1077" spans="1:13" ht="19.5" thickBot="1">
      <c r="A1077" s="588"/>
      <c r="B1077" s="587"/>
      <c r="C1077" s="587"/>
      <c r="D1077" s="587"/>
      <c r="E1077" s="587"/>
      <c r="F1077" s="587"/>
      <c r="G1077" s="587"/>
      <c r="H1077" s="586"/>
      <c r="I1077" s="1282" t="s">
        <v>67</v>
      </c>
      <c r="J1077" s="1283"/>
      <c r="K1077" s="581"/>
      <c r="L1077" s="580"/>
      <c r="M1077" s="585"/>
    </row>
    <row r="1078" spans="1:13">
      <c r="A1078" s="584" t="s">
        <v>66</v>
      </c>
      <c r="B1078" s="583"/>
      <c r="C1078" s="583"/>
      <c r="D1078" s="583"/>
      <c r="E1078" s="583"/>
      <c r="F1078" s="583"/>
      <c r="G1078" s="537"/>
      <c r="H1078" s="536"/>
      <c r="I1078" s="537"/>
      <c r="J1078" s="536"/>
      <c r="K1078" s="1287">
        <f>K1080+K1087+K1095+K1099+K1100+K1104</f>
        <v>25.25</v>
      </c>
      <c r="L1078" s="1288"/>
      <c r="M1078" s="535">
        <f>M1080+M1087+M1095+M1099+M1100+M1104</f>
        <v>290455.80000000005</v>
      </c>
    </row>
    <row r="1079" spans="1:13" ht="19.5" thickBot="1">
      <c r="A1079" s="582"/>
      <c r="B1079" s="531"/>
      <c r="C1079" s="531"/>
      <c r="D1079" s="531"/>
      <c r="E1079" s="531"/>
      <c r="F1079" s="531"/>
      <c r="G1079" s="531"/>
      <c r="H1079" s="530"/>
      <c r="I1079" s="531"/>
      <c r="J1079" s="530"/>
      <c r="K1079" s="531"/>
      <c r="L1079" s="530"/>
      <c r="M1079" s="529"/>
    </row>
    <row r="1080" spans="1:13" ht="19.5" thickBot="1">
      <c r="A1080" s="1228" t="s">
        <v>65</v>
      </c>
      <c r="B1080" s="1229"/>
      <c r="C1080" s="1229"/>
      <c r="D1080" s="1229"/>
      <c r="E1080" s="1229"/>
      <c r="F1080" s="1229"/>
      <c r="G1080" s="1229"/>
      <c r="H1080" s="1279"/>
      <c r="I1080" s="550"/>
      <c r="J1080" s="549"/>
      <c r="K1080" s="1289">
        <f>K1081+K1082+K1083+K1085+K1086</f>
        <v>10.600000000000001</v>
      </c>
      <c r="L1080" s="1284"/>
      <c r="M1080" s="548">
        <f>K1080*12*I1052</f>
        <v>121933.92000000001</v>
      </c>
    </row>
    <row r="1081" spans="1:13">
      <c r="A1081" s="588" t="s">
        <v>64</v>
      </c>
      <c r="B1081" s="587"/>
      <c r="C1081" s="587"/>
      <c r="D1081" s="587"/>
      <c r="E1081" s="587"/>
      <c r="F1081" s="587"/>
      <c r="G1081" s="587"/>
      <c r="H1081" s="586"/>
      <c r="I1081" s="1275" t="s">
        <v>63</v>
      </c>
      <c r="J1081" s="1276"/>
      <c r="K1081" s="1251">
        <v>2.2400000000000002</v>
      </c>
      <c r="L1081" s="1252"/>
      <c r="M1081" s="540">
        <f>K1081*12*I1052</f>
        <v>25767.168000000001</v>
      </c>
    </row>
    <row r="1082" spans="1:13">
      <c r="A1082" s="595" t="s">
        <v>62</v>
      </c>
      <c r="B1082" s="676"/>
      <c r="C1082" s="676"/>
      <c r="D1082" s="676"/>
      <c r="E1082" s="676"/>
      <c r="F1082" s="676"/>
      <c r="G1082" s="676"/>
      <c r="H1082" s="675"/>
      <c r="I1082" s="1277" t="s">
        <v>61</v>
      </c>
      <c r="J1082" s="1278"/>
      <c r="K1082" s="1271">
        <v>5.28</v>
      </c>
      <c r="L1082" s="1272"/>
      <c r="M1082" s="540">
        <f>K1082*12*I1052</f>
        <v>60736.896000000001</v>
      </c>
    </row>
    <row r="1083" spans="1:13">
      <c r="A1083" s="594" t="s">
        <v>60</v>
      </c>
      <c r="B1083" s="593"/>
      <c r="C1083" s="593"/>
      <c r="D1083" s="593"/>
      <c r="E1083" s="593"/>
      <c r="F1083" s="593"/>
      <c r="G1083" s="593"/>
      <c r="H1083" s="592"/>
      <c r="I1083" s="1285" t="s">
        <v>59</v>
      </c>
      <c r="J1083" s="1286"/>
      <c r="K1083" s="1271">
        <v>0.6</v>
      </c>
      <c r="L1083" s="1272"/>
      <c r="M1083" s="540">
        <f>K1083*12*I1052</f>
        <v>6901.9199999999992</v>
      </c>
    </row>
    <row r="1084" spans="1:13">
      <c r="A1084" s="678" t="s">
        <v>58</v>
      </c>
      <c r="B1084" s="581"/>
      <c r="C1084" s="581"/>
      <c r="D1084" s="581"/>
      <c r="E1084" s="587"/>
      <c r="F1084" s="587"/>
      <c r="G1084" s="587"/>
      <c r="H1084" s="586"/>
      <c r="I1084" s="581"/>
      <c r="J1084" s="580"/>
      <c r="K1084" s="518"/>
      <c r="L1084" s="541"/>
      <c r="M1084" s="540"/>
    </row>
    <row r="1085" spans="1:13">
      <c r="A1085" s="595" t="s">
        <v>57</v>
      </c>
      <c r="B1085" s="676"/>
      <c r="C1085" s="676"/>
      <c r="D1085" s="676"/>
      <c r="E1085" s="676"/>
      <c r="F1085" s="676"/>
      <c r="G1085" s="676"/>
      <c r="H1085" s="675"/>
      <c r="I1085" s="1277" t="s">
        <v>27</v>
      </c>
      <c r="J1085" s="1278"/>
      <c r="K1085" s="1271">
        <v>0.18</v>
      </c>
      <c r="L1085" s="1272"/>
      <c r="M1085" s="540">
        <f>K1085*12*I1052</f>
        <v>2070.576</v>
      </c>
    </row>
    <row r="1086" spans="1:13" ht="19.5" thickBot="1">
      <c r="A1086" s="594" t="s">
        <v>56</v>
      </c>
      <c r="B1086" s="593"/>
      <c r="C1086" s="593"/>
      <c r="D1086" s="593"/>
      <c r="E1086" s="593"/>
      <c r="F1086" s="593"/>
      <c r="G1086" s="593"/>
      <c r="H1086" s="592"/>
      <c r="I1086" s="1240" t="s">
        <v>27</v>
      </c>
      <c r="J1086" s="1241"/>
      <c r="K1086" s="1282">
        <v>2.2999999999999998</v>
      </c>
      <c r="L1086" s="1283"/>
      <c r="M1086" s="540">
        <f>K1086*12*I1052</f>
        <v>26457.359999999997</v>
      </c>
    </row>
    <row r="1087" spans="1:13" ht="19.5" thickBot="1">
      <c r="A1087" s="1303" t="s">
        <v>55</v>
      </c>
      <c r="B1087" s="1304"/>
      <c r="C1087" s="1304"/>
      <c r="D1087" s="1304"/>
      <c r="E1087" s="1304"/>
      <c r="F1087" s="1304"/>
      <c r="G1087" s="1304"/>
      <c r="H1087" s="1305"/>
      <c r="I1087" s="550"/>
      <c r="J1087" s="549"/>
      <c r="K1087" s="1274">
        <f>K1088+K1089+K1091+K1092+K1093+K1094</f>
        <v>2.5499999999999998</v>
      </c>
      <c r="L1087" s="1284"/>
      <c r="M1087" s="548">
        <f>K1087*12*I1052</f>
        <v>29333.16</v>
      </c>
    </row>
    <row r="1088" spans="1:13">
      <c r="A1088" s="677" t="s">
        <v>54</v>
      </c>
      <c r="B1088" s="581"/>
      <c r="C1088" s="581"/>
      <c r="D1088" s="581"/>
      <c r="E1088" s="581"/>
      <c r="F1088" s="587"/>
      <c r="G1088" s="587"/>
      <c r="H1088" s="586"/>
      <c r="I1088" s="576"/>
      <c r="J1088" s="541"/>
      <c r="K1088" s="1251">
        <v>0.14000000000000001</v>
      </c>
      <c r="L1088" s="1252"/>
      <c r="M1088" s="540">
        <f>K1088*12*I1052</f>
        <v>1610.4480000000001</v>
      </c>
    </row>
    <row r="1089" spans="1:13">
      <c r="A1089" s="615" t="s">
        <v>53</v>
      </c>
      <c r="B1089" s="591"/>
      <c r="C1089" s="591"/>
      <c r="D1089" s="591"/>
      <c r="E1089" s="591"/>
      <c r="F1089" s="593"/>
      <c r="G1089" s="593"/>
      <c r="H1089" s="592"/>
      <c r="I1089" s="1271" t="s">
        <v>52</v>
      </c>
      <c r="J1089" s="1272"/>
      <c r="K1089" s="1271">
        <v>1.22</v>
      </c>
      <c r="L1089" s="1272"/>
      <c r="M1089" s="540">
        <f>K1089*12*I1052</f>
        <v>14033.904</v>
      </c>
    </row>
    <row r="1090" spans="1:13">
      <c r="A1090" s="588" t="s">
        <v>51</v>
      </c>
      <c r="B1090" s="587"/>
      <c r="C1090" s="587"/>
      <c r="D1090" s="587"/>
      <c r="E1090" s="587"/>
      <c r="F1090" s="587"/>
      <c r="G1090" s="587"/>
      <c r="H1090" s="586"/>
      <c r="I1090" s="1275" t="s">
        <v>50</v>
      </c>
      <c r="J1090" s="1276"/>
      <c r="K1090" s="573"/>
      <c r="L1090" s="541"/>
      <c r="M1090" s="540"/>
    </row>
    <row r="1091" spans="1:13">
      <c r="A1091" s="595" t="s">
        <v>49</v>
      </c>
      <c r="B1091" s="676"/>
      <c r="C1091" s="676"/>
      <c r="D1091" s="676"/>
      <c r="E1091" s="676"/>
      <c r="F1091" s="676"/>
      <c r="G1091" s="676"/>
      <c r="H1091" s="675"/>
      <c r="I1091" s="1277" t="s">
        <v>48</v>
      </c>
      <c r="J1091" s="1278"/>
      <c r="K1091" s="1271">
        <v>0.75</v>
      </c>
      <c r="L1091" s="1272"/>
      <c r="M1091" s="540">
        <f>K1091*12*I1052</f>
        <v>8627.4</v>
      </c>
    </row>
    <row r="1092" spans="1:13">
      <c r="A1092" s="595" t="s">
        <v>47</v>
      </c>
      <c r="B1092" s="676"/>
      <c r="C1092" s="676"/>
      <c r="D1092" s="676"/>
      <c r="E1092" s="676"/>
      <c r="F1092" s="676"/>
      <c r="G1092" s="676"/>
      <c r="H1092" s="675"/>
      <c r="I1092" s="1277" t="s">
        <v>46</v>
      </c>
      <c r="J1092" s="1278"/>
      <c r="K1092" s="1271">
        <v>0.19</v>
      </c>
      <c r="L1092" s="1272"/>
      <c r="M1092" s="540">
        <f>K1092*12*I1052</f>
        <v>2185.6080000000002</v>
      </c>
    </row>
    <row r="1093" spans="1:13">
      <c r="A1093" s="594" t="s">
        <v>38</v>
      </c>
      <c r="B1093" s="593"/>
      <c r="C1093" s="593"/>
      <c r="D1093" s="593"/>
      <c r="E1093" s="593"/>
      <c r="F1093" s="593"/>
      <c r="G1093" s="593"/>
      <c r="H1093" s="592"/>
      <c r="I1093" s="1277" t="s">
        <v>37</v>
      </c>
      <c r="J1093" s="1278"/>
      <c r="K1093" s="1238">
        <v>0.1</v>
      </c>
      <c r="L1093" s="1239"/>
      <c r="M1093" s="540">
        <f>K1093*12*I1052</f>
        <v>1150.3200000000002</v>
      </c>
    </row>
    <row r="1094" spans="1:13" ht="19.5" thickBot="1">
      <c r="A1094" s="594" t="s">
        <v>45</v>
      </c>
      <c r="B1094" s="593"/>
      <c r="C1094" s="593"/>
      <c r="D1094" s="593"/>
      <c r="E1094" s="593"/>
      <c r="F1094" s="593"/>
      <c r="G1094" s="593"/>
      <c r="H1094" s="592"/>
      <c r="I1094" s="1240" t="s">
        <v>44</v>
      </c>
      <c r="J1094" s="1241"/>
      <c r="K1094" s="1242">
        <v>0.15</v>
      </c>
      <c r="L1094" s="1243"/>
      <c r="M1094" s="572">
        <f>K1094*12*I1052</f>
        <v>1725.4799999999998</v>
      </c>
    </row>
    <row r="1095" spans="1:13" ht="19.5" thickBot="1">
      <c r="A1095" s="1303" t="s">
        <v>43</v>
      </c>
      <c r="B1095" s="1304"/>
      <c r="C1095" s="1304"/>
      <c r="D1095" s="1304"/>
      <c r="E1095" s="1304"/>
      <c r="F1095" s="1304"/>
      <c r="G1095" s="1304"/>
      <c r="H1095" s="1305"/>
      <c r="I1095" s="571"/>
      <c r="J1095" s="570"/>
      <c r="K1095" s="1269">
        <f>K1096+K1097+K1098</f>
        <v>1.67</v>
      </c>
      <c r="L1095" s="1270"/>
      <c r="M1095" s="548">
        <f>K1095*12*I1052</f>
        <v>19210.344000000001</v>
      </c>
    </row>
    <row r="1096" spans="1:13">
      <c r="A1096" s="588" t="s">
        <v>42</v>
      </c>
      <c r="B1096" s="587"/>
      <c r="C1096" s="587"/>
      <c r="D1096" s="587"/>
      <c r="E1096" s="587"/>
      <c r="F1096" s="587"/>
      <c r="G1096" s="587"/>
      <c r="H1096" s="586"/>
      <c r="I1096" s="1234" t="s">
        <v>41</v>
      </c>
      <c r="J1096" s="1235"/>
      <c r="K1096" s="1236">
        <v>0.8</v>
      </c>
      <c r="L1096" s="1237"/>
      <c r="M1096" s="540">
        <f>K1096*12*I1052</f>
        <v>9202.5600000000013</v>
      </c>
    </row>
    <row r="1097" spans="1:13">
      <c r="A1097" s="595" t="s">
        <v>40</v>
      </c>
      <c r="B1097" s="676"/>
      <c r="C1097" s="676"/>
      <c r="D1097" s="676"/>
      <c r="E1097" s="676"/>
      <c r="F1097" s="676"/>
      <c r="G1097" s="676"/>
      <c r="H1097" s="675"/>
      <c r="I1097" s="563" t="s">
        <v>39</v>
      </c>
      <c r="J1097" s="517"/>
      <c r="K1097" s="1238">
        <v>0.7</v>
      </c>
      <c r="L1097" s="1239"/>
      <c r="M1097" s="540">
        <f>K1097*12*I1052</f>
        <v>8052.2399999999989</v>
      </c>
    </row>
    <row r="1098" spans="1:13" ht="19.5" thickBot="1">
      <c r="A1098" s="594" t="s">
        <v>38</v>
      </c>
      <c r="B1098" s="593"/>
      <c r="C1098" s="593"/>
      <c r="D1098" s="593"/>
      <c r="E1098" s="593"/>
      <c r="F1098" s="593"/>
      <c r="G1098" s="593"/>
      <c r="H1098" s="592"/>
      <c r="I1098" s="1240" t="s">
        <v>37</v>
      </c>
      <c r="J1098" s="1241"/>
      <c r="K1098" s="1242">
        <v>0.17</v>
      </c>
      <c r="L1098" s="1243"/>
      <c r="M1098" s="540">
        <f>K1098*12*I1052</f>
        <v>1955.5440000000001</v>
      </c>
    </row>
    <row r="1099" spans="1:13" ht="19.5" thickBot="1">
      <c r="A1099" s="674" t="s">
        <v>36</v>
      </c>
      <c r="B1099" s="673"/>
      <c r="C1099" s="673"/>
      <c r="D1099" s="673"/>
      <c r="E1099" s="673"/>
      <c r="F1099" s="673"/>
      <c r="G1099" s="673"/>
      <c r="H1099" s="672"/>
      <c r="I1099" s="1330" t="s">
        <v>35</v>
      </c>
      <c r="J1099" s="1331"/>
      <c r="K1099" s="1246">
        <v>8.36</v>
      </c>
      <c r="L1099" s="1247"/>
      <c r="M1099" s="548">
        <f>K1099*12*I1052</f>
        <v>96166.751999999993</v>
      </c>
    </row>
    <row r="1100" spans="1:13" ht="19.5" thickBot="1">
      <c r="A1100" s="1228" t="s">
        <v>34</v>
      </c>
      <c r="B1100" s="1229"/>
      <c r="C1100" s="1229"/>
      <c r="D1100" s="1229"/>
      <c r="E1100" s="1229"/>
      <c r="F1100" s="1229"/>
      <c r="G1100" s="1229"/>
      <c r="H1100" s="1279"/>
      <c r="I1100" s="550"/>
      <c r="J1100" s="549"/>
      <c r="K1100" s="1274">
        <v>1.98</v>
      </c>
      <c r="L1100" s="1270"/>
      <c r="M1100" s="548">
        <f>K1100*12*I1052</f>
        <v>22776.335999999999</v>
      </c>
    </row>
    <row r="1101" spans="1:13">
      <c r="A1101" s="547" t="s">
        <v>33</v>
      </c>
      <c r="B1101" s="546"/>
      <c r="C1101" s="546"/>
      <c r="D1101" s="546"/>
      <c r="E1101" s="546"/>
      <c r="F1101" s="546"/>
      <c r="G1101" s="546"/>
      <c r="H1101" s="544"/>
      <c r="I1101" s="1251" t="s">
        <v>32</v>
      </c>
      <c r="J1101" s="1252"/>
      <c r="K1101" s="543"/>
      <c r="L1101" s="542"/>
      <c r="M1101" s="540"/>
    </row>
    <row r="1102" spans="1:13">
      <c r="A1102" s="547" t="s">
        <v>31</v>
      </c>
      <c r="B1102" s="546"/>
      <c r="C1102" s="546"/>
      <c r="D1102" s="546"/>
      <c r="E1102" s="546"/>
      <c r="F1102" s="546"/>
      <c r="G1102" s="546"/>
      <c r="H1102" s="544"/>
      <c r="I1102" s="518"/>
      <c r="J1102" s="541"/>
      <c r="K1102" s="543"/>
      <c r="L1102" s="542"/>
      <c r="M1102" s="540"/>
    </row>
    <row r="1103" spans="1:13" ht="19.5" thickBot="1">
      <c r="A1103" s="547" t="s">
        <v>30</v>
      </c>
      <c r="B1103" s="546"/>
      <c r="C1103" s="546"/>
      <c r="D1103" s="546"/>
      <c r="E1103" s="546"/>
      <c r="F1103" s="546"/>
      <c r="G1103" s="546"/>
      <c r="H1103" s="544"/>
      <c r="I1103" s="558"/>
      <c r="J1103" s="541"/>
      <c r="K1103" s="543"/>
      <c r="L1103" s="542"/>
      <c r="M1103" s="540"/>
    </row>
    <row r="1104" spans="1:13" ht="19.5" thickBot="1">
      <c r="A1104" s="674" t="s">
        <v>29</v>
      </c>
      <c r="B1104" s="673"/>
      <c r="C1104" s="673"/>
      <c r="D1104" s="673"/>
      <c r="E1104" s="673"/>
      <c r="F1104" s="673"/>
      <c r="G1104" s="673"/>
      <c r="H1104" s="672"/>
      <c r="I1104" s="550"/>
      <c r="J1104" s="549"/>
      <c r="K1104" s="1274">
        <v>0.09</v>
      </c>
      <c r="L1104" s="1270"/>
      <c r="M1104" s="548">
        <f>K1104*12*I1052</f>
        <v>1035.288</v>
      </c>
    </row>
    <row r="1105" spans="1:13">
      <c r="A1105" s="547" t="s">
        <v>28</v>
      </c>
      <c r="B1105" s="546"/>
      <c r="C1105" s="546"/>
      <c r="D1105" s="546"/>
      <c r="E1105" s="546"/>
      <c r="F1105" s="546"/>
      <c r="G1105" s="546"/>
      <c r="H1105" s="544"/>
      <c r="I1105" s="1251" t="s">
        <v>27</v>
      </c>
      <c r="J1105" s="1252"/>
      <c r="K1105" s="551"/>
      <c r="L1105" s="542"/>
      <c r="M1105" s="540"/>
    </row>
    <row r="1106" spans="1:13" ht="19.5" thickBot="1">
      <c r="A1106" s="547" t="s">
        <v>26</v>
      </c>
      <c r="B1106" s="546"/>
      <c r="C1106" s="546"/>
      <c r="D1106" s="546"/>
      <c r="E1106" s="546"/>
      <c r="F1106" s="546"/>
      <c r="G1106" s="546"/>
      <c r="H1106" s="544"/>
      <c r="I1106" s="518"/>
      <c r="J1106" s="541"/>
      <c r="K1106" s="551"/>
      <c r="L1106" s="542"/>
      <c r="M1106" s="540"/>
    </row>
    <row r="1107" spans="1:13" ht="19.5" thickBot="1">
      <c r="A1107" s="1228" t="s">
        <v>111</v>
      </c>
      <c r="B1107" s="1229"/>
      <c r="C1107" s="1229"/>
      <c r="D1107" s="1229"/>
      <c r="E1107" s="1229"/>
      <c r="F1107" s="1229"/>
      <c r="G1107" s="1229"/>
      <c r="H1107" s="1279"/>
      <c r="I1107" s="550"/>
      <c r="J1107" s="549"/>
      <c r="K1107" s="1274">
        <v>7.34</v>
      </c>
      <c r="L1107" s="1270"/>
      <c r="M1107" s="548">
        <f>K1107*12*I1052</f>
        <v>84433.487999999998</v>
      </c>
    </row>
    <row r="1108" spans="1:13">
      <c r="A1108" s="547" t="s">
        <v>24</v>
      </c>
      <c r="B1108" s="545"/>
      <c r="C1108" s="545"/>
      <c r="D1108" s="545"/>
      <c r="E1108" s="545"/>
      <c r="F1108" s="546"/>
      <c r="G1108" s="545"/>
      <c r="H1108" s="544"/>
      <c r="I1108" s="1271" t="s">
        <v>23</v>
      </c>
      <c r="J1108" s="1272"/>
      <c r="K1108" s="543"/>
      <c r="L1108" s="542"/>
      <c r="M1108" s="540"/>
    </row>
    <row r="1109" spans="1:13">
      <c r="A1109" s="547" t="s">
        <v>22</v>
      </c>
      <c r="B1109" s="545"/>
      <c r="C1109" s="545"/>
      <c r="D1109" s="545"/>
      <c r="E1109" s="545"/>
      <c r="F1109" s="546"/>
      <c r="G1109" s="545"/>
      <c r="H1109" s="544"/>
      <c r="I1109" s="1271" t="s">
        <v>21</v>
      </c>
      <c r="J1109" s="1272"/>
      <c r="K1109" s="543"/>
      <c r="L1109" s="542"/>
      <c r="M1109" s="540"/>
    </row>
    <row r="1110" spans="1:13">
      <c r="A1110" s="547" t="s">
        <v>20</v>
      </c>
      <c r="B1110" s="545"/>
      <c r="C1110" s="545"/>
      <c r="D1110" s="545"/>
      <c r="E1110" s="545"/>
      <c r="F1110" s="546"/>
      <c r="G1110" s="545"/>
      <c r="H1110" s="544"/>
      <c r="I1110" s="1271" t="s">
        <v>19</v>
      </c>
      <c r="J1110" s="1272"/>
      <c r="K1110" s="543"/>
      <c r="L1110" s="542"/>
      <c r="M1110" s="540"/>
    </row>
    <row r="1111" spans="1:13">
      <c r="A1111" s="547" t="s">
        <v>18</v>
      </c>
      <c r="B1111" s="545"/>
      <c r="C1111" s="545"/>
      <c r="D1111" s="545"/>
      <c r="E1111" s="545"/>
      <c r="F1111" s="546"/>
      <c r="G1111" s="545"/>
      <c r="H1111" s="544"/>
      <c r="I1111" s="1271" t="s">
        <v>17</v>
      </c>
      <c r="J1111" s="1272"/>
      <c r="K1111" s="543"/>
      <c r="L1111" s="542"/>
      <c r="M1111" s="540"/>
    </row>
    <row r="1112" spans="1:13">
      <c r="A1112" s="547" t="s">
        <v>16</v>
      </c>
      <c r="B1112" s="545"/>
      <c r="C1112" s="545"/>
      <c r="D1112" s="545"/>
      <c r="E1112" s="545"/>
      <c r="F1112" s="546"/>
      <c r="G1112" s="545"/>
      <c r="H1112" s="544"/>
      <c r="I1112" s="1271" t="s">
        <v>15</v>
      </c>
      <c r="J1112" s="1272"/>
      <c r="K1112" s="543"/>
      <c r="L1112" s="542"/>
      <c r="M1112" s="540"/>
    </row>
    <row r="1113" spans="1:13">
      <c r="A1113" s="547" t="s">
        <v>14</v>
      </c>
      <c r="B1113" s="545"/>
      <c r="C1113" s="545"/>
      <c r="D1113" s="545"/>
      <c r="E1113" s="545"/>
      <c r="F1113" s="546"/>
      <c r="G1113" s="545"/>
      <c r="H1113" s="544"/>
      <c r="I1113" s="518"/>
      <c r="J1113" s="541"/>
      <c r="K1113" s="543"/>
      <c r="L1113" s="542"/>
      <c r="M1113" s="540"/>
    </row>
    <row r="1114" spans="1:13">
      <c r="A1114" s="547" t="s">
        <v>13</v>
      </c>
      <c r="B1114" s="545"/>
      <c r="C1114" s="545"/>
      <c r="D1114" s="545"/>
      <c r="E1114" s="545"/>
      <c r="F1114" s="546"/>
      <c r="G1114" s="545"/>
      <c r="H1114" s="544"/>
      <c r="I1114" s="518"/>
      <c r="J1114" s="541"/>
      <c r="K1114" s="543"/>
      <c r="L1114" s="542"/>
      <c r="M1114" s="540"/>
    </row>
    <row r="1115" spans="1:13">
      <c r="A1115" s="547" t="s">
        <v>12</v>
      </c>
      <c r="B1115" s="545"/>
      <c r="C1115" s="545"/>
      <c r="D1115" s="545"/>
      <c r="E1115" s="545"/>
      <c r="F1115" s="546"/>
      <c r="G1115" s="545"/>
      <c r="H1115" s="544"/>
      <c r="I1115" s="518"/>
      <c r="J1115" s="541"/>
      <c r="K1115" s="543"/>
      <c r="L1115" s="542"/>
      <c r="M1115" s="540"/>
    </row>
    <row r="1116" spans="1:13">
      <c r="A1116" s="547" t="s">
        <v>11</v>
      </c>
      <c r="B1116" s="545"/>
      <c r="C1116" s="545"/>
      <c r="D1116" s="545"/>
      <c r="E1116" s="545"/>
      <c r="F1116" s="546"/>
      <c r="G1116" s="545"/>
      <c r="H1116" s="544"/>
      <c r="I1116" s="518"/>
      <c r="J1116" s="541"/>
      <c r="K1116" s="543"/>
      <c r="L1116" s="542"/>
      <c r="M1116" s="540"/>
    </row>
    <row r="1117" spans="1:13">
      <c r="A1117" s="547" t="s">
        <v>10</v>
      </c>
      <c r="B1117" s="545"/>
      <c r="C1117" s="545"/>
      <c r="D1117" s="545"/>
      <c r="E1117" s="545"/>
      <c r="F1117" s="546"/>
      <c r="G1117" s="545"/>
      <c r="H1117" s="544"/>
      <c r="I1117" s="518"/>
      <c r="J1117" s="541"/>
      <c r="K1117" s="543"/>
      <c r="L1117" s="542"/>
      <c r="M1117" s="540"/>
    </row>
    <row r="1118" spans="1:13" ht="19.5" thickBot="1">
      <c r="A1118" s="1248" t="s">
        <v>9</v>
      </c>
      <c r="B1118" s="1249"/>
      <c r="C1118" s="1249"/>
      <c r="D1118" s="1249"/>
      <c r="E1118" s="1249"/>
      <c r="F1118" s="1249"/>
      <c r="G1118" s="1249"/>
      <c r="H1118" s="1250"/>
      <c r="I1118" s="518"/>
      <c r="J1118" s="541"/>
      <c r="K1118" s="518"/>
      <c r="L1118" s="541"/>
      <c r="M1118" s="540"/>
    </row>
    <row r="1119" spans="1:13">
      <c r="A1119" s="539" t="s">
        <v>8</v>
      </c>
      <c r="B1119" s="538"/>
      <c r="C1119" s="538"/>
      <c r="D1119" s="538"/>
      <c r="E1119" s="538"/>
      <c r="F1119" s="538"/>
      <c r="G1119" s="538"/>
      <c r="H1119" s="538"/>
      <c r="I1119" s="1251" t="s">
        <v>3</v>
      </c>
      <c r="J1119" s="1252"/>
      <c r="K1119" s="537"/>
      <c r="L1119" s="536"/>
      <c r="M1119" s="535"/>
    </row>
    <row r="1120" spans="1:13" ht="19.5" thickBot="1">
      <c r="A1120" s="534" t="s">
        <v>7</v>
      </c>
      <c r="B1120" s="533"/>
      <c r="C1120" s="533"/>
      <c r="D1120" s="533"/>
      <c r="E1120" s="533"/>
      <c r="F1120" s="533"/>
      <c r="G1120" s="533"/>
      <c r="H1120" s="533"/>
      <c r="I1120" s="532"/>
      <c r="J1120" s="530"/>
      <c r="K1120" s="531"/>
      <c r="L1120" s="530"/>
      <c r="M1120" s="529"/>
    </row>
    <row r="1121" spans="1:13" ht="19.5" thickBot="1">
      <c r="A1121" s="1228" t="s">
        <v>6</v>
      </c>
      <c r="B1121" s="1229"/>
      <c r="C1121" s="1229"/>
      <c r="D1121" s="1229"/>
      <c r="E1121" s="1229"/>
      <c r="F1121" s="1229"/>
      <c r="G1121" s="1229"/>
      <c r="H1121" s="1299"/>
      <c r="I1121" s="1232" t="s">
        <v>5</v>
      </c>
      <c r="J1121" s="1300"/>
      <c r="K1121" s="1296">
        <v>1.69</v>
      </c>
      <c r="L1121" s="1297"/>
      <c r="M1121" s="521">
        <f>K1121*12*I1052</f>
        <v>19440.408000000003</v>
      </c>
    </row>
    <row r="1122" spans="1:13" ht="19.5" thickBot="1">
      <c r="A1122" s="526" t="s">
        <v>4</v>
      </c>
      <c r="B1122" s="525"/>
      <c r="C1122" s="525"/>
      <c r="D1122" s="525"/>
      <c r="E1122" s="525"/>
      <c r="F1122" s="525"/>
      <c r="G1122" s="525"/>
      <c r="H1122" s="525"/>
      <c r="I1122" s="1232" t="s">
        <v>3</v>
      </c>
      <c r="J1122" s="1233"/>
      <c r="K1122" s="1258">
        <v>0.44</v>
      </c>
      <c r="L1122" s="1259"/>
      <c r="M1122" s="521">
        <f>K1122*I1052*12</f>
        <v>5061.4079999999994</v>
      </c>
    </row>
    <row r="1123" spans="1:13" ht="19.5" thickBot="1">
      <c r="A1123" s="526" t="s">
        <v>2</v>
      </c>
      <c r="B1123" s="525"/>
      <c r="C1123" s="525"/>
      <c r="D1123" s="525"/>
      <c r="E1123" s="525"/>
      <c r="F1123" s="525"/>
      <c r="G1123" s="525"/>
      <c r="H1123" s="525"/>
      <c r="I1123" s="524"/>
      <c r="J1123" s="523"/>
      <c r="K1123" s="1258"/>
      <c r="L1123" s="1259"/>
      <c r="M1123" s="521">
        <f>K1123*I1052*12</f>
        <v>0</v>
      </c>
    </row>
    <row r="1124" spans="1:13" ht="19.5" thickBot="1">
      <c r="A1124" s="1228" t="s">
        <v>0</v>
      </c>
      <c r="B1124" s="1229"/>
      <c r="C1124" s="1229"/>
      <c r="D1124" s="1229"/>
      <c r="E1124" s="1229"/>
      <c r="F1124" s="1229"/>
      <c r="G1124" s="1229"/>
      <c r="H1124" s="1229"/>
      <c r="I1124" s="522"/>
      <c r="J1124" s="521"/>
      <c r="K1124" s="1230">
        <f>K1053+K1063+K1078+K1107+K1121+K1123+K1122</f>
        <v>48.509999999999991</v>
      </c>
      <c r="L1124" s="1231"/>
      <c r="M1124" s="521">
        <f>M1053+M1063+M1078+M1107+M1121+M1123+M1122</f>
        <v>558020.23200000019</v>
      </c>
    </row>
    <row r="1126" spans="1:13">
      <c r="A1126" s="1329" t="s">
        <v>104</v>
      </c>
      <c r="B1126" s="1329"/>
      <c r="C1126" s="1329"/>
      <c r="D1126" s="1329"/>
      <c r="E1126" s="1329"/>
      <c r="F1126" s="1329"/>
      <c r="G1126" s="1329"/>
      <c r="H1126" s="1329"/>
      <c r="I1126" s="1329"/>
      <c r="J1126" s="1329"/>
      <c r="K1126" s="1329"/>
      <c r="L1126" s="1329"/>
      <c r="M1126" s="573"/>
    </row>
    <row r="1127" spans="1:13">
      <c r="A1127" s="1294" t="s">
        <v>103</v>
      </c>
      <c r="B1127" s="1294"/>
      <c r="C1127" s="1294"/>
      <c r="D1127" s="1294"/>
      <c r="E1127" s="1294"/>
      <c r="F1127" s="1294"/>
      <c r="G1127" s="1294"/>
      <c r="H1127" s="1294"/>
      <c r="I1127" s="1294"/>
      <c r="J1127" s="1294"/>
      <c r="K1127" s="1294"/>
      <c r="L1127" s="1294"/>
      <c r="M1127" s="573"/>
    </row>
    <row r="1128" spans="1:13">
      <c r="A1128" s="607"/>
      <c r="B1128" s="607"/>
      <c r="C1128" s="607"/>
      <c r="D1128" s="607"/>
      <c r="E1128" s="607"/>
      <c r="F1128" s="607" t="s">
        <v>272</v>
      </c>
      <c r="G1128" s="607"/>
      <c r="H1128" s="607"/>
      <c r="I1128" s="607"/>
      <c r="J1128" s="607"/>
      <c r="K1128" s="607"/>
      <c r="L1128" s="607"/>
      <c r="M1128" s="573"/>
    </row>
    <row r="1129" spans="1:13">
      <c r="A1129" s="615"/>
      <c r="B1129" s="591"/>
      <c r="C1129" s="1295" t="s">
        <v>100</v>
      </c>
      <c r="D1129" s="1295"/>
      <c r="E1129" s="1295"/>
      <c r="F1129" s="591"/>
      <c r="G1129" s="591"/>
      <c r="H1129" s="590"/>
      <c r="I1129" s="1285" t="s">
        <v>99</v>
      </c>
      <c r="J1129" s="1286"/>
      <c r="K1129" s="1285" t="s">
        <v>98</v>
      </c>
      <c r="L1129" s="1286"/>
      <c r="M1129" s="589"/>
    </row>
    <row r="1130" spans="1:13">
      <c r="A1130" s="558"/>
      <c r="B1130" s="518"/>
      <c r="C1130" s="518"/>
      <c r="D1130" s="518"/>
      <c r="E1130" s="518"/>
      <c r="F1130" s="518"/>
      <c r="G1130" s="518"/>
      <c r="H1130" s="541"/>
      <c r="I1130" s="518"/>
      <c r="J1130" s="541"/>
      <c r="K1130" s="1271" t="s">
        <v>97</v>
      </c>
      <c r="L1130" s="1272"/>
      <c r="M1130" s="616" t="s">
        <v>96</v>
      </c>
    </row>
    <row r="1131" spans="1:13">
      <c r="A1131" s="558"/>
      <c r="B1131" s="518"/>
      <c r="C1131" s="518"/>
      <c r="D1131" s="518"/>
      <c r="E1131" s="518"/>
      <c r="F1131" s="518"/>
      <c r="G1131" s="518"/>
      <c r="H1131" s="541"/>
      <c r="I1131" s="1271" t="s">
        <v>95</v>
      </c>
      <c r="J1131" s="1272"/>
      <c r="K1131" s="1275" t="s">
        <v>94</v>
      </c>
      <c r="L1131" s="1276"/>
      <c r="M1131" s="616" t="s">
        <v>93</v>
      </c>
    </row>
    <row r="1132" spans="1:13" ht="19.5" thickBot="1">
      <c r="A1132" s="615"/>
      <c r="B1132" s="591"/>
      <c r="C1132" s="591"/>
      <c r="D1132" s="591"/>
      <c r="E1132" s="591"/>
      <c r="F1132" s="591"/>
      <c r="G1132" s="591"/>
      <c r="H1132" s="590"/>
      <c r="I1132" s="1291">
        <v>920.1</v>
      </c>
      <c r="J1132" s="1292"/>
      <c r="K1132" s="1240"/>
      <c r="L1132" s="1241"/>
      <c r="M1132" s="614"/>
    </row>
    <row r="1133" spans="1:13">
      <c r="A1133" s="605" t="s">
        <v>92</v>
      </c>
      <c r="B1133" s="583"/>
      <c r="C1133" s="583"/>
      <c r="D1133" s="583"/>
      <c r="E1133" s="583"/>
      <c r="F1133" s="583"/>
      <c r="G1133" s="583"/>
      <c r="H1133" s="613"/>
      <c r="I1133" s="537"/>
      <c r="J1133" s="536"/>
      <c r="K1133" s="1293">
        <f>K1136+K1139</f>
        <v>7.59</v>
      </c>
      <c r="L1133" s="1288"/>
      <c r="M1133" s="535">
        <f>K1133*12*I1132</f>
        <v>83802.707999999999</v>
      </c>
    </row>
    <row r="1134" spans="1:13">
      <c r="A1134" s="612" t="s">
        <v>91</v>
      </c>
      <c r="B1134" s="611"/>
      <c r="C1134" s="611"/>
      <c r="D1134" s="611"/>
      <c r="E1134" s="611"/>
      <c r="F1134" s="611"/>
      <c r="G1134" s="611"/>
      <c r="H1134" s="606"/>
      <c r="I1134" s="518"/>
      <c r="J1134" s="541"/>
      <c r="K1134" s="518"/>
      <c r="L1134" s="541"/>
      <c r="M1134" s="610"/>
    </row>
    <row r="1135" spans="1:13" ht="19.5" thickBot="1">
      <c r="A1135" s="601" t="s">
        <v>90</v>
      </c>
      <c r="B1135" s="609"/>
      <c r="C1135" s="609"/>
      <c r="D1135" s="609"/>
      <c r="E1135" s="609"/>
      <c r="F1135" s="609"/>
      <c r="G1135" s="609"/>
      <c r="H1135" s="608"/>
      <c r="I1135" s="531"/>
      <c r="J1135" s="530"/>
      <c r="K1135" s="531"/>
      <c r="L1135" s="530"/>
      <c r="M1135" s="529"/>
    </row>
    <row r="1136" spans="1:13">
      <c r="A1136" s="588" t="s">
        <v>89</v>
      </c>
      <c r="B1136" s="581"/>
      <c r="C1136" s="581"/>
      <c r="D1136" s="581"/>
      <c r="E1136" s="581"/>
      <c r="F1136" s="581"/>
      <c r="G1136" s="581"/>
      <c r="H1136" s="580"/>
      <c r="I1136" s="1275" t="s">
        <v>27</v>
      </c>
      <c r="J1136" s="1276"/>
      <c r="K1136" s="1251">
        <v>4.54</v>
      </c>
      <c r="L1136" s="1252"/>
      <c r="M1136" s="540">
        <f>K1136*12*I1132</f>
        <v>50127.048000000003</v>
      </c>
    </row>
    <row r="1137" spans="1:13">
      <c r="A1137" s="547" t="s">
        <v>80</v>
      </c>
      <c r="B1137" s="518"/>
      <c r="C1137" s="518"/>
      <c r="D1137" s="518"/>
      <c r="E1137" s="518"/>
      <c r="F1137" s="518"/>
      <c r="G1137" s="518"/>
      <c r="H1137" s="541"/>
      <c r="I1137" s="1271" t="s">
        <v>70</v>
      </c>
      <c r="J1137" s="1272"/>
      <c r="K1137" s="573"/>
      <c r="L1137" s="541"/>
      <c r="M1137" s="540"/>
    </row>
    <row r="1138" spans="1:13">
      <c r="A1138" s="588" t="s">
        <v>79</v>
      </c>
      <c r="B1138" s="581"/>
      <c r="C1138" s="581"/>
      <c r="D1138" s="581"/>
      <c r="E1138" s="581"/>
      <c r="F1138" s="581"/>
      <c r="G1138" s="581"/>
      <c r="H1138" s="580"/>
      <c r="I1138" s="1275"/>
      <c r="J1138" s="1276"/>
      <c r="K1138" s="573"/>
      <c r="L1138" s="541"/>
      <c r="M1138" s="540"/>
    </row>
    <row r="1139" spans="1:13">
      <c r="A1139" s="588" t="s">
        <v>88</v>
      </c>
      <c r="B1139" s="581"/>
      <c r="C1139" s="581"/>
      <c r="D1139" s="581"/>
      <c r="E1139" s="581"/>
      <c r="F1139" s="581"/>
      <c r="G1139" s="581"/>
      <c r="H1139" s="580"/>
      <c r="I1139" s="1277" t="s">
        <v>59</v>
      </c>
      <c r="J1139" s="1278"/>
      <c r="K1139" s="1271">
        <v>3.05</v>
      </c>
      <c r="L1139" s="1272"/>
      <c r="M1139" s="540">
        <f>K1139*12*I1132</f>
        <v>33675.659999999996</v>
      </c>
    </row>
    <row r="1140" spans="1:13">
      <c r="A1140" s="595" t="s">
        <v>87</v>
      </c>
      <c r="B1140" s="563"/>
      <c r="C1140" s="563"/>
      <c r="D1140" s="563"/>
      <c r="E1140" s="563"/>
      <c r="F1140" s="563"/>
      <c r="G1140" s="563"/>
      <c r="H1140" s="517"/>
      <c r="I1140" s="1271" t="s">
        <v>70</v>
      </c>
      <c r="J1140" s="1272"/>
      <c r="K1140" s="607"/>
      <c r="L1140" s="606"/>
      <c r="M1140" s="540"/>
    </row>
    <row r="1141" spans="1:13">
      <c r="A1141" s="594" t="s">
        <v>86</v>
      </c>
      <c r="B1141" s="591"/>
      <c r="C1141" s="591"/>
      <c r="D1141" s="591"/>
      <c r="E1141" s="591"/>
      <c r="F1141" s="591"/>
      <c r="G1141" s="591"/>
      <c r="H1141" s="590"/>
      <c r="I1141" s="1271"/>
      <c r="J1141" s="1272"/>
      <c r="K1141" s="573"/>
      <c r="L1141" s="541"/>
      <c r="M1141" s="540"/>
    </row>
    <row r="1142" spans="1:13" ht="19.5" thickBot="1">
      <c r="A1142" s="588" t="s">
        <v>85</v>
      </c>
      <c r="B1142" s="587"/>
      <c r="C1142" s="587"/>
      <c r="D1142" s="587"/>
      <c r="E1142" s="587"/>
      <c r="F1142" s="587"/>
      <c r="G1142" s="587"/>
      <c r="H1142" s="586"/>
      <c r="I1142" s="581"/>
      <c r="J1142" s="580"/>
      <c r="K1142" s="1238"/>
      <c r="L1142" s="1239"/>
      <c r="M1142" s="540"/>
    </row>
    <row r="1143" spans="1:13">
      <c r="A1143" s="605" t="s">
        <v>84</v>
      </c>
      <c r="B1143" s="604"/>
      <c r="C1143" s="604"/>
      <c r="D1143" s="604"/>
      <c r="E1143" s="604"/>
      <c r="F1143" s="604"/>
      <c r="G1143" s="604"/>
      <c r="H1143" s="603"/>
      <c r="I1143" s="537"/>
      <c r="J1143" s="602"/>
      <c r="K1143" s="1290">
        <f>K1145+K1150+K1153</f>
        <v>6.35</v>
      </c>
      <c r="L1143" s="1288"/>
      <c r="M1143" s="535">
        <f>K1143*12*I1132</f>
        <v>70111.62</v>
      </c>
    </row>
    <row r="1144" spans="1:13" ht="19.5" thickBot="1">
      <c r="A1144" s="601" t="s">
        <v>83</v>
      </c>
      <c r="B1144" s="600"/>
      <c r="C1144" s="600"/>
      <c r="D1144" s="600"/>
      <c r="E1144" s="600"/>
      <c r="F1144" s="600"/>
      <c r="G1144" s="600"/>
      <c r="H1144" s="599"/>
      <c r="I1144" s="531"/>
      <c r="J1144" s="598"/>
      <c r="K1144" s="531"/>
      <c r="L1144" s="530"/>
      <c r="M1144" s="529"/>
    </row>
    <row r="1145" spans="1:13">
      <c r="A1145" s="547" t="s">
        <v>82</v>
      </c>
      <c r="B1145" s="546"/>
      <c r="C1145" s="546"/>
      <c r="D1145" s="546"/>
      <c r="E1145" s="546"/>
      <c r="F1145" s="546"/>
      <c r="G1145" s="546"/>
      <c r="H1145" s="544"/>
      <c r="I1145" s="1271" t="s">
        <v>27</v>
      </c>
      <c r="J1145" s="1272"/>
      <c r="K1145" s="1251">
        <v>3.19</v>
      </c>
      <c r="L1145" s="1252"/>
      <c r="M1145" s="540">
        <f>K1145*12*I1132</f>
        <v>35221.428</v>
      </c>
    </row>
    <row r="1146" spans="1:13">
      <c r="A1146" s="588" t="s">
        <v>81</v>
      </c>
      <c r="B1146" s="587"/>
      <c r="C1146" s="587"/>
      <c r="D1146" s="587"/>
      <c r="E1146" s="587"/>
      <c r="F1146" s="587"/>
      <c r="G1146" s="587"/>
      <c r="H1146" s="586"/>
      <c r="I1146" s="597"/>
      <c r="J1146" s="596"/>
      <c r="K1146" s="573"/>
      <c r="L1146" s="541"/>
      <c r="M1146" s="540"/>
    </row>
    <row r="1147" spans="1:13">
      <c r="A1147" s="547" t="s">
        <v>80</v>
      </c>
      <c r="B1147" s="518"/>
      <c r="C1147" s="518"/>
      <c r="D1147" s="518"/>
      <c r="E1147" s="518"/>
      <c r="F1147" s="518"/>
      <c r="G1147" s="518"/>
      <c r="H1147" s="541"/>
      <c r="I1147" s="1271" t="s">
        <v>70</v>
      </c>
      <c r="J1147" s="1272"/>
      <c r="K1147" s="573"/>
      <c r="L1147" s="541"/>
      <c r="M1147" s="540"/>
    </row>
    <row r="1148" spans="1:13">
      <c r="A1148" s="588" t="s">
        <v>79</v>
      </c>
      <c r="B1148" s="581"/>
      <c r="C1148" s="581"/>
      <c r="D1148" s="581"/>
      <c r="E1148" s="581"/>
      <c r="F1148" s="581"/>
      <c r="G1148" s="581"/>
      <c r="H1148" s="580"/>
      <c r="I1148" s="1275"/>
      <c r="J1148" s="1276"/>
      <c r="K1148" s="573"/>
      <c r="L1148" s="541"/>
      <c r="M1148" s="540"/>
    </row>
    <row r="1149" spans="1:13">
      <c r="A1149" s="595" t="s">
        <v>78</v>
      </c>
      <c r="B1149" s="563"/>
      <c r="C1149" s="517"/>
      <c r="D1149" s="518"/>
      <c r="E1149" s="518"/>
      <c r="F1149" s="518"/>
      <c r="G1149" s="518"/>
      <c r="H1149" s="541"/>
      <c r="I1149" s="1271" t="s">
        <v>70</v>
      </c>
      <c r="J1149" s="1272"/>
      <c r="K1149" s="573"/>
      <c r="L1149" s="541"/>
      <c r="M1149" s="540"/>
    </row>
    <row r="1150" spans="1:13">
      <c r="A1150" s="547" t="s">
        <v>77</v>
      </c>
      <c r="B1150" s="518"/>
      <c r="C1150" s="518"/>
      <c r="D1150" s="563"/>
      <c r="E1150" s="563"/>
      <c r="F1150" s="563"/>
      <c r="G1150" s="563"/>
      <c r="H1150" s="517"/>
      <c r="I1150" s="1277" t="s">
        <v>59</v>
      </c>
      <c r="J1150" s="1278"/>
      <c r="K1150" s="1271">
        <v>1.43</v>
      </c>
      <c r="L1150" s="1272"/>
      <c r="M1150" s="540">
        <f>K1150*12*I1132</f>
        <v>15788.916000000001</v>
      </c>
    </row>
    <row r="1151" spans="1:13">
      <c r="A1151" s="594" t="s">
        <v>76</v>
      </c>
      <c r="B1151" s="593"/>
      <c r="C1151" s="593"/>
      <c r="D1151" s="593"/>
      <c r="E1151" s="593"/>
      <c r="F1151" s="593"/>
      <c r="G1151" s="593"/>
      <c r="H1151" s="592"/>
      <c r="I1151" s="1285" t="s">
        <v>75</v>
      </c>
      <c r="J1151" s="1286"/>
      <c r="K1151" s="573"/>
      <c r="L1151" s="541"/>
      <c r="M1151" s="540"/>
    </row>
    <row r="1152" spans="1:13">
      <c r="A1152" s="588"/>
      <c r="B1152" s="587"/>
      <c r="C1152" s="587"/>
      <c r="D1152" s="587"/>
      <c r="E1152" s="587"/>
      <c r="F1152" s="587"/>
      <c r="G1152" s="587"/>
      <c r="H1152" s="586"/>
      <c r="I1152" s="581" t="s">
        <v>74</v>
      </c>
      <c r="J1152" s="580"/>
      <c r="K1152" s="573"/>
      <c r="L1152" s="541"/>
      <c r="M1152" s="540"/>
    </row>
    <row r="1153" spans="1:13">
      <c r="A1153" s="594" t="s">
        <v>73</v>
      </c>
      <c r="B1153" s="593"/>
      <c r="C1153" s="593"/>
      <c r="D1153" s="593"/>
      <c r="E1153" s="593"/>
      <c r="F1153" s="593"/>
      <c r="G1153" s="593"/>
      <c r="H1153" s="592"/>
      <c r="I1153" s="1285" t="s">
        <v>59</v>
      </c>
      <c r="J1153" s="1286"/>
      <c r="K1153" s="1271">
        <v>1.73</v>
      </c>
      <c r="L1153" s="1272"/>
      <c r="M1153" s="540">
        <f>K1153*12*I1132</f>
        <v>19101.275999999998</v>
      </c>
    </row>
    <row r="1154" spans="1:13">
      <c r="A1154" s="588" t="s">
        <v>72</v>
      </c>
      <c r="B1154" s="587"/>
      <c r="C1154" s="587"/>
      <c r="D1154" s="587"/>
      <c r="E1154" s="587"/>
      <c r="F1154" s="587"/>
      <c r="G1154" s="587"/>
      <c r="H1154" s="586"/>
      <c r="I1154" s="581"/>
      <c r="J1154" s="580"/>
      <c r="K1154" s="573"/>
      <c r="L1154" s="541"/>
      <c r="M1154" s="540"/>
    </row>
    <row r="1155" spans="1:13">
      <c r="A1155" s="594" t="s">
        <v>71</v>
      </c>
      <c r="B1155" s="593"/>
      <c r="C1155" s="593"/>
      <c r="D1155" s="593"/>
      <c r="E1155" s="593"/>
      <c r="F1155" s="593"/>
      <c r="G1155" s="593"/>
      <c r="H1155" s="592"/>
      <c r="I1155" s="1271" t="s">
        <v>70</v>
      </c>
      <c r="J1155" s="1272"/>
      <c r="K1155" s="573"/>
      <c r="L1155" s="541"/>
      <c r="M1155" s="540"/>
    </row>
    <row r="1156" spans="1:13">
      <c r="A1156" s="594" t="s">
        <v>69</v>
      </c>
      <c r="B1156" s="593"/>
      <c r="C1156" s="593"/>
      <c r="D1156" s="593"/>
      <c r="E1156" s="593"/>
      <c r="F1156" s="593"/>
      <c r="G1156" s="593"/>
      <c r="H1156" s="592"/>
      <c r="I1156" s="1285" t="s">
        <v>68</v>
      </c>
      <c r="J1156" s="1286"/>
      <c r="K1156" s="591"/>
      <c r="L1156" s="590"/>
      <c r="M1156" s="589"/>
    </row>
    <row r="1157" spans="1:13" ht="19.5" thickBot="1">
      <c r="A1157" s="588"/>
      <c r="B1157" s="587"/>
      <c r="C1157" s="587"/>
      <c r="D1157" s="587"/>
      <c r="E1157" s="587"/>
      <c r="F1157" s="587"/>
      <c r="G1157" s="587"/>
      <c r="H1157" s="586"/>
      <c r="I1157" s="1282" t="s">
        <v>67</v>
      </c>
      <c r="J1157" s="1283"/>
      <c r="K1157" s="581"/>
      <c r="L1157" s="580"/>
      <c r="M1157" s="585"/>
    </row>
    <row r="1158" spans="1:13">
      <c r="A1158" s="584" t="s">
        <v>66</v>
      </c>
      <c r="B1158" s="583"/>
      <c r="C1158" s="583"/>
      <c r="D1158" s="583"/>
      <c r="E1158" s="583"/>
      <c r="F1158" s="583"/>
      <c r="G1158" s="537"/>
      <c r="H1158" s="536"/>
      <c r="I1158" s="537"/>
      <c r="J1158" s="536"/>
      <c r="K1158" s="1287">
        <f>K1160+K1167+K1175+K1179+K1180+K1184</f>
        <v>35.700000000000003</v>
      </c>
      <c r="L1158" s="1288"/>
      <c r="M1158" s="535">
        <f>M1160+M1167+M1175+M1179+M1180+M1184</f>
        <v>394170.84</v>
      </c>
    </row>
    <row r="1159" spans="1:13" ht="19.5" thickBot="1">
      <c r="A1159" s="582"/>
      <c r="B1159" s="531"/>
      <c r="C1159" s="531"/>
      <c r="D1159" s="531"/>
      <c r="E1159" s="531"/>
      <c r="F1159" s="531"/>
      <c r="G1159" s="531"/>
      <c r="H1159" s="530"/>
      <c r="I1159" s="531"/>
      <c r="J1159" s="530"/>
      <c r="K1159" s="531"/>
      <c r="L1159" s="530"/>
      <c r="M1159" s="529"/>
    </row>
    <row r="1160" spans="1:13" ht="19.5" thickBot="1">
      <c r="A1160" s="1228" t="s">
        <v>65</v>
      </c>
      <c r="B1160" s="1229"/>
      <c r="C1160" s="1229"/>
      <c r="D1160" s="1229"/>
      <c r="E1160" s="1229"/>
      <c r="F1160" s="1229"/>
      <c r="G1160" s="1229"/>
      <c r="H1160" s="1279"/>
      <c r="I1160" s="550"/>
      <c r="J1160" s="549"/>
      <c r="K1160" s="1289">
        <f>K1161+K1162+K1163+K1165+K1166</f>
        <v>8.3000000000000007</v>
      </c>
      <c r="L1160" s="1284"/>
      <c r="M1160" s="548">
        <f>K1160*12*I1132</f>
        <v>91641.96</v>
      </c>
    </row>
    <row r="1161" spans="1:13">
      <c r="A1161" s="588" t="s">
        <v>64</v>
      </c>
      <c r="B1161" s="587"/>
      <c r="C1161" s="587"/>
      <c r="D1161" s="587"/>
      <c r="E1161" s="587"/>
      <c r="F1161" s="587"/>
      <c r="G1161" s="587"/>
      <c r="H1161" s="586"/>
      <c r="I1161" s="1275" t="s">
        <v>63</v>
      </c>
      <c r="J1161" s="1276"/>
      <c r="K1161" s="1251">
        <v>2.2400000000000002</v>
      </c>
      <c r="L1161" s="1252"/>
      <c r="M1161" s="540">
        <f>K1161*12*I1132</f>
        <v>24732.288000000004</v>
      </c>
    </row>
    <row r="1162" spans="1:13">
      <c r="A1162" s="595" t="s">
        <v>62</v>
      </c>
      <c r="B1162" s="676"/>
      <c r="C1162" s="676"/>
      <c r="D1162" s="676"/>
      <c r="E1162" s="676"/>
      <c r="F1162" s="676"/>
      <c r="G1162" s="676"/>
      <c r="H1162" s="675"/>
      <c r="I1162" s="1277" t="s">
        <v>61</v>
      </c>
      <c r="J1162" s="1278"/>
      <c r="K1162" s="1271">
        <v>5.28</v>
      </c>
      <c r="L1162" s="1272"/>
      <c r="M1162" s="540">
        <f>K1162*12*I1132</f>
        <v>58297.536</v>
      </c>
    </row>
    <row r="1163" spans="1:13">
      <c r="A1163" s="594" t="s">
        <v>60</v>
      </c>
      <c r="B1163" s="593"/>
      <c r="C1163" s="593"/>
      <c r="D1163" s="593"/>
      <c r="E1163" s="593"/>
      <c r="F1163" s="593"/>
      <c r="G1163" s="593"/>
      <c r="H1163" s="592"/>
      <c r="I1163" s="1285" t="s">
        <v>59</v>
      </c>
      <c r="J1163" s="1286"/>
      <c r="K1163" s="1271">
        <v>0.6</v>
      </c>
      <c r="L1163" s="1272"/>
      <c r="M1163" s="540">
        <f>K1163*12*I1132</f>
        <v>6624.7199999999993</v>
      </c>
    </row>
    <row r="1164" spans="1:13">
      <c r="A1164" s="678" t="s">
        <v>58</v>
      </c>
      <c r="B1164" s="581"/>
      <c r="C1164" s="581"/>
      <c r="D1164" s="581"/>
      <c r="E1164" s="587"/>
      <c r="F1164" s="587"/>
      <c r="G1164" s="587"/>
      <c r="H1164" s="586"/>
      <c r="I1164" s="581"/>
      <c r="J1164" s="580"/>
      <c r="K1164" s="518"/>
      <c r="L1164" s="541"/>
      <c r="M1164" s="540"/>
    </row>
    <row r="1165" spans="1:13">
      <c r="A1165" s="595" t="s">
        <v>57</v>
      </c>
      <c r="B1165" s="676"/>
      <c r="C1165" s="676"/>
      <c r="D1165" s="676"/>
      <c r="E1165" s="676"/>
      <c r="F1165" s="676"/>
      <c r="G1165" s="676"/>
      <c r="H1165" s="675"/>
      <c r="I1165" s="1277" t="s">
        <v>27</v>
      </c>
      <c r="J1165" s="1278"/>
      <c r="K1165" s="1271">
        <v>0.18</v>
      </c>
      <c r="L1165" s="1272"/>
      <c r="M1165" s="540">
        <f>K1165*12*I1132</f>
        <v>1987.4160000000002</v>
      </c>
    </row>
    <row r="1166" spans="1:13" ht="19.5" thickBot="1">
      <c r="A1166" s="594" t="s">
        <v>56</v>
      </c>
      <c r="B1166" s="593"/>
      <c r="C1166" s="593"/>
      <c r="D1166" s="593"/>
      <c r="E1166" s="593"/>
      <c r="F1166" s="593"/>
      <c r="G1166" s="593"/>
      <c r="H1166" s="592"/>
      <c r="I1166" s="1240" t="s">
        <v>27</v>
      </c>
      <c r="J1166" s="1241"/>
      <c r="K1166" s="1282"/>
      <c r="L1166" s="1283"/>
      <c r="M1166" s="540"/>
    </row>
    <row r="1167" spans="1:13" ht="19.5" thickBot="1">
      <c r="A1167" s="1303" t="s">
        <v>55</v>
      </c>
      <c r="B1167" s="1304"/>
      <c r="C1167" s="1304"/>
      <c r="D1167" s="1304"/>
      <c r="E1167" s="1304"/>
      <c r="F1167" s="1304"/>
      <c r="G1167" s="1304"/>
      <c r="H1167" s="1305"/>
      <c r="I1167" s="550"/>
      <c r="J1167" s="549"/>
      <c r="K1167" s="1274">
        <f>K1168+K1169+K1171+K1172+K1173+K1174</f>
        <v>2.5499999999999998</v>
      </c>
      <c r="L1167" s="1284"/>
      <c r="M1167" s="548">
        <f>K1167*12*I1132</f>
        <v>28155.059999999998</v>
      </c>
    </row>
    <row r="1168" spans="1:13">
      <c r="A1168" s="677" t="s">
        <v>54</v>
      </c>
      <c r="B1168" s="581"/>
      <c r="C1168" s="581"/>
      <c r="D1168" s="581"/>
      <c r="E1168" s="581"/>
      <c r="F1168" s="587"/>
      <c r="G1168" s="587"/>
      <c r="H1168" s="586"/>
      <c r="I1168" s="576"/>
      <c r="J1168" s="541"/>
      <c r="K1168" s="1251">
        <v>0.14000000000000001</v>
      </c>
      <c r="L1168" s="1252"/>
      <c r="M1168" s="540">
        <f>K1168*12*I1132</f>
        <v>1545.7680000000003</v>
      </c>
    </row>
    <row r="1169" spans="1:13">
      <c r="A1169" s="615" t="s">
        <v>53</v>
      </c>
      <c r="B1169" s="591"/>
      <c r="C1169" s="591"/>
      <c r="D1169" s="591"/>
      <c r="E1169" s="591"/>
      <c r="F1169" s="593"/>
      <c r="G1169" s="593"/>
      <c r="H1169" s="592"/>
      <c r="I1169" s="1271" t="s">
        <v>52</v>
      </c>
      <c r="J1169" s="1272"/>
      <c r="K1169" s="1271">
        <v>1.22</v>
      </c>
      <c r="L1169" s="1272"/>
      <c r="M1169" s="540">
        <f>K1169*12*I1132</f>
        <v>13470.264000000001</v>
      </c>
    </row>
    <row r="1170" spans="1:13">
      <c r="A1170" s="588" t="s">
        <v>51</v>
      </c>
      <c r="B1170" s="587"/>
      <c r="C1170" s="587"/>
      <c r="D1170" s="587"/>
      <c r="E1170" s="587"/>
      <c r="F1170" s="587"/>
      <c r="G1170" s="587"/>
      <c r="H1170" s="586"/>
      <c r="I1170" s="1275" t="s">
        <v>50</v>
      </c>
      <c r="J1170" s="1276"/>
      <c r="K1170" s="573"/>
      <c r="L1170" s="541"/>
      <c r="M1170" s="540"/>
    </row>
    <row r="1171" spans="1:13">
      <c r="A1171" s="595" t="s">
        <v>49</v>
      </c>
      <c r="B1171" s="676"/>
      <c r="C1171" s="676"/>
      <c r="D1171" s="676"/>
      <c r="E1171" s="676"/>
      <c r="F1171" s="676"/>
      <c r="G1171" s="676"/>
      <c r="H1171" s="675"/>
      <c r="I1171" s="1277" t="s">
        <v>48</v>
      </c>
      <c r="J1171" s="1278"/>
      <c r="K1171" s="1271">
        <v>0.75</v>
      </c>
      <c r="L1171" s="1272"/>
      <c r="M1171" s="540">
        <f>K1171*12*I1132</f>
        <v>8280.9</v>
      </c>
    </row>
    <row r="1172" spans="1:13">
      <c r="A1172" s="595" t="s">
        <v>47</v>
      </c>
      <c r="B1172" s="676"/>
      <c r="C1172" s="676"/>
      <c r="D1172" s="676"/>
      <c r="E1172" s="676"/>
      <c r="F1172" s="676"/>
      <c r="G1172" s="676"/>
      <c r="H1172" s="675"/>
      <c r="I1172" s="1277" t="s">
        <v>46</v>
      </c>
      <c r="J1172" s="1278"/>
      <c r="K1172" s="1271">
        <v>0.19</v>
      </c>
      <c r="L1172" s="1272"/>
      <c r="M1172" s="540">
        <f>K1172*12*I1132</f>
        <v>2097.8280000000004</v>
      </c>
    </row>
    <row r="1173" spans="1:13">
      <c r="A1173" s="594" t="s">
        <v>38</v>
      </c>
      <c r="B1173" s="593"/>
      <c r="C1173" s="593"/>
      <c r="D1173" s="593"/>
      <c r="E1173" s="593"/>
      <c r="F1173" s="593"/>
      <c r="G1173" s="593"/>
      <c r="H1173" s="592"/>
      <c r="I1173" s="1277" t="s">
        <v>37</v>
      </c>
      <c r="J1173" s="1278"/>
      <c r="K1173" s="1238">
        <v>0.1</v>
      </c>
      <c r="L1173" s="1239"/>
      <c r="M1173" s="540">
        <f>K1173*12*I1132</f>
        <v>1104.1200000000001</v>
      </c>
    </row>
    <row r="1174" spans="1:13" ht="19.5" thickBot="1">
      <c r="A1174" s="594" t="s">
        <v>45</v>
      </c>
      <c r="B1174" s="593"/>
      <c r="C1174" s="593"/>
      <c r="D1174" s="593"/>
      <c r="E1174" s="593"/>
      <c r="F1174" s="593"/>
      <c r="G1174" s="593"/>
      <c r="H1174" s="592"/>
      <c r="I1174" s="1240" t="s">
        <v>44</v>
      </c>
      <c r="J1174" s="1241"/>
      <c r="K1174" s="1242">
        <v>0.15</v>
      </c>
      <c r="L1174" s="1243"/>
      <c r="M1174" s="572">
        <f>K1174*12*I1132</f>
        <v>1656.1799999999998</v>
      </c>
    </row>
    <row r="1175" spans="1:13" ht="19.5" thickBot="1">
      <c r="A1175" s="1303" t="s">
        <v>43</v>
      </c>
      <c r="B1175" s="1304"/>
      <c r="C1175" s="1304"/>
      <c r="D1175" s="1304"/>
      <c r="E1175" s="1304"/>
      <c r="F1175" s="1304"/>
      <c r="G1175" s="1304"/>
      <c r="H1175" s="1305"/>
      <c r="I1175" s="571"/>
      <c r="J1175" s="570"/>
      <c r="K1175" s="1269">
        <f>K1176+K1177+K1178</f>
        <v>1.67</v>
      </c>
      <c r="L1175" s="1270"/>
      <c r="M1175" s="548">
        <f>K1175*12*I1132</f>
        <v>18438.804</v>
      </c>
    </row>
    <row r="1176" spans="1:13">
      <c r="A1176" s="588" t="s">
        <v>42</v>
      </c>
      <c r="B1176" s="587"/>
      <c r="C1176" s="587"/>
      <c r="D1176" s="587"/>
      <c r="E1176" s="587"/>
      <c r="F1176" s="587"/>
      <c r="G1176" s="587"/>
      <c r="H1176" s="586"/>
      <c r="I1176" s="1234" t="s">
        <v>41</v>
      </c>
      <c r="J1176" s="1235"/>
      <c r="K1176" s="1236">
        <v>0.8</v>
      </c>
      <c r="L1176" s="1237"/>
      <c r="M1176" s="540">
        <f>K1176*12*I1132</f>
        <v>8832.9600000000009</v>
      </c>
    </row>
    <row r="1177" spans="1:13">
      <c r="A1177" s="595" t="s">
        <v>40</v>
      </c>
      <c r="B1177" s="676"/>
      <c r="C1177" s="676"/>
      <c r="D1177" s="676"/>
      <c r="E1177" s="676"/>
      <c r="F1177" s="676"/>
      <c r="G1177" s="676"/>
      <c r="H1177" s="675"/>
      <c r="I1177" s="563" t="s">
        <v>39</v>
      </c>
      <c r="J1177" s="517"/>
      <c r="K1177" s="1238">
        <v>0.7</v>
      </c>
      <c r="L1177" s="1239"/>
      <c r="M1177" s="540">
        <f>K1177*12*I1132</f>
        <v>7728.8399999999992</v>
      </c>
    </row>
    <row r="1178" spans="1:13" ht="19.5" thickBot="1">
      <c r="A1178" s="594" t="s">
        <v>38</v>
      </c>
      <c r="B1178" s="593"/>
      <c r="C1178" s="593"/>
      <c r="D1178" s="593"/>
      <c r="E1178" s="593"/>
      <c r="F1178" s="593"/>
      <c r="G1178" s="593"/>
      <c r="H1178" s="592"/>
      <c r="I1178" s="1240" t="s">
        <v>37</v>
      </c>
      <c r="J1178" s="1241"/>
      <c r="K1178" s="1242">
        <v>0.17</v>
      </c>
      <c r="L1178" s="1243"/>
      <c r="M1178" s="540">
        <f>K1178*12*I1132</f>
        <v>1877.0040000000001</v>
      </c>
    </row>
    <row r="1179" spans="1:13" ht="19.5" thickBot="1">
      <c r="A1179" s="674" t="s">
        <v>36</v>
      </c>
      <c r="B1179" s="673"/>
      <c r="C1179" s="673"/>
      <c r="D1179" s="673"/>
      <c r="E1179" s="673"/>
      <c r="F1179" s="673"/>
      <c r="G1179" s="673"/>
      <c r="H1179" s="672"/>
      <c r="I1179" s="1330" t="s">
        <v>35</v>
      </c>
      <c r="J1179" s="1331"/>
      <c r="K1179" s="1199">
        <v>19.88</v>
      </c>
      <c r="L1179" s="1214"/>
      <c r="M1179" s="548">
        <f>K1179*12*I1132</f>
        <v>219499.05600000001</v>
      </c>
    </row>
    <row r="1180" spans="1:13" ht="19.5" thickBot="1">
      <c r="A1180" s="1228" t="s">
        <v>34</v>
      </c>
      <c r="B1180" s="1229"/>
      <c r="C1180" s="1229"/>
      <c r="D1180" s="1229"/>
      <c r="E1180" s="1229"/>
      <c r="F1180" s="1229"/>
      <c r="G1180" s="1229"/>
      <c r="H1180" s="1279"/>
      <c r="I1180" s="550"/>
      <c r="J1180" s="549"/>
      <c r="K1180" s="1274">
        <v>2.2000000000000002</v>
      </c>
      <c r="L1180" s="1270"/>
      <c r="M1180" s="548">
        <f>K1180*12*I1132</f>
        <v>24290.640000000003</v>
      </c>
    </row>
    <row r="1181" spans="1:13">
      <c r="A1181" s="547" t="s">
        <v>33</v>
      </c>
      <c r="B1181" s="546"/>
      <c r="C1181" s="546"/>
      <c r="D1181" s="546"/>
      <c r="E1181" s="546"/>
      <c r="F1181" s="546"/>
      <c r="G1181" s="546"/>
      <c r="H1181" s="544"/>
      <c r="I1181" s="1251" t="s">
        <v>32</v>
      </c>
      <c r="J1181" s="1252"/>
      <c r="K1181" s="543"/>
      <c r="L1181" s="542"/>
      <c r="M1181" s="540"/>
    </row>
    <row r="1182" spans="1:13">
      <c r="A1182" s="547" t="s">
        <v>31</v>
      </c>
      <c r="B1182" s="546"/>
      <c r="C1182" s="546"/>
      <c r="D1182" s="546"/>
      <c r="E1182" s="546"/>
      <c r="F1182" s="546"/>
      <c r="G1182" s="546"/>
      <c r="H1182" s="544"/>
      <c r="I1182" s="518"/>
      <c r="J1182" s="541"/>
      <c r="K1182" s="543"/>
      <c r="L1182" s="542"/>
      <c r="M1182" s="540"/>
    </row>
    <row r="1183" spans="1:13" ht="19.5" thickBot="1">
      <c r="A1183" s="547" t="s">
        <v>30</v>
      </c>
      <c r="B1183" s="546"/>
      <c r="C1183" s="546"/>
      <c r="D1183" s="546"/>
      <c r="E1183" s="546"/>
      <c r="F1183" s="546"/>
      <c r="G1183" s="546"/>
      <c r="H1183" s="544"/>
      <c r="I1183" s="558"/>
      <c r="J1183" s="541"/>
      <c r="K1183" s="543"/>
      <c r="L1183" s="542"/>
      <c r="M1183" s="540"/>
    </row>
    <row r="1184" spans="1:13" ht="19.5" thickBot="1">
      <c r="A1184" s="674" t="s">
        <v>29</v>
      </c>
      <c r="B1184" s="673"/>
      <c r="C1184" s="673"/>
      <c r="D1184" s="673"/>
      <c r="E1184" s="673"/>
      <c r="F1184" s="673"/>
      <c r="G1184" s="673"/>
      <c r="H1184" s="672"/>
      <c r="I1184" s="550"/>
      <c r="J1184" s="549"/>
      <c r="K1184" s="1274">
        <v>1.1000000000000001</v>
      </c>
      <c r="L1184" s="1270"/>
      <c r="M1184" s="548">
        <f>K1184*12*I1132</f>
        <v>12145.320000000002</v>
      </c>
    </row>
    <row r="1185" spans="1:13">
      <c r="A1185" s="547" t="s">
        <v>28</v>
      </c>
      <c r="B1185" s="546"/>
      <c r="C1185" s="546"/>
      <c r="D1185" s="546"/>
      <c r="E1185" s="546"/>
      <c r="F1185" s="546"/>
      <c r="G1185" s="546"/>
      <c r="H1185" s="544"/>
      <c r="I1185" s="1251" t="s">
        <v>27</v>
      </c>
      <c r="J1185" s="1252"/>
      <c r="K1185" s="551"/>
      <c r="L1185" s="542"/>
      <c r="M1185" s="540"/>
    </row>
    <row r="1186" spans="1:13" ht="19.5" thickBot="1">
      <c r="A1186" s="547" t="s">
        <v>26</v>
      </c>
      <c r="B1186" s="546"/>
      <c r="C1186" s="546"/>
      <c r="D1186" s="546"/>
      <c r="E1186" s="546"/>
      <c r="F1186" s="546"/>
      <c r="G1186" s="546"/>
      <c r="H1186" s="544"/>
      <c r="I1186" s="518"/>
      <c r="J1186" s="541"/>
      <c r="K1186" s="551"/>
      <c r="L1186" s="542"/>
      <c r="M1186" s="540"/>
    </row>
    <row r="1187" spans="1:13" ht="19.5" thickBot="1">
      <c r="A1187" s="1228" t="s">
        <v>111</v>
      </c>
      <c r="B1187" s="1229"/>
      <c r="C1187" s="1229"/>
      <c r="D1187" s="1229"/>
      <c r="E1187" s="1229"/>
      <c r="F1187" s="1229"/>
      <c r="G1187" s="1229"/>
      <c r="H1187" s="1279"/>
      <c r="I1187" s="550"/>
      <c r="J1187" s="549"/>
      <c r="K1187" s="1274">
        <v>7.92</v>
      </c>
      <c r="L1187" s="1270"/>
      <c r="M1187" s="548">
        <f>K1187*12*I1132</f>
        <v>87446.303999999989</v>
      </c>
    </row>
    <row r="1188" spans="1:13">
      <c r="A1188" s="547" t="s">
        <v>24</v>
      </c>
      <c r="B1188" s="545"/>
      <c r="C1188" s="545"/>
      <c r="D1188" s="545"/>
      <c r="E1188" s="545"/>
      <c r="F1188" s="546"/>
      <c r="G1188" s="545"/>
      <c r="H1188" s="544"/>
      <c r="I1188" s="1271" t="s">
        <v>23</v>
      </c>
      <c r="J1188" s="1272"/>
      <c r="K1188" s="543"/>
      <c r="L1188" s="542"/>
      <c r="M1188" s="540"/>
    </row>
    <row r="1189" spans="1:13">
      <c r="A1189" s="547" t="s">
        <v>22</v>
      </c>
      <c r="B1189" s="545"/>
      <c r="C1189" s="545"/>
      <c r="D1189" s="545"/>
      <c r="E1189" s="545"/>
      <c r="F1189" s="546"/>
      <c r="G1189" s="545"/>
      <c r="H1189" s="544"/>
      <c r="I1189" s="1271" t="s">
        <v>21</v>
      </c>
      <c r="J1189" s="1272"/>
      <c r="K1189" s="543"/>
      <c r="L1189" s="542"/>
      <c r="M1189" s="540"/>
    </row>
    <row r="1190" spans="1:13">
      <c r="A1190" s="547" t="s">
        <v>20</v>
      </c>
      <c r="B1190" s="545"/>
      <c r="C1190" s="545"/>
      <c r="D1190" s="545"/>
      <c r="E1190" s="545"/>
      <c r="F1190" s="546"/>
      <c r="G1190" s="545"/>
      <c r="H1190" s="544"/>
      <c r="I1190" s="1271" t="s">
        <v>19</v>
      </c>
      <c r="J1190" s="1272"/>
      <c r="K1190" s="543"/>
      <c r="L1190" s="542"/>
      <c r="M1190" s="540"/>
    </row>
    <row r="1191" spans="1:13">
      <c r="A1191" s="547" t="s">
        <v>18</v>
      </c>
      <c r="B1191" s="545"/>
      <c r="C1191" s="545"/>
      <c r="D1191" s="545"/>
      <c r="E1191" s="545"/>
      <c r="F1191" s="546"/>
      <c r="G1191" s="545"/>
      <c r="H1191" s="544"/>
      <c r="I1191" s="1271" t="s">
        <v>17</v>
      </c>
      <c r="J1191" s="1272"/>
      <c r="K1191" s="543"/>
      <c r="L1191" s="542"/>
      <c r="M1191" s="540"/>
    </row>
    <row r="1192" spans="1:13">
      <c r="A1192" s="547" t="s">
        <v>16</v>
      </c>
      <c r="B1192" s="545"/>
      <c r="C1192" s="545"/>
      <c r="D1192" s="545"/>
      <c r="E1192" s="545"/>
      <c r="F1192" s="546"/>
      <c r="G1192" s="545"/>
      <c r="H1192" s="544"/>
      <c r="I1192" s="1271" t="s">
        <v>15</v>
      </c>
      <c r="J1192" s="1272"/>
      <c r="K1192" s="543"/>
      <c r="L1192" s="542"/>
      <c r="M1192" s="540"/>
    </row>
    <row r="1193" spans="1:13">
      <c r="A1193" s="547" t="s">
        <v>14</v>
      </c>
      <c r="B1193" s="545"/>
      <c r="C1193" s="545"/>
      <c r="D1193" s="545"/>
      <c r="E1193" s="545"/>
      <c r="F1193" s="546"/>
      <c r="G1193" s="545"/>
      <c r="H1193" s="544"/>
      <c r="I1193" s="518"/>
      <c r="J1193" s="541"/>
      <c r="K1193" s="543"/>
      <c r="L1193" s="542"/>
      <c r="M1193" s="540"/>
    </row>
    <row r="1194" spans="1:13">
      <c r="A1194" s="547" t="s">
        <v>13</v>
      </c>
      <c r="B1194" s="545"/>
      <c r="C1194" s="545"/>
      <c r="D1194" s="545"/>
      <c r="E1194" s="545"/>
      <c r="F1194" s="546"/>
      <c r="G1194" s="545"/>
      <c r="H1194" s="544"/>
      <c r="I1194" s="518"/>
      <c r="J1194" s="541"/>
      <c r="K1194" s="543"/>
      <c r="L1194" s="542"/>
      <c r="M1194" s="540"/>
    </row>
    <row r="1195" spans="1:13">
      <c r="A1195" s="547" t="s">
        <v>12</v>
      </c>
      <c r="B1195" s="545"/>
      <c r="C1195" s="545"/>
      <c r="D1195" s="545"/>
      <c r="E1195" s="545"/>
      <c r="F1195" s="546"/>
      <c r="G1195" s="545"/>
      <c r="H1195" s="544"/>
      <c r="I1195" s="518"/>
      <c r="J1195" s="541"/>
      <c r="K1195" s="543"/>
      <c r="L1195" s="542"/>
      <c r="M1195" s="540"/>
    </row>
    <row r="1196" spans="1:13">
      <c r="A1196" s="547" t="s">
        <v>11</v>
      </c>
      <c r="B1196" s="545"/>
      <c r="C1196" s="545"/>
      <c r="D1196" s="545"/>
      <c r="E1196" s="545"/>
      <c r="F1196" s="546"/>
      <c r="G1196" s="545"/>
      <c r="H1196" s="544"/>
      <c r="I1196" s="518"/>
      <c r="J1196" s="541"/>
      <c r="K1196" s="543"/>
      <c r="L1196" s="542"/>
      <c r="M1196" s="540"/>
    </row>
    <row r="1197" spans="1:13">
      <c r="A1197" s="547" t="s">
        <v>10</v>
      </c>
      <c r="B1197" s="545"/>
      <c r="C1197" s="545"/>
      <c r="D1197" s="545"/>
      <c r="E1197" s="545"/>
      <c r="F1197" s="546"/>
      <c r="G1197" s="545"/>
      <c r="H1197" s="544"/>
      <c r="I1197" s="518"/>
      <c r="J1197" s="541"/>
      <c r="K1197" s="543"/>
      <c r="L1197" s="542"/>
      <c r="M1197" s="540"/>
    </row>
    <row r="1198" spans="1:13" ht="19.5" thickBot="1">
      <c r="A1198" s="1248" t="s">
        <v>9</v>
      </c>
      <c r="B1198" s="1249"/>
      <c r="C1198" s="1249"/>
      <c r="D1198" s="1249"/>
      <c r="E1198" s="1249"/>
      <c r="F1198" s="1249"/>
      <c r="G1198" s="1249"/>
      <c r="H1198" s="1250"/>
      <c r="I1198" s="518"/>
      <c r="J1198" s="541"/>
      <c r="K1198" s="518"/>
      <c r="L1198" s="541"/>
      <c r="M1198" s="540"/>
    </row>
    <row r="1199" spans="1:13">
      <c r="A1199" s="539" t="s">
        <v>8</v>
      </c>
      <c r="B1199" s="538"/>
      <c r="C1199" s="538"/>
      <c r="D1199" s="538"/>
      <c r="E1199" s="538"/>
      <c r="F1199" s="538"/>
      <c r="G1199" s="538"/>
      <c r="H1199" s="538"/>
      <c r="I1199" s="1251" t="s">
        <v>3</v>
      </c>
      <c r="J1199" s="1252"/>
      <c r="K1199" s="537"/>
      <c r="L1199" s="536"/>
      <c r="M1199" s="535"/>
    </row>
    <row r="1200" spans="1:13" ht="19.5" thickBot="1">
      <c r="A1200" s="534" t="s">
        <v>7</v>
      </c>
      <c r="B1200" s="533"/>
      <c r="C1200" s="533"/>
      <c r="D1200" s="533"/>
      <c r="E1200" s="533"/>
      <c r="F1200" s="533"/>
      <c r="G1200" s="533"/>
      <c r="H1200" s="533"/>
      <c r="I1200" s="532"/>
      <c r="J1200" s="530"/>
      <c r="K1200" s="531"/>
      <c r="L1200" s="530"/>
      <c r="M1200" s="529"/>
    </row>
    <row r="1201" spans="1:13" ht="19.5" thickBot="1">
      <c r="A1201" s="1228" t="s">
        <v>6</v>
      </c>
      <c r="B1201" s="1229"/>
      <c r="C1201" s="1229"/>
      <c r="D1201" s="1229"/>
      <c r="E1201" s="1229"/>
      <c r="F1201" s="1229"/>
      <c r="G1201" s="1229"/>
      <c r="H1201" s="1299"/>
      <c r="I1201" s="1232" t="s">
        <v>5</v>
      </c>
      <c r="J1201" s="1300"/>
      <c r="K1201" s="1296">
        <v>1.69</v>
      </c>
      <c r="L1201" s="1297"/>
      <c r="M1201" s="521">
        <f>K1201*12*I1132</f>
        <v>18659.628000000001</v>
      </c>
    </row>
    <row r="1202" spans="1:13" ht="19.5" thickBot="1">
      <c r="A1202" s="526" t="s">
        <v>4</v>
      </c>
      <c r="B1202" s="525"/>
      <c r="C1202" s="525"/>
      <c r="D1202" s="525"/>
      <c r="E1202" s="525"/>
      <c r="F1202" s="525"/>
      <c r="G1202" s="525"/>
      <c r="H1202" s="525"/>
      <c r="I1202" s="1232" t="s">
        <v>3</v>
      </c>
      <c r="J1202" s="1233"/>
      <c r="K1202" s="1258">
        <v>0.46</v>
      </c>
      <c r="L1202" s="1259"/>
      <c r="M1202" s="521">
        <f>K1202*I1132*12</f>
        <v>5078.9520000000002</v>
      </c>
    </row>
    <row r="1203" spans="1:13" ht="19.5" thickBot="1">
      <c r="A1203" s="526" t="s">
        <v>2</v>
      </c>
      <c r="B1203" s="525"/>
      <c r="C1203" s="525"/>
      <c r="D1203" s="525"/>
      <c r="E1203" s="525"/>
      <c r="F1203" s="525"/>
      <c r="G1203" s="525"/>
      <c r="H1203" s="525"/>
      <c r="I1203" s="524"/>
      <c r="J1203" s="523"/>
      <c r="K1203" s="1258"/>
      <c r="L1203" s="1259"/>
      <c r="M1203" s="521">
        <f>K1203*I1132*12</f>
        <v>0</v>
      </c>
    </row>
    <row r="1204" spans="1:13" ht="19.5" thickBot="1">
      <c r="A1204" s="1228" t="s">
        <v>0</v>
      </c>
      <c r="B1204" s="1229"/>
      <c r="C1204" s="1229"/>
      <c r="D1204" s="1229"/>
      <c r="E1204" s="1229"/>
      <c r="F1204" s="1229"/>
      <c r="G1204" s="1229"/>
      <c r="H1204" s="1229"/>
      <c r="I1204" s="522"/>
      <c r="J1204" s="521"/>
      <c r="K1204" s="1230">
        <f>K1133+K1143+K1158+K1187+K1201+K1203+K1202</f>
        <v>59.71</v>
      </c>
      <c r="L1204" s="1231"/>
      <c r="M1204" s="521">
        <f>M1133+M1143+M1158+M1187+M1201+M1203+M1202</f>
        <v>659270.05200000014</v>
      </c>
    </row>
    <row r="1206" spans="1:13">
      <c r="A1206" s="1329" t="s">
        <v>104</v>
      </c>
      <c r="B1206" s="1329"/>
      <c r="C1206" s="1329"/>
      <c r="D1206" s="1329"/>
      <c r="E1206" s="1329"/>
      <c r="F1206" s="1329"/>
      <c r="G1206" s="1329"/>
      <c r="H1206" s="1329"/>
      <c r="I1206" s="1329"/>
      <c r="J1206" s="1329"/>
      <c r="K1206" s="1329"/>
      <c r="L1206" s="1329"/>
      <c r="M1206" s="573"/>
    </row>
    <row r="1207" spans="1:13">
      <c r="A1207" s="1294" t="s">
        <v>139</v>
      </c>
      <c r="B1207" s="1294"/>
      <c r="C1207" s="1294"/>
      <c r="D1207" s="1294"/>
      <c r="E1207" s="1294"/>
      <c r="F1207" s="1294"/>
      <c r="G1207" s="1294"/>
      <c r="H1207" s="1294"/>
      <c r="I1207" s="1294"/>
      <c r="J1207" s="1294"/>
      <c r="K1207" s="1294"/>
      <c r="L1207" s="1294"/>
      <c r="M1207" s="573"/>
    </row>
    <row r="1208" spans="1:13">
      <c r="A1208" s="607"/>
      <c r="B1208" s="607"/>
      <c r="C1208" s="607"/>
      <c r="D1208" s="607"/>
      <c r="E1208" s="607"/>
      <c r="F1208" s="607" t="s">
        <v>271</v>
      </c>
      <c r="G1208" s="607"/>
      <c r="H1208" s="607"/>
      <c r="I1208" s="607"/>
      <c r="J1208" s="607"/>
      <c r="K1208" s="607"/>
      <c r="L1208" s="607"/>
      <c r="M1208" s="573"/>
    </row>
    <row r="1209" spans="1:13">
      <c r="A1209" s="615"/>
      <c r="B1209" s="591"/>
      <c r="C1209" s="1295" t="s">
        <v>100</v>
      </c>
      <c r="D1209" s="1295"/>
      <c r="E1209" s="1295"/>
      <c r="F1209" s="591"/>
      <c r="G1209" s="591"/>
      <c r="H1209" s="590"/>
      <c r="I1209" s="1285" t="s">
        <v>99</v>
      </c>
      <c r="J1209" s="1286"/>
      <c r="K1209" s="1285" t="s">
        <v>98</v>
      </c>
      <c r="L1209" s="1286"/>
      <c r="M1209" s="589"/>
    </row>
    <row r="1210" spans="1:13">
      <c r="A1210" s="558"/>
      <c r="B1210" s="518"/>
      <c r="C1210" s="518"/>
      <c r="D1210" s="518"/>
      <c r="E1210" s="518"/>
      <c r="F1210" s="518"/>
      <c r="G1210" s="518"/>
      <c r="H1210" s="541"/>
      <c r="I1210" s="518"/>
      <c r="J1210" s="541"/>
      <c r="K1210" s="1271" t="s">
        <v>97</v>
      </c>
      <c r="L1210" s="1272"/>
      <c r="M1210" s="616" t="s">
        <v>96</v>
      </c>
    </row>
    <row r="1211" spans="1:13">
      <c r="A1211" s="558"/>
      <c r="B1211" s="518"/>
      <c r="C1211" s="518"/>
      <c r="D1211" s="518"/>
      <c r="E1211" s="518"/>
      <c r="F1211" s="518"/>
      <c r="G1211" s="518"/>
      <c r="H1211" s="541"/>
      <c r="I1211" s="1271" t="s">
        <v>95</v>
      </c>
      <c r="J1211" s="1272"/>
      <c r="K1211" s="1275" t="s">
        <v>94</v>
      </c>
      <c r="L1211" s="1276"/>
      <c r="M1211" s="616" t="s">
        <v>93</v>
      </c>
    </row>
    <row r="1212" spans="1:13" ht="19.5" thickBot="1">
      <c r="A1212" s="615"/>
      <c r="B1212" s="591"/>
      <c r="C1212" s="591"/>
      <c r="D1212" s="591"/>
      <c r="E1212" s="591"/>
      <c r="F1212" s="591"/>
      <c r="G1212" s="591"/>
      <c r="H1212" s="590"/>
      <c r="I1212" s="1291">
        <v>225.8</v>
      </c>
      <c r="J1212" s="1292"/>
      <c r="K1212" s="1240"/>
      <c r="L1212" s="1241"/>
      <c r="M1212" s="614"/>
    </row>
    <row r="1213" spans="1:13">
      <c r="A1213" s="605" t="s">
        <v>92</v>
      </c>
      <c r="B1213" s="583"/>
      <c r="C1213" s="583"/>
      <c r="D1213" s="583"/>
      <c r="E1213" s="583"/>
      <c r="F1213" s="583"/>
      <c r="G1213" s="583"/>
      <c r="H1213" s="613"/>
      <c r="I1213" s="537"/>
      <c r="J1213" s="536"/>
      <c r="K1213" s="1293">
        <f>K1216+K1219</f>
        <v>7.59</v>
      </c>
      <c r="L1213" s="1288"/>
      <c r="M1213" s="535">
        <f>K1213*12*I1212</f>
        <v>20565.864000000001</v>
      </c>
    </row>
    <row r="1214" spans="1:13">
      <c r="A1214" s="612" t="s">
        <v>91</v>
      </c>
      <c r="B1214" s="611"/>
      <c r="C1214" s="611"/>
      <c r="D1214" s="611"/>
      <c r="E1214" s="611"/>
      <c r="F1214" s="611"/>
      <c r="G1214" s="611"/>
      <c r="H1214" s="606"/>
      <c r="I1214" s="518"/>
      <c r="J1214" s="541"/>
      <c r="K1214" s="518"/>
      <c r="L1214" s="541"/>
      <c r="M1214" s="610"/>
    </row>
    <row r="1215" spans="1:13" ht="19.5" thickBot="1">
      <c r="A1215" s="601" t="s">
        <v>90</v>
      </c>
      <c r="B1215" s="609"/>
      <c r="C1215" s="609"/>
      <c r="D1215" s="609"/>
      <c r="E1215" s="609"/>
      <c r="F1215" s="609"/>
      <c r="G1215" s="609"/>
      <c r="H1215" s="608"/>
      <c r="I1215" s="531"/>
      <c r="J1215" s="530"/>
      <c r="K1215" s="531"/>
      <c r="L1215" s="530"/>
      <c r="M1215" s="529"/>
    </row>
    <row r="1216" spans="1:13">
      <c r="A1216" s="588" t="s">
        <v>89</v>
      </c>
      <c r="B1216" s="581"/>
      <c r="C1216" s="581"/>
      <c r="D1216" s="581"/>
      <c r="E1216" s="581"/>
      <c r="F1216" s="581"/>
      <c r="G1216" s="581"/>
      <c r="H1216" s="580"/>
      <c r="I1216" s="1275" t="s">
        <v>27</v>
      </c>
      <c r="J1216" s="1276"/>
      <c r="K1216" s="1251">
        <v>4.54</v>
      </c>
      <c r="L1216" s="1252"/>
      <c r="M1216" s="540">
        <f>K1216*12*I1212</f>
        <v>12301.584000000001</v>
      </c>
    </row>
    <row r="1217" spans="1:13">
      <c r="A1217" s="547" t="s">
        <v>80</v>
      </c>
      <c r="B1217" s="518"/>
      <c r="C1217" s="518"/>
      <c r="D1217" s="518"/>
      <c r="E1217" s="518"/>
      <c r="F1217" s="518"/>
      <c r="G1217" s="518"/>
      <c r="H1217" s="541"/>
      <c r="I1217" s="1271" t="s">
        <v>70</v>
      </c>
      <c r="J1217" s="1272"/>
      <c r="K1217" s="573"/>
      <c r="L1217" s="541"/>
      <c r="M1217" s="540"/>
    </row>
    <row r="1218" spans="1:13">
      <c r="A1218" s="588" t="s">
        <v>79</v>
      </c>
      <c r="B1218" s="581"/>
      <c r="C1218" s="581"/>
      <c r="D1218" s="581"/>
      <c r="E1218" s="581"/>
      <c r="F1218" s="581"/>
      <c r="G1218" s="581"/>
      <c r="H1218" s="580"/>
      <c r="I1218" s="1275"/>
      <c r="J1218" s="1276"/>
      <c r="K1218" s="573"/>
      <c r="L1218" s="541"/>
      <c r="M1218" s="540"/>
    </row>
    <row r="1219" spans="1:13">
      <c r="A1219" s="588" t="s">
        <v>88</v>
      </c>
      <c r="B1219" s="581"/>
      <c r="C1219" s="581"/>
      <c r="D1219" s="581"/>
      <c r="E1219" s="581"/>
      <c r="F1219" s="581"/>
      <c r="G1219" s="581"/>
      <c r="H1219" s="580"/>
      <c r="I1219" s="1277" t="s">
        <v>59</v>
      </c>
      <c r="J1219" s="1278"/>
      <c r="K1219" s="1271">
        <v>3.05</v>
      </c>
      <c r="L1219" s="1272"/>
      <c r="M1219" s="540">
        <f>K1219*12*I1212</f>
        <v>8264.2799999999988</v>
      </c>
    </row>
    <row r="1220" spans="1:13">
      <c r="A1220" s="595" t="s">
        <v>87</v>
      </c>
      <c r="B1220" s="563"/>
      <c r="C1220" s="563"/>
      <c r="D1220" s="563"/>
      <c r="E1220" s="563"/>
      <c r="F1220" s="563"/>
      <c r="G1220" s="563"/>
      <c r="H1220" s="517"/>
      <c r="I1220" s="1271" t="s">
        <v>70</v>
      </c>
      <c r="J1220" s="1272"/>
      <c r="K1220" s="607"/>
      <c r="L1220" s="606"/>
      <c r="M1220" s="540"/>
    </row>
    <row r="1221" spans="1:13">
      <c r="A1221" s="594" t="s">
        <v>86</v>
      </c>
      <c r="B1221" s="591"/>
      <c r="C1221" s="591"/>
      <c r="D1221" s="591"/>
      <c r="E1221" s="591"/>
      <c r="F1221" s="591"/>
      <c r="G1221" s="591"/>
      <c r="H1221" s="590"/>
      <c r="I1221" s="1271"/>
      <c r="J1221" s="1272"/>
      <c r="K1221" s="573"/>
      <c r="L1221" s="541"/>
      <c r="M1221" s="540"/>
    </row>
    <row r="1222" spans="1:13" ht="19.5" thickBot="1">
      <c r="A1222" s="588" t="s">
        <v>85</v>
      </c>
      <c r="B1222" s="587"/>
      <c r="C1222" s="587"/>
      <c r="D1222" s="587"/>
      <c r="E1222" s="587"/>
      <c r="F1222" s="587"/>
      <c r="G1222" s="587"/>
      <c r="H1222" s="586"/>
      <c r="I1222" s="581"/>
      <c r="J1222" s="580"/>
      <c r="K1222" s="1238"/>
      <c r="L1222" s="1239"/>
      <c r="M1222" s="540"/>
    </row>
    <row r="1223" spans="1:13">
      <c r="A1223" s="605" t="s">
        <v>84</v>
      </c>
      <c r="B1223" s="604"/>
      <c r="C1223" s="604"/>
      <c r="D1223" s="604"/>
      <c r="E1223" s="604"/>
      <c r="F1223" s="604"/>
      <c r="G1223" s="604"/>
      <c r="H1223" s="603"/>
      <c r="I1223" s="537"/>
      <c r="J1223" s="602"/>
      <c r="K1223" s="1290">
        <f>K1225+K1230+K1233</f>
        <v>6.1999999999999993</v>
      </c>
      <c r="L1223" s="1288"/>
      <c r="M1223" s="535">
        <f>K1223*12*I1212</f>
        <v>16799.52</v>
      </c>
    </row>
    <row r="1224" spans="1:13" ht="19.5" thickBot="1">
      <c r="A1224" s="601" t="s">
        <v>83</v>
      </c>
      <c r="B1224" s="600"/>
      <c r="C1224" s="600"/>
      <c r="D1224" s="600"/>
      <c r="E1224" s="600"/>
      <c r="F1224" s="600"/>
      <c r="G1224" s="600"/>
      <c r="H1224" s="599"/>
      <c r="I1224" s="531"/>
      <c r="J1224" s="598"/>
      <c r="K1224" s="531"/>
      <c r="L1224" s="530"/>
      <c r="M1224" s="529"/>
    </row>
    <row r="1225" spans="1:13">
      <c r="A1225" s="547" t="s">
        <v>82</v>
      </c>
      <c r="B1225" s="546"/>
      <c r="C1225" s="546"/>
      <c r="D1225" s="546"/>
      <c r="E1225" s="546"/>
      <c r="F1225" s="546"/>
      <c r="G1225" s="546"/>
      <c r="H1225" s="544"/>
      <c r="I1225" s="1271" t="s">
        <v>27</v>
      </c>
      <c r="J1225" s="1272"/>
      <c r="K1225" s="1251">
        <v>3.11</v>
      </c>
      <c r="L1225" s="1252"/>
      <c r="M1225" s="540">
        <f>K1225*12*I1212</f>
        <v>8426.8559999999998</v>
      </c>
    </row>
    <row r="1226" spans="1:13">
      <c r="A1226" s="588" t="s">
        <v>81</v>
      </c>
      <c r="B1226" s="587"/>
      <c r="C1226" s="587"/>
      <c r="D1226" s="587"/>
      <c r="E1226" s="587"/>
      <c r="F1226" s="587"/>
      <c r="G1226" s="587"/>
      <c r="H1226" s="586"/>
      <c r="I1226" s="597"/>
      <c r="J1226" s="596"/>
      <c r="K1226" s="573"/>
      <c r="L1226" s="541"/>
      <c r="M1226" s="540"/>
    </row>
    <row r="1227" spans="1:13">
      <c r="A1227" s="547" t="s">
        <v>80</v>
      </c>
      <c r="B1227" s="518"/>
      <c r="C1227" s="518"/>
      <c r="D1227" s="518"/>
      <c r="E1227" s="518"/>
      <c r="F1227" s="518"/>
      <c r="G1227" s="518"/>
      <c r="H1227" s="541"/>
      <c r="I1227" s="1271" t="s">
        <v>70</v>
      </c>
      <c r="J1227" s="1272"/>
      <c r="K1227" s="573"/>
      <c r="L1227" s="541"/>
      <c r="M1227" s="540"/>
    </row>
    <row r="1228" spans="1:13">
      <c r="A1228" s="588" t="s">
        <v>79</v>
      </c>
      <c r="B1228" s="581"/>
      <c r="C1228" s="581"/>
      <c r="D1228" s="581"/>
      <c r="E1228" s="581"/>
      <c r="F1228" s="581"/>
      <c r="G1228" s="581"/>
      <c r="H1228" s="580"/>
      <c r="I1228" s="1275"/>
      <c r="J1228" s="1276"/>
      <c r="K1228" s="573"/>
      <c r="L1228" s="541"/>
      <c r="M1228" s="540"/>
    </row>
    <row r="1229" spans="1:13">
      <c r="A1229" s="595" t="s">
        <v>78</v>
      </c>
      <c r="B1229" s="563"/>
      <c r="C1229" s="517"/>
      <c r="D1229" s="518"/>
      <c r="E1229" s="518"/>
      <c r="F1229" s="518"/>
      <c r="G1229" s="518"/>
      <c r="H1229" s="541"/>
      <c r="I1229" s="1271" t="s">
        <v>70</v>
      </c>
      <c r="J1229" s="1272"/>
      <c r="K1229" s="573"/>
      <c r="L1229" s="541"/>
      <c r="M1229" s="540"/>
    </row>
    <row r="1230" spans="1:13">
      <c r="A1230" s="547" t="s">
        <v>77</v>
      </c>
      <c r="B1230" s="518"/>
      <c r="C1230" s="518"/>
      <c r="D1230" s="563"/>
      <c r="E1230" s="563"/>
      <c r="F1230" s="563"/>
      <c r="G1230" s="563"/>
      <c r="H1230" s="517"/>
      <c r="I1230" s="1277" t="s">
        <v>59</v>
      </c>
      <c r="J1230" s="1278"/>
      <c r="K1230" s="1271">
        <v>1.36</v>
      </c>
      <c r="L1230" s="1272"/>
      <c r="M1230" s="540">
        <f>K1230*12*I1212</f>
        <v>3685.056</v>
      </c>
    </row>
    <row r="1231" spans="1:13">
      <c r="A1231" s="594" t="s">
        <v>76</v>
      </c>
      <c r="B1231" s="593"/>
      <c r="C1231" s="593"/>
      <c r="D1231" s="593"/>
      <c r="E1231" s="593"/>
      <c r="F1231" s="593"/>
      <c r="G1231" s="593"/>
      <c r="H1231" s="592"/>
      <c r="I1231" s="1285" t="s">
        <v>75</v>
      </c>
      <c r="J1231" s="1286"/>
      <c r="K1231" s="573"/>
      <c r="L1231" s="541"/>
      <c r="M1231" s="540"/>
    </row>
    <row r="1232" spans="1:13">
      <c r="A1232" s="588"/>
      <c r="B1232" s="587"/>
      <c r="C1232" s="587"/>
      <c r="D1232" s="587"/>
      <c r="E1232" s="587"/>
      <c r="F1232" s="587"/>
      <c r="G1232" s="587"/>
      <c r="H1232" s="586"/>
      <c r="I1232" s="581" t="s">
        <v>74</v>
      </c>
      <c r="J1232" s="580"/>
      <c r="K1232" s="573"/>
      <c r="L1232" s="541"/>
      <c r="M1232" s="540"/>
    </row>
    <row r="1233" spans="1:13">
      <c r="A1233" s="594" t="s">
        <v>73</v>
      </c>
      <c r="B1233" s="593"/>
      <c r="C1233" s="593"/>
      <c r="D1233" s="593"/>
      <c r="E1233" s="593"/>
      <c r="F1233" s="593"/>
      <c r="G1233" s="593"/>
      <c r="H1233" s="592"/>
      <c r="I1233" s="1285" t="s">
        <v>59</v>
      </c>
      <c r="J1233" s="1286"/>
      <c r="K1233" s="1271">
        <v>1.73</v>
      </c>
      <c r="L1233" s="1272"/>
      <c r="M1233" s="540">
        <f>K1233*12*I1212</f>
        <v>4687.6080000000002</v>
      </c>
    </row>
    <row r="1234" spans="1:13">
      <c r="A1234" s="588" t="s">
        <v>72</v>
      </c>
      <c r="B1234" s="587"/>
      <c r="C1234" s="587"/>
      <c r="D1234" s="587"/>
      <c r="E1234" s="587"/>
      <c r="F1234" s="587"/>
      <c r="G1234" s="587"/>
      <c r="H1234" s="586"/>
      <c r="I1234" s="581"/>
      <c r="J1234" s="580"/>
      <c r="K1234" s="573"/>
      <c r="L1234" s="541"/>
      <c r="M1234" s="540"/>
    </row>
    <row r="1235" spans="1:13">
      <c r="A1235" s="594" t="s">
        <v>71</v>
      </c>
      <c r="B1235" s="593"/>
      <c r="C1235" s="593"/>
      <c r="D1235" s="593"/>
      <c r="E1235" s="593"/>
      <c r="F1235" s="593"/>
      <c r="G1235" s="593"/>
      <c r="H1235" s="592"/>
      <c r="I1235" s="1271" t="s">
        <v>70</v>
      </c>
      <c r="J1235" s="1272"/>
      <c r="K1235" s="573"/>
      <c r="L1235" s="541"/>
      <c r="M1235" s="540"/>
    </row>
    <row r="1236" spans="1:13">
      <c r="A1236" s="594" t="s">
        <v>69</v>
      </c>
      <c r="B1236" s="593"/>
      <c r="C1236" s="593"/>
      <c r="D1236" s="593"/>
      <c r="E1236" s="593"/>
      <c r="F1236" s="593"/>
      <c r="G1236" s="593"/>
      <c r="H1236" s="592"/>
      <c r="I1236" s="1285" t="s">
        <v>68</v>
      </c>
      <c r="J1236" s="1286"/>
      <c r="K1236" s="591"/>
      <c r="L1236" s="590"/>
      <c r="M1236" s="589"/>
    </row>
    <row r="1237" spans="1:13" ht="19.5" thickBot="1">
      <c r="A1237" s="588"/>
      <c r="B1237" s="587"/>
      <c r="C1237" s="587"/>
      <c r="D1237" s="587"/>
      <c r="E1237" s="587"/>
      <c r="F1237" s="587"/>
      <c r="G1237" s="587"/>
      <c r="H1237" s="586"/>
      <c r="I1237" s="1282" t="s">
        <v>67</v>
      </c>
      <c r="J1237" s="1283"/>
      <c r="K1237" s="581"/>
      <c r="L1237" s="580"/>
      <c r="M1237" s="585"/>
    </row>
    <row r="1238" spans="1:13">
      <c r="A1238" s="584" t="s">
        <v>66</v>
      </c>
      <c r="B1238" s="583"/>
      <c r="C1238" s="583"/>
      <c r="D1238" s="583"/>
      <c r="E1238" s="583"/>
      <c r="F1238" s="583"/>
      <c r="G1238" s="537"/>
      <c r="H1238" s="536"/>
      <c r="I1238" s="537"/>
      <c r="J1238" s="536"/>
      <c r="K1238" s="1287">
        <f>K1240+K1247+K1255+K1259+K1260+K1264</f>
        <v>59.180000000000007</v>
      </c>
      <c r="L1238" s="1288"/>
      <c r="M1238" s="535">
        <f>M1240+M1247+M1255+M1259+M1260+M1264</f>
        <v>160354.12800000003</v>
      </c>
    </row>
    <row r="1239" spans="1:13" ht="19.5" thickBot="1">
      <c r="A1239" s="582"/>
      <c r="B1239" s="531"/>
      <c r="C1239" s="531"/>
      <c r="D1239" s="531"/>
      <c r="E1239" s="531"/>
      <c r="F1239" s="531"/>
      <c r="G1239" s="531"/>
      <c r="H1239" s="530"/>
      <c r="I1239" s="531"/>
      <c r="J1239" s="530"/>
      <c r="K1239" s="531"/>
      <c r="L1239" s="530"/>
      <c r="M1239" s="529"/>
    </row>
    <row r="1240" spans="1:13" ht="19.5" thickBot="1">
      <c r="A1240" s="1228" t="s">
        <v>65</v>
      </c>
      <c r="B1240" s="1229"/>
      <c r="C1240" s="1229"/>
      <c r="D1240" s="1229"/>
      <c r="E1240" s="1229"/>
      <c r="F1240" s="1229"/>
      <c r="G1240" s="1229"/>
      <c r="H1240" s="1279"/>
      <c r="I1240" s="550"/>
      <c r="J1240" s="549"/>
      <c r="K1240" s="1289">
        <f>K1241+K1242+K1243+K1245+K1246</f>
        <v>8.3000000000000007</v>
      </c>
      <c r="L1240" s="1284"/>
      <c r="M1240" s="548">
        <f>K1240*12*I1212</f>
        <v>22489.680000000004</v>
      </c>
    </row>
    <row r="1241" spans="1:13">
      <c r="A1241" s="588" t="s">
        <v>64</v>
      </c>
      <c r="B1241" s="587"/>
      <c r="C1241" s="587"/>
      <c r="D1241" s="587"/>
      <c r="E1241" s="587"/>
      <c r="F1241" s="587"/>
      <c r="G1241" s="587"/>
      <c r="H1241" s="586"/>
      <c r="I1241" s="1275" t="s">
        <v>63</v>
      </c>
      <c r="J1241" s="1276"/>
      <c r="K1241" s="1251">
        <v>2.2400000000000002</v>
      </c>
      <c r="L1241" s="1252"/>
      <c r="M1241" s="540">
        <f>K1241*12*I1212</f>
        <v>6069.5040000000008</v>
      </c>
    </row>
    <row r="1242" spans="1:13">
      <c r="A1242" s="595" t="s">
        <v>62</v>
      </c>
      <c r="B1242" s="676"/>
      <c r="C1242" s="676"/>
      <c r="D1242" s="676"/>
      <c r="E1242" s="676"/>
      <c r="F1242" s="676"/>
      <c r="G1242" s="676"/>
      <c r="H1242" s="675"/>
      <c r="I1242" s="1277" t="s">
        <v>61</v>
      </c>
      <c r="J1242" s="1278"/>
      <c r="K1242" s="1271">
        <v>5.28</v>
      </c>
      <c r="L1242" s="1272"/>
      <c r="M1242" s="540">
        <f>K1242*12*I1212</f>
        <v>14306.688</v>
      </c>
    </row>
    <row r="1243" spans="1:13">
      <c r="A1243" s="594" t="s">
        <v>60</v>
      </c>
      <c r="B1243" s="593"/>
      <c r="C1243" s="593"/>
      <c r="D1243" s="593"/>
      <c r="E1243" s="593"/>
      <c r="F1243" s="593"/>
      <c r="G1243" s="593"/>
      <c r="H1243" s="592"/>
      <c r="I1243" s="1285" t="s">
        <v>59</v>
      </c>
      <c r="J1243" s="1286"/>
      <c r="K1243" s="1271">
        <v>0.6</v>
      </c>
      <c r="L1243" s="1272"/>
      <c r="M1243" s="540">
        <f>K1243*12*I1212</f>
        <v>1625.76</v>
      </c>
    </row>
    <row r="1244" spans="1:13">
      <c r="A1244" s="678" t="s">
        <v>58</v>
      </c>
      <c r="B1244" s="581"/>
      <c r="C1244" s="581"/>
      <c r="D1244" s="581"/>
      <c r="E1244" s="587"/>
      <c r="F1244" s="587"/>
      <c r="G1244" s="587"/>
      <c r="H1244" s="586"/>
      <c r="I1244" s="581"/>
      <c r="J1244" s="580"/>
      <c r="K1244" s="518"/>
      <c r="L1244" s="541"/>
      <c r="M1244" s="540"/>
    </row>
    <row r="1245" spans="1:13">
      <c r="A1245" s="595" t="s">
        <v>57</v>
      </c>
      <c r="B1245" s="676"/>
      <c r="C1245" s="676"/>
      <c r="D1245" s="676"/>
      <c r="E1245" s="676"/>
      <c r="F1245" s="676"/>
      <c r="G1245" s="676"/>
      <c r="H1245" s="675"/>
      <c r="I1245" s="1277" t="s">
        <v>27</v>
      </c>
      <c r="J1245" s="1278"/>
      <c r="K1245" s="1271">
        <v>0.18</v>
      </c>
      <c r="L1245" s="1272"/>
      <c r="M1245" s="540">
        <f>K1245*12*I1212</f>
        <v>487.72800000000007</v>
      </c>
    </row>
    <row r="1246" spans="1:13" ht="19.5" thickBot="1">
      <c r="A1246" s="594" t="s">
        <v>56</v>
      </c>
      <c r="B1246" s="593"/>
      <c r="C1246" s="593"/>
      <c r="D1246" s="593"/>
      <c r="E1246" s="593"/>
      <c r="F1246" s="593"/>
      <c r="G1246" s="593"/>
      <c r="H1246" s="592"/>
      <c r="I1246" s="1240" t="s">
        <v>27</v>
      </c>
      <c r="J1246" s="1241"/>
      <c r="K1246" s="1282"/>
      <c r="L1246" s="1283"/>
      <c r="M1246" s="540"/>
    </row>
    <row r="1247" spans="1:13" ht="19.5" thickBot="1">
      <c r="A1247" s="1303" t="s">
        <v>55</v>
      </c>
      <c r="B1247" s="1304"/>
      <c r="C1247" s="1304"/>
      <c r="D1247" s="1304"/>
      <c r="E1247" s="1304"/>
      <c r="F1247" s="1304"/>
      <c r="G1247" s="1304"/>
      <c r="H1247" s="1305"/>
      <c r="I1247" s="550"/>
      <c r="J1247" s="549"/>
      <c r="K1247" s="1274">
        <f>K1248+K1249+K1251+K1252+K1253+K1254</f>
        <v>2.5499999999999998</v>
      </c>
      <c r="L1247" s="1284"/>
      <c r="M1247" s="548">
        <f>K1247*12*I1212</f>
        <v>6909.48</v>
      </c>
    </row>
    <row r="1248" spans="1:13">
      <c r="A1248" s="677" t="s">
        <v>54</v>
      </c>
      <c r="B1248" s="581"/>
      <c r="C1248" s="581"/>
      <c r="D1248" s="581"/>
      <c r="E1248" s="581"/>
      <c r="F1248" s="587"/>
      <c r="G1248" s="587"/>
      <c r="H1248" s="586"/>
      <c r="I1248" s="576"/>
      <c r="J1248" s="541"/>
      <c r="K1248" s="1251">
        <v>0.14000000000000001</v>
      </c>
      <c r="L1248" s="1252"/>
      <c r="M1248" s="540">
        <f>K1248*12*I1212</f>
        <v>379.34400000000005</v>
      </c>
    </row>
    <row r="1249" spans="1:15">
      <c r="A1249" s="615" t="s">
        <v>53</v>
      </c>
      <c r="B1249" s="591"/>
      <c r="C1249" s="591"/>
      <c r="D1249" s="591"/>
      <c r="E1249" s="591"/>
      <c r="F1249" s="593"/>
      <c r="G1249" s="593"/>
      <c r="H1249" s="592"/>
      <c r="I1249" s="1271" t="s">
        <v>52</v>
      </c>
      <c r="J1249" s="1272"/>
      <c r="K1249" s="1271">
        <v>1.22</v>
      </c>
      <c r="L1249" s="1272"/>
      <c r="M1249" s="540">
        <f>K1249*12*I1212</f>
        <v>3305.7120000000004</v>
      </c>
    </row>
    <row r="1250" spans="1:15">
      <c r="A1250" s="588" t="s">
        <v>51</v>
      </c>
      <c r="B1250" s="587"/>
      <c r="C1250" s="587"/>
      <c r="D1250" s="587"/>
      <c r="E1250" s="587"/>
      <c r="F1250" s="587"/>
      <c r="G1250" s="587"/>
      <c r="H1250" s="586"/>
      <c r="I1250" s="1275" t="s">
        <v>50</v>
      </c>
      <c r="J1250" s="1276"/>
      <c r="K1250" s="573"/>
      <c r="L1250" s="541"/>
      <c r="M1250" s="540"/>
    </row>
    <row r="1251" spans="1:15">
      <c r="A1251" s="595" t="s">
        <v>49</v>
      </c>
      <c r="B1251" s="676"/>
      <c r="C1251" s="676"/>
      <c r="D1251" s="676"/>
      <c r="E1251" s="676"/>
      <c r="F1251" s="676"/>
      <c r="G1251" s="676"/>
      <c r="H1251" s="675"/>
      <c r="I1251" s="1277" t="s">
        <v>48</v>
      </c>
      <c r="J1251" s="1278"/>
      <c r="K1251" s="1271">
        <v>0.75</v>
      </c>
      <c r="L1251" s="1272"/>
      <c r="M1251" s="540">
        <f>K1251*12*I1212</f>
        <v>2032.2</v>
      </c>
    </row>
    <row r="1252" spans="1:15">
      <c r="A1252" s="595" t="s">
        <v>47</v>
      </c>
      <c r="B1252" s="676"/>
      <c r="C1252" s="676"/>
      <c r="D1252" s="676"/>
      <c r="E1252" s="676"/>
      <c r="F1252" s="676"/>
      <c r="G1252" s="676"/>
      <c r="H1252" s="675"/>
      <c r="I1252" s="1277" t="s">
        <v>46</v>
      </c>
      <c r="J1252" s="1278"/>
      <c r="K1252" s="1271">
        <v>0.19</v>
      </c>
      <c r="L1252" s="1272"/>
      <c r="M1252" s="540">
        <f>K1252*12*I1212</f>
        <v>514.82400000000007</v>
      </c>
    </row>
    <row r="1253" spans="1:15">
      <c r="A1253" s="594" t="s">
        <v>38</v>
      </c>
      <c r="B1253" s="593"/>
      <c r="C1253" s="593"/>
      <c r="D1253" s="593"/>
      <c r="E1253" s="593"/>
      <c r="F1253" s="593"/>
      <c r="G1253" s="593"/>
      <c r="H1253" s="592"/>
      <c r="I1253" s="1277" t="s">
        <v>37</v>
      </c>
      <c r="J1253" s="1278"/>
      <c r="K1253" s="1238">
        <v>0.1</v>
      </c>
      <c r="L1253" s="1239"/>
      <c r="M1253" s="540">
        <f>K1253*12*I1212</f>
        <v>270.96000000000004</v>
      </c>
    </row>
    <row r="1254" spans="1:15" ht="19.5" thickBot="1">
      <c r="A1254" s="594" t="s">
        <v>45</v>
      </c>
      <c r="B1254" s="593"/>
      <c r="C1254" s="593"/>
      <c r="D1254" s="593"/>
      <c r="E1254" s="593"/>
      <c r="F1254" s="593"/>
      <c r="G1254" s="593"/>
      <c r="H1254" s="592"/>
      <c r="I1254" s="1240" t="s">
        <v>44</v>
      </c>
      <c r="J1254" s="1241"/>
      <c r="K1254" s="1242">
        <v>0.15</v>
      </c>
      <c r="L1254" s="1243"/>
      <c r="M1254" s="572">
        <f>K1254*12*I1212</f>
        <v>406.44</v>
      </c>
    </row>
    <row r="1255" spans="1:15" ht="19.5" thickBot="1">
      <c r="A1255" s="1303" t="s">
        <v>43</v>
      </c>
      <c r="B1255" s="1304"/>
      <c r="C1255" s="1304"/>
      <c r="D1255" s="1304"/>
      <c r="E1255" s="1304"/>
      <c r="F1255" s="1304"/>
      <c r="G1255" s="1304"/>
      <c r="H1255" s="1305"/>
      <c r="I1255" s="571"/>
      <c r="J1255" s="570"/>
      <c r="K1255" s="1269">
        <f>K1256+K1257+K1258</f>
        <v>1.67</v>
      </c>
      <c r="L1255" s="1270"/>
      <c r="M1255" s="548">
        <f>K1255*12*I1212</f>
        <v>4525.0320000000002</v>
      </c>
    </row>
    <row r="1256" spans="1:15">
      <c r="A1256" s="588" t="s">
        <v>42</v>
      </c>
      <c r="B1256" s="587"/>
      <c r="C1256" s="587"/>
      <c r="D1256" s="587"/>
      <c r="E1256" s="587"/>
      <c r="F1256" s="587"/>
      <c r="G1256" s="587"/>
      <c r="H1256" s="586"/>
      <c r="I1256" s="1234" t="s">
        <v>41</v>
      </c>
      <c r="J1256" s="1235"/>
      <c r="K1256" s="1236">
        <v>0.8</v>
      </c>
      <c r="L1256" s="1237"/>
      <c r="M1256" s="540">
        <f>K1256*12*I1212</f>
        <v>2167.6800000000003</v>
      </c>
    </row>
    <row r="1257" spans="1:15">
      <c r="A1257" s="595" t="s">
        <v>40</v>
      </c>
      <c r="B1257" s="676"/>
      <c r="C1257" s="676"/>
      <c r="D1257" s="676"/>
      <c r="E1257" s="676"/>
      <c r="F1257" s="676"/>
      <c r="G1257" s="676"/>
      <c r="H1257" s="675"/>
      <c r="I1257" s="563" t="s">
        <v>39</v>
      </c>
      <c r="J1257" s="517"/>
      <c r="K1257" s="1238">
        <v>0.7</v>
      </c>
      <c r="L1257" s="1239"/>
      <c r="M1257" s="540">
        <f>K1257*12*I1212</f>
        <v>1896.7199999999998</v>
      </c>
      <c r="O1257" s="512"/>
    </row>
    <row r="1258" spans="1:15" ht="19.5" thickBot="1">
      <c r="A1258" s="594" t="s">
        <v>38</v>
      </c>
      <c r="B1258" s="593"/>
      <c r="C1258" s="593"/>
      <c r="D1258" s="593"/>
      <c r="E1258" s="593"/>
      <c r="F1258" s="593"/>
      <c r="G1258" s="593"/>
      <c r="H1258" s="592"/>
      <c r="I1258" s="1240" t="s">
        <v>37</v>
      </c>
      <c r="J1258" s="1241"/>
      <c r="K1258" s="1242">
        <v>0.17</v>
      </c>
      <c r="L1258" s="1243"/>
      <c r="M1258" s="540">
        <f>K1258*12*I1212</f>
        <v>460.63200000000001</v>
      </c>
    </row>
    <row r="1259" spans="1:15" ht="19.5" thickBot="1">
      <c r="A1259" s="674" t="s">
        <v>36</v>
      </c>
      <c r="B1259" s="673"/>
      <c r="C1259" s="673"/>
      <c r="D1259" s="673"/>
      <c r="E1259" s="673"/>
      <c r="F1259" s="673"/>
      <c r="G1259" s="673"/>
      <c r="H1259" s="672"/>
      <c r="I1259" s="1330" t="s">
        <v>35</v>
      </c>
      <c r="J1259" s="1331"/>
      <c r="K1259" s="1199">
        <v>44.59</v>
      </c>
      <c r="L1259" s="1214"/>
      <c r="M1259" s="548">
        <f>K1259*12*I1212</f>
        <v>120821.06400000001</v>
      </c>
    </row>
    <row r="1260" spans="1:15" ht="19.5" thickBot="1">
      <c r="A1260" s="1228" t="s">
        <v>34</v>
      </c>
      <c r="B1260" s="1229"/>
      <c r="C1260" s="1229"/>
      <c r="D1260" s="1229"/>
      <c r="E1260" s="1229"/>
      <c r="F1260" s="1229"/>
      <c r="G1260" s="1229"/>
      <c r="H1260" s="1279"/>
      <c r="I1260" s="550"/>
      <c r="J1260" s="549"/>
      <c r="K1260" s="1274">
        <v>1.98</v>
      </c>
      <c r="L1260" s="1270"/>
      <c r="M1260" s="548">
        <f>K1260*12*I1212</f>
        <v>5365.0079999999998</v>
      </c>
    </row>
    <row r="1261" spans="1:15">
      <c r="A1261" s="547" t="s">
        <v>33</v>
      </c>
      <c r="B1261" s="546"/>
      <c r="C1261" s="546"/>
      <c r="D1261" s="546"/>
      <c r="E1261" s="546"/>
      <c r="F1261" s="546"/>
      <c r="G1261" s="546"/>
      <c r="H1261" s="544"/>
      <c r="I1261" s="1251" t="s">
        <v>32</v>
      </c>
      <c r="J1261" s="1252"/>
      <c r="K1261" s="543"/>
      <c r="L1261" s="542"/>
      <c r="M1261" s="540"/>
    </row>
    <row r="1262" spans="1:15">
      <c r="A1262" s="547" t="s">
        <v>31</v>
      </c>
      <c r="B1262" s="546"/>
      <c r="C1262" s="546"/>
      <c r="D1262" s="546"/>
      <c r="E1262" s="546"/>
      <c r="F1262" s="546"/>
      <c r="G1262" s="546"/>
      <c r="H1262" s="544"/>
      <c r="I1262" s="518"/>
      <c r="J1262" s="541"/>
      <c r="K1262" s="543"/>
      <c r="L1262" s="542"/>
      <c r="M1262" s="540"/>
    </row>
    <row r="1263" spans="1:15" ht="19.5" thickBot="1">
      <c r="A1263" s="547" t="s">
        <v>30</v>
      </c>
      <c r="B1263" s="546"/>
      <c r="C1263" s="546"/>
      <c r="D1263" s="546"/>
      <c r="E1263" s="546"/>
      <c r="F1263" s="546"/>
      <c r="G1263" s="546"/>
      <c r="H1263" s="544"/>
      <c r="I1263" s="558"/>
      <c r="J1263" s="541"/>
      <c r="K1263" s="543"/>
      <c r="L1263" s="542"/>
      <c r="M1263" s="540"/>
    </row>
    <row r="1264" spans="1:15" ht="19.5" thickBot="1">
      <c r="A1264" s="674" t="s">
        <v>29</v>
      </c>
      <c r="B1264" s="673"/>
      <c r="C1264" s="673"/>
      <c r="D1264" s="673"/>
      <c r="E1264" s="673"/>
      <c r="F1264" s="673"/>
      <c r="G1264" s="673"/>
      <c r="H1264" s="672"/>
      <c r="I1264" s="550"/>
      <c r="J1264" s="549"/>
      <c r="K1264" s="1274">
        <v>0.09</v>
      </c>
      <c r="L1264" s="1270"/>
      <c r="M1264" s="548">
        <f>K1264*12*I1212</f>
        <v>243.86400000000003</v>
      </c>
    </row>
    <row r="1265" spans="1:13">
      <c r="A1265" s="547" t="s">
        <v>28</v>
      </c>
      <c r="B1265" s="546"/>
      <c r="C1265" s="546"/>
      <c r="D1265" s="546"/>
      <c r="E1265" s="546"/>
      <c r="F1265" s="546"/>
      <c r="G1265" s="546"/>
      <c r="H1265" s="544"/>
      <c r="I1265" s="1251" t="s">
        <v>27</v>
      </c>
      <c r="J1265" s="1252"/>
      <c r="K1265" s="551"/>
      <c r="L1265" s="542"/>
      <c r="M1265" s="540"/>
    </row>
    <row r="1266" spans="1:13" ht="19.5" thickBot="1">
      <c r="A1266" s="547" t="s">
        <v>26</v>
      </c>
      <c r="B1266" s="546"/>
      <c r="C1266" s="546"/>
      <c r="D1266" s="546"/>
      <c r="E1266" s="546"/>
      <c r="F1266" s="546"/>
      <c r="G1266" s="546"/>
      <c r="H1266" s="544"/>
      <c r="I1266" s="518"/>
      <c r="J1266" s="541"/>
      <c r="K1266" s="551"/>
      <c r="L1266" s="542"/>
      <c r="M1266" s="540"/>
    </row>
    <row r="1267" spans="1:13" ht="19.5" thickBot="1">
      <c r="A1267" s="1228" t="s">
        <v>111</v>
      </c>
      <c r="B1267" s="1229"/>
      <c r="C1267" s="1229"/>
      <c r="D1267" s="1229"/>
      <c r="E1267" s="1229"/>
      <c r="F1267" s="1229"/>
      <c r="G1267" s="1229"/>
      <c r="H1267" s="1279"/>
      <c r="I1267" s="550"/>
      <c r="J1267" s="549"/>
      <c r="K1267" s="1274">
        <v>7.34</v>
      </c>
      <c r="L1267" s="1270"/>
      <c r="M1267" s="548">
        <f>K1267*12*I1212</f>
        <v>19888.464</v>
      </c>
    </row>
    <row r="1268" spans="1:13">
      <c r="A1268" s="547" t="s">
        <v>24</v>
      </c>
      <c r="B1268" s="545"/>
      <c r="C1268" s="545"/>
      <c r="D1268" s="545"/>
      <c r="E1268" s="545"/>
      <c r="F1268" s="546"/>
      <c r="G1268" s="545"/>
      <c r="H1268" s="544"/>
      <c r="I1268" s="1271" t="s">
        <v>23</v>
      </c>
      <c r="J1268" s="1272"/>
      <c r="K1268" s="543"/>
      <c r="L1268" s="542"/>
      <c r="M1268" s="540"/>
    </row>
    <row r="1269" spans="1:13">
      <c r="A1269" s="547" t="s">
        <v>22</v>
      </c>
      <c r="B1269" s="545"/>
      <c r="C1269" s="545"/>
      <c r="D1269" s="545"/>
      <c r="E1269" s="545"/>
      <c r="F1269" s="546"/>
      <c r="G1269" s="545"/>
      <c r="H1269" s="544"/>
      <c r="I1269" s="1271" t="s">
        <v>21</v>
      </c>
      <c r="J1269" s="1272"/>
      <c r="K1269" s="543"/>
      <c r="L1269" s="542"/>
      <c r="M1269" s="540"/>
    </row>
    <row r="1270" spans="1:13">
      <c r="A1270" s="547" t="s">
        <v>20</v>
      </c>
      <c r="B1270" s="545"/>
      <c r="C1270" s="545"/>
      <c r="D1270" s="545"/>
      <c r="E1270" s="545"/>
      <c r="F1270" s="546"/>
      <c r="G1270" s="545"/>
      <c r="H1270" s="544"/>
      <c r="I1270" s="1271" t="s">
        <v>19</v>
      </c>
      <c r="J1270" s="1272"/>
      <c r="K1270" s="543"/>
      <c r="L1270" s="542"/>
      <c r="M1270" s="540"/>
    </row>
    <row r="1271" spans="1:13">
      <c r="A1271" s="547" t="s">
        <v>18</v>
      </c>
      <c r="B1271" s="545"/>
      <c r="C1271" s="545"/>
      <c r="D1271" s="545"/>
      <c r="E1271" s="545"/>
      <c r="F1271" s="546"/>
      <c r="G1271" s="545"/>
      <c r="H1271" s="544"/>
      <c r="I1271" s="1271" t="s">
        <v>17</v>
      </c>
      <c r="J1271" s="1272"/>
      <c r="K1271" s="543"/>
      <c r="L1271" s="542"/>
      <c r="M1271" s="540"/>
    </row>
    <row r="1272" spans="1:13">
      <c r="A1272" s="547" t="s">
        <v>16</v>
      </c>
      <c r="B1272" s="545"/>
      <c r="C1272" s="545"/>
      <c r="D1272" s="545"/>
      <c r="E1272" s="545"/>
      <c r="F1272" s="546"/>
      <c r="G1272" s="545"/>
      <c r="H1272" s="544"/>
      <c r="I1272" s="1271" t="s">
        <v>15</v>
      </c>
      <c r="J1272" s="1272"/>
      <c r="K1272" s="543"/>
      <c r="L1272" s="542"/>
      <c r="M1272" s="540"/>
    </row>
    <row r="1273" spans="1:13">
      <c r="A1273" s="547" t="s">
        <v>14</v>
      </c>
      <c r="B1273" s="545"/>
      <c r="C1273" s="545"/>
      <c r="D1273" s="545"/>
      <c r="E1273" s="545"/>
      <c r="F1273" s="546"/>
      <c r="G1273" s="545"/>
      <c r="H1273" s="544"/>
      <c r="I1273" s="518"/>
      <c r="J1273" s="541"/>
      <c r="K1273" s="543"/>
      <c r="L1273" s="542"/>
      <c r="M1273" s="540"/>
    </row>
    <row r="1274" spans="1:13">
      <c r="A1274" s="547" t="s">
        <v>13</v>
      </c>
      <c r="B1274" s="545"/>
      <c r="C1274" s="545"/>
      <c r="D1274" s="545"/>
      <c r="E1274" s="545"/>
      <c r="F1274" s="546"/>
      <c r="G1274" s="545"/>
      <c r="H1274" s="544"/>
      <c r="I1274" s="518"/>
      <c r="J1274" s="541"/>
      <c r="K1274" s="543"/>
      <c r="L1274" s="542"/>
      <c r="M1274" s="540"/>
    </row>
    <row r="1275" spans="1:13">
      <c r="A1275" s="547" t="s">
        <v>12</v>
      </c>
      <c r="B1275" s="545"/>
      <c r="C1275" s="545"/>
      <c r="D1275" s="545"/>
      <c r="E1275" s="545"/>
      <c r="F1275" s="546"/>
      <c r="G1275" s="545"/>
      <c r="H1275" s="544"/>
      <c r="I1275" s="518"/>
      <c r="J1275" s="541"/>
      <c r="K1275" s="543"/>
      <c r="L1275" s="542"/>
      <c r="M1275" s="540"/>
    </row>
    <row r="1276" spans="1:13">
      <c r="A1276" s="547" t="s">
        <v>11</v>
      </c>
      <c r="B1276" s="545"/>
      <c r="C1276" s="545"/>
      <c r="D1276" s="545"/>
      <c r="E1276" s="545"/>
      <c r="F1276" s="546"/>
      <c r="G1276" s="545"/>
      <c r="H1276" s="544"/>
      <c r="I1276" s="518"/>
      <c r="J1276" s="541"/>
      <c r="K1276" s="543"/>
      <c r="L1276" s="542"/>
      <c r="M1276" s="540"/>
    </row>
    <row r="1277" spans="1:13">
      <c r="A1277" s="547" t="s">
        <v>10</v>
      </c>
      <c r="B1277" s="545"/>
      <c r="C1277" s="545"/>
      <c r="D1277" s="545"/>
      <c r="E1277" s="545"/>
      <c r="F1277" s="546"/>
      <c r="G1277" s="545"/>
      <c r="H1277" s="544"/>
      <c r="I1277" s="518"/>
      <c r="J1277" s="541"/>
      <c r="K1277" s="543"/>
      <c r="L1277" s="542"/>
      <c r="M1277" s="540"/>
    </row>
    <row r="1278" spans="1:13" ht="19.5" thickBot="1">
      <c r="A1278" s="1248" t="s">
        <v>9</v>
      </c>
      <c r="B1278" s="1249"/>
      <c r="C1278" s="1249"/>
      <c r="D1278" s="1249"/>
      <c r="E1278" s="1249"/>
      <c r="F1278" s="1249"/>
      <c r="G1278" s="1249"/>
      <c r="H1278" s="1250"/>
      <c r="I1278" s="518"/>
      <c r="J1278" s="541"/>
      <c r="K1278" s="518"/>
      <c r="L1278" s="541"/>
      <c r="M1278" s="540"/>
    </row>
    <row r="1279" spans="1:13">
      <c r="A1279" s="539" t="s">
        <v>8</v>
      </c>
      <c r="B1279" s="538"/>
      <c r="C1279" s="538"/>
      <c r="D1279" s="538"/>
      <c r="E1279" s="538"/>
      <c r="F1279" s="538"/>
      <c r="G1279" s="538"/>
      <c r="H1279" s="538"/>
      <c r="I1279" s="1251" t="s">
        <v>3</v>
      </c>
      <c r="J1279" s="1252"/>
      <c r="K1279" s="537"/>
      <c r="L1279" s="536"/>
      <c r="M1279" s="535"/>
    </row>
    <row r="1280" spans="1:13" ht="19.5" thickBot="1">
      <c r="A1280" s="534" t="s">
        <v>7</v>
      </c>
      <c r="B1280" s="533"/>
      <c r="C1280" s="533"/>
      <c r="D1280" s="533"/>
      <c r="E1280" s="533"/>
      <c r="F1280" s="533"/>
      <c r="G1280" s="533"/>
      <c r="H1280" s="533"/>
      <c r="I1280" s="532"/>
      <c r="J1280" s="530"/>
      <c r="K1280" s="531"/>
      <c r="L1280" s="530"/>
      <c r="M1280" s="529"/>
    </row>
    <row r="1281" spans="1:13" ht="19.5" thickBot="1">
      <c r="A1281" s="1228" t="s">
        <v>6</v>
      </c>
      <c r="B1281" s="1229"/>
      <c r="C1281" s="1229"/>
      <c r="D1281" s="1229"/>
      <c r="E1281" s="1229"/>
      <c r="F1281" s="1229"/>
      <c r="G1281" s="1229"/>
      <c r="H1281" s="1299"/>
      <c r="I1281" s="1232" t="s">
        <v>5</v>
      </c>
      <c r="J1281" s="1300"/>
      <c r="K1281" s="1296"/>
      <c r="L1281" s="1297"/>
      <c r="M1281" s="521">
        <f>K1281*12*I1212</f>
        <v>0</v>
      </c>
    </row>
    <row r="1282" spans="1:13" ht="19.5" thickBot="1">
      <c r="A1282" s="526" t="s">
        <v>4</v>
      </c>
      <c r="B1282" s="525"/>
      <c r="C1282" s="525"/>
      <c r="D1282" s="525"/>
      <c r="E1282" s="525"/>
      <c r="F1282" s="525"/>
      <c r="G1282" s="525"/>
      <c r="H1282" s="525"/>
      <c r="I1282" s="1232" t="s">
        <v>3</v>
      </c>
      <c r="J1282" s="1233"/>
      <c r="K1282" s="1258"/>
      <c r="L1282" s="1259"/>
      <c r="M1282" s="521">
        <f>K1282*I1212*12</f>
        <v>0</v>
      </c>
    </row>
    <row r="1283" spans="1:13" ht="19.5" thickBot="1">
      <c r="A1283" s="526" t="s">
        <v>2</v>
      </c>
      <c r="B1283" s="525"/>
      <c r="C1283" s="525"/>
      <c r="D1283" s="525"/>
      <c r="E1283" s="525"/>
      <c r="F1283" s="525"/>
      <c r="G1283" s="525"/>
      <c r="H1283" s="525"/>
      <c r="I1283" s="524"/>
      <c r="J1283" s="523"/>
      <c r="K1283" s="1258"/>
      <c r="L1283" s="1259"/>
      <c r="M1283" s="521">
        <f>K1283*I1212*12</f>
        <v>0</v>
      </c>
    </row>
    <row r="1284" spans="1:13" ht="19.5" thickBot="1">
      <c r="A1284" s="1228" t="s">
        <v>0</v>
      </c>
      <c r="B1284" s="1229"/>
      <c r="C1284" s="1229"/>
      <c r="D1284" s="1229"/>
      <c r="E1284" s="1229"/>
      <c r="F1284" s="1229"/>
      <c r="G1284" s="1229"/>
      <c r="H1284" s="1229"/>
      <c r="I1284" s="522"/>
      <c r="J1284" s="521"/>
      <c r="K1284" s="1230">
        <f>K1213+K1223+K1238+K1267+K1281+K1282+K1283</f>
        <v>80.31</v>
      </c>
      <c r="L1284" s="1231"/>
      <c r="M1284" s="521">
        <f>M1213+M1223+M1238+M1267+M1281+M1282+M1283</f>
        <v>217607.97600000005</v>
      </c>
    </row>
    <row r="1286" spans="1:13">
      <c r="A1286" s="1329" t="s">
        <v>104</v>
      </c>
      <c r="B1286" s="1329"/>
      <c r="C1286" s="1329"/>
      <c r="D1286" s="1329"/>
      <c r="E1286" s="1329"/>
      <c r="F1286" s="1329"/>
      <c r="G1286" s="1329"/>
      <c r="H1286" s="1329"/>
      <c r="I1286" s="1329"/>
      <c r="J1286" s="1329"/>
      <c r="K1286" s="1329"/>
      <c r="L1286" s="1329"/>
      <c r="M1286" s="573"/>
    </row>
    <row r="1287" spans="1:13">
      <c r="A1287" s="1294" t="s">
        <v>139</v>
      </c>
      <c r="B1287" s="1294"/>
      <c r="C1287" s="1294"/>
      <c r="D1287" s="1294"/>
      <c r="E1287" s="1294"/>
      <c r="F1287" s="1294"/>
      <c r="G1287" s="1294"/>
      <c r="H1287" s="1294"/>
      <c r="I1287" s="1294"/>
      <c r="J1287" s="1294"/>
      <c r="K1287" s="1294"/>
      <c r="L1287" s="1294"/>
      <c r="M1287" s="573"/>
    </row>
    <row r="1288" spans="1:13">
      <c r="A1288" s="607"/>
      <c r="B1288" s="607"/>
      <c r="C1288" s="607"/>
      <c r="D1288" s="607"/>
      <c r="E1288" s="607"/>
      <c r="F1288" s="607" t="s">
        <v>270</v>
      </c>
      <c r="G1288" s="607"/>
      <c r="H1288" s="607"/>
      <c r="I1288" s="607"/>
      <c r="J1288" s="607"/>
      <c r="K1288" s="607"/>
      <c r="L1288" s="607"/>
      <c r="M1288" s="573"/>
    </row>
    <row r="1289" spans="1:13">
      <c r="A1289" s="615"/>
      <c r="B1289" s="591"/>
      <c r="C1289" s="1295" t="s">
        <v>100</v>
      </c>
      <c r="D1289" s="1295"/>
      <c r="E1289" s="1295"/>
      <c r="F1289" s="591"/>
      <c r="G1289" s="591"/>
      <c r="H1289" s="590"/>
      <c r="I1289" s="1285" t="s">
        <v>99</v>
      </c>
      <c r="J1289" s="1286"/>
      <c r="K1289" s="1285" t="s">
        <v>98</v>
      </c>
      <c r="L1289" s="1286"/>
      <c r="M1289" s="589"/>
    </row>
    <row r="1290" spans="1:13">
      <c r="A1290" s="558"/>
      <c r="B1290" s="518"/>
      <c r="C1290" s="518"/>
      <c r="D1290" s="518"/>
      <c r="E1290" s="518"/>
      <c r="F1290" s="518"/>
      <c r="G1290" s="518"/>
      <c r="H1290" s="541"/>
      <c r="I1290" s="518"/>
      <c r="J1290" s="541"/>
      <c r="K1290" s="1271" t="s">
        <v>97</v>
      </c>
      <c r="L1290" s="1272"/>
      <c r="M1290" s="616" t="s">
        <v>96</v>
      </c>
    </row>
    <row r="1291" spans="1:13">
      <c r="A1291" s="558"/>
      <c r="B1291" s="518"/>
      <c r="C1291" s="518"/>
      <c r="D1291" s="518"/>
      <c r="E1291" s="518"/>
      <c r="F1291" s="518"/>
      <c r="G1291" s="518"/>
      <c r="H1291" s="541"/>
      <c r="I1291" s="1271" t="s">
        <v>95</v>
      </c>
      <c r="J1291" s="1272"/>
      <c r="K1291" s="1275" t="s">
        <v>94</v>
      </c>
      <c r="L1291" s="1276"/>
      <c r="M1291" s="616" t="s">
        <v>93</v>
      </c>
    </row>
    <row r="1292" spans="1:13" ht="19.5" thickBot="1">
      <c r="A1292" s="615"/>
      <c r="B1292" s="591"/>
      <c r="C1292" s="591"/>
      <c r="D1292" s="591"/>
      <c r="E1292" s="591"/>
      <c r="F1292" s="591"/>
      <c r="G1292" s="591"/>
      <c r="H1292" s="590"/>
      <c r="I1292" s="1291">
        <v>349</v>
      </c>
      <c r="J1292" s="1292"/>
      <c r="K1292" s="1240"/>
      <c r="L1292" s="1241"/>
      <c r="M1292" s="614"/>
    </row>
    <row r="1293" spans="1:13">
      <c r="A1293" s="605" t="s">
        <v>92</v>
      </c>
      <c r="B1293" s="583"/>
      <c r="C1293" s="583"/>
      <c r="D1293" s="583"/>
      <c r="E1293" s="583"/>
      <c r="F1293" s="583"/>
      <c r="G1293" s="583"/>
      <c r="H1293" s="613"/>
      <c r="I1293" s="537"/>
      <c r="J1293" s="536"/>
      <c r="K1293" s="1293">
        <f>K1296+K1299</f>
        <v>7.59</v>
      </c>
      <c r="L1293" s="1288"/>
      <c r="M1293" s="535">
        <f>K1293*12*I1292</f>
        <v>31786.92</v>
      </c>
    </row>
    <row r="1294" spans="1:13">
      <c r="A1294" s="612" t="s">
        <v>91</v>
      </c>
      <c r="B1294" s="611"/>
      <c r="C1294" s="611"/>
      <c r="D1294" s="611"/>
      <c r="E1294" s="611"/>
      <c r="F1294" s="611"/>
      <c r="G1294" s="611"/>
      <c r="H1294" s="606"/>
      <c r="I1294" s="518"/>
      <c r="J1294" s="541"/>
      <c r="K1294" s="518"/>
      <c r="L1294" s="541"/>
      <c r="M1294" s="610"/>
    </row>
    <row r="1295" spans="1:13" ht="19.5" thickBot="1">
      <c r="A1295" s="601" t="s">
        <v>90</v>
      </c>
      <c r="B1295" s="609"/>
      <c r="C1295" s="609"/>
      <c r="D1295" s="609"/>
      <c r="E1295" s="609"/>
      <c r="F1295" s="609"/>
      <c r="G1295" s="609"/>
      <c r="H1295" s="608"/>
      <c r="I1295" s="531"/>
      <c r="J1295" s="530"/>
      <c r="K1295" s="531"/>
      <c r="L1295" s="530"/>
      <c r="M1295" s="529"/>
    </row>
    <row r="1296" spans="1:13">
      <c r="A1296" s="588" t="s">
        <v>89</v>
      </c>
      <c r="B1296" s="581"/>
      <c r="C1296" s="581"/>
      <c r="D1296" s="581"/>
      <c r="E1296" s="581"/>
      <c r="F1296" s="581"/>
      <c r="G1296" s="581"/>
      <c r="H1296" s="580"/>
      <c r="I1296" s="1275" t="s">
        <v>27</v>
      </c>
      <c r="J1296" s="1276"/>
      <c r="K1296" s="1251">
        <v>4.54</v>
      </c>
      <c r="L1296" s="1252"/>
      <c r="M1296" s="540">
        <f>K1296*12*I1292</f>
        <v>19013.52</v>
      </c>
    </row>
    <row r="1297" spans="1:13">
      <c r="A1297" s="547" t="s">
        <v>80</v>
      </c>
      <c r="B1297" s="518"/>
      <c r="C1297" s="518"/>
      <c r="D1297" s="518"/>
      <c r="E1297" s="518"/>
      <c r="F1297" s="518"/>
      <c r="G1297" s="518"/>
      <c r="H1297" s="541"/>
      <c r="I1297" s="1271" t="s">
        <v>70</v>
      </c>
      <c r="J1297" s="1272"/>
      <c r="K1297" s="573"/>
      <c r="L1297" s="541"/>
      <c r="M1297" s="540"/>
    </row>
    <row r="1298" spans="1:13">
      <c r="A1298" s="588" t="s">
        <v>79</v>
      </c>
      <c r="B1298" s="581"/>
      <c r="C1298" s="581"/>
      <c r="D1298" s="581"/>
      <c r="E1298" s="581"/>
      <c r="F1298" s="581"/>
      <c r="G1298" s="581"/>
      <c r="H1298" s="580"/>
      <c r="I1298" s="1275"/>
      <c r="J1298" s="1276"/>
      <c r="K1298" s="573"/>
      <c r="L1298" s="541"/>
      <c r="M1298" s="540"/>
    </row>
    <row r="1299" spans="1:13">
      <c r="A1299" s="588" t="s">
        <v>88</v>
      </c>
      <c r="B1299" s="581"/>
      <c r="C1299" s="581"/>
      <c r="D1299" s="581"/>
      <c r="E1299" s="581"/>
      <c r="F1299" s="581"/>
      <c r="G1299" s="581"/>
      <c r="H1299" s="580"/>
      <c r="I1299" s="1277" t="s">
        <v>59</v>
      </c>
      <c r="J1299" s="1278"/>
      <c r="K1299" s="1271">
        <v>3.05</v>
      </c>
      <c r="L1299" s="1272"/>
      <c r="M1299" s="540">
        <f>K1299*12*I1292</f>
        <v>12773.399999999998</v>
      </c>
    </row>
    <row r="1300" spans="1:13">
      <c r="A1300" s="595" t="s">
        <v>87</v>
      </c>
      <c r="B1300" s="563"/>
      <c r="C1300" s="563"/>
      <c r="D1300" s="563"/>
      <c r="E1300" s="563"/>
      <c r="F1300" s="563"/>
      <c r="G1300" s="563"/>
      <c r="H1300" s="517"/>
      <c r="I1300" s="1271" t="s">
        <v>70</v>
      </c>
      <c r="J1300" s="1272"/>
      <c r="K1300" s="607"/>
      <c r="L1300" s="606"/>
      <c r="M1300" s="540"/>
    </row>
    <row r="1301" spans="1:13">
      <c r="A1301" s="594" t="s">
        <v>86</v>
      </c>
      <c r="B1301" s="591"/>
      <c r="C1301" s="591"/>
      <c r="D1301" s="591"/>
      <c r="E1301" s="591"/>
      <c r="F1301" s="591"/>
      <c r="G1301" s="591"/>
      <c r="H1301" s="590"/>
      <c r="I1301" s="1271"/>
      <c r="J1301" s="1272"/>
      <c r="K1301" s="573"/>
      <c r="L1301" s="541"/>
      <c r="M1301" s="540"/>
    </row>
    <row r="1302" spans="1:13" ht="19.5" thickBot="1">
      <c r="A1302" s="588" t="s">
        <v>85</v>
      </c>
      <c r="B1302" s="587"/>
      <c r="C1302" s="587"/>
      <c r="D1302" s="587"/>
      <c r="E1302" s="587"/>
      <c r="F1302" s="587"/>
      <c r="G1302" s="587"/>
      <c r="H1302" s="586"/>
      <c r="I1302" s="581"/>
      <c r="J1302" s="580"/>
      <c r="K1302" s="1238"/>
      <c r="L1302" s="1239"/>
      <c r="M1302" s="540"/>
    </row>
    <row r="1303" spans="1:13">
      <c r="A1303" s="605" t="s">
        <v>84</v>
      </c>
      <c r="B1303" s="604"/>
      <c r="C1303" s="604"/>
      <c r="D1303" s="604"/>
      <c r="E1303" s="604"/>
      <c r="F1303" s="604"/>
      <c r="G1303" s="604"/>
      <c r="H1303" s="603"/>
      <c r="I1303" s="537"/>
      <c r="J1303" s="602"/>
      <c r="K1303" s="1290">
        <f>K1305+K1310+K1313</f>
        <v>6.1999999999999993</v>
      </c>
      <c r="L1303" s="1288"/>
      <c r="M1303" s="535">
        <f>K1303*12*I1292</f>
        <v>25965.599999999999</v>
      </c>
    </row>
    <row r="1304" spans="1:13" ht="19.5" thickBot="1">
      <c r="A1304" s="601" t="s">
        <v>83</v>
      </c>
      <c r="B1304" s="600"/>
      <c r="C1304" s="600"/>
      <c r="D1304" s="600"/>
      <c r="E1304" s="600"/>
      <c r="F1304" s="600"/>
      <c r="G1304" s="600"/>
      <c r="H1304" s="599"/>
      <c r="I1304" s="531"/>
      <c r="J1304" s="598"/>
      <c r="K1304" s="531"/>
      <c r="L1304" s="530"/>
      <c r="M1304" s="529"/>
    </row>
    <row r="1305" spans="1:13">
      <c r="A1305" s="547" t="s">
        <v>82</v>
      </c>
      <c r="B1305" s="546"/>
      <c r="C1305" s="546"/>
      <c r="D1305" s="546"/>
      <c r="E1305" s="546"/>
      <c r="F1305" s="546"/>
      <c r="G1305" s="546"/>
      <c r="H1305" s="544"/>
      <c r="I1305" s="1271" t="s">
        <v>27</v>
      </c>
      <c r="J1305" s="1272"/>
      <c r="K1305" s="1251">
        <v>3.11</v>
      </c>
      <c r="L1305" s="1252"/>
      <c r="M1305" s="540">
        <f>K1305*12*I1292</f>
        <v>13024.68</v>
      </c>
    </row>
    <row r="1306" spans="1:13">
      <c r="A1306" s="588" t="s">
        <v>81</v>
      </c>
      <c r="B1306" s="587"/>
      <c r="C1306" s="587"/>
      <c r="D1306" s="587"/>
      <c r="E1306" s="587"/>
      <c r="F1306" s="587"/>
      <c r="G1306" s="587"/>
      <c r="H1306" s="586"/>
      <c r="I1306" s="597"/>
      <c r="J1306" s="596"/>
      <c r="K1306" s="573"/>
      <c r="L1306" s="541"/>
      <c r="M1306" s="540"/>
    </row>
    <row r="1307" spans="1:13">
      <c r="A1307" s="547" t="s">
        <v>80</v>
      </c>
      <c r="B1307" s="518"/>
      <c r="C1307" s="518"/>
      <c r="D1307" s="518"/>
      <c r="E1307" s="518"/>
      <c r="F1307" s="518"/>
      <c r="G1307" s="518"/>
      <c r="H1307" s="541"/>
      <c r="I1307" s="1271" t="s">
        <v>70</v>
      </c>
      <c r="J1307" s="1272"/>
      <c r="K1307" s="573"/>
      <c r="L1307" s="541"/>
      <c r="M1307" s="540"/>
    </row>
    <row r="1308" spans="1:13">
      <c r="A1308" s="588" t="s">
        <v>79</v>
      </c>
      <c r="B1308" s="581"/>
      <c r="C1308" s="581"/>
      <c r="D1308" s="581"/>
      <c r="E1308" s="581"/>
      <c r="F1308" s="581"/>
      <c r="G1308" s="581"/>
      <c r="H1308" s="580"/>
      <c r="I1308" s="1275"/>
      <c r="J1308" s="1276"/>
      <c r="K1308" s="573"/>
      <c r="L1308" s="541"/>
      <c r="M1308" s="540"/>
    </row>
    <row r="1309" spans="1:13">
      <c r="A1309" s="595" t="s">
        <v>78</v>
      </c>
      <c r="B1309" s="563"/>
      <c r="C1309" s="517"/>
      <c r="D1309" s="518"/>
      <c r="E1309" s="518"/>
      <c r="F1309" s="518"/>
      <c r="G1309" s="518"/>
      <c r="H1309" s="541"/>
      <c r="I1309" s="1271" t="s">
        <v>70</v>
      </c>
      <c r="J1309" s="1272"/>
      <c r="K1309" s="573"/>
      <c r="L1309" s="541"/>
      <c r="M1309" s="540"/>
    </row>
    <row r="1310" spans="1:13">
      <c r="A1310" s="547" t="s">
        <v>77</v>
      </c>
      <c r="B1310" s="518"/>
      <c r="C1310" s="518"/>
      <c r="D1310" s="563"/>
      <c r="E1310" s="563"/>
      <c r="F1310" s="563"/>
      <c r="G1310" s="563"/>
      <c r="H1310" s="517"/>
      <c r="I1310" s="1277" t="s">
        <v>59</v>
      </c>
      <c r="J1310" s="1278"/>
      <c r="K1310" s="1271">
        <v>1.36</v>
      </c>
      <c r="L1310" s="1272"/>
      <c r="M1310" s="540">
        <f>K1310*12*I1292</f>
        <v>5695.68</v>
      </c>
    </row>
    <row r="1311" spans="1:13">
      <c r="A1311" s="594" t="s">
        <v>76</v>
      </c>
      <c r="B1311" s="593"/>
      <c r="C1311" s="593"/>
      <c r="D1311" s="593"/>
      <c r="E1311" s="593"/>
      <c r="F1311" s="593"/>
      <c r="G1311" s="593"/>
      <c r="H1311" s="592"/>
      <c r="I1311" s="1285" t="s">
        <v>75</v>
      </c>
      <c r="J1311" s="1286"/>
      <c r="K1311" s="573"/>
      <c r="L1311" s="541"/>
      <c r="M1311" s="540"/>
    </row>
    <row r="1312" spans="1:13">
      <c r="A1312" s="588"/>
      <c r="B1312" s="587"/>
      <c r="C1312" s="587"/>
      <c r="D1312" s="587"/>
      <c r="E1312" s="587"/>
      <c r="F1312" s="587"/>
      <c r="G1312" s="587"/>
      <c r="H1312" s="586"/>
      <c r="I1312" s="581" t="s">
        <v>74</v>
      </c>
      <c r="J1312" s="580"/>
      <c r="K1312" s="573"/>
      <c r="L1312" s="541"/>
      <c r="M1312" s="540"/>
    </row>
    <row r="1313" spans="1:13">
      <c r="A1313" s="594" t="s">
        <v>73</v>
      </c>
      <c r="B1313" s="593"/>
      <c r="C1313" s="593"/>
      <c r="D1313" s="593"/>
      <c r="E1313" s="593"/>
      <c r="F1313" s="593"/>
      <c r="G1313" s="593"/>
      <c r="H1313" s="592"/>
      <c r="I1313" s="1285" t="s">
        <v>59</v>
      </c>
      <c r="J1313" s="1286"/>
      <c r="K1313" s="1271">
        <v>1.73</v>
      </c>
      <c r="L1313" s="1272"/>
      <c r="M1313" s="540">
        <f>K1313*12*I1292</f>
        <v>7245.2399999999989</v>
      </c>
    </row>
    <row r="1314" spans="1:13">
      <c r="A1314" s="588" t="s">
        <v>72</v>
      </c>
      <c r="B1314" s="587"/>
      <c r="C1314" s="587"/>
      <c r="D1314" s="587"/>
      <c r="E1314" s="587"/>
      <c r="F1314" s="587"/>
      <c r="G1314" s="587"/>
      <c r="H1314" s="586"/>
      <c r="I1314" s="581"/>
      <c r="J1314" s="580"/>
      <c r="K1314" s="573"/>
      <c r="L1314" s="541"/>
      <c r="M1314" s="540"/>
    </row>
    <row r="1315" spans="1:13">
      <c r="A1315" s="594" t="s">
        <v>71</v>
      </c>
      <c r="B1315" s="593"/>
      <c r="C1315" s="593"/>
      <c r="D1315" s="593"/>
      <c r="E1315" s="593"/>
      <c r="F1315" s="593"/>
      <c r="G1315" s="593"/>
      <c r="H1315" s="592"/>
      <c r="I1315" s="1271" t="s">
        <v>70</v>
      </c>
      <c r="J1315" s="1272"/>
      <c r="K1315" s="573"/>
      <c r="L1315" s="541"/>
      <c r="M1315" s="540"/>
    </row>
    <row r="1316" spans="1:13">
      <c r="A1316" s="594" t="s">
        <v>69</v>
      </c>
      <c r="B1316" s="593"/>
      <c r="C1316" s="593"/>
      <c r="D1316" s="593"/>
      <c r="E1316" s="593"/>
      <c r="F1316" s="593"/>
      <c r="G1316" s="593"/>
      <c r="H1316" s="592"/>
      <c r="I1316" s="1285" t="s">
        <v>68</v>
      </c>
      <c r="J1316" s="1286"/>
      <c r="K1316" s="591"/>
      <c r="L1316" s="590"/>
      <c r="M1316" s="589"/>
    </row>
    <row r="1317" spans="1:13" ht="19.5" thickBot="1">
      <c r="A1317" s="588"/>
      <c r="B1317" s="587"/>
      <c r="C1317" s="587"/>
      <c r="D1317" s="587"/>
      <c r="E1317" s="587"/>
      <c r="F1317" s="587"/>
      <c r="G1317" s="587"/>
      <c r="H1317" s="586"/>
      <c r="I1317" s="1282" t="s">
        <v>67</v>
      </c>
      <c r="J1317" s="1283"/>
      <c r="K1317" s="581"/>
      <c r="L1317" s="580"/>
      <c r="M1317" s="585"/>
    </row>
    <row r="1318" spans="1:13">
      <c r="A1318" s="584" t="s">
        <v>66</v>
      </c>
      <c r="B1318" s="583"/>
      <c r="C1318" s="583"/>
      <c r="D1318" s="583"/>
      <c r="E1318" s="583"/>
      <c r="F1318" s="583"/>
      <c r="G1318" s="537"/>
      <c r="H1318" s="536"/>
      <c r="I1318" s="537"/>
      <c r="J1318" s="536"/>
      <c r="K1318" s="1287">
        <f>K1320+K1327+K1335+K1339+K1340+K1344</f>
        <v>48.89</v>
      </c>
      <c r="L1318" s="1288"/>
      <c r="M1318" s="535">
        <f>M1320+M1327+M1335+M1339+M1340+M1344</f>
        <v>204751.32000000004</v>
      </c>
    </row>
    <row r="1319" spans="1:13" ht="19.5" thickBot="1">
      <c r="A1319" s="582"/>
      <c r="B1319" s="531"/>
      <c r="C1319" s="531"/>
      <c r="D1319" s="531"/>
      <c r="E1319" s="531"/>
      <c r="F1319" s="531"/>
      <c r="G1319" s="531"/>
      <c r="H1319" s="530"/>
      <c r="I1319" s="531"/>
      <c r="J1319" s="530"/>
      <c r="K1319" s="531"/>
      <c r="L1319" s="530"/>
      <c r="M1319" s="529"/>
    </row>
    <row r="1320" spans="1:13" ht="19.5" thickBot="1">
      <c r="A1320" s="1228" t="s">
        <v>65</v>
      </c>
      <c r="B1320" s="1229"/>
      <c r="C1320" s="1229"/>
      <c r="D1320" s="1229"/>
      <c r="E1320" s="1229"/>
      <c r="F1320" s="1229"/>
      <c r="G1320" s="1229"/>
      <c r="H1320" s="1279"/>
      <c r="I1320" s="550"/>
      <c r="J1320" s="549"/>
      <c r="K1320" s="1289">
        <f>K1321+K1322+K1323+K1325+K1326</f>
        <v>9.75</v>
      </c>
      <c r="L1320" s="1284"/>
      <c r="M1320" s="548">
        <f>K1320*12*I1292</f>
        <v>40833</v>
      </c>
    </row>
    <row r="1321" spans="1:13">
      <c r="A1321" s="588" t="s">
        <v>64</v>
      </c>
      <c r="B1321" s="587"/>
      <c r="C1321" s="587"/>
      <c r="D1321" s="587"/>
      <c r="E1321" s="587"/>
      <c r="F1321" s="587"/>
      <c r="G1321" s="587"/>
      <c r="H1321" s="586"/>
      <c r="I1321" s="1275" t="s">
        <v>63</v>
      </c>
      <c r="J1321" s="1276"/>
      <c r="K1321" s="1251">
        <v>2.2400000000000002</v>
      </c>
      <c r="L1321" s="1252"/>
      <c r="M1321" s="540">
        <f>K1321*12*I1292</f>
        <v>9381.1200000000008</v>
      </c>
    </row>
    <row r="1322" spans="1:13">
      <c r="A1322" s="595" t="s">
        <v>62</v>
      </c>
      <c r="B1322" s="676"/>
      <c r="C1322" s="676"/>
      <c r="D1322" s="676"/>
      <c r="E1322" s="676"/>
      <c r="F1322" s="676"/>
      <c r="G1322" s="676"/>
      <c r="H1322" s="675"/>
      <c r="I1322" s="1277" t="s">
        <v>61</v>
      </c>
      <c r="J1322" s="1278"/>
      <c r="K1322" s="1271">
        <v>5.28</v>
      </c>
      <c r="L1322" s="1272"/>
      <c r="M1322" s="540">
        <f>K1322*12*I1292</f>
        <v>22112.639999999999</v>
      </c>
    </row>
    <row r="1323" spans="1:13">
      <c r="A1323" s="594" t="s">
        <v>60</v>
      </c>
      <c r="B1323" s="593"/>
      <c r="C1323" s="593"/>
      <c r="D1323" s="593"/>
      <c r="E1323" s="593"/>
      <c r="F1323" s="593"/>
      <c r="G1323" s="593"/>
      <c r="H1323" s="592"/>
      <c r="I1323" s="1285" t="s">
        <v>59</v>
      </c>
      <c r="J1323" s="1286"/>
      <c r="K1323" s="1271">
        <v>0.6</v>
      </c>
      <c r="L1323" s="1272"/>
      <c r="M1323" s="540">
        <f>K1323*12*I1292</f>
        <v>2512.7999999999997</v>
      </c>
    </row>
    <row r="1324" spans="1:13">
      <c r="A1324" s="678" t="s">
        <v>58</v>
      </c>
      <c r="B1324" s="581"/>
      <c r="C1324" s="581"/>
      <c r="D1324" s="581"/>
      <c r="E1324" s="587"/>
      <c r="F1324" s="587"/>
      <c r="G1324" s="587"/>
      <c r="H1324" s="586"/>
      <c r="I1324" s="581"/>
      <c r="J1324" s="580"/>
      <c r="K1324" s="518"/>
      <c r="L1324" s="541"/>
      <c r="M1324" s="540"/>
    </row>
    <row r="1325" spans="1:13">
      <c r="A1325" s="595" t="s">
        <v>57</v>
      </c>
      <c r="B1325" s="676"/>
      <c r="C1325" s="676"/>
      <c r="D1325" s="676"/>
      <c r="E1325" s="676"/>
      <c r="F1325" s="676"/>
      <c r="G1325" s="676"/>
      <c r="H1325" s="675"/>
      <c r="I1325" s="1277" t="s">
        <v>27</v>
      </c>
      <c r="J1325" s="1278"/>
      <c r="K1325" s="1271">
        <v>0.18</v>
      </c>
      <c r="L1325" s="1272"/>
      <c r="M1325" s="540">
        <f>K1325*12*I1292</f>
        <v>753.84</v>
      </c>
    </row>
    <row r="1326" spans="1:13" ht="19.5" thickBot="1">
      <c r="A1326" s="594" t="s">
        <v>56</v>
      </c>
      <c r="B1326" s="593"/>
      <c r="C1326" s="593"/>
      <c r="D1326" s="593"/>
      <c r="E1326" s="593"/>
      <c r="F1326" s="593"/>
      <c r="G1326" s="593"/>
      <c r="H1326" s="592"/>
      <c r="I1326" s="1240" t="s">
        <v>27</v>
      </c>
      <c r="J1326" s="1241"/>
      <c r="K1326" s="1282">
        <v>1.45</v>
      </c>
      <c r="L1326" s="1283"/>
      <c r="M1326" s="540">
        <f>K1326*12*I1292</f>
        <v>6072.5999999999995</v>
      </c>
    </row>
    <row r="1327" spans="1:13" ht="19.5" thickBot="1">
      <c r="A1327" s="1303" t="s">
        <v>55</v>
      </c>
      <c r="B1327" s="1304"/>
      <c r="C1327" s="1304"/>
      <c r="D1327" s="1304"/>
      <c r="E1327" s="1304"/>
      <c r="F1327" s="1304"/>
      <c r="G1327" s="1304"/>
      <c r="H1327" s="1305"/>
      <c r="I1327" s="550"/>
      <c r="J1327" s="549"/>
      <c r="K1327" s="1274">
        <f>K1328+K1329+K1331+K1332+K1333+K1334</f>
        <v>2.5499999999999998</v>
      </c>
      <c r="L1327" s="1284"/>
      <c r="M1327" s="548">
        <f>K1327*12*I1292</f>
        <v>10679.4</v>
      </c>
    </row>
    <row r="1328" spans="1:13">
      <c r="A1328" s="677" t="s">
        <v>54</v>
      </c>
      <c r="B1328" s="581"/>
      <c r="C1328" s="581"/>
      <c r="D1328" s="581"/>
      <c r="E1328" s="581"/>
      <c r="F1328" s="587"/>
      <c r="G1328" s="587"/>
      <c r="H1328" s="586"/>
      <c r="I1328" s="576"/>
      <c r="J1328" s="541"/>
      <c r="K1328" s="1251">
        <v>0.14000000000000001</v>
      </c>
      <c r="L1328" s="1252"/>
      <c r="M1328" s="540">
        <f>K1328*12*I1292</f>
        <v>586.32000000000005</v>
      </c>
    </row>
    <row r="1329" spans="1:13">
      <c r="A1329" s="615" t="s">
        <v>53</v>
      </c>
      <c r="B1329" s="591"/>
      <c r="C1329" s="591"/>
      <c r="D1329" s="591"/>
      <c r="E1329" s="591"/>
      <c r="F1329" s="593"/>
      <c r="G1329" s="593"/>
      <c r="H1329" s="592"/>
      <c r="I1329" s="1271" t="s">
        <v>52</v>
      </c>
      <c r="J1329" s="1272"/>
      <c r="K1329" s="1271">
        <v>1.22</v>
      </c>
      <c r="L1329" s="1272"/>
      <c r="M1329" s="540">
        <f>K1329*12*I1292</f>
        <v>5109.3600000000006</v>
      </c>
    </row>
    <row r="1330" spans="1:13">
      <c r="A1330" s="588" t="s">
        <v>51</v>
      </c>
      <c r="B1330" s="587"/>
      <c r="C1330" s="587"/>
      <c r="D1330" s="587"/>
      <c r="E1330" s="587"/>
      <c r="F1330" s="587"/>
      <c r="G1330" s="587"/>
      <c r="H1330" s="586"/>
      <c r="I1330" s="1275" t="s">
        <v>50</v>
      </c>
      <c r="J1330" s="1276"/>
      <c r="K1330" s="573"/>
      <c r="L1330" s="541"/>
      <c r="M1330" s="540"/>
    </row>
    <row r="1331" spans="1:13">
      <c r="A1331" s="595" t="s">
        <v>49</v>
      </c>
      <c r="B1331" s="676"/>
      <c r="C1331" s="676"/>
      <c r="D1331" s="676"/>
      <c r="E1331" s="676"/>
      <c r="F1331" s="676"/>
      <c r="G1331" s="676"/>
      <c r="H1331" s="675"/>
      <c r="I1331" s="1277" t="s">
        <v>48</v>
      </c>
      <c r="J1331" s="1278"/>
      <c r="K1331" s="1271">
        <v>0.75</v>
      </c>
      <c r="L1331" s="1272"/>
      <c r="M1331" s="540">
        <f>K1331*12*I1292</f>
        <v>3141</v>
      </c>
    </row>
    <row r="1332" spans="1:13">
      <c r="A1332" s="595" t="s">
        <v>47</v>
      </c>
      <c r="B1332" s="676"/>
      <c r="C1332" s="676"/>
      <c r="D1332" s="676"/>
      <c r="E1332" s="676"/>
      <c r="F1332" s="676"/>
      <c r="G1332" s="676"/>
      <c r="H1332" s="675"/>
      <c r="I1332" s="1277" t="s">
        <v>46</v>
      </c>
      <c r="J1332" s="1278"/>
      <c r="K1332" s="1271">
        <v>0.19</v>
      </c>
      <c r="L1332" s="1272"/>
      <c r="M1332" s="540">
        <f>K1332*12*I1292</f>
        <v>795.72000000000014</v>
      </c>
    </row>
    <row r="1333" spans="1:13">
      <c r="A1333" s="594" t="s">
        <v>38</v>
      </c>
      <c r="B1333" s="593"/>
      <c r="C1333" s="593"/>
      <c r="D1333" s="593"/>
      <c r="E1333" s="593"/>
      <c r="F1333" s="593"/>
      <c r="G1333" s="593"/>
      <c r="H1333" s="592"/>
      <c r="I1333" s="1277" t="s">
        <v>37</v>
      </c>
      <c r="J1333" s="1278"/>
      <c r="K1333" s="1238">
        <v>0.1</v>
      </c>
      <c r="L1333" s="1239"/>
      <c r="M1333" s="540">
        <f>K1333*12*I1292</f>
        <v>418.80000000000007</v>
      </c>
    </row>
    <row r="1334" spans="1:13" ht="19.5" thickBot="1">
      <c r="A1334" s="594" t="s">
        <v>45</v>
      </c>
      <c r="B1334" s="593"/>
      <c r="C1334" s="593"/>
      <c r="D1334" s="593"/>
      <c r="E1334" s="593"/>
      <c r="F1334" s="593"/>
      <c r="G1334" s="593"/>
      <c r="H1334" s="592"/>
      <c r="I1334" s="1240" t="s">
        <v>44</v>
      </c>
      <c r="J1334" s="1241"/>
      <c r="K1334" s="1242">
        <v>0.15</v>
      </c>
      <c r="L1334" s="1243"/>
      <c r="M1334" s="572">
        <f>K1334*12*I1292</f>
        <v>628.19999999999993</v>
      </c>
    </row>
    <row r="1335" spans="1:13" ht="19.5" thickBot="1">
      <c r="A1335" s="1303" t="s">
        <v>43</v>
      </c>
      <c r="B1335" s="1304"/>
      <c r="C1335" s="1304"/>
      <c r="D1335" s="1304"/>
      <c r="E1335" s="1304"/>
      <c r="F1335" s="1304"/>
      <c r="G1335" s="1304"/>
      <c r="H1335" s="1305"/>
      <c r="I1335" s="571"/>
      <c r="J1335" s="570"/>
      <c r="K1335" s="1269">
        <f>K1336+K1337+K1338</f>
        <v>1.67</v>
      </c>
      <c r="L1335" s="1270"/>
      <c r="M1335" s="548">
        <f>K1335*12*I1292</f>
        <v>6993.96</v>
      </c>
    </row>
    <row r="1336" spans="1:13">
      <c r="A1336" s="588" t="s">
        <v>42</v>
      </c>
      <c r="B1336" s="587"/>
      <c r="C1336" s="587"/>
      <c r="D1336" s="587"/>
      <c r="E1336" s="587"/>
      <c r="F1336" s="587"/>
      <c r="G1336" s="587"/>
      <c r="H1336" s="586"/>
      <c r="I1336" s="1234" t="s">
        <v>41</v>
      </c>
      <c r="J1336" s="1235"/>
      <c r="K1336" s="1236">
        <v>0.8</v>
      </c>
      <c r="L1336" s="1237"/>
      <c r="M1336" s="540">
        <f>K1336*12*I1292</f>
        <v>3350.4000000000005</v>
      </c>
    </row>
    <row r="1337" spans="1:13">
      <c r="A1337" s="595" t="s">
        <v>40</v>
      </c>
      <c r="B1337" s="676"/>
      <c r="C1337" s="676"/>
      <c r="D1337" s="676"/>
      <c r="E1337" s="676"/>
      <c r="F1337" s="676"/>
      <c r="G1337" s="676"/>
      <c r="H1337" s="675"/>
      <c r="I1337" s="563" t="s">
        <v>39</v>
      </c>
      <c r="J1337" s="517"/>
      <c r="K1337" s="1238">
        <v>0.7</v>
      </c>
      <c r="L1337" s="1239"/>
      <c r="M1337" s="540">
        <f>K1337*12*I1292</f>
        <v>2931.5999999999995</v>
      </c>
    </row>
    <row r="1338" spans="1:13" ht="19.5" thickBot="1">
      <c r="A1338" s="594" t="s">
        <v>38</v>
      </c>
      <c r="B1338" s="593"/>
      <c r="C1338" s="593"/>
      <c r="D1338" s="593"/>
      <c r="E1338" s="593"/>
      <c r="F1338" s="593"/>
      <c r="G1338" s="593"/>
      <c r="H1338" s="592"/>
      <c r="I1338" s="1240" t="s">
        <v>37</v>
      </c>
      <c r="J1338" s="1241"/>
      <c r="K1338" s="1242">
        <v>0.17</v>
      </c>
      <c r="L1338" s="1243"/>
      <c r="M1338" s="540">
        <f>K1338*12*I1292</f>
        <v>711.96</v>
      </c>
    </row>
    <row r="1339" spans="1:13" ht="19.5" thickBot="1">
      <c r="A1339" s="674" t="s">
        <v>36</v>
      </c>
      <c r="B1339" s="673"/>
      <c r="C1339" s="673"/>
      <c r="D1339" s="673"/>
      <c r="E1339" s="673"/>
      <c r="F1339" s="673"/>
      <c r="G1339" s="673"/>
      <c r="H1339" s="672"/>
      <c r="I1339" s="1330" t="s">
        <v>35</v>
      </c>
      <c r="J1339" s="1331"/>
      <c r="K1339" s="1199">
        <v>32.85</v>
      </c>
      <c r="L1339" s="1214"/>
      <c r="M1339" s="548">
        <f>K1339*12*I1292</f>
        <v>137575.80000000002</v>
      </c>
    </row>
    <row r="1340" spans="1:13" ht="19.5" thickBot="1">
      <c r="A1340" s="1228" t="s">
        <v>34</v>
      </c>
      <c r="B1340" s="1229"/>
      <c r="C1340" s="1229"/>
      <c r="D1340" s="1229"/>
      <c r="E1340" s="1229"/>
      <c r="F1340" s="1229"/>
      <c r="G1340" s="1229"/>
      <c r="H1340" s="1279"/>
      <c r="I1340" s="550"/>
      <c r="J1340" s="549"/>
      <c r="K1340" s="1274">
        <v>1.98</v>
      </c>
      <c r="L1340" s="1270"/>
      <c r="M1340" s="548">
        <f>K1340*12*I1292</f>
        <v>8292.24</v>
      </c>
    </row>
    <row r="1341" spans="1:13">
      <c r="A1341" s="547" t="s">
        <v>33</v>
      </c>
      <c r="B1341" s="546"/>
      <c r="C1341" s="546"/>
      <c r="D1341" s="546"/>
      <c r="E1341" s="546"/>
      <c r="F1341" s="546"/>
      <c r="G1341" s="546"/>
      <c r="H1341" s="544"/>
      <c r="I1341" s="1251" t="s">
        <v>32</v>
      </c>
      <c r="J1341" s="1252"/>
      <c r="K1341" s="543"/>
      <c r="L1341" s="542"/>
      <c r="M1341" s="540"/>
    </row>
    <row r="1342" spans="1:13">
      <c r="A1342" s="547" t="s">
        <v>31</v>
      </c>
      <c r="B1342" s="546"/>
      <c r="C1342" s="546"/>
      <c r="D1342" s="546"/>
      <c r="E1342" s="546"/>
      <c r="F1342" s="546"/>
      <c r="G1342" s="546"/>
      <c r="H1342" s="544"/>
      <c r="I1342" s="518"/>
      <c r="J1342" s="541"/>
      <c r="K1342" s="543"/>
      <c r="L1342" s="542"/>
      <c r="M1342" s="540"/>
    </row>
    <row r="1343" spans="1:13" ht="19.5" thickBot="1">
      <c r="A1343" s="547" t="s">
        <v>30</v>
      </c>
      <c r="B1343" s="546"/>
      <c r="C1343" s="546"/>
      <c r="D1343" s="546"/>
      <c r="E1343" s="546"/>
      <c r="F1343" s="546"/>
      <c r="G1343" s="546"/>
      <c r="H1343" s="544"/>
      <c r="I1343" s="558"/>
      <c r="J1343" s="541"/>
      <c r="K1343" s="543"/>
      <c r="L1343" s="542"/>
      <c r="M1343" s="540"/>
    </row>
    <row r="1344" spans="1:13" ht="19.5" thickBot="1">
      <c r="A1344" s="674" t="s">
        <v>29</v>
      </c>
      <c r="B1344" s="673"/>
      <c r="C1344" s="673"/>
      <c r="D1344" s="673"/>
      <c r="E1344" s="673"/>
      <c r="F1344" s="673"/>
      <c r="G1344" s="673"/>
      <c r="H1344" s="672"/>
      <c r="I1344" s="550"/>
      <c r="J1344" s="549"/>
      <c r="K1344" s="1274">
        <v>0.09</v>
      </c>
      <c r="L1344" s="1270"/>
      <c r="M1344" s="548">
        <f>K1344*12*I1292</f>
        <v>376.92</v>
      </c>
    </row>
    <row r="1345" spans="1:13">
      <c r="A1345" s="547" t="s">
        <v>28</v>
      </c>
      <c r="B1345" s="546"/>
      <c r="C1345" s="546"/>
      <c r="D1345" s="546"/>
      <c r="E1345" s="546"/>
      <c r="F1345" s="546"/>
      <c r="G1345" s="546"/>
      <c r="H1345" s="544"/>
      <c r="I1345" s="1251" t="s">
        <v>27</v>
      </c>
      <c r="J1345" s="1252"/>
      <c r="K1345" s="551"/>
      <c r="L1345" s="542"/>
      <c r="M1345" s="540"/>
    </row>
    <row r="1346" spans="1:13" ht="19.5" thickBot="1">
      <c r="A1346" s="547" t="s">
        <v>26</v>
      </c>
      <c r="B1346" s="546"/>
      <c r="C1346" s="546"/>
      <c r="D1346" s="546"/>
      <c r="E1346" s="546"/>
      <c r="F1346" s="546"/>
      <c r="G1346" s="546"/>
      <c r="H1346" s="544"/>
      <c r="I1346" s="518"/>
      <c r="J1346" s="541"/>
      <c r="K1346" s="551"/>
      <c r="L1346" s="542"/>
      <c r="M1346" s="540"/>
    </row>
    <row r="1347" spans="1:13" ht="19.5" thickBot="1">
      <c r="A1347" s="1228" t="s">
        <v>111</v>
      </c>
      <c r="B1347" s="1229"/>
      <c r="C1347" s="1229"/>
      <c r="D1347" s="1229"/>
      <c r="E1347" s="1229"/>
      <c r="F1347" s="1229"/>
      <c r="G1347" s="1229"/>
      <c r="H1347" s="1279"/>
      <c r="I1347" s="550"/>
      <c r="J1347" s="549"/>
      <c r="K1347" s="1274">
        <v>7.34</v>
      </c>
      <c r="L1347" s="1270"/>
      <c r="M1347" s="548">
        <f>K1347*12*I1292</f>
        <v>30739.919999999998</v>
      </c>
    </row>
    <row r="1348" spans="1:13">
      <c r="A1348" s="547" t="s">
        <v>24</v>
      </c>
      <c r="B1348" s="545"/>
      <c r="C1348" s="545"/>
      <c r="D1348" s="545"/>
      <c r="E1348" s="545"/>
      <c r="F1348" s="546"/>
      <c r="G1348" s="545"/>
      <c r="H1348" s="544"/>
      <c r="I1348" s="1271" t="s">
        <v>23</v>
      </c>
      <c r="J1348" s="1272"/>
      <c r="K1348" s="543"/>
      <c r="L1348" s="542"/>
      <c r="M1348" s="540"/>
    </row>
    <row r="1349" spans="1:13">
      <c r="A1349" s="547" t="s">
        <v>22</v>
      </c>
      <c r="B1349" s="545"/>
      <c r="C1349" s="545"/>
      <c r="D1349" s="545"/>
      <c r="E1349" s="545"/>
      <c r="F1349" s="546"/>
      <c r="G1349" s="545"/>
      <c r="H1349" s="544"/>
      <c r="I1349" s="1271" t="s">
        <v>21</v>
      </c>
      <c r="J1349" s="1272"/>
      <c r="K1349" s="543"/>
      <c r="L1349" s="542"/>
      <c r="M1349" s="540"/>
    </row>
    <row r="1350" spans="1:13">
      <c r="A1350" s="547" t="s">
        <v>20</v>
      </c>
      <c r="B1350" s="545"/>
      <c r="C1350" s="545"/>
      <c r="D1350" s="545"/>
      <c r="E1350" s="545"/>
      <c r="F1350" s="546"/>
      <c r="G1350" s="545"/>
      <c r="H1350" s="544"/>
      <c r="I1350" s="1271" t="s">
        <v>19</v>
      </c>
      <c r="J1350" s="1272"/>
      <c r="K1350" s="543"/>
      <c r="L1350" s="542"/>
      <c r="M1350" s="540"/>
    </row>
    <row r="1351" spans="1:13">
      <c r="A1351" s="547" t="s">
        <v>18</v>
      </c>
      <c r="B1351" s="545"/>
      <c r="C1351" s="545"/>
      <c r="D1351" s="545"/>
      <c r="E1351" s="545"/>
      <c r="F1351" s="546"/>
      <c r="G1351" s="545"/>
      <c r="H1351" s="544"/>
      <c r="I1351" s="1271" t="s">
        <v>17</v>
      </c>
      <c r="J1351" s="1272"/>
      <c r="K1351" s="543"/>
      <c r="L1351" s="542"/>
      <c r="M1351" s="540"/>
    </row>
    <row r="1352" spans="1:13">
      <c r="A1352" s="547" t="s">
        <v>16</v>
      </c>
      <c r="B1352" s="545"/>
      <c r="C1352" s="545"/>
      <c r="D1352" s="545"/>
      <c r="E1352" s="545"/>
      <c r="F1352" s="546"/>
      <c r="G1352" s="545"/>
      <c r="H1352" s="544"/>
      <c r="I1352" s="1271" t="s">
        <v>15</v>
      </c>
      <c r="J1352" s="1272"/>
      <c r="K1352" s="543"/>
      <c r="L1352" s="542"/>
      <c r="M1352" s="540"/>
    </row>
    <row r="1353" spans="1:13">
      <c r="A1353" s="547" t="s">
        <v>14</v>
      </c>
      <c r="B1353" s="545"/>
      <c r="C1353" s="545"/>
      <c r="D1353" s="545"/>
      <c r="E1353" s="545"/>
      <c r="F1353" s="546"/>
      <c r="G1353" s="545"/>
      <c r="H1353" s="544"/>
      <c r="I1353" s="518"/>
      <c r="J1353" s="541"/>
      <c r="K1353" s="543"/>
      <c r="L1353" s="542"/>
      <c r="M1353" s="540"/>
    </row>
    <row r="1354" spans="1:13">
      <c r="A1354" s="547" t="s">
        <v>13</v>
      </c>
      <c r="B1354" s="545"/>
      <c r="C1354" s="545"/>
      <c r="D1354" s="545"/>
      <c r="E1354" s="545"/>
      <c r="F1354" s="546"/>
      <c r="G1354" s="545"/>
      <c r="H1354" s="544"/>
      <c r="I1354" s="518"/>
      <c r="J1354" s="541"/>
      <c r="K1354" s="543"/>
      <c r="L1354" s="542"/>
      <c r="M1354" s="540"/>
    </row>
    <row r="1355" spans="1:13">
      <c r="A1355" s="547" t="s">
        <v>12</v>
      </c>
      <c r="B1355" s="545"/>
      <c r="C1355" s="545"/>
      <c r="D1355" s="545"/>
      <c r="E1355" s="545"/>
      <c r="F1355" s="546"/>
      <c r="G1355" s="545"/>
      <c r="H1355" s="544"/>
      <c r="I1355" s="518"/>
      <c r="J1355" s="541"/>
      <c r="K1355" s="543"/>
      <c r="L1355" s="542"/>
      <c r="M1355" s="540"/>
    </row>
    <row r="1356" spans="1:13">
      <c r="A1356" s="547" t="s">
        <v>11</v>
      </c>
      <c r="B1356" s="545"/>
      <c r="C1356" s="545"/>
      <c r="D1356" s="545"/>
      <c r="E1356" s="545"/>
      <c r="F1356" s="546"/>
      <c r="G1356" s="545"/>
      <c r="H1356" s="544"/>
      <c r="I1356" s="518"/>
      <c r="J1356" s="541"/>
      <c r="K1356" s="543"/>
      <c r="L1356" s="542"/>
      <c r="M1356" s="540"/>
    </row>
    <row r="1357" spans="1:13">
      <c r="A1357" s="547" t="s">
        <v>10</v>
      </c>
      <c r="B1357" s="545"/>
      <c r="C1357" s="545"/>
      <c r="D1357" s="545"/>
      <c r="E1357" s="545"/>
      <c r="F1357" s="546"/>
      <c r="G1357" s="545"/>
      <c r="H1357" s="544"/>
      <c r="I1357" s="518"/>
      <c r="J1357" s="541"/>
      <c r="K1357" s="543"/>
      <c r="L1357" s="542"/>
      <c r="M1357" s="540"/>
    </row>
    <row r="1358" spans="1:13" ht="19.5" thickBot="1">
      <c r="A1358" s="1248" t="s">
        <v>9</v>
      </c>
      <c r="B1358" s="1249"/>
      <c r="C1358" s="1249"/>
      <c r="D1358" s="1249"/>
      <c r="E1358" s="1249"/>
      <c r="F1358" s="1249"/>
      <c r="G1358" s="1249"/>
      <c r="H1358" s="1250"/>
      <c r="I1358" s="518"/>
      <c r="J1358" s="541"/>
      <c r="K1358" s="518"/>
      <c r="L1358" s="541"/>
      <c r="M1358" s="540"/>
    </row>
    <row r="1359" spans="1:13">
      <c r="A1359" s="539" t="s">
        <v>8</v>
      </c>
      <c r="B1359" s="538"/>
      <c r="C1359" s="538"/>
      <c r="D1359" s="538"/>
      <c r="E1359" s="538"/>
      <c r="F1359" s="538"/>
      <c r="G1359" s="538"/>
      <c r="H1359" s="538"/>
      <c r="I1359" s="1251" t="s">
        <v>3</v>
      </c>
      <c r="J1359" s="1252"/>
      <c r="K1359" s="537"/>
      <c r="L1359" s="536"/>
      <c r="M1359" s="535"/>
    </row>
    <row r="1360" spans="1:13" ht="19.5" thickBot="1">
      <c r="A1360" s="534" t="s">
        <v>7</v>
      </c>
      <c r="B1360" s="533"/>
      <c r="C1360" s="533"/>
      <c r="D1360" s="533"/>
      <c r="E1360" s="533"/>
      <c r="F1360" s="533"/>
      <c r="G1360" s="533"/>
      <c r="H1360" s="533"/>
      <c r="I1360" s="532"/>
      <c r="J1360" s="530"/>
      <c r="K1360" s="531"/>
      <c r="L1360" s="530"/>
      <c r="M1360" s="529"/>
    </row>
    <row r="1361" spans="1:13" ht="19.5" thickBot="1">
      <c r="A1361" s="1228" t="s">
        <v>6</v>
      </c>
      <c r="B1361" s="1229"/>
      <c r="C1361" s="1229"/>
      <c r="D1361" s="1229"/>
      <c r="E1361" s="1229"/>
      <c r="F1361" s="1229"/>
      <c r="G1361" s="1229"/>
      <c r="H1361" s="1299"/>
      <c r="I1361" s="1232" t="s">
        <v>5</v>
      </c>
      <c r="J1361" s="1300"/>
      <c r="K1361" s="1296"/>
      <c r="L1361" s="1297"/>
      <c r="M1361" s="521">
        <f>K1361*12*I1292</f>
        <v>0</v>
      </c>
    </row>
    <row r="1362" spans="1:13" ht="19.5" thickBot="1">
      <c r="A1362" s="526" t="s">
        <v>4</v>
      </c>
      <c r="B1362" s="525"/>
      <c r="C1362" s="525"/>
      <c r="D1362" s="525"/>
      <c r="E1362" s="525"/>
      <c r="F1362" s="525"/>
      <c r="G1362" s="525"/>
      <c r="H1362" s="525"/>
      <c r="I1362" s="1232" t="s">
        <v>3</v>
      </c>
      <c r="J1362" s="1233"/>
      <c r="K1362" s="1258">
        <v>0.5</v>
      </c>
      <c r="L1362" s="1259"/>
      <c r="M1362" s="521">
        <f>K1362*I1292*12</f>
        <v>2094</v>
      </c>
    </row>
    <row r="1363" spans="1:13" ht="19.5" thickBot="1">
      <c r="A1363" s="526" t="s">
        <v>2</v>
      </c>
      <c r="B1363" s="525"/>
      <c r="C1363" s="525"/>
      <c r="D1363" s="525"/>
      <c r="E1363" s="525"/>
      <c r="F1363" s="525"/>
      <c r="G1363" s="525"/>
      <c r="H1363" s="525"/>
      <c r="I1363" s="524"/>
      <c r="J1363" s="523"/>
      <c r="K1363" s="1258"/>
      <c r="L1363" s="1259"/>
      <c r="M1363" s="521">
        <f>K1363*I1292*12</f>
        <v>0</v>
      </c>
    </row>
    <row r="1364" spans="1:13" ht="19.5" thickBot="1">
      <c r="A1364" s="1228" t="s">
        <v>0</v>
      </c>
      <c r="B1364" s="1229"/>
      <c r="C1364" s="1229"/>
      <c r="D1364" s="1229"/>
      <c r="E1364" s="1229"/>
      <c r="F1364" s="1229"/>
      <c r="G1364" s="1229"/>
      <c r="H1364" s="1229"/>
      <c r="I1364" s="522"/>
      <c r="J1364" s="521"/>
      <c r="K1364" s="1230">
        <f>K1293+K1303+K1318+K1347+K1361+K1362+K1363</f>
        <v>70.52</v>
      </c>
      <c r="L1364" s="1231"/>
      <c r="M1364" s="521">
        <f>M1293+M1303+M1318+M1347+M1361+M1362+M1363</f>
        <v>295337.76</v>
      </c>
    </row>
    <row r="1366" spans="1:13">
      <c r="A1366" s="1329" t="s">
        <v>104</v>
      </c>
      <c r="B1366" s="1329"/>
      <c r="C1366" s="1329"/>
      <c r="D1366" s="1329"/>
      <c r="E1366" s="1329"/>
      <c r="F1366" s="1329"/>
      <c r="G1366" s="1329"/>
      <c r="H1366" s="1329"/>
      <c r="I1366" s="1329"/>
      <c r="J1366" s="1329"/>
      <c r="K1366" s="1329"/>
      <c r="L1366" s="1329"/>
      <c r="M1366" s="573"/>
    </row>
    <row r="1367" spans="1:13">
      <c r="A1367" s="1294" t="s">
        <v>139</v>
      </c>
      <c r="B1367" s="1294"/>
      <c r="C1367" s="1294"/>
      <c r="D1367" s="1294"/>
      <c r="E1367" s="1294"/>
      <c r="F1367" s="1294"/>
      <c r="G1367" s="1294"/>
      <c r="H1367" s="1294"/>
      <c r="I1367" s="1294"/>
      <c r="J1367" s="1294"/>
      <c r="K1367" s="1294"/>
      <c r="L1367" s="1294"/>
      <c r="M1367" s="573"/>
    </row>
    <row r="1368" spans="1:13">
      <c r="A1368" s="607"/>
      <c r="B1368" s="607"/>
      <c r="C1368" s="607"/>
      <c r="D1368" s="607"/>
      <c r="E1368" s="607"/>
      <c r="F1368" s="607" t="s">
        <v>269</v>
      </c>
      <c r="G1368" s="607"/>
      <c r="H1368" s="607"/>
      <c r="I1368" s="607"/>
      <c r="J1368" s="607"/>
      <c r="K1368" s="607"/>
      <c r="L1368" s="607"/>
      <c r="M1368" s="573"/>
    </row>
    <row r="1369" spans="1:13">
      <c r="A1369" s="615"/>
      <c r="B1369" s="591"/>
      <c r="C1369" s="1295" t="s">
        <v>100</v>
      </c>
      <c r="D1369" s="1295"/>
      <c r="E1369" s="1295"/>
      <c r="F1369" s="591"/>
      <c r="G1369" s="591"/>
      <c r="H1369" s="590"/>
      <c r="I1369" s="1285" t="s">
        <v>99</v>
      </c>
      <c r="J1369" s="1286"/>
      <c r="K1369" s="1285" t="s">
        <v>98</v>
      </c>
      <c r="L1369" s="1286"/>
      <c r="M1369" s="589"/>
    </row>
    <row r="1370" spans="1:13">
      <c r="A1370" s="558"/>
      <c r="B1370" s="518"/>
      <c r="C1370" s="518"/>
      <c r="D1370" s="518"/>
      <c r="E1370" s="518"/>
      <c r="F1370" s="518"/>
      <c r="G1370" s="518"/>
      <c r="H1370" s="541"/>
      <c r="I1370" s="518"/>
      <c r="J1370" s="541"/>
      <c r="K1370" s="1271" t="s">
        <v>97</v>
      </c>
      <c r="L1370" s="1272"/>
      <c r="M1370" s="616" t="s">
        <v>96</v>
      </c>
    </row>
    <row r="1371" spans="1:13">
      <c r="A1371" s="558"/>
      <c r="B1371" s="518"/>
      <c r="C1371" s="518"/>
      <c r="D1371" s="518"/>
      <c r="E1371" s="518"/>
      <c r="F1371" s="518"/>
      <c r="G1371" s="518"/>
      <c r="H1371" s="541"/>
      <c r="I1371" s="1271" t="s">
        <v>95</v>
      </c>
      <c r="J1371" s="1272"/>
      <c r="K1371" s="1275" t="s">
        <v>94</v>
      </c>
      <c r="L1371" s="1276"/>
      <c r="M1371" s="616" t="s">
        <v>93</v>
      </c>
    </row>
    <row r="1372" spans="1:13" ht="19.5" thickBot="1">
      <c r="A1372" s="615"/>
      <c r="B1372" s="591"/>
      <c r="C1372" s="591"/>
      <c r="D1372" s="591"/>
      <c r="E1372" s="591"/>
      <c r="F1372" s="591"/>
      <c r="G1372" s="591"/>
      <c r="H1372" s="590"/>
      <c r="I1372" s="1291">
        <v>282.89999999999998</v>
      </c>
      <c r="J1372" s="1292"/>
      <c r="K1372" s="1240"/>
      <c r="L1372" s="1241"/>
      <c r="M1372" s="614"/>
    </row>
    <row r="1373" spans="1:13">
      <c r="A1373" s="605" t="s">
        <v>92</v>
      </c>
      <c r="B1373" s="583"/>
      <c r="C1373" s="583"/>
      <c r="D1373" s="583"/>
      <c r="E1373" s="583"/>
      <c r="F1373" s="583"/>
      <c r="G1373" s="583"/>
      <c r="H1373" s="613"/>
      <c r="I1373" s="537"/>
      <c r="J1373" s="536"/>
      <c r="K1373" s="1293">
        <f>K1376+K1379</f>
        <v>7.59</v>
      </c>
      <c r="L1373" s="1288"/>
      <c r="M1373" s="535">
        <f>K1373*12*I1372</f>
        <v>25766.531999999999</v>
      </c>
    </row>
    <row r="1374" spans="1:13">
      <c r="A1374" s="612" t="s">
        <v>91</v>
      </c>
      <c r="B1374" s="611"/>
      <c r="C1374" s="611"/>
      <c r="D1374" s="611"/>
      <c r="E1374" s="611"/>
      <c r="F1374" s="611"/>
      <c r="G1374" s="611"/>
      <c r="H1374" s="606"/>
      <c r="I1374" s="518"/>
      <c r="J1374" s="541"/>
      <c r="K1374" s="518"/>
      <c r="L1374" s="541"/>
      <c r="M1374" s="610"/>
    </row>
    <row r="1375" spans="1:13" ht="19.5" thickBot="1">
      <c r="A1375" s="601" t="s">
        <v>90</v>
      </c>
      <c r="B1375" s="609"/>
      <c r="C1375" s="609"/>
      <c r="D1375" s="609"/>
      <c r="E1375" s="609"/>
      <c r="F1375" s="609"/>
      <c r="G1375" s="609"/>
      <c r="H1375" s="608"/>
      <c r="I1375" s="531"/>
      <c r="J1375" s="530"/>
      <c r="K1375" s="531"/>
      <c r="L1375" s="530"/>
      <c r="M1375" s="529"/>
    </row>
    <row r="1376" spans="1:13">
      <c r="A1376" s="588" t="s">
        <v>89</v>
      </c>
      <c r="B1376" s="581"/>
      <c r="C1376" s="581"/>
      <c r="D1376" s="581"/>
      <c r="E1376" s="581"/>
      <c r="F1376" s="581"/>
      <c r="G1376" s="581"/>
      <c r="H1376" s="580"/>
      <c r="I1376" s="1275" t="s">
        <v>27</v>
      </c>
      <c r="J1376" s="1276"/>
      <c r="K1376" s="1251">
        <v>4.54</v>
      </c>
      <c r="L1376" s="1252"/>
      <c r="M1376" s="540">
        <f>K1376*12*I1372</f>
        <v>15412.392</v>
      </c>
    </row>
    <row r="1377" spans="1:13">
      <c r="A1377" s="547" t="s">
        <v>80</v>
      </c>
      <c r="B1377" s="518"/>
      <c r="C1377" s="518"/>
      <c r="D1377" s="518"/>
      <c r="E1377" s="518"/>
      <c r="F1377" s="518"/>
      <c r="G1377" s="518"/>
      <c r="H1377" s="541"/>
      <c r="I1377" s="1271" t="s">
        <v>70</v>
      </c>
      <c r="J1377" s="1272"/>
      <c r="K1377" s="573"/>
      <c r="L1377" s="541"/>
      <c r="M1377" s="540"/>
    </row>
    <row r="1378" spans="1:13">
      <c r="A1378" s="588" t="s">
        <v>79</v>
      </c>
      <c r="B1378" s="581"/>
      <c r="C1378" s="581"/>
      <c r="D1378" s="581"/>
      <c r="E1378" s="581"/>
      <c r="F1378" s="581"/>
      <c r="G1378" s="581"/>
      <c r="H1378" s="580"/>
      <c r="I1378" s="1275"/>
      <c r="J1378" s="1276"/>
      <c r="K1378" s="573"/>
      <c r="L1378" s="541"/>
      <c r="M1378" s="540"/>
    </row>
    <row r="1379" spans="1:13">
      <c r="A1379" s="588" t="s">
        <v>88</v>
      </c>
      <c r="B1379" s="581"/>
      <c r="C1379" s="581"/>
      <c r="D1379" s="581"/>
      <c r="E1379" s="581"/>
      <c r="F1379" s="581"/>
      <c r="G1379" s="581"/>
      <c r="H1379" s="580"/>
      <c r="I1379" s="1277" t="s">
        <v>59</v>
      </c>
      <c r="J1379" s="1278"/>
      <c r="K1379" s="1271">
        <v>3.05</v>
      </c>
      <c r="L1379" s="1272"/>
      <c r="M1379" s="540">
        <f>K1379*12*I1372</f>
        <v>10354.139999999998</v>
      </c>
    </row>
    <row r="1380" spans="1:13">
      <c r="A1380" s="595" t="s">
        <v>87</v>
      </c>
      <c r="B1380" s="563"/>
      <c r="C1380" s="563"/>
      <c r="D1380" s="563"/>
      <c r="E1380" s="563"/>
      <c r="F1380" s="563"/>
      <c r="G1380" s="563"/>
      <c r="H1380" s="517"/>
      <c r="I1380" s="1271" t="s">
        <v>70</v>
      </c>
      <c r="J1380" s="1272"/>
      <c r="K1380" s="607"/>
      <c r="L1380" s="606"/>
      <c r="M1380" s="540"/>
    </row>
    <row r="1381" spans="1:13">
      <c r="A1381" s="594" t="s">
        <v>86</v>
      </c>
      <c r="B1381" s="591"/>
      <c r="C1381" s="591"/>
      <c r="D1381" s="591"/>
      <c r="E1381" s="591"/>
      <c r="F1381" s="591"/>
      <c r="G1381" s="591"/>
      <c r="H1381" s="590"/>
      <c r="I1381" s="1271"/>
      <c r="J1381" s="1272"/>
      <c r="K1381" s="573"/>
      <c r="L1381" s="541"/>
      <c r="M1381" s="540"/>
    </row>
    <row r="1382" spans="1:13" ht="19.5" thickBot="1">
      <c r="A1382" s="588" t="s">
        <v>85</v>
      </c>
      <c r="B1382" s="587"/>
      <c r="C1382" s="587"/>
      <c r="D1382" s="587"/>
      <c r="E1382" s="587"/>
      <c r="F1382" s="587"/>
      <c r="G1382" s="587"/>
      <c r="H1382" s="586"/>
      <c r="I1382" s="581"/>
      <c r="J1382" s="580"/>
      <c r="K1382" s="1242"/>
      <c r="L1382" s="1243"/>
      <c r="M1382" s="540"/>
    </row>
    <row r="1383" spans="1:13">
      <c r="A1383" s="605" t="s">
        <v>84</v>
      </c>
      <c r="B1383" s="604"/>
      <c r="C1383" s="604"/>
      <c r="D1383" s="604"/>
      <c r="E1383" s="604"/>
      <c r="F1383" s="604"/>
      <c r="G1383" s="604"/>
      <c r="H1383" s="603"/>
      <c r="I1383" s="537"/>
      <c r="J1383" s="602"/>
      <c r="K1383" s="1290">
        <f>K1385+K1390+K1393</f>
        <v>6.1999999999999993</v>
      </c>
      <c r="L1383" s="1288"/>
      <c r="M1383" s="535">
        <f>K1383*12*I1372</f>
        <v>21047.759999999995</v>
      </c>
    </row>
    <row r="1384" spans="1:13" ht="19.5" thickBot="1">
      <c r="A1384" s="601" t="s">
        <v>83</v>
      </c>
      <c r="B1384" s="600"/>
      <c r="C1384" s="600"/>
      <c r="D1384" s="600"/>
      <c r="E1384" s="600"/>
      <c r="F1384" s="600"/>
      <c r="G1384" s="600"/>
      <c r="H1384" s="599"/>
      <c r="I1384" s="531"/>
      <c r="J1384" s="598"/>
      <c r="K1384" s="531"/>
      <c r="L1384" s="530"/>
      <c r="M1384" s="529"/>
    </row>
    <row r="1385" spans="1:13">
      <c r="A1385" s="547" t="s">
        <v>82</v>
      </c>
      <c r="B1385" s="546"/>
      <c r="C1385" s="546"/>
      <c r="D1385" s="546"/>
      <c r="E1385" s="546"/>
      <c r="F1385" s="546"/>
      <c r="G1385" s="546"/>
      <c r="H1385" s="544"/>
      <c r="I1385" s="1271" t="s">
        <v>27</v>
      </c>
      <c r="J1385" s="1272"/>
      <c r="K1385" s="1251">
        <v>3.11</v>
      </c>
      <c r="L1385" s="1252"/>
      <c r="M1385" s="540">
        <f>K1385*12*I1372</f>
        <v>10557.828</v>
      </c>
    </row>
    <row r="1386" spans="1:13">
      <c r="A1386" s="588" t="s">
        <v>81</v>
      </c>
      <c r="B1386" s="587"/>
      <c r="C1386" s="587"/>
      <c r="D1386" s="587"/>
      <c r="E1386" s="587"/>
      <c r="F1386" s="587"/>
      <c r="G1386" s="587"/>
      <c r="H1386" s="586"/>
      <c r="I1386" s="597"/>
      <c r="J1386" s="596"/>
      <c r="K1386" s="573"/>
      <c r="L1386" s="541"/>
      <c r="M1386" s="540"/>
    </row>
    <row r="1387" spans="1:13">
      <c r="A1387" s="547" t="s">
        <v>80</v>
      </c>
      <c r="B1387" s="518"/>
      <c r="C1387" s="518"/>
      <c r="D1387" s="518"/>
      <c r="E1387" s="518"/>
      <c r="F1387" s="518"/>
      <c r="G1387" s="518"/>
      <c r="H1387" s="541"/>
      <c r="I1387" s="1271" t="s">
        <v>70</v>
      </c>
      <c r="J1387" s="1272"/>
      <c r="K1387" s="573"/>
      <c r="L1387" s="541"/>
      <c r="M1387" s="540"/>
    </row>
    <row r="1388" spans="1:13">
      <c r="A1388" s="588" t="s">
        <v>79</v>
      </c>
      <c r="B1388" s="581"/>
      <c r="C1388" s="581"/>
      <c r="D1388" s="581"/>
      <c r="E1388" s="581"/>
      <c r="F1388" s="581"/>
      <c r="G1388" s="581"/>
      <c r="H1388" s="580"/>
      <c r="I1388" s="1275"/>
      <c r="J1388" s="1276"/>
      <c r="K1388" s="573"/>
      <c r="L1388" s="541"/>
      <c r="M1388" s="540"/>
    </row>
    <row r="1389" spans="1:13">
      <c r="A1389" s="595" t="s">
        <v>78</v>
      </c>
      <c r="B1389" s="563"/>
      <c r="C1389" s="517"/>
      <c r="D1389" s="518"/>
      <c r="E1389" s="518"/>
      <c r="F1389" s="518"/>
      <c r="G1389" s="518"/>
      <c r="H1389" s="541"/>
      <c r="I1389" s="1271" t="s">
        <v>70</v>
      </c>
      <c r="J1389" s="1272"/>
      <c r="K1389" s="573"/>
      <c r="L1389" s="541"/>
      <c r="M1389" s="540"/>
    </row>
    <row r="1390" spans="1:13">
      <c r="A1390" s="547" t="s">
        <v>77</v>
      </c>
      <c r="B1390" s="518"/>
      <c r="C1390" s="518"/>
      <c r="D1390" s="563"/>
      <c r="E1390" s="563"/>
      <c r="F1390" s="563"/>
      <c r="G1390" s="563"/>
      <c r="H1390" s="517"/>
      <c r="I1390" s="1277" t="s">
        <v>59</v>
      </c>
      <c r="J1390" s="1278"/>
      <c r="K1390" s="1271">
        <v>1.36</v>
      </c>
      <c r="L1390" s="1272"/>
      <c r="M1390" s="540">
        <f>K1390*12*I1372</f>
        <v>4616.9279999999999</v>
      </c>
    </row>
    <row r="1391" spans="1:13">
      <c r="A1391" s="594" t="s">
        <v>76</v>
      </c>
      <c r="B1391" s="593"/>
      <c r="C1391" s="593"/>
      <c r="D1391" s="593"/>
      <c r="E1391" s="593"/>
      <c r="F1391" s="593"/>
      <c r="G1391" s="593"/>
      <c r="H1391" s="592"/>
      <c r="I1391" s="1285" t="s">
        <v>75</v>
      </c>
      <c r="J1391" s="1286"/>
      <c r="K1391" s="573"/>
      <c r="L1391" s="541"/>
      <c r="M1391" s="540"/>
    </row>
    <row r="1392" spans="1:13">
      <c r="A1392" s="588"/>
      <c r="B1392" s="587"/>
      <c r="C1392" s="587"/>
      <c r="D1392" s="587"/>
      <c r="E1392" s="587"/>
      <c r="F1392" s="587"/>
      <c r="G1392" s="587"/>
      <c r="H1392" s="586"/>
      <c r="I1392" s="581" t="s">
        <v>74</v>
      </c>
      <c r="J1392" s="580"/>
      <c r="K1392" s="573"/>
      <c r="L1392" s="541"/>
      <c r="M1392" s="540"/>
    </row>
    <row r="1393" spans="1:13">
      <c r="A1393" s="594" t="s">
        <v>73</v>
      </c>
      <c r="B1393" s="593"/>
      <c r="C1393" s="593"/>
      <c r="D1393" s="593"/>
      <c r="E1393" s="593"/>
      <c r="F1393" s="593"/>
      <c r="G1393" s="593"/>
      <c r="H1393" s="592"/>
      <c r="I1393" s="1285" t="s">
        <v>59</v>
      </c>
      <c r="J1393" s="1286"/>
      <c r="K1393" s="1271">
        <v>1.73</v>
      </c>
      <c r="L1393" s="1272"/>
      <c r="M1393" s="540">
        <f>K1393*12*I1372</f>
        <v>5873.003999999999</v>
      </c>
    </row>
    <row r="1394" spans="1:13">
      <c r="A1394" s="588" t="s">
        <v>72</v>
      </c>
      <c r="B1394" s="587"/>
      <c r="C1394" s="587"/>
      <c r="D1394" s="587"/>
      <c r="E1394" s="587"/>
      <c r="F1394" s="587"/>
      <c r="G1394" s="587"/>
      <c r="H1394" s="586"/>
      <c r="I1394" s="581"/>
      <c r="J1394" s="580"/>
      <c r="K1394" s="573"/>
      <c r="L1394" s="541"/>
      <c r="M1394" s="540"/>
    </row>
    <row r="1395" spans="1:13">
      <c r="A1395" s="594" t="s">
        <v>71</v>
      </c>
      <c r="B1395" s="593"/>
      <c r="C1395" s="593"/>
      <c r="D1395" s="593"/>
      <c r="E1395" s="593"/>
      <c r="F1395" s="593"/>
      <c r="G1395" s="593"/>
      <c r="H1395" s="592"/>
      <c r="I1395" s="1271" t="s">
        <v>70</v>
      </c>
      <c r="J1395" s="1272"/>
      <c r="K1395" s="573"/>
      <c r="L1395" s="541"/>
      <c r="M1395" s="540"/>
    </row>
    <row r="1396" spans="1:13">
      <c r="A1396" s="594" t="s">
        <v>69</v>
      </c>
      <c r="B1396" s="593"/>
      <c r="C1396" s="593"/>
      <c r="D1396" s="593"/>
      <c r="E1396" s="593"/>
      <c r="F1396" s="593"/>
      <c r="G1396" s="593"/>
      <c r="H1396" s="592"/>
      <c r="I1396" s="1285" t="s">
        <v>68</v>
      </c>
      <c r="J1396" s="1286"/>
      <c r="K1396" s="591"/>
      <c r="L1396" s="590"/>
      <c r="M1396" s="589"/>
    </row>
    <row r="1397" spans="1:13" ht="19.5" thickBot="1">
      <c r="A1397" s="588"/>
      <c r="B1397" s="587"/>
      <c r="C1397" s="587"/>
      <c r="D1397" s="587"/>
      <c r="E1397" s="587"/>
      <c r="F1397" s="587"/>
      <c r="G1397" s="587"/>
      <c r="H1397" s="586"/>
      <c r="I1397" s="1282" t="s">
        <v>67</v>
      </c>
      <c r="J1397" s="1283"/>
      <c r="K1397" s="581"/>
      <c r="L1397" s="580"/>
      <c r="M1397" s="585"/>
    </row>
    <row r="1398" spans="1:13">
      <c r="A1398" s="648" t="s">
        <v>66</v>
      </c>
      <c r="B1398" s="647"/>
      <c r="C1398" s="647"/>
      <c r="D1398" s="647"/>
      <c r="E1398" s="647"/>
      <c r="F1398" s="647"/>
      <c r="G1398" s="627"/>
      <c r="H1398" s="626"/>
      <c r="I1398" s="627"/>
      <c r="J1398" s="626"/>
      <c r="K1398" s="1332">
        <f>K1400+K1401+K1405</f>
        <v>23.35</v>
      </c>
      <c r="L1398" s="1333"/>
      <c r="M1398" s="625">
        <f>M1400+M1401+M1405</f>
        <v>79268.58</v>
      </c>
    </row>
    <row r="1399" spans="1:13" ht="19.5" thickBot="1">
      <c r="A1399" s="646"/>
      <c r="B1399" s="621"/>
      <c r="C1399" s="621"/>
      <c r="D1399" s="621"/>
      <c r="E1399" s="621"/>
      <c r="F1399" s="621"/>
      <c r="G1399" s="621"/>
      <c r="H1399" s="620"/>
      <c r="I1399" s="621"/>
      <c r="J1399" s="620"/>
      <c r="K1399" s="621"/>
      <c r="L1399" s="620"/>
      <c r="M1399" s="619"/>
    </row>
    <row r="1400" spans="1:13" ht="19.5" thickBot="1">
      <c r="A1400" s="557" t="s">
        <v>268</v>
      </c>
      <c r="B1400" s="556"/>
      <c r="C1400" s="556"/>
      <c r="D1400" s="556"/>
      <c r="E1400" s="556"/>
      <c r="F1400" s="556"/>
      <c r="G1400" s="556"/>
      <c r="H1400" s="555"/>
      <c r="I1400" s="1244" t="s">
        <v>35</v>
      </c>
      <c r="J1400" s="1245"/>
      <c r="K1400" s="1246">
        <v>20.05</v>
      </c>
      <c r="L1400" s="1247"/>
      <c r="M1400" s="559">
        <f>K1400*12*I1372</f>
        <v>68065.740000000005</v>
      </c>
    </row>
    <row r="1401" spans="1:13" ht="19.5" thickBot="1">
      <c r="A1401" s="1253" t="s">
        <v>267</v>
      </c>
      <c r="B1401" s="1254"/>
      <c r="C1401" s="1254"/>
      <c r="D1401" s="1254"/>
      <c r="E1401" s="1254"/>
      <c r="F1401" s="1254"/>
      <c r="G1401" s="1254"/>
      <c r="H1401" s="1273"/>
      <c r="I1401" s="636"/>
      <c r="J1401" s="635"/>
      <c r="K1401" s="1246">
        <v>2.2000000000000002</v>
      </c>
      <c r="L1401" s="1247"/>
      <c r="M1401" s="559">
        <f>K1401*12*I1372</f>
        <v>7468.56</v>
      </c>
    </row>
    <row r="1402" spans="1:13">
      <c r="A1402" s="554" t="s">
        <v>33</v>
      </c>
      <c r="B1402" s="553"/>
      <c r="C1402" s="553"/>
      <c r="D1402" s="553"/>
      <c r="E1402" s="553"/>
      <c r="F1402" s="553"/>
      <c r="G1402" s="553"/>
      <c r="H1402" s="552"/>
      <c r="I1402" s="1306" t="s">
        <v>32</v>
      </c>
      <c r="J1402" s="1307"/>
      <c r="K1402" s="633"/>
      <c r="L1402" s="632"/>
      <c r="M1402" s="579"/>
    </row>
    <row r="1403" spans="1:13">
      <c r="A1403" s="554" t="s">
        <v>31</v>
      </c>
      <c r="B1403" s="553"/>
      <c r="C1403" s="553"/>
      <c r="D1403" s="553"/>
      <c r="E1403" s="553"/>
      <c r="F1403" s="553"/>
      <c r="G1403" s="553"/>
      <c r="H1403" s="552"/>
      <c r="I1403" s="631"/>
      <c r="J1403" s="630"/>
      <c r="K1403" s="633"/>
      <c r="L1403" s="632"/>
      <c r="M1403" s="579"/>
    </row>
    <row r="1404" spans="1:13" ht="19.5" thickBot="1">
      <c r="A1404" s="554" t="s">
        <v>30</v>
      </c>
      <c r="B1404" s="553"/>
      <c r="C1404" s="553"/>
      <c r="D1404" s="553"/>
      <c r="E1404" s="553"/>
      <c r="F1404" s="553"/>
      <c r="G1404" s="553"/>
      <c r="H1404" s="552"/>
      <c r="I1404" s="638"/>
      <c r="J1404" s="630"/>
      <c r="K1404" s="633"/>
      <c r="L1404" s="632"/>
      <c r="M1404" s="579"/>
    </row>
    <row r="1405" spans="1:13" ht="19.5" thickBot="1">
      <c r="A1405" s="557" t="s">
        <v>266</v>
      </c>
      <c r="B1405" s="556"/>
      <c r="C1405" s="556"/>
      <c r="D1405" s="556"/>
      <c r="E1405" s="556"/>
      <c r="F1405" s="556"/>
      <c r="G1405" s="556"/>
      <c r="H1405" s="555"/>
      <c r="I1405" s="636"/>
      <c r="J1405" s="635"/>
      <c r="K1405" s="1246">
        <v>1.1000000000000001</v>
      </c>
      <c r="L1405" s="1247"/>
      <c r="M1405" s="559">
        <f>K1405*12*I1372</f>
        <v>3734.28</v>
      </c>
    </row>
    <row r="1406" spans="1:13">
      <c r="A1406" s="554" t="s">
        <v>28</v>
      </c>
      <c r="B1406" s="553"/>
      <c r="C1406" s="553"/>
      <c r="D1406" s="553"/>
      <c r="E1406" s="553"/>
      <c r="F1406" s="553"/>
      <c r="G1406" s="553"/>
      <c r="H1406" s="552"/>
      <c r="I1406" s="1306" t="s">
        <v>27</v>
      </c>
      <c r="J1406" s="1307"/>
      <c r="K1406" s="637"/>
      <c r="L1406" s="632"/>
      <c r="M1406" s="579"/>
    </row>
    <row r="1407" spans="1:13" ht="19.5" thickBot="1">
      <c r="A1407" s="554" t="s">
        <v>26</v>
      </c>
      <c r="B1407" s="553"/>
      <c r="C1407" s="553"/>
      <c r="D1407" s="553"/>
      <c r="E1407" s="553"/>
      <c r="F1407" s="553"/>
      <c r="G1407" s="553"/>
      <c r="H1407" s="552"/>
      <c r="I1407" s="631"/>
      <c r="J1407" s="630"/>
      <c r="K1407" s="637"/>
      <c r="L1407" s="632"/>
      <c r="M1407" s="579"/>
    </row>
    <row r="1408" spans="1:13" ht="19.5" thickBot="1">
      <c r="A1408" s="1253" t="s">
        <v>111</v>
      </c>
      <c r="B1408" s="1254"/>
      <c r="C1408" s="1254"/>
      <c r="D1408" s="1254"/>
      <c r="E1408" s="1254"/>
      <c r="F1408" s="1254"/>
      <c r="G1408" s="1254"/>
      <c r="H1408" s="1273"/>
      <c r="I1408" s="636"/>
      <c r="J1408" s="635"/>
      <c r="K1408" s="1246">
        <v>7.92</v>
      </c>
      <c r="L1408" s="1247"/>
      <c r="M1408" s="559">
        <f>K1408*12*I1372</f>
        <v>26886.815999999995</v>
      </c>
    </row>
    <row r="1409" spans="1:13">
      <c r="A1409" s="547" t="s">
        <v>24</v>
      </c>
      <c r="B1409" s="545"/>
      <c r="C1409" s="545"/>
      <c r="D1409" s="545"/>
      <c r="E1409" s="545"/>
      <c r="F1409" s="546"/>
      <c r="G1409" s="545"/>
      <c r="H1409" s="544"/>
      <c r="I1409" s="1271" t="s">
        <v>23</v>
      </c>
      <c r="J1409" s="1272"/>
      <c r="K1409" s="543"/>
      <c r="L1409" s="542"/>
      <c r="M1409" s="540"/>
    </row>
    <row r="1410" spans="1:13">
      <c r="A1410" s="547" t="s">
        <v>22</v>
      </c>
      <c r="B1410" s="545"/>
      <c r="C1410" s="545"/>
      <c r="D1410" s="545"/>
      <c r="E1410" s="545"/>
      <c r="F1410" s="546"/>
      <c r="G1410" s="545"/>
      <c r="H1410" s="544"/>
      <c r="I1410" s="1271" t="s">
        <v>21</v>
      </c>
      <c r="J1410" s="1272"/>
      <c r="K1410" s="543"/>
      <c r="L1410" s="542"/>
      <c r="M1410" s="540"/>
    </row>
    <row r="1411" spans="1:13">
      <c r="A1411" s="547" t="s">
        <v>20</v>
      </c>
      <c r="B1411" s="545"/>
      <c r="C1411" s="545"/>
      <c r="D1411" s="545"/>
      <c r="E1411" s="545"/>
      <c r="F1411" s="546"/>
      <c r="G1411" s="545"/>
      <c r="H1411" s="544"/>
      <c r="I1411" s="1271" t="s">
        <v>19</v>
      </c>
      <c r="J1411" s="1272"/>
      <c r="K1411" s="543"/>
      <c r="L1411" s="542"/>
      <c r="M1411" s="540"/>
    </row>
    <row r="1412" spans="1:13">
      <c r="A1412" s="547" t="s">
        <v>18</v>
      </c>
      <c r="B1412" s="545"/>
      <c r="C1412" s="545"/>
      <c r="D1412" s="545"/>
      <c r="E1412" s="545"/>
      <c r="F1412" s="546"/>
      <c r="G1412" s="545"/>
      <c r="H1412" s="544"/>
      <c r="I1412" s="1271" t="s">
        <v>17</v>
      </c>
      <c r="J1412" s="1272"/>
      <c r="K1412" s="543"/>
      <c r="L1412" s="542"/>
      <c r="M1412" s="540"/>
    </row>
    <row r="1413" spans="1:13">
      <c r="A1413" s="547" t="s">
        <v>16</v>
      </c>
      <c r="B1413" s="545"/>
      <c r="C1413" s="545"/>
      <c r="D1413" s="545"/>
      <c r="E1413" s="545"/>
      <c r="F1413" s="546"/>
      <c r="G1413" s="545"/>
      <c r="H1413" s="544"/>
      <c r="I1413" s="1271" t="s">
        <v>15</v>
      </c>
      <c r="J1413" s="1272"/>
      <c r="K1413" s="543"/>
      <c r="L1413" s="542"/>
      <c r="M1413" s="540"/>
    </row>
    <row r="1414" spans="1:13">
      <c r="A1414" s="547" t="s">
        <v>14</v>
      </c>
      <c r="B1414" s="545"/>
      <c r="C1414" s="545"/>
      <c r="D1414" s="545"/>
      <c r="E1414" s="545"/>
      <c r="F1414" s="546"/>
      <c r="G1414" s="545"/>
      <c r="H1414" s="544"/>
      <c r="I1414" s="518"/>
      <c r="J1414" s="541"/>
      <c r="K1414" s="543"/>
      <c r="L1414" s="542"/>
      <c r="M1414" s="540"/>
    </row>
    <row r="1415" spans="1:13">
      <c r="A1415" s="547" t="s">
        <v>13</v>
      </c>
      <c r="B1415" s="545"/>
      <c r="C1415" s="545"/>
      <c r="D1415" s="545"/>
      <c r="E1415" s="545"/>
      <c r="F1415" s="546"/>
      <c r="G1415" s="545"/>
      <c r="H1415" s="544"/>
      <c r="I1415" s="518"/>
      <c r="J1415" s="541"/>
      <c r="K1415" s="543"/>
      <c r="L1415" s="542"/>
      <c r="M1415" s="540"/>
    </row>
    <row r="1416" spans="1:13">
      <c r="A1416" s="547" t="s">
        <v>12</v>
      </c>
      <c r="B1416" s="545"/>
      <c r="C1416" s="545"/>
      <c r="D1416" s="545"/>
      <c r="E1416" s="545"/>
      <c r="F1416" s="546"/>
      <c r="G1416" s="545"/>
      <c r="H1416" s="544"/>
      <c r="I1416" s="518"/>
      <c r="J1416" s="541"/>
      <c r="K1416" s="543"/>
      <c r="L1416" s="542"/>
      <c r="M1416" s="540"/>
    </row>
    <row r="1417" spans="1:13">
      <c r="A1417" s="547" t="s">
        <v>11</v>
      </c>
      <c r="B1417" s="545"/>
      <c r="C1417" s="545"/>
      <c r="D1417" s="545"/>
      <c r="E1417" s="545"/>
      <c r="F1417" s="546"/>
      <c r="G1417" s="545"/>
      <c r="H1417" s="544"/>
      <c r="I1417" s="518"/>
      <c r="J1417" s="541"/>
      <c r="K1417" s="543"/>
      <c r="L1417" s="542"/>
      <c r="M1417" s="540"/>
    </row>
    <row r="1418" spans="1:13">
      <c r="A1418" s="547" t="s">
        <v>10</v>
      </c>
      <c r="B1418" s="545"/>
      <c r="C1418" s="545"/>
      <c r="D1418" s="545"/>
      <c r="E1418" s="545"/>
      <c r="F1418" s="546"/>
      <c r="G1418" s="545"/>
      <c r="H1418" s="544"/>
      <c r="I1418" s="518"/>
      <c r="J1418" s="541"/>
      <c r="K1418" s="543"/>
      <c r="L1418" s="542"/>
      <c r="M1418" s="540"/>
    </row>
    <row r="1419" spans="1:13" ht="19.5" thickBot="1">
      <c r="A1419" s="1248" t="s">
        <v>9</v>
      </c>
      <c r="B1419" s="1249"/>
      <c r="C1419" s="1249"/>
      <c r="D1419" s="1249"/>
      <c r="E1419" s="1249"/>
      <c r="F1419" s="1249"/>
      <c r="G1419" s="1249"/>
      <c r="H1419" s="1250"/>
      <c r="I1419" s="518"/>
      <c r="J1419" s="541"/>
      <c r="K1419" s="518"/>
      <c r="L1419" s="541"/>
      <c r="M1419" s="540"/>
    </row>
    <row r="1420" spans="1:13" ht="19.5" thickBot="1">
      <c r="A1420" s="526" t="s">
        <v>4</v>
      </c>
      <c r="B1420" s="525"/>
      <c r="C1420" s="525"/>
      <c r="D1420" s="525"/>
      <c r="E1420" s="525"/>
      <c r="F1420" s="525"/>
      <c r="G1420" s="525"/>
      <c r="H1420" s="525"/>
      <c r="I1420" s="1232" t="s">
        <v>3</v>
      </c>
      <c r="J1420" s="1233"/>
      <c r="K1420" s="1258">
        <v>0.9</v>
      </c>
      <c r="L1420" s="1259"/>
      <c r="M1420" s="521">
        <f>K1420*I1372*12</f>
        <v>3055.3199999999997</v>
      </c>
    </row>
    <row r="1421" spans="1:13" ht="19.5" thickBot="1">
      <c r="A1421" s="1228" t="s">
        <v>0</v>
      </c>
      <c r="B1421" s="1229"/>
      <c r="C1421" s="1229"/>
      <c r="D1421" s="1229"/>
      <c r="E1421" s="1229"/>
      <c r="F1421" s="1229"/>
      <c r="G1421" s="1229"/>
      <c r="H1421" s="1229"/>
      <c r="I1421" s="522"/>
      <c r="J1421" s="521"/>
      <c r="K1421" s="1230">
        <f>K1373+K1383+K1398+K1408+K1420</f>
        <v>45.96</v>
      </c>
      <c r="L1421" s="1231"/>
      <c r="M1421" s="521">
        <f>M1373+M1383+M1398+M1408+M1420</f>
        <v>156025.008</v>
      </c>
    </row>
    <row r="1423" spans="1:13">
      <c r="A1423" s="1329" t="s">
        <v>104</v>
      </c>
      <c r="B1423" s="1329"/>
      <c r="C1423" s="1329"/>
      <c r="D1423" s="1329"/>
      <c r="E1423" s="1329"/>
      <c r="F1423" s="1329"/>
      <c r="G1423" s="1329"/>
      <c r="H1423" s="1329"/>
      <c r="I1423" s="1329"/>
      <c r="J1423" s="1329"/>
      <c r="K1423" s="1329"/>
      <c r="L1423" s="1329"/>
      <c r="M1423" s="573"/>
    </row>
    <row r="1424" spans="1:13">
      <c r="A1424" s="1294" t="s">
        <v>139</v>
      </c>
      <c r="B1424" s="1294"/>
      <c r="C1424" s="1294"/>
      <c r="D1424" s="1294"/>
      <c r="E1424" s="1294"/>
      <c r="F1424" s="1294"/>
      <c r="G1424" s="1294"/>
      <c r="H1424" s="1294"/>
      <c r="I1424" s="1294"/>
      <c r="J1424" s="1294"/>
      <c r="K1424" s="1294"/>
      <c r="L1424" s="1294"/>
      <c r="M1424" s="573"/>
    </row>
    <row r="1425" spans="1:13">
      <c r="A1425" s="607"/>
      <c r="B1425" s="607"/>
      <c r="C1425" s="607"/>
      <c r="D1425" s="607"/>
      <c r="E1425" s="607"/>
      <c r="F1425" s="607" t="s">
        <v>265</v>
      </c>
      <c r="G1425" s="607"/>
      <c r="H1425" s="607"/>
      <c r="I1425" s="607"/>
      <c r="J1425" s="607"/>
      <c r="K1425" s="607"/>
      <c r="L1425" s="607"/>
      <c r="M1425" s="573"/>
    </row>
    <row r="1426" spans="1:13">
      <c r="A1426" s="615"/>
      <c r="B1426" s="591"/>
      <c r="C1426" s="1295" t="s">
        <v>100</v>
      </c>
      <c r="D1426" s="1295"/>
      <c r="E1426" s="1295"/>
      <c r="F1426" s="591"/>
      <c r="G1426" s="591"/>
      <c r="H1426" s="590"/>
      <c r="I1426" s="1285" t="s">
        <v>99</v>
      </c>
      <c r="J1426" s="1286"/>
      <c r="K1426" s="1285" t="s">
        <v>98</v>
      </c>
      <c r="L1426" s="1286"/>
      <c r="M1426" s="589"/>
    </row>
    <row r="1427" spans="1:13">
      <c r="A1427" s="558"/>
      <c r="B1427" s="518"/>
      <c r="C1427" s="518"/>
      <c r="D1427" s="518"/>
      <c r="E1427" s="518"/>
      <c r="F1427" s="518"/>
      <c r="G1427" s="518"/>
      <c r="H1427" s="541"/>
      <c r="I1427" s="518"/>
      <c r="J1427" s="541"/>
      <c r="K1427" s="1271" t="s">
        <v>97</v>
      </c>
      <c r="L1427" s="1272"/>
      <c r="M1427" s="616" t="s">
        <v>96</v>
      </c>
    </row>
    <row r="1428" spans="1:13">
      <c r="A1428" s="558"/>
      <c r="B1428" s="518"/>
      <c r="C1428" s="518"/>
      <c r="D1428" s="518"/>
      <c r="E1428" s="518"/>
      <c r="F1428" s="518"/>
      <c r="G1428" s="518"/>
      <c r="H1428" s="541"/>
      <c r="I1428" s="1271" t="s">
        <v>95</v>
      </c>
      <c r="J1428" s="1272"/>
      <c r="K1428" s="1275" t="s">
        <v>94</v>
      </c>
      <c r="L1428" s="1276"/>
      <c r="M1428" s="616" t="s">
        <v>93</v>
      </c>
    </row>
    <row r="1429" spans="1:13" ht="19.5" thickBot="1">
      <c r="A1429" s="615"/>
      <c r="B1429" s="591"/>
      <c r="C1429" s="591"/>
      <c r="D1429" s="591"/>
      <c r="E1429" s="591"/>
      <c r="F1429" s="591"/>
      <c r="G1429" s="591"/>
      <c r="H1429" s="590"/>
      <c r="I1429" s="1291">
        <v>1228.8</v>
      </c>
      <c r="J1429" s="1292"/>
      <c r="K1429" s="1240"/>
      <c r="L1429" s="1241"/>
      <c r="M1429" s="614"/>
    </row>
    <row r="1430" spans="1:13">
      <c r="A1430" s="605" t="s">
        <v>92</v>
      </c>
      <c r="B1430" s="583"/>
      <c r="C1430" s="583"/>
      <c r="D1430" s="583"/>
      <c r="E1430" s="583"/>
      <c r="F1430" s="583"/>
      <c r="G1430" s="583"/>
      <c r="H1430" s="613"/>
      <c r="I1430" s="537"/>
      <c r="J1430" s="536"/>
      <c r="K1430" s="1293">
        <f>K1433+K1436</f>
        <v>8.59</v>
      </c>
      <c r="L1430" s="1288"/>
      <c r="M1430" s="535">
        <f>K1430*12*I1429</f>
        <v>126664.704</v>
      </c>
    </row>
    <row r="1431" spans="1:13">
      <c r="A1431" s="612" t="s">
        <v>91</v>
      </c>
      <c r="B1431" s="611"/>
      <c r="C1431" s="611"/>
      <c r="D1431" s="611"/>
      <c r="E1431" s="611"/>
      <c r="F1431" s="611"/>
      <c r="G1431" s="611"/>
      <c r="H1431" s="606"/>
      <c r="I1431" s="518"/>
      <c r="J1431" s="541"/>
      <c r="K1431" s="518"/>
      <c r="L1431" s="541"/>
      <c r="M1431" s="610"/>
    </row>
    <row r="1432" spans="1:13" ht="19.5" thickBot="1">
      <c r="A1432" s="601" t="s">
        <v>90</v>
      </c>
      <c r="B1432" s="609"/>
      <c r="C1432" s="609"/>
      <c r="D1432" s="609"/>
      <c r="E1432" s="609"/>
      <c r="F1432" s="609"/>
      <c r="G1432" s="609"/>
      <c r="H1432" s="608"/>
      <c r="I1432" s="531"/>
      <c r="J1432" s="530"/>
      <c r="K1432" s="531"/>
      <c r="L1432" s="530"/>
      <c r="M1432" s="529"/>
    </row>
    <row r="1433" spans="1:13">
      <c r="A1433" s="588" t="s">
        <v>89</v>
      </c>
      <c r="B1433" s="581"/>
      <c r="C1433" s="581"/>
      <c r="D1433" s="581"/>
      <c r="E1433" s="581"/>
      <c r="F1433" s="581"/>
      <c r="G1433" s="581"/>
      <c r="H1433" s="580"/>
      <c r="I1433" s="1275" t="s">
        <v>27</v>
      </c>
      <c r="J1433" s="1276"/>
      <c r="K1433" s="1251">
        <v>5.54</v>
      </c>
      <c r="L1433" s="1252"/>
      <c r="M1433" s="540">
        <f>K1433*12*I1429</f>
        <v>81690.623999999996</v>
      </c>
    </row>
    <row r="1434" spans="1:13">
      <c r="A1434" s="547" t="s">
        <v>80</v>
      </c>
      <c r="B1434" s="518"/>
      <c r="C1434" s="518"/>
      <c r="D1434" s="518"/>
      <c r="E1434" s="518"/>
      <c r="F1434" s="518"/>
      <c r="G1434" s="518"/>
      <c r="H1434" s="541"/>
      <c r="I1434" s="1271" t="s">
        <v>70</v>
      </c>
      <c r="J1434" s="1272"/>
      <c r="K1434" s="573"/>
      <c r="L1434" s="541"/>
      <c r="M1434" s="540"/>
    </row>
    <row r="1435" spans="1:13">
      <c r="A1435" s="588" t="s">
        <v>79</v>
      </c>
      <c r="B1435" s="581"/>
      <c r="C1435" s="581"/>
      <c r="D1435" s="581"/>
      <c r="E1435" s="581"/>
      <c r="F1435" s="581"/>
      <c r="G1435" s="581"/>
      <c r="H1435" s="580"/>
      <c r="I1435" s="1275"/>
      <c r="J1435" s="1276"/>
      <c r="K1435" s="573"/>
      <c r="L1435" s="541"/>
      <c r="M1435" s="540"/>
    </row>
    <row r="1436" spans="1:13">
      <c r="A1436" s="588" t="s">
        <v>88</v>
      </c>
      <c r="B1436" s="581"/>
      <c r="C1436" s="581"/>
      <c r="D1436" s="581"/>
      <c r="E1436" s="581"/>
      <c r="F1436" s="581"/>
      <c r="G1436" s="581"/>
      <c r="H1436" s="580"/>
      <c r="I1436" s="1277" t="s">
        <v>59</v>
      </c>
      <c r="J1436" s="1278"/>
      <c r="K1436" s="1271">
        <v>3.05</v>
      </c>
      <c r="L1436" s="1272"/>
      <c r="M1436" s="540">
        <f>K1436*12*I1429</f>
        <v>44974.079999999994</v>
      </c>
    </row>
    <row r="1437" spans="1:13">
      <c r="A1437" s="595" t="s">
        <v>87</v>
      </c>
      <c r="B1437" s="563"/>
      <c r="C1437" s="563"/>
      <c r="D1437" s="563"/>
      <c r="E1437" s="563"/>
      <c r="F1437" s="563"/>
      <c r="G1437" s="563"/>
      <c r="H1437" s="517"/>
      <c r="I1437" s="1271" t="s">
        <v>70</v>
      </c>
      <c r="J1437" s="1272"/>
      <c r="K1437" s="607"/>
      <c r="L1437" s="606"/>
      <c r="M1437" s="540"/>
    </row>
    <row r="1438" spans="1:13">
      <c r="A1438" s="594" t="s">
        <v>86</v>
      </c>
      <c r="B1438" s="591"/>
      <c r="C1438" s="591"/>
      <c r="D1438" s="591"/>
      <c r="E1438" s="591"/>
      <c r="F1438" s="591"/>
      <c r="G1438" s="591"/>
      <c r="H1438" s="590"/>
      <c r="I1438" s="1271"/>
      <c r="J1438" s="1272"/>
      <c r="K1438" s="573"/>
      <c r="L1438" s="541"/>
      <c r="M1438" s="540"/>
    </row>
    <row r="1439" spans="1:13" ht="19.5" thickBot="1">
      <c r="A1439" s="588" t="s">
        <v>85</v>
      </c>
      <c r="B1439" s="587"/>
      <c r="C1439" s="587"/>
      <c r="D1439" s="587"/>
      <c r="E1439" s="587"/>
      <c r="F1439" s="587"/>
      <c r="G1439" s="587"/>
      <c r="H1439" s="586"/>
      <c r="I1439" s="581"/>
      <c r="J1439" s="580"/>
      <c r="K1439" s="1238"/>
      <c r="L1439" s="1239"/>
      <c r="M1439" s="540"/>
    </row>
    <row r="1440" spans="1:13">
      <c r="A1440" s="605" t="s">
        <v>84</v>
      </c>
      <c r="B1440" s="604"/>
      <c r="C1440" s="604"/>
      <c r="D1440" s="604"/>
      <c r="E1440" s="604"/>
      <c r="F1440" s="604"/>
      <c r="G1440" s="604"/>
      <c r="H1440" s="603"/>
      <c r="I1440" s="537"/>
      <c r="J1440" s="602"/>
      <c r="K1440" s="1290">
        <f>K1442+K1447+K1450</f>
        <v>6.3000000000000007</v>
      </c>
      <c r="L1440" s="1288"/>
      <c r="M1440" s="535">
        <f>K1440*12*I1429</f>
        <v>92897.280000000013</v>
      </c>
    </row>
    <row r="1441" spans="1:13" ht="19.5" thickBot="1">
      <c r="A1441" s="601" t="s">
        <v>83</v>
      </c>
      <c r="B1441" s="600"/>
      <c r="C1441" s="600"/>
      <c r="D1441" s="600"/>
      <c r="E1441" s="600"/>
      <c r="F1441" s="600"/>
      <c r="G1441" s="600"/>
      <c r="H1441" s="599"/>
      <c r="I1441" s="531"/>
      <c r="J1441" s="598"/>
      <c r="K1441" s="531"/>
      <c r="L1441" s="530"/>
      <c r="M1441" s="529"/>
    </row>
    <row r="1442" spans="1:13">
      <c r="A1442" s="547" t="s">
        <v>82</v>
      </c>
      <c r="B1442" s="546"/>
      <c r="C1442" s="546"/>
      <c r="D1442" s="546"/>
      <c r="E1442" s="546"/>
      <c r="F1442" s="546"/>
      <c r="G1442" s="546"/>
      <c r="H1442" s="544"/>
      <c r="I1442" s="1271" t="s">
        <v>27</v>
      </c>
      <c r="J1442" s="1272"/>
      <c r="K1442" s="1251">
        <v>3.21</v>
      </c>
      <c r="L1442" s="1252"/>
      <c r="M1442" s="540">
        <f>K1442*12*I1429</f>
        <v>47333.375999999997</v>
      </c>
    </row>
    <row r="1443" spans="1:13">
      <c r="A1443" s="588" t="s">
        <v>81</v>
      </c>
      <c r="B1443" s="587"/>
      <c r="C1443" s="587"/>
      <c r="D1443" s="587"/>
      <c r="E1443" s="587"/>
      <c r="F1443" s="587"/>
      <c r="G1443" s="587"/>
      <c r="H1443" s="586"/>
      <c r="I1443" s="597"/>
      <c r="J1443" s="596"/>
      <c r="K1443" s="573"/>
      <c r="L1443" s="541"/>
      <c r="M1443" s="540"/>
    </row>
    <row r="1444" spans="1:13">
      <c r="A1444" s="547" t="s">
        <v>80</v>
      </c>
      <c r="B1444" s="518"/>
      <c r="C1444" s="518"/>
      <c r="D1444" s="518"/>
      <c r="E1444" s="518"/>
      <c r="F1444" s="518"/>
      <c r="G1444" s="518"/>
      <c r="H1444" s="541"/>
      <c r="I1444" s="1271" t="s">
        <v>70</v>
      </c>
      <c r="J1444" s="1272"/>
      <c r="K1444" s="573"/>
      <c r="L1444" s="541"/>
      <c r="M1444" s="540"/>
    </row>
    <row r="1445" spans="1:13">
      <c r="A1445" s="588" t="s">
        <v>79</v>
      </c>
      <c r="B1445" s="581"/>
      <c r="C1445" s="581"/>
      <c r="D1445" s="581"/>
      <c r="E1445" s="581"/>
      <c r="F1445" s="581"/>
      <c r="G1445" s="581"/>
      <c r="H1445" s="580"/>
      <c r="I1445" s="1275"/>
      <c r="J1445" s="1276"/>
      <c r="K1445" s="573"/>
      <c r="L1445" s="541"/>
      <c r="M1445" s="540"/>
    </row>
    <row r="1446" spans="1:13">
      <c r="A1446" s="595" t="s">
        <v>78</v>
      </c>
      <c r="B1446" s="563"/>
      <c r="C1446" s="517"/>
      <c r="D1446" s="518"/>
      <c r="E1446" s="518"/>
      <c r="F1446" s="518"/>
      <c r="G1446" s="518"/>
      <c r="H1446" s="541"/>
      <c r="I1446" s="1271" t="s">
        <v>70</v>
      </c>
      <c r="J1446" s="1272"/>
      <c r="K1446" s="573"/>
      <c r="L1446" s="541"/>
      <c r="M1446" s="540"/>
    </row>
    <row r="1447" spans="1:13">
      <c r="A1447" s="547" t="s">
        <v>77</v>
      </c>
      <c r="B1447" s="518"/>
      <c r="C1447" s="518"/>
      <c r="D1447" s="563"/>
      <c r="E1447" s="563"/>
      <c r="F1447" s="563"/>
      <c r="G1447" s="563"/>
      <c r="H1447" s="517"/>
      <c r="I1447" s="1277" t="s">
        <v>59</v>
      </c>
      <c r="J1447" s="1278"/>
      <c r="K1447" s="1271">
        <v>1.36</v>
      </c>
      <c r="L1447" s="1272"/>
      <c r="M1447" s="540">
        <f>K1447*12*I1429</f>
        <v>20054.016</v>
      </c>
    </row>
    <row r="1448" spans="1:13">
      <c r="A1448" s="594" t="s">
        <v>76</v>
      </c>
      <c r="B1448" s="593"/>
      <c r="C1448" s="593"/>
      <c r="D1448" s="593"/>
      <c r="E1448" s="593"/>
      <c r="F1448" s="593"/>
      <c r="G1448" s="593"/>
      <c r="H1448" s="592"/>
      <c r="I1448" s="1285" t="s">
        <v>75</v>
      </c>
      <c r="J1448" s="1286"/>
      <c r="K1448" s="573"/>
      <c r="L1448" s="541"/>
      <c r="M1448" s="540"/>
    </row>
    <row r="1449" spans="1:13">
      <c r="A1449" s="588"/>
      <c r="B1449" s="587"/>
      <c r="C1449" s="587"/>
      <c r="D1449" s="587"/>
      <c r="E1449" s="587"/>
      <c r="F1449" s="587"/>
      <c r="G1449" s="587"/>
      <c r="H1449" s="586"/>
      <c r="I1449" s="581" t="s">
        <v>74</v>
      </c>
      <c r="J1449" s="580"/>
      <c r="K1449" s="573"/>
      <c r="L1449" s="541"/>
      <c r="M1449" s="540"/>
    </row>
    <row r="1450" spans="1:13">
      <c r="A1450" s="594" t="s">
        <v>73</v>
      </c>
      <c r="B1450" s="593"/>
      <c r="C1450" s="593"/>
      <c r="D1450" s="593"/>
      <c r="E1450" s="593"/>
      <c r="F1450" s="593"/>
      <c r="G1450" s="593"/>
      <c r="H1450" s="592"/>
      <c r="I1450" s="1285" t="s">
        <v>59</v>
      </c>
      <c r="J1450" s="1286"/>
      <c r="K1450" s="1271">
        <v>1.73</v>
      </c>
      <c r="L1450" s="1272"/>
      <c r="M1450" s="540">
        <f>K1450*12*I1429</f>
        <v>25509.887999999995</v>
      </c>
    </row>
    <row r="1451" spans="1:13">
      <c r="A1451" s="588" t="s">
        <v>72</v>
      </c>
      <c r="B1451" s="587"/>
      <c r="C1451" s="587"/>
      <c r="D1451" s="587"/>
      <c r="E1451" s="587"/>
      <c r="F1451" s="587"/>
      <c r="G1451" s="587"/>
      <c r="H1451" s="586"/>
      <c r="I1451" s="581"/>
      <c r="J1451" s="580"/>
      <c r="K1451" s="573"/>
      <c r="L1451" s="541"/>
      <c r="M1451" s="540"/>
    </row>
    <row r="1452" spans="1:13">
      <c r="A1452" s="594" t="s">
        <v>71</v>
      </c>
      <c r="B1452" s="593"/>
      <c r="C1452" s="593"/>
      <c r="D1452" s="593"/>
      <c r="E1452" s="593"/>
      <c r="F1452" s="593"/>
      <c r="G1452" s="593"/>
      <c r="H1452" s="592"/>
      <c r="I1452" s="1271" t="s">
        <v>70</v>
      </c>
      <c r="J1452" s="1272"/>
      <c r="K1452" s="573"/>
      <c r="L1452" s="541"/>
      <c r="M1452" s="540"/>
    </row>
    <row r="1453" spans="1:13">
      <c r="A1453" s="594" t="s">
        <v>69</v>
      </c>
      <c r="B1453" s="593"/>
      <c r="C1453" s="593"/>
      <c r="D1453" s="593"/>
      <c r="E1453" s="593"/>
      <c r="F1453" s="593"/>
      <c r="G1453" s="593"/>
      <c r="H1453" s="592"/>
      <c r="I1453" s="1285" t="s">
        <v>68</v>
      </c>
      <c r="J1453" s="1286"/>
      <c r="K1453" s="591"/>
      <c r="L1453" s="590"/>
      <c r="M1453" s="589"/>
    </row>
    <row r="1454" spans="1:13" ht="19.5" thickBot="1">
      <c r="A1454" s="588"/>
      <c r="B1454" s="587"/>
      <c r="C1454" s="587"/>
      <c r="D1454" s="587"/>
      <c r="E1454" s="587"/>
      <c r="F1454" s="587"/>
      <c r="G1454" s="587"/>
      <c r="H1454" s="586"/>
      <c r="I1454" s="1282" t="s">
        <v>67</v>
      </c>
      <c r="J1454" s="1283"/>
      <c r="K1454" s="581"/>
      <c r="L1454" s="580"/>
      <c r="M1454" s="585"/>
    </row>
    <row r="1455" spans="1:13">
      <c r="A1455" s="584" t="s">
        <v>66</v>
      </c>
      <c r="B1455" s="583"/>
      <c r="C1455" s="583"/>
      <c r="D1455" s="583"/>
      <c r="E1455" s="583"/>
      <c r="F1455" s="583"/>
      <c r="G1455" s="537"/>
      <c r="H1455" s="536"/>
      <c r="I1455" s="537"/>
      <c r="J1455" s="536"/>
      <c r="K1455" s="1287">
        <f>K1457+K1464+K1472+K1476+K1477+K1481</f>
        <v>36.380000000000003</v>
      </c>
      <c r="L1455" s="1288"/>
      <c r="M1455" s="535">
        <f>M1457+M1464+M1472+M1476+M1477+M1481</f>
        <v>536444.92799999996</v>
      </c>
    </row>
    <row r="1456" spans="1:13" ht="19.5" thickBot="1">
      <c r="A1456" s="582"/>
      <c r="B1456" s="531"/>
      <c r="C1456" s="531"/>
      <c r="D1456" s="531"/>
      <c r="E1456" s="531"/>
      <c r="F1456" s="531"/>
      <c r="G1456" s="531"/>
      <c r="H1456" s="530"/>
      <c r="I1456" s="531"/>
      <c r="J1456" s="530"/>
      <c r="K1456" s="531"/>
      <c r="L1456" s="530"/>
      <c r="M1456" s="529"/>
    </row>
    <row r="1457" spans="1:13" ht="19.5" thickBot="1">
      <c r="A1457" s="1228" t="s">
        <v>65</v>
      </c>
      <c r="B1457" s="1229"/>
      <c r="C1457" s="1229"/>
      <c r="D1457" s="1229"/>
      <c r="E1457" s="1229"/>
      <c r="F1457" s="1229"/>
      <c r="G1457" s="1229"/>
      <c r="H1457" s="1279"/>
      <c r="I1457" s="550"/>
      <c r="J1457" s="549"/>
      <c r="K1457" s="1289">
        <f>K1458+K1459+K1460+K1462+K1463</f>
        <v>10.130000000000001</v>
      </c>
      <c r="L1457" s="1284"/>
      <c r="M1457" s="548">
        <f>K1457*12*I1429</f>
        <v>149372.92799999999</v>
      </c>
    </row>
    <row r="1458" spans="1:13">
      <c r="A1458" s="588" t="s">
        <v>64</v>
      </c>
      <c r="B1458" s="587"/>
      <c r="C1458" s="587"/>
      <c r="D1458" s="587"/>
      <c r="E1458" s="587"/>
      <c r="F1458" s="587"/>
      <c r="G1458" s="587"/>
      <c r="H1458" s="586"/>
      <c r="I1458" s="1275" t="s">
        <v>63</v>
      </c>
      <c r="J1458" s="1276"/>
      <c r="K1458" s="1251">
        <v>2.2400000000000002</v>
      </c>
      <c r="L1458" s="1252"/>
      <c r="M1458" s="540">
        <f>K1458*12*I1429</f>
        <v>33030.144</v>
      </c>
    </row>
    <row r="1459" spans="1:13">
      <c r="A1459" s="595" t="s">
        <v>62</v>
      </c>
      <c r="B1459" s="676"/>
      <c r="C1459" s="676"/>
      <c r="D1459" s="676"/>
      <c r="E1459" s="676"/>
      <c r="F1459" s="676"/>
      <c r="G1459" s="676"/>
      <c r="H1459" s="675"/>
      <c r="I1459" s="1277" t="s">
        <v>61</v>
      </c>
      <c r="J1459" s="1278"/>
      <c r="K1459" s="1271">
        <v>5.28</v>
      </c>
      <c r="L1459" s="1272"/>
      <c r="M1459" s="540">
        <f>K1459*12*I1429</f>
        <v>77856.767999999996</v>
      </c>
    </row>
    <row r="1460" spans="1:13">
      <c r="A1460" s="594" t="s">
        <v>60</v>
      </c>
      <c r="B1460" s="593"/>
      <c r="C1460" s="593"/>
      <c r="D1460" s="593"/>
      <c r="E1460" s="593"/>
      <c r="F1460" s="593"/>
      <c r="G1460" s="593"/>
      <c r="H1460" s="592"/>
      <c r="I1460" s="1285" t="s">
        <v>59</v>
      </c>
      <c r="J1460" s="1286"/>
      <c r="K1460" s="1271">
        <v>0.6</v>
      </c>
      <c r="L1460" s="1272"/>
      <c r="M1460" s="540">
        <f>K1460*12*I1429</f>
        <v>8847.3599999999988</v>
      </c>
    </row>
    <row r="1461" spans="1:13">
      <c r="A1461" s="678" t="s">
        <v>58</v>
      </c>
      <c r="B1461" s="581"/>
      <c r="C1461" s="581"/>
      <c r="D1461" s="581"/>
      <c r="E1461" s="587"/>
      <c r="F1461" s="587"/>
      <c r="G1461" s="587"/>
      <c r="H1461" s="586"/>
      <c r="I1461" s="581"/>
      <c r="J1461" s="580"/>
      <c r="K1461" s="518"/>
      <c r="L1461" s="541"/>
      <c r="M1461" s="540"/>
    </row>
    <row r="1462" spans="1:13">
      <c r="A1462" s="595" t="s">
        <v>57</v>
      </c>
      <c r="B1462" s="676"/>
      <c r="C1462" s="676"/>
      <c r="D1462" s="676"/>
      <c r="E1462" s="676"/>
      <c r="F1462" s="676"/>
      <c r="G1462" s="676"/>
      <c r="H1462" s="675"/>
      <c r="I1462" s="1277" t="s">
        <v>27</v>
      </c>
      <c r="J1462" s="1278"/>
      <c r="K1462" s="1271">
        <v>0.18</v>
      </c>
      <c r="L1462" s="1272"/>
      <c r="M1462" s="540">
        <f>K1462*12*I1429</f>
        <v>2654.2080000000001</v>
      </c>
    </row>
    <row r="1463" spans="1:13" ht="19.5" thickBot="1">
      <c r="A1463" s="594" t="s">
        <v>56</v>
      </c>
      <c r="B1463" s="593"/>
      <c r="C1463" s="593"/>
      <c r="D1463" s="593"/>
      <c r="E1463" s="593"/>
      <c r="F1463" s="593"/>
      <c r="G1463" s="593"/>
      <c r="H1463" s="592"/>
      <c r="I1463" s="1240" t="s">
        <v>27</v>
      </c>
      <c r="J1463" s="1241"/>
      <c r="K1463" s="1282">
        <v>1.83</v>
      </c>
      <c r="L1463" s="1283"/>
      <c r="M1463" s="540">
        <f>K1463*12*I1429</f>
        <v>26984.448</v>
      </c>
    </row>
    <row r="1464" spans="1:13" ht="19.5" thickBot="1">
      <c r="A1464" s="1303" t="s">
        <v>55</v>
      </c>
      <c r="B1464" s="1304"/>
      <c r="C1464" s="1304"/>
      <c r="D1464" s="1304"/>
      <c r="E1464" s="1304"/>
      <c r="F1464" s="1304"/>
      <c r="G1464" s="1304"/>
      <c r="H1464" s="1305"/>
      <c r="I1464" s="550"/>
      <c r="J1464" s="549"/>
      <c r="K1464" s="1274">
        <f>K1465+K1466+K1468+K1469+K1470+K1471</f>
        <v>2.5499999999999998</v>
      </c>
      <c r="L1464" s="1284"/>
      <c r="M1464" s="548">
        <f>K1464*12*I1429</f>
        <v>37601.279999999999</v>
      </c>
    </row>
    <row r="1465" spans="1:13">
      <c r="A1465" s="677" t="s">
        <v>54</v>
      </c>
      <c r="B1465" s="581"/>
      <c r="C1465" s="581"/>
      <c r="D1465" s="581"/>
      <c r="E1465" s="581"/>
      <c r="F1465" s="587"/>
      <c r="G1465" s="587"/>
      <c r="H1465" s="586"/>
      <c r="I1465" s="576"/>
      <c r="J1465" s="541"/>
      <c r="K1465" s="1251">
        <v>0.14000000000000001</v>
      </c>
      <c r="L1465" s="1252"/>
      <c r="M1465" s="540">
        <f>K1465*12*I1429</f>
        <v>2064.384</v>
      </c>
    </row>
    <row r="1466" spans="1:13">
      <c r="A1466" s="615" t="s">
        <v>53</v>
      </c>
      <c r="B1466" s="591"/>
      <c r="C1466" s="591"/>
      <c r="D1466" s="591"/>
      <c r="E1466" s="591"/>
      <c r="F1466" s="593"/>
      <c r="G1466" s="593"/>
      <c r="H1466" s="592"/>
      <c r="I1466" s="1271" t="s">
        <v>52</v>
      </c>
      <c r="J1466" s="1272"/>
      <c r="K1466" s="1271">
        <v>1.22</v>
      </c>
      <c r="L1466" s="1272"/>
      <c r="M1466" s="540">
        <f>K1466*12*I1429</f>
        <v>17989.632000000001</v>
      </c>
    </row>
    <row r="1467" spans="1:13">
      <c r="A1467" s="588" t="s">
        <v>51</v>
      </c>
      <c r="B1467" s="587"/>
      <c r="C1467" s="587"/>
      <c r="D1467" s="587"/>
      <c r="E1467" s="587"/>
      <c r="F1467" s="587"/>
      <c r="G1467" s="587"/>
      <c r="H1467" s="586"/>
      <c r="I1467" s="1275" t="s">
        <v>50</v>
      </c>
      <c r="J1467" s="1276"/>
      <c r="K1467" s="573"/>
      <c r="L1467" s="541"/>
      <c r="M1467" s="540"/>
    </row>
    <row r="1468" spans="1:13">
      <c r="A1468" s="595" t="s">
        <v>49</v>
      </c>
      <c r="B1468" s="676"/>
      <c r="C1468" s="676"/>
      <c r="D1468" s="676"/>
      <c r="E1468" s="676"/>
      <c r="F1468" s="676"/>
      <c r="G1468" s="676"/>
      <c r="H1468" s="675"/>
      <c r="I1468" s="1277" t="s">
        <v>48</v>
      </c>
      <c r="J1468" s="1278"/>
      <c r="K1468" s="1271">
        <v>0.75</v>
      </c>
      <c r="L1468" s="1272"/>
      <c r="M1468" s="540">
        <f>K1468*12*I1429</f>
        <v>11059.199999999999</v>
      </c>
    </row>
    <row r="1469" spans="1:13">
      <c r="A1469" s="595" t="s">
        <v>47</v>
      </c>
      <c r="B1469" s="676"/>
      <c r="C1469" s="676"/>
      <c r="D1469" s="676"/>
      <c r="E1469" s="676"/>
      <c r="F1469" s="676"/>
      <c r="G1469" s="676"/>
      <c r="H1469" s="675"/>
      <c r="I1469" s="1277" t="s">
        <v>46</v>
      </c>
      <c r="J1469" s="1278"/>
      <c r="K1469" s="1271">
        <v>0.19</v>
      </c>
      <c r="L1469" s="1272"/>
      <c r="M1469" s="540">
        <f>K1469*12*I1429</f>
        <v>2801.6640000000002</v>
      </c>
    </row>
    <row r="1470" spans="1:13">
      <c r="A1470" s="594" t="s">
        <v>38</v>
      </c>
      <c r="B1470" s="593"/>
      <c r="C1470" s="593"/>
      <c r="D1470" s="593"/>
      <c r="E1470" s="593"/>
      <c r="F1470" s="593"/>
      <c r="G1470" s="593"/>
      <c r="H1470" s="592"/>
      <c r="I1470" s="1277" t="s">
        <v>37</v>
      </c>
      <c r="J1470" s="1278"/>
      <c r="K1470" s="1238">
        <v>0.1</v>
      </c>
      <c r="L1470" s="1239"/>
      <c r="M1470" s="540">
        <f>K1470*12*I1429</f>
        <v>1474.5600000000002</v>
      </c>
    </row>
    <row r="1471" spans="1:13" ht="19.5" thickBot="1">
      <c r="A1471" s="594" t="s">
        <v>45</v>
      </c>
      <c r="B1471" s="593"/>
      <c r="C1471" s="593"/>
      <c r="D1471" s="593"/>
      <c r="E1471" s="593"/>
      <c r="F1471" s="593"/>
      <c r="G1471" s="593"/>
      <c r="H1471" s="592"/>
      <c r="I1471" s="1240" t="s">
        <v>44</v>
      </c>
      <c r="J1471" s="1241"/>
      <c r="K1471" s="1242">
        <v>0.15</v>
      </c>
      <c r="L1471" s="1243"/>
      <c r="M1471" s="572">
        <f>K1471*12*I1429</f>
        <v>2211.8399999999997</v>
      </c>
    </row>
    <row r="1472" spans="1:13" ht="19.5" thickBot="1">
      <c r="A1472" s="1303" t="s">
        <v>43</v>
      </c>
      <c r="B1472" s="1304"/>
      <c r="C1472" s="1304"/>
      <c r="D1472" s="1304"/>
      <c r="E1472" s="1304"/>
      <c r="F1472" s="1304"/>
      <c r="G1472" s="1304"/>
      <c r="H1472" s="1305"/>
      <c r="I1472" s="571"/>
      <c r="J1472" s="570"/>
      <c r="K1472" s="1269">
        <f>K1473+K1474+K1475</f>
        <v>1.67</v>
      </c>
      <c r="L1472" s="1270"/>
      <c r="M1472" s="548">
        <f>K1472*12*I1429</f>
        <v>24625.151999999998</v>
      </c>
    </row>
    <row r="1473" spans="1:13">
      <c r="A1473" s="588" t="s">
        <v>42</v>
      </c>
      <c r="B1473" s="587"/>
      <c r="C1473" s="587"/>
      <c r="D1473" s="587"/>
      <c r="E1473" s="587"/>
      <c r="F1473" s="587"/>
      <c r="G1473" s="587"/>
      <c r="H1473" s="586"/>
      <c r="I1473" s="1234" t="s">
        <v>41</v>
      </c>
      <c r="J1473" s="1235"/>
      <c r="K1473" s="1236">
        <v>0.8</v>
      </c>
      <c r="L1473" s="1237"/>
      <c r="M1473" s="540">
        <f>K1473*12*I1429</f>
        <v>11796.480000000001</v>
      </c>
    </row>
    <row r="1474" spans="1:13">
      <c r="A1474" s="595" t="s">
        <v>40</v>
      </c>
      <c r="B1474" s="676"/>
      <c r="C1474" s="676"/>
      <c r="D1474" s="676"/>
      <c r="E1474" s="676"/>
      <c r="F1474" s="676"/>
      <c r="G1474" s="676"/>
      <c r="H1474" s="675"/>
      <c r="I1474" s="563" t="s">
        <v>39</v>
      </c>
      <c r="J1474" s="517"/>
      <c r="K1474" s="1238">
        <v>0.7</v>
      </c>
      <c r="L1474" s="1239"/>
      <c r="M1474" s="540">
        <f>K1474*12*I1429</f>
        <v>10321.919999999998</v>
      </c>
    </row>
    <row r="1475" spans="1:13" ht="19.5" thickBot="1">
      <c r="A1475" s="594" t="s">
        <v>38</v>
      </c>
      <c r="B1475" s="593"/>
      <c r="C1475" s="593"/>
      <c r="D1475" s="593"/>
      <c r="E1475" s="593"/>
      <c r="F1475" s="593"/>
      <c r="G1475" s="593"/>
      <c r="H1475" s="592"/>
      <c r="I1475" s="1240" t="s">
        <v>37</v>
      </c>
      <c r="J1475" s="1241"/>
      <c r="K1475" s="1242">
        <v>0.17</v>
      </c>
      <c r="L1475" s="1243"/>
      <c r="M1475" s="540">
        <f>K1475*12*I1429</f>
        <v>2506.752</v>
      </c>
    </row>
    <row r="1476" spans="1:13" ht="19.5" thickBot="1">
      <c r="A1476" s="674" t="s">
        <v>36</v>
      </c>
      <c r="B1476" s="673"/>
      <c r="C1476" s="673"/>
      <c r="D1476" s="673"/>
      <c r="E1476" s="673"/>
      <c r="F1476" s="673"/>
      <c r="G1476" s="673"/>
      <c r="H1476" s="672"/>
      <c r="I1476" s="1330" t="s">
        <v>35</v>
      </c>
      <c r="J1476" s="1331"/>
      <c r="K1476" s="1246">
        <v>19.96</v>
      </c>
      <c r="L1476" s="1247"/>
      <c r="M1476" s="548">
        <f>K1476*12*I1429</f>
        <v>294322.17599999998</v>
      </c>
    </row>
    <row r="1477" spans="1:13" ht="19.5" thickBot="1">
      <c r="A1477" s="1228" t="s">
        <v>34</v>
      </c>
      <c r="B1477" s="1229"/>
      <c r="C1477" s="1229"/>
      <c r="D1477" s="1229"/>
      <c r="E1477" s="1229"/>
      <c r="F1477" s="1229"/>
      <c r="G1477" s="1229"/>
      <c r="H1477" s="1279"/>
      <c r="I1477" s="550"/>
      <c r="J1477" s="549"/>
      <c r="K1477" s="1274">
        <v>1.98</v>
      </c>
      <c r="L1477" s="1270"/>
      <c r="M1477" s="548">
        <f>K1477*12*I1429</f>
        <v>29196.287999999997</v>
      </c>
    </row>
    <row r="1478" spans="1:13">
      <c r="A1478" s="547" t="s">
        <v>33</v>
      </c>
      <c r="B1478" s="546"/>
      <c r="C1478" s="546"/>
      <c r="D1478" s="546"/>
      <c r="E1478" s="546"/>
      <c r="F1478" s="546"/>
      <c r="G1478" s="546"/>
      <c r="H1478" s="544"/>
      <c r="I1478" s="1251" t="s">
        <v>32</v>
      </c>
      <c r="J1478" s="1252"/>
      <c r="K1478" s="543"/>
      <c r="L1478" s="542"/>
      <c r="M1478" s="540"/>
    </row>
    <row r="1479" spans="1:13">
      <c r="A1479" s="547" t="s">
        <v>31</v>
      </c>
      <c r="B1479" s="546"/>
      <c r="C1479" s="546"/>
      <c r="D1479" s="546"/>
      <c r="E1479" s="546"/>
      <c r="F1479" s="546"/>
      <c r="G1479" s="546"/>
      <c r="H1479" s="544"/>
      <c r="I1479" s="518"/>
      <c r="J1479" s="541"/>
      <c r="K1479" s="543"/>
      <c r="L1479" s="542"/>
      <c r="M1479" s="540"/>
    </row>
    <row r="1480" spans="1:13" ht="19.5" thickBot="1">
      <c r="A1480" s="547" t="s">
        <v>30</v>
      </c>
      <c r="B1480" s="546"/>
      <c r="C1480" s="546"/>
      <c r="D1480" s="546"/>
      <c r="E1480" s="546"/>
      <c r="F1480" s="546"/>
      <c r="G1480" s="546"/>
      <c r="H1480" s="544"/>
      <c r="I1480" s="558"/>
      <c r="J1480" s="541"/>
      <c r="K1480" s="543"/>
      <c r="L1480" s="542"/>
      <c r="M1480" s="540"/>
    </row>
    <row r="1481" spans="1:13" ht="19.5" thickBot="1">
      <c r="A1481" s="674" t="s">
        <v>29</v>
      </c>
      <c r="B1481" s="673"/>
      <c r="C1481" s="673"/>
      <c r="D1481" s="673"/>
      <c r="E1481" s="673"/>
      <c r="F1481" s="673"/>
      <c r="G1481" s="673"/>
      <c r="H1481" s="672"/>
      <c r="I1481" s="550"/>
      <c r="J1481" s="549"/>
      <c r="K1481" s="1274">
        <v>0.09</v>
      </c>
      <c r="L1481" s="1270"/>
      <c r="M1481" s="548">
        <f>K1481*12*I1429</f>
        <v>1327.104</v>
      </c>
    </row>
    <row r="1482" spans="1:13">
      <c r="A1482" s="547" t="s">
        <v>28</v>
      </c>
      <c r="B1482" s="546"/>
      <c r="C1482" s="546"/>
      <c r="D1482" s="546"/>
      <c r="E1482" s="546"/>
      <c r="F1482" s="546"/>
      <c r="G1482" s="546"/>
      <c r="H1482" s="544"/>
      <c r="I1482" s="1251" t="s">
        <v>27</v>
      </c>
      <c r="J1482" s="1252"/>
      <c r="K1482" s="551"/>
      <c r="L1482" s="542"/>
      <c r="M1482" s="540"/>
    </row>
    <row r="1483" spans="1:13" ht="19.5" thickBot="1">
      <c r="A1483" s="547" t="s">
        <v>26</v>
      </c>
      <c r="B1483" s="546"/>
      <c r="C1483" s="546"/>
      <c r="D1483" s="546"/>
      <c r="E1483" s="546"/>
      <c r="F1483" s="546"/>
      <c r="G1483" s="546"/>
      <c r="H1483" s="544"/>
      <c r="I1483" s="518"/>
      <c r="J1483" s="541"/>
      <c r="K1483" s="551"/>
      <c r="L1483" s="542"/>
      <c r="M1483" s="540"/>
    </row>
    <row r="1484" spans="1:13" ht="19.5" thickBot="1">
      <c r="A1484" s="1228" t="s">
        <v>111</v>
      </c>
      <c r="B1484" s="1229"/>
      <c r="C1484" s="1229"/>
      <c r="D1484" s="1229"/>
      <c r="E1484" s="1229"/>
      <c r="F1484" s="1229"/>
      <c r="G1484" s="1229"/>
      <c r="H1484" s="1279"/>
      <c r="I1484" s="550"/>
      <c r="J1484" s="549"/>
      <c r="K1484" s="1274">
        <v>7.34</v>
      </c>
      <c r="L1484" s="1270"/>
      <c r="M1484" s="548">
        <f>K1484*12*I1429</f>
        <v>108232.704</v>
      </c>
    </row>
    <row r="1485" spans="1:13">
      <c r="A1485" s="547" t="s">
        <v>24</v>
      </c>
      <c r="B1485" s="545"/>
      <c r="C1485" s="545"/>
      <c r="D1485" s="545"/>
      <c r="E1485" s="545"/>
      <c r="F1485" s="546"/>
      <c r="G1485" s="545"/>
      <c r="H1485" s="544"/>
      <c r="I1485" s="1271" t="s">
        <v>23</v>
      </c>
      <c r="J1485" s="1272"/>
      <c r="K1485" s="543"/>
      <c r="L1485" s="542"/>
      <c r="M1485" s="540"/>
    </row>
    <row r="1486" spans="1:13">
      <c r="A1486" s="547" t="s">
        <v>22</v>
      </c>
      <c r="B1486" s="545"/>
      <c r="C1486" s="545"/>
      <c r="D1486" s="545"/>
      <c r="E1486" s="545"/>
      <c r="F1486" s="546"/>
      <c r="G1486" s="545"/>
      <c r="H1486" s="544"/>
      <c r="I1486" s="1271" t="s">
        <v>21</v>
      </c>
      <c r="J1486" s="1272"/>
      <c r="K1486" s="543"/>
      <c r="L1486" s="542"/>
      <c r="M1486" s="540"/>
    </row>
    <row r="1487" spans="1:13">
      <c r="A1487" s="547" t="s">
        <v>20</v>
      </c>
      <c r="B1487" s="545"/>
      <c r="C1487" s="545"/>
      <c r="D1487" s="545"/>
      <c r="E1487" s="545"/>
      <c r="F1487" s="546"/>
      <c r="G1487" s="545"/>
      <c r="H1487" s="544"/>
      <c r="I1487" s="1271" t="s">
        <v>19</v>
      </c>
      <c r="J1487" s="1272"/>
      <c r="K1487" s="543"/>
      <c r="L1487" s="542"/>
      <c r="M1487" s="540"/>
    </row>
    <row r="1488" spans="1:13">
      <c r="A1488" s="547" t="s">
        <v>18</v>
      </c>
      <c r="B1488" s="545"/>
      <c r="C1488" s="545"/>
      <c r="D1488" s="545"/>
      <c r="E1488" s="545"/>
      <c r="F1488" s="546"/>
      <c r="G1488" s="545"/>
      <c r="H1488" s="544"/>
      <c r="I1488" s="1271" t="s">
        <v>17</v>
      </c>
      <c r="J1488" s="1272"/>
      <c r="K1488" s="543"/>
      <c r="L1488" s="542"/>
      <c r="M1488" s="540"/>
    </row>
    <row r="1489" spans="1:13">
      <c r="A1489" s="547" t="s">
        <v>16</v>
      </c>
      <c r="B1489" s="545"/>
      <c r="C1489" s="545"/>
      <c r="D1489" s="545"/>
      <c r="E1489" s="545"/>
      <c r="F1489" s="546"/>
      <c r="G1489" s="545"/>
      <c r="H1489" s="544"/>
      <c r="I1489" s="1271" t="s">
        <v>15</v>
      </c>
      <c r="J1489" s="1272"/>
      <c r="K1489" s="543"/>
      <c r="L1489" s="542"/>
      <c r="M1489" s="540"/>
    </row>
    <row r="1490" spans="1:13">
      <c r="A1490" s="547" t="s">
        <v>14</v>
      </c>
      <c r="B1490" s="545"/>
      <c r="C1490" s="545"/>
      <c r="D1490" s="545"/>
      <c r="E1490" s="545"/>
      <c r="F1490" s="546"/>
      <c r="G1490" s="545"/>
      <c r="H1490" s="544"/>
      <c r="I1490" s="518"/>
      <c r="J1490" s="541"/>
      <c r="K1490" s="543"/>
      <c r="L1490" s="542"/>
      <c r="M1490" s="540"/>
    </row>
    <row r="1491" spans="1:13">
      <c r="A1491" s="547" t="s">
        <v>13</v>
      </c>
      <c r="B1491" s="545"/>
      <c r="C1491" s="545"/>
      <c r="D1491" s="545"/>
      <c r="E1491" s="545"/>
      <c r="F1491" s="546"/>
      <c r="G1491" s="545"/>
      <c r="H1491" s="544"/>
      <c r="I1491" s="518"/>
      <c r="J1491" s="541"/>
      <c r="K1491" s="543"/>
      <c r="L1491" s="542"/>
      <c r="M1491" s="540"/>
    </row>
    <row r="1492" spans="1:13">
      <c r="A1492" s="547" t="s">
        <v>12</v>
      </c>
      <c r="B1492" s="545"/>
      <c r="C1492" s="545"/>
      <c r="D1492" s="545"/>
      <c r="E1492" s="545"/>
      <c r="F1492" s="546"/>
      <c r="G1492" s="545"/>
      <c r="H1492" s="544"/>
      <c r="I1492" s="518"/>
      <c r="J1492" s="541"/>
      <c r="K1492" s="543"/>
      <c r="L1492" s="542"/>
      <c r="M1492" s="540"/>
    </row>
    <row r="1493" spans="1:13">
      <c r="A1493" s="547" t="s">
        <v>11</v>
      </c>
      <c r="B1493" s="545"/>
      <c r="C1493" s="545"/>
      <c r="D1493" s="545"/>
      <c r="E1493" s="545"/>
      <c r="F1493" s="546"/>
      <c r="G1493" s="545"/>
      <c r="H1493" s="544"/>
      <c r="I1493" s="518"/>
      <c r="J1493" s="541"/>
      <c r="K1493" s="543"/>
      <c r="L1493" s="542"/>
      <c r="M1493" s="540"/>
    </row>
    <row r="1494" spans="1:13">
      <c r="A1494" s="547" t="s">
        <v>10</v>
      </c>
      <c r="B1494" s="545"/>
      <c r="C1494" s="545"/>
      <c r="D1494" s="545"/>
      <c r="E1494" s="545"/>
      <c r="F1494" s="546"/>
      <c r="G1494" s="545"/>
      <c r="H1494" s="544"/>
      <c r="I1494" s="518"/>
      <c r="J1494" s="541"/>
      <c r="K1494" s="543"/>
      <c r="L1494" s="542"/>
      <c r="M1494" s="540"/>
    </row>
    <row r="1495" spans="1:13" ht="19.5" thickBot="1">
      <c r="A1495" s="1248" t="s">
        <v>9</v>
      </c>
      <c r="B1495" s="1249"/>
      <c r="C1495" s="1249"/>
      <c r="D1495" s="1249"/>
      <c r="E1495" s="1249"/>
      <c r="F1495" s="1249"/>
      <c r="G1495" s="1249"/>
      <c r="H1495" s="1250"/>
      <c r="I1495" s="518"/>
      <c r="J1495" s="541"/>
      <c r="K1495" s="518"/>
      <c r="L1495" s="541"/>
      <c r="M1495" s="540"/>
    </row>
    <row r="1496" spans="1:13">
      <c r="A1496" s="539" t="s">
        <v>8</v>
      </c>
      <c r="B1496" s="538"/>
      <c r="C1496" s="538"/>
      <c r="D1496" s="538"/>
      <c r="E1496" s="538"/>
      <c r="F1496" s="538"/>
      <c r="G1496" s="538"/>
      <c r="H1496" s="538"/>
      <c r="I1496" s="1251" t="s">
        <v>3</v>
      </c>
      <c r="J1496" s="1252"/>
      <c r="K1496" s="537"/>
      <c r="L1496" s="536"/>
      <c r="M1496" s="535"/>
    </row>
    <row r="1497" spans="1:13" ht="19.5" thickBot="1">
      <c r="A1497" s="534" t="s">
        <v>7</v>
      </c>
      <c r="B1497" s="533"/>
      <c r="C1497" s="533"/>
      <c r="D1497" s="533"/>
      <c r="E1497" s="533"/>
      <c r="F1497" s="533"/>
      <c r="G1497" s="533"/>
      <c r="H1497" s="533"/>
      <c r="I1497" s="532"/>
      <c r="J1497" s="530"/>
      <c r="K1497" s="531"/>
      <c r="L1497" s="530"/>
      <c r="M1497" s="529"/>
    </row>
    <row r="1498" spans="1:13" ht="19.5" thickBot="1">
      <c r="A1498" s="1228" t="s">
        <v>6</v>
      </c>
      <c r="B1498" s="1229"/>
      <c r="C1498" s="1229"/>
      <c r="D1498" s="1229"/>
      <c r="E1498" s="1229"/>
      <c r="F1498" s="1229"/>
      <c r="G1498" s="1229"/>
      <c r="H1498" s="1299"/>
      <c r="I1498" s="1232" t="s">
        <v>5</v>
      </c>
      <c r="J1498" s="1300"/>
      <c r="K1498" s="1296">
        <v>1.69</v>
      </c>
      <c r="L1498" s="1297"/>
      <c r="M1498" s="521">
        <f>K1498*12*I1429</f>
        <v>24920.064000000002</v>
      </c>
    </row>
    <row r="1499" spans="1:13" ht="19.5" thickBot="1">
      <c r="A1499" s="526" t="s">
        <v>4</v>
      </c>
      <c r="B1499" s="525"/>
      <c r="C1499" s="525"/>
      <c r="D1499" s="525"/>
      <c r="E1499" s="525"/>
      <c r="F1499" s="525"/>
      <c r="G1499" s="525"/>
      <c r="H1499" s="525"/>
      <c r="I1499" s="1232" t="s">
        <v>3</v>
      </c>
      <c r="J1499" s="1233"/>
      <c r="K1499" s="1258">
        <v>0.34</v>
      </c>
      <c r="L1499" s="1259"/>
      <c r="M1499" s="521">
        <f>K1499*I1429*12</f>
        <v>5013.5040000000008</v>
      </c>
    </row>
    <row r="1500" spans="1:13" ht="19.5" thickBot="1">
      <c r="A1500" s="526" t="s">
        <v>2</v>
      </c>
      <c r="B1500" s="525"/>
      <c r="C1500" s="525"/>
      <c r="D1500" s="525"/>
      <c r="E1500" s="525"/>
      <c r="F1500" s="525"/>
      <c r="G1500" s="525"/>
      <c r="H1500" s="525"/>
      <c r="I1500" s="524"/>
      <c r="J1500" s="523"/>
      <c r="K1500" s="1258"/>
      <c r="L1500" s="1259"/>
      <c r="M1500" s="521">
        <f>K1500*I1429*12</f>
        <v>0</v>
      </c>
    </row>
    <row r="1501" spans="1:13" ht="19.5" thickBot="1">
      <c r="A1501" s="1228" t="s">
        <v>0</v>
      </c>
      <c r="B1501" s="1229"/>
      <c r="C1501" s="1229"/>
      <c r="D1501" s="1229"/>
      <c r="E1501" s="1229"/>
      <c r="F1501" s="1229"/>
      <c r="G1501" s="1229"/>
      <c r="H1501" s="1229"/>
      <c r="I1501" s="522"/>
      <c r="J1501" s="521"/>
      <c r="K1501" s="1230">
        <f>K1430+K1440+K1455+K1484+K1498+K1500+K1499</f>
        <v>60.64</v>
      </c>
      <c r="L1501" s="1231"/>
      <c r="M1501" s="521">
        <f>M1430+M1440+M1455+M1484+M1498+M1500+M1499</f>
        <v>894173.18400000001</v>
      </c>
    </row>
    <row r="1503" spans="1:13">
      <c r="A1503" s="1329" t="s">
        <v>104</v>
      </c>
      <c r="B1503" s="1329"/>
      <c r="C1503" s="1329"/>
      <c r="D1503" s="1329"/>
      <c r="E1503" s="1329"/>
      <c r="F1503" s="1329"/>
      <c r="G1503" s="1329"/>
      <c r="H1503" s="1329"/>
      <c r="I1503" s="1329"/>
      <c r="J1503" s="1329"/>
      <c r="K1503" s="1329"/>
      <c r="L1503" s="1329"/>
      <c r="M1503" s="573"/>
    </row>
    <row r="1504" spans="1:13">
      <c r="A1504" s="1294" t="s">
        <v>103</v>
      </c>
      <c r="B1504" s="1294"/>
      <c r="C1504" s="1294"/>
      <c r="D1504" s="1294"/>
      <c r="E1504" s="1294"/>
      <c r="F1504" s="1294"/>
      <c r="G1504" s="1294"/>
      <c r="H1504" s="1294"/>
      <c r="I1504" s="1294"/>
      <c r="J1504" s="1294"/>
      <c r="K1504" s="1294"/>
      <c r="L1504" s="1294"/>
      <c r="M1504" s="573"/>
    </row>
    <row r="1505" spans="1:13">
      <c r="A1505" s="607"/>
      <c r="B1505" s="607"/>
      <c r="C1505" s="607"/>
      <c r="D1505" s="607"/>
      <c r="E1505" s="607"/>
      <c r="F1505" s="607" t="s">
        <v>264</v>
      </c>
      <c r="G1505" s="607"/>
      <c r="H1505" s="607"/>
      <c r="I1505" s="607"/>
      <c r="J1505" s="607"/>
      <c r="K1505" s="607"/>
      <c r="L1505" s="607"/>
      <c r="M1505" s="573"/>
    </row>
    <row r="1506" spans="1:13">
      <c r="A1506" s="615"/>
      <c r="B1506" s="591"/>
      <c r="C1506" s="1295" t="s">
        <v>100</v>
      </c>
      <c r="D1506" s="1295"/>
      <c r="E1506" s="1295"/>
      <c r="F1506" s="591"/>
      <c r="G1506" s="591"/>
      <c r="H1506" s="590"/>
      <c r="I1506" s="1285" t="s">
        <v>99</v>
      </c>
      <c r="J1506" s="1286"/>
      <c r="K1506" s="1285" t="s">
        <v>98</v>
      </c>
      <c r="L1506" s="1286"/>
      <c r="M1506" s="589"/>
    </row>
    <row r="1507" spans="1:13">
      <c r="A1507" s="558"/>
      <c r="B1507" s="518"/>
      <c r="C1507" s="518"/>
      <c r="D1507" s="518"/>
      <c r="E1507" s="518"/>
      <c r="F1507" s="518"/>
      <c r="G1507" s="518"/>
      <c r="H1507" s="541"/>
      <c r="I1507" s="518"/>
      <c r="J1507" s="541"/>
      <c r="K1507" s="1271" t="s">
        <v>97</v>
      </c>
      <c r="L1507" s="1272"/>
      <c r="M1507" s="616" t="s">
        <v>96</v>
      </c>
    </row>
    <row r="1508" spans="1:13">
      <c r="A1508" s="558"/>
      <c r="B1508" s="518"/>
      <c r="C1508" s="518"/>
      <c r="D1508" s="518"/>
      <c r="E1508" s="518"/>
      <c r="F1508" s="518"/>
      <c r="G1508" s="518"/>
      <c r="H1508" s="541"/>
      <c r="I1508" s="1271" t="s">
        <v>95</v>
      </c>
      <c r="J1508" s="1272"/>
      <c r="K1508" s="1275" t="s">
        <v>94</v>
      </c>
      <c r="L1508" s="1276"/>
      <c r="M1508" s="616" t="s">
        <v>93</v>
      </c>
    </row>
    <row r="1509" spans="1:13" ht="19.5" thickBot="1">
      <c r="A1509" s="615"/>
      <c r="B1509" s="591"/>
      <c r="C1509" s="591"/>
      <c r="D1509" s="591"/>
      <c r="E1509" s="591"/>
      <c r="F1509" s="591"/>
      <c r="G1509" s="591"/>
      <c r="H1509" s="590"/>
      <c r="I1509" s="1291">
        <v>1320.4</v>
      </c>
      <c r="J1509" s="1292"/>
      <c r="K1509" s="1240"/>
      <c r="L1509" s="1241"/>
      <c r="M1509" s="614"/>
    </row>
    <row r="1510" spans="1:13">
      <c r="A1510" s="605" t="s">
        <v>92</v>
      </c>
      <c r="B1510" s="583"/>
      <c r="C1510" s="583"/>
      <c r="D1510" s="583"/>
      <c r="E1510" s="583"/>
      <c r="F1510" s="583"/>
      <c r="G1510" s="583"/>
      <c r="H1510" s="613"/>
      <c r="I1510" s="537"/>
      <c r="J1510" s="536"/>
      <c r="K1510" s="1293">
        <f>K1513+K1516</f>
        <v>7.59</v>
      </c>
      <c r="L1510" s="1288"/>
      <c r="M1510" s="535">
        <f>K1510*12*I1509</f>
        <v>120262.03200000001</v>
      </c>
    </row>
    <row r="1511" spans="1:13">
      <c r="A1511" s="612" t="s">
        <v>91</v>
      </c>
      <c r="B1511" s="611"/>
      <c r="C1511" s="611"/>
      <c r="D1511" s="611"/>
      <c r="E1511" s="611"/>
      <c r="F1511" s="611"/>
      <c r="G1511" s="611"/>
      <c r="H1511" s="606"/>
      <c r="I1511" s="518"/>
      <c r="J1511" s="541"/>
      <c r="K1511" s="518"/>
      <c r="L1511" s="541"/>
      <c r="M1511" s="610"/>
    </row>
    <row r="1512" spans="1:13" ht="19.5" thickBot="1">
      <c r="A1512" s="601" t="s">
        <v>90</v>
      </c>
      <c r="B1512" s="609"/>
      <c r="C1512" s="609"/>
      <c r="D1512" s="609"/>
      <c r="E1512" s="609"/>
      <c r="F1512" s="609"/>
      <c r="G1512" s="609"/>
      <c r="H1512" s="608"/>
      <c r="I1512" s="531"/>
      <c r="J1512" s="530"/>
      <c r="K1512" s="531"/>
      <c r="L1512" s="530"/>
      <c r="M1512" s="529"/>
    </row>
    <row r="1513" spans="1:13">
      <c r="A1513" s="588" t="s">
        <v>89</v>
      </c>
      <c r="B1513" s="581"/>
      <c r="C1513" s="581"/>
      <c r="D1513" s="581"/>
      <c r="E1513" s="581"/>
      <c r="F1513" s="581"/>
      <c r="G1513" s="581"/>
      <c r="H1513" s="580"/>
      <c r="I1513" s="1275" t="s">
        <v>27</v>
      </c>
      <c r="J1513" s="1276"/>
      <c r="K1513" s="1251">
        <v>4.54</v>
      </c>
      <c r="L1513" s="1252"/>
      <c r="M1513" s="540">
        <f>K1513*12*I1509</f>
        <v>71935.392000000007</v>
      </c>
    </row>
    <row r="1514" spans="1:13">
      <c r="A1514" s="547" t="s">
        <v>80</v>
      </c>
      <c r="B1514" s="518"/>
      <c r="C1514" s="518"/>
      <c r="D1514" s="518"/>
      <c r="E1514" s="518"/>
      <c r="F1514" s="518"/>
      <c r="G1514" s="518"/>
      <c r="H1514" s="541"/>
      <c r="I1514" s="1271" t="s">
        <v>70</v>
      </c>
      <c r="J1514" s="1272"/>
      <c r="K1514" s="573"/>
      <c r="L1514" s="541"/>
      <c r="M1514" s="540"/>
    </row>
    <row r="1515" spans="1:13">
      <c r="A1515" s="588" t="s">
        <v>79</v>
      </c>
      <c r="B1515" s="581"/>
      <c r="C1515" s="581"/>
      <c r="D1515" s="581"/>
      <c r="E1515" s="581"/>
      <c r="F1515" s="581"/>
      <c r="G1515" s="581"/>
      <c r="H1515" s="580"/>
      <c r="I1515" s="1275"/>
      <c r="J1515" s="1276"/>
      <c r="K1515" s="573"/>
      <c r="L1515" s="541"/>
      <c r="M1515" s="540"/>
    </row>
    <row r="1516" spans="1:13">
      <c r="A1516" s="588" t="s">
        <v>88</v>
      </c>
      <c r="B1516" s="581"/>
      <c r="C1516" s="581"/>
      <c r="D1516" s="581"/>
      <c r="E1516" s="581"/>
      <c r="F1516" s="581"/>
      <c r="G1516" s="581"/>
      <c r="H1516" s="580"/>
      <c r="I1516" s="1277" t="s">
        <v>59</v>
      </c>
      <c r="J1516" s="1278"/>
      <c r="K1516" s="1271">
        <v>3.05</v>
      </c>
      <c r="L1516" s="1272"/>
      <c r="M1516" s="540">
        <f>K1516*12*I1509</f>
        <v>48326.64</v>
      </c>
    </row>
    <row r="1517" spans="1:13">
      <c r="A1517" s="595" t="s">
        <v>87</v>
      </c>
      <c r="B1517" s="563"/>
      <c r="C1517" s="563"/>
      <c r="D1517" s="563"/>
      <c r="E1517" s="563"/>
      <c r="F1517" s="563"/>
      <c r="G1517" s="563"/>
      <c r="H1517" s="517"/>
      <c r="I1517" s="1271" t="s">
        <v>70</v>
      </c>
      <c r="J1517" s="1272"/>
      <c r="K1517" s="607"/>
      <c r="L1517" s="606"/>
      <c r="M1517" s="540"/>
    </row>
    <row r="1518" spans="1:13">
      <c r="A1518" s="594" t="s">
        <v>86</v>
      </c>
      <c r="B1518" s="591"/>
      <c r="C1518" s="591"/>
      <c r="D1518" s="591"/>
      <c r="E1518" s="591"/>
      <c r="F1518" s="591"/>
      <c r="G1518" s="591"/>
      <c r="H1518" s="590"/>
      <c r="I1518" s="1271"/>
      <c r="J1518" s="1272"/>
      <c r="K1518" s="573"/>
      <c r="L1518" s="541"/>
      <c r="M1518" s="540"/>
    </row>
    <row r="1519" spans="1:13" ht="19.5" thickBot="1">
      <c r="A1519" s="588" t="s">
        <v>85</v>
      </c>
      <c r="B1519" s="587"/>
      <c r="C1519" s="587"/>
      <c r="D1519" s="587"/>
      <c r="E1519" s="587"/>
      <c r="F1519" s="587"/>
      <c r="G1519" s="587"/>
      <c r="H1519" s="586"/>
      <c r="I1519" s="581"/>
      <c r="J1519" s="580"/>
      <c r="K1519" s="1238"/>
      <c r="L1519" s="1239"/>
      <c r="M1519" s="540"/>
    </row>
    <row r="1520" spans="1:13">
      <c r="A1520" s="605" t="s">
        <v>84</v>
      </c>
      <c r="B1520" s="604"/>
      <c r="C1520" s="604"/>
      <c r="D1520" s="604"/>
      <c r="E1520" s="604"/>
      <c r="F1520" s="604"/>
      <c r="G1520" s="604"/>
      <c r="H1520" s="603"/>
      <c r="I1520" s="537"/>
      <c r="J1520" s="602"/>
      <c r="K1520" s="1290">
        <f>K1522+K1527+K1530</f>
        <v>6.1999999999999993</v>
      </c>
      <c r="L1520" s="1288"/>
      <c r="M1520" s="535">
        <f>K1520*12*I1509</f>
        <v>98237.759999999995</v>
      </c>
    </row>
    <row r="1521" spans="1:13" ht="19.5" thickBot="1">
      <c r="A1521" s="601" t="s">
        <v>83</v>
      </c>
      <c r="B1521" s="600"/>
      <c r="C1521" s="600"/>
      <c r="D1521" s="600"/>
      <c r="E1521" s="600"/>
      <c r="F1521" s="600"/>
      <c r="G1521" s="600"/>
      <c r="H1521" s="599"/>
      <c r="I1521" s="531"/>
      <c r="J1521" s="598"/>
      <c r="K1521" s="531"/>
      <c r="L1521" s="530"/>
      <c r="M1521" s="529"/>
    </row>
    <row r="1522" spans="1:13">
      <c r="A1522" s="547" t="s">
        <v>82</v>
      </c>
      <c r="B1522" s="546"/>
      <c r="C1522" s="546"/>
      <c r="D1522" s="546"/>
      <c r="E1522" s="546"/>
      <c r="F1522" s="546"/>
      <c r="G1522" s="546"/>
      <c r="H1522" s="544"/>
      <c r="I1522" s="1271" t="s">
        <v>27</v>
      </c>
      <c r="J1522" s="1272"/>
      <c r="K1522" s="1251">
        <v>3.11</v>
      </c>
      <c r="L1522" s="1252"/>
      <c r="M1522" s="540">
        <f>K1522*12*I1509</f>
        <v>49277.328000000001</v>
      </c>
    </row>
    <row r="1523" spans="1:13">
      <c r="A1523" s="588" t="s">
        <v>81</v>
      </c>
      <c r="B1523" s="587"/>
      <c r="C1523" s="587"/>
      <c r="D1523" s="587"/>
      <c r="E1523" s="587"/>
      <c r="F1523" s="587"/>
      <c r="G1523" s="587"/>
      <c r="H1523" s="586"/>
      <c r="I1523" s="597"/>
      <c r="J1523" s="596"/>
      <c r="K1523" s="573"/>
      <c r="L1523" s="541"/>
      <c r="M1523" s="540"/>
    </row>
    <row r="1524" spans="1:13">
      <c r="A1524" s="547" t="s">
        <v>80</v>
      </c>
      <c r="B1524" s="518"/>
      <c r="C1524" s="518"/>
      <c r="D1524" s="518"/>
      <c r="E1524" s="518"/>
      <c r="F1524" s="518"/>
      <c r="G1524" s="518"/>
      <c r="H1524" s="541"/>
      <c r="I1524" s="1271" t="s">
        <v>70</v>
      </c>
      <c r="J1524" s="1272"/>
      <c r="K1524" s="573"/>
      <c r="L1524" s="541"/>
      <c r="M1524" s="540"/>
    </row>
    <row r="1525" spans="1:13">
      <c r="A1525" s="588" t="s">
        <v>79</v>
      </c>
      <c r="B1525" s="581"/>
      <c r="C1525" s="581"/>
      <c r="D1525" s="581"/>
      <c r="E1525" s="581"/>
      <c r="F1525" s="581"/>
      <c r="G1525" s="581"/>
      <c r="H1525" s="580"/>
      <c r="I1525" s="1275"/>
      <c r="J1525" s="1276"/>
      <c r="K1525" s="573"/>
      <c r="L1525" s="541"/>
      <c r="M1525" s="540"/>
    </row>
    <row r="1526" spans="1:13">
      <c r="A1526" s="595" t="s">
        <v>78</v>
      </c>
      <c r="B1526" s="563"/>
      <c r="C1526" s="517"/>
      <c r="D1526" s="518"/>
      <c r="E1526" s="518"/>
      <c r="F1526" s="518"/>
      <c r="G1526" s="518"/>
      <c r="H1526" s="541"/>
      <c r="I1526" s="1271" t="s">
        <v>70</v>
      </c>
      <c r="J1526" s="1272"/>
      <c r="K1526" s="573"/>
      <c r="L1526" s="541"/>
      <c r="M1526" s="540"/>
    </row>
    <row r="1527" spans="1:13">
      <c r="A1527" s="547" t="s">
        <v>77</v>
      </c>
      <c r="B1527" s="518"/>
      <c r="C1527" s="518"/>
      <c r="D1527" s="563"/>
      <c r="E1527" s="563"/>
      <c r="F1527" s="563"/>
      <c r="G1527" s="563"/>
      <c r="H1527" s="517"/>
      <c r="I1527" s="1277" t="s">
        <v>59</v>
      </c>
      <c r="J1527" s="1278"/>
      <c r="K1527" s="1271">
        <v>1.36</v>
      </c>
      <c r="L1527" s="1272"/>
      <c r="M1527" s="540">
        <f>K1527*12*I1509</f>
        <v>21548.928000000004</v>
      </c>
    </row>
    <row r="1528" spans="1:13">
      <c r="A1528" s="594" t="s">
        <v>76</v>
      </c>
      <c r="B1528" s="593"/>
      <c r="C1528" s="593"/>
      <c r="D1528" s="593"/>
      <c r="E1528" s="593"/>
      <c r="F1528" s="593"/>
      <c r="G1528" s="593"/>
      <c r="H1528" s="592"/>
      <c r="I1528" s="1285" t="s">
        <v>75</v>
      </c>
      <c r="J1528" s="1286"/>
      <c r="K1528" s="573"/>
      <c r="L1528" s="541"/>
      <c r="M1528" s="540"/>
    </row>
    <row r="1529" spans="1:13">
      <c r="A1529" s="588"/>
      <c r="B1529" s="587"/>
      <c r="C1529" s="587"/>
      <c r="D1529" s="587"/>
      <c r="E1529" s="587"/>
      <c r="F1529" s="587"/>
      <c r="G1529" s="587"/>
      <c r="H1529" s="586"/>
      <c r="I1529" s="581" t="s">
        <v>74</v>
      </c>
      <c r="J1529" s="580"/>
      <c r="K1529" s="573"/>
      <c r="L1529" s="541"/>
      <c r="M1529" s="540"/>
    </row>
    <row r="1530" spans="1:13">
      <c r="A1530" s="594" t="s">
        <v>73</v>
      </c>
      <c r="B1530" s="593"/>
      <c r="C1530" s="593"/>
      <c r="D1530" s="593"/>
      <c r="E1530" s="593"/>
      <c r="F1530" s="593"/>
      <c r="G1530" s="593"/>
      <c r="H1530" s="592"/>
      <c r="I1530" s="1285" t="s">
        <v>59</v>
      </c>
      <c r="J1530" s="1286"/>
      <c r="K1530" s="1271">
        <v>1.73</v>
      </c>
      <c r="L1530" s="1272"/>
      <c r="M1530" s="540">
        <f>K1530*12*I1509</f>
        <v>27411.504000000001</v>
      </c>
    </row>
    <row r="1531" spans="1:13">
      <c r="A1531" s="588" t="s">
        <v>72</v>
      </c>
      <c r="B1531" s="587"/>
      <c r="C1531" s="587"/>
      <c r="D1531" s="587"/>
      <c r="E1531" s="587"/>
      <c r="F1531" s="587"/>
      <c r="G1531" s="587"/>
      <c r="H1531" s="586"/>
      <c r="I1531" s="581"/>
      <c r="J1531" s="580"/>
      <c r="K1531" s="573"/>
      <c r="L1531" s="541"/>
      <c r="M1531" s="540"/>
    </row>
    <row r="1532" spans="1:13">
      <c r="A1532" s="594" t="s">
        <v>71</v>
      </c>
      <c r="B1532" s="593"/>
      <c r="C1532" s="593"/>
      <c r="D1532" s="593"/>
      <c r="E1532" s="593"/>
      <c r="F1532" s="593"/>
      <c r="G1532" s="593"/>
      <c r="H1532" s="592"/>
      <c r="I1532" s="1271" t="s">
        <v>70</v>
      </c>
      <c r="J1532" s="1272"/>
      <c r="K1532" s="573"/>
      <c r="L1532" s="541"/>
      <c r="M1532" s="540"/>
    </row>
    <row r="1533" spans="1:13">
      <c r="A1533" s="594" t="s">
        <v>69</v>
      </c>
      <c r="B1533" s="593"/>
      <c r="C1533" s="593"/>
      <c r="D1533" s="593"/>
      <c r="E1533" s="593"/>
      <c r="F1533" s="593"/>
      <c r="G1533" s="593"/>
      <c r="H1533" s="592"/>
      <c r="I1533" s="1285" t="s">
        <v>68</v>
      </c>
      <c r="J1533" s="1286"/>
      <c r="K1533" s="591"/>
      <c r="L1533" s="590"/>
      <c r="M1533" s="589"/>
    </row>
    <row r="1534" spans="1:13" ht="19.5" thickBot="1">
      <c r="A1534" s="588"/>
      <c r="B1534" s="587"/>
      <c r="C1534" s="587"/>
      <c r="D1534" s="587"/>
      <c r="E1534" s="587"/>
      <c r="F1534" s="587"/>
      <c r="G1534" s="587"/>
      <c r="H1534" s="586"/>
      <c r="I1534" s="1282" t="s">
        <v>67</v>
      </c>
      <c r="J1534" s="1283"/>
      <c r="K1534" s="581"/>
      <c r="L1534" s="580"/>
      <c r="M1534" s="585"/>
    </row>
    <row r="1535" spans="1:13">
      <c r="A1535" s="584" t="s">
        <v>66</v>
      </c>
      <c r="B1535" s="583"/>
      <c r="C1535" s="583"/>
      <c r="D1535" s="583"/>
      <c r="E1535" s="583"/>
      <c r="F1535" s="583"/>
      <c r="G1535" s="537"/>
      <c r="H1535" s="536"/>
      <c r="I1535" s="537"/>
      <c r="J1535" s="536"/>
      <c r="K1535" s="1287">
        <f>K1537+K1544+K1552+K1556+K1557+K1561</f>
        <v>37.130000000000003</v>
      </c>
      <c r="L1535" s="1288"/>
      <c r="M1535" s="535">
        <f>M1537+M1544+M1552+M1556+M1557+M1561</f>
        <v>588317.42400000012</v>
      </c>
    </row>
    <row r="1536" spans="1:13" ht="19.5" thickBot="1">
      <c r="A1536" s="582"/>
      <c r="B1536" s="531"/>
      <c r="C1536" s="531"/>
      <c r="D1536" s="531"/>
      <c r="E1536" s="531"/>
      <c r="F1536" s="531"/>
      <c r="G1536" s="531"/>
      <c r="H1536" s="530"/>
      <c r="I1536" s="531"/>
      <c r="J1536" s="530"/>
      <c r="K1536" s="531"/>
      <c r="L1536" s="530"/>
      <c r="M1536" s="529"/>
    </row>
    <row r="1537" spans="1:13" ht="19.5" thickBot="1">
      <c r="A1537" s="1228" t="s">
        <v>65</v>
      </c>
      <c r="B1537" s="1229"/>
      <c r="C1537" s="1229"/>
      <c r="D1537" s="1229"/>
      <c r="E1537" s="1229"/>
      <c r="F1537" s="1229"/>
      <c r="G1537" s="1229"/>
      <c r="H1537" s="1279"/>
      <c r="I1537" s="550"/>
      <c r="J1537" s="549"/>
      <c r="K1537" s="1289">
        <f>K1538+K1539+K1540+K1542+K1543</f>
        <v>9.6900000000000013</v>
      </c>
      <c r="L1537" s="1284"/>
      <c r="M1537" s="548">
        <f>K1537*12*I1509</f>
        <v>153536.11200000002</v>
      </c>
    </row>
    <row r="1538" spans="1:13">
      <c r="A1538" s="588" t="s">
        <v>64</v>
      </c>
      <c r="B1538" s="587"/>
      <c r="C1538" s="587"/>
      <c r="D1538" s="587"/>
      <c r="E1538" s="587"/>
      <c r="F1538" s="587"/>
      <c r="G1538" s="587"/>
      <c r="H1538" s="586"/>
      <c r="I1538" s="1275" t="s">
        <v>63</v>
      </c>
      <c r="J1538" s="1276"/>
      <c r="K1538" s="1251">
        <v>2.2400000000000002</v>
      </c>
      <c r="L1538" s="1252"/>
      <c r="M1538" s="540">
        <f>K1538*12*I1509</f>
        <v>35492.352000000006</v>
      </c>
    </row>
    <row r="1539" spans="1:13">
      <c r="A1539" s="595" t="s">
        <v>62</v>
      </c>
      <c r="B1539" s="676"/>
      <c r="C1539" s="676"/>
      <c r="D1539" s="676"/>
      <c r="E1539" s="676"/>
      <c r="F1539" s="676"/>
      <c r="G1539" s="676"/>
      <c r="H1539" s="675"/>
      <c r="I1539" s="1277" t="s">
        <v>61</v>
      </c>
      <c r="J1539" s="1278"/>
      <c r="K1539" s="1271">
        <v>5.28</v>
      </c>
      <c r="L1539" s="1272"/>
      <c r="M1539" s="540">
        <f>K1539*12*I1509</f>
        <v>83660.544000000009</v>
      </c>
    </row>
    <row r="1540" spans="1:13">
      <c r="A1540" s="594" t="s">
        <v>60</v>
      </c>
      <c r="B1540" s="593"/>
      <c r="C1540" s="593"/>
      <c r="D1540" s="593"/>
      <c r="E1540" s="593"/>
      <c r="F1540" s="593"/>
      <c r="G1540" s="593"/>
      <c r="H1540" s="592"/>
      <c r="I1540" s="1285" t="s">
        <v>59</v>
      </c>
      <c r="J1540" s="1286"/>
      <c r="K1540" s="1271">
        <v>0.6</v>
      </c>
      <c r="L1540" s="1272"/>
      <c r="M1540" s="540">
        <f>K1540*12*I1509</f>
        <v>9506.8799999999992</v>
      </c>
    </row>
    <row r="1541" spans="1:13">
      <c r="A1541" s="678" t="s">
        <v>58</v>
      </c>
      <c r="B1541" s="581"/>
      <c r="C1541" s="581"/>
      <c r="D1541" s="581"/>
      <c r="E1541" s="587"/>
      <c r="F1541" s="587"/>
      <c r="G1541" s="587"/>
      <c r="H1541" s="586"/>
      <c r="I1541" s="581"/>
      <c r="J1541" s="580"/>
      <c r="K1541" s="518"/>
      <c r="L1541" s="541"/>
      <c r="M1541" s="540"/>
    </row>
    <row r="1542" spans="1:13">
      <c r="A1542" s="595" t="s">
        <v>57</v>
      </c>
      <c r="B1542" s="676"/>
      <c r="C1542" s="676"/>
      <c r="D1542" s="676"/>
      <c r="E1542" s="676"/>
      <c r="F1542" s="676"/>
      <c r="G1542" s="676"/>
      <c r="H1542" s="675"/>
      <c r="I1542" s="1277" t="s">
        <v>27</v>
      </c>
      <c r="J1542" s="1278"/>
      <c r="K1542" s="1271">
        <v>0.18</v>
      </c>
      <c r="L1542" s="1272"/>
      <c r="M1542" s="540">
        <f>K1542*12*I1509</f>
        <v>2852.0640000000003</v>
      </c>
    </row>
    <row r="1543" spans="1:13" ht="19.5" thickBot="1">
      <c r="A1543" s="594" t="s">
        <v>56</v>
      </c>
      <c r="B1543" s="593"/>
      <c r="C1543" s="593"/>
      <c r="D1543" s="593"/>
      <c r="E1543" s="593"/>
      <c r="F1543" s="593"/>
      <c r="G1543" s="593"/>
      <c r="H1543" s="592"/>
      <c r="I1543" s="1240" t="s">
        <v>27</v>
      </c>
      <c r="J1543" s="1241"/>
      <c r="K1543" s="1282">
        <v>1.39</v>
      </c>
      <c r="L1543" s="1283"/>
      <c r="M1543" s="540">
        <f>K1543*12*I1509</f>
        <v>22024.272000000001</v>
      </c>
    </row>
    <row r="1544" spans="1:13" ht="19.5" thickBot="1">
      <c r="A1544" s="1303" t="s">
        <v>55</v>
      </c>
      <c r="B1544" s="1304"/>
      <c r="C1544" s="1304"/>
      <c r="D1544" s="1304"/>
      <c r="E1544" s="1304"/>
      <c r="F1544" s="1304"/>
      <c r="G1544" s="1304"/>
      <c r="H1544" s="1305"/>
      <c r="I1544" s="550"/>
      <c r="J1544" s="549"/>
      <c r="K1544" s="1274">
        <f>K1545+K1546+K1548+K1549+K1550+K1551</f>
        <v>2.5499999999999998</v>
      </c>
      <c r="L1544" s="1284"/>
      <c r="M1544" s="548">
        <f>K1544*12*I1509</f>
        <v>40404.239999999998</v>
      </c>
    </row>
    <row r="1545" spans="1:13">
      <c r="A1545" s="677" t="s">
        <v>54</v>
      </c>
      <c r="B1545" s="581"/>
      <c r="C1545" s="581"/>
      <c r="D1545" s="581"/>
      <c r="E1545" s="581"/>
      <c r="F1545" s="587"/>
      <c r="G1545" s="587"/>
      <c r="H1545" s="586"/>
      <c r="I1545" s="576"/>
      <c r="J1545" s="541"/>
      <c r="K1545" s="1251">
        <v>0.14000000000000001</v>
      </c>
      <c r="L1545" s="1252"/>
      <c r="M1545" s="540">
        <f>K1545*12*I1509</f>
        <v>2218.2720000000004</v>
      </c>
    </row>
    <row r="1546" spans="1:13">
      <c r="A1546" s="615" t="s">
        <v>53</v>
      </c>
      <c r="B1546" s="591"/>
      <c r="C1546" s="591"/>
      <c r="D1546" s="591"/>
      <c r="E1546" s="591"/>
      <c r="F1546" s="593"/>
      <c r="G1546" s="593"/>
      <c r="H1546" s="592"/>
      <c r="I1546" s="1271" t="s">
        <v>52</v>
      </c>
      <c r="J1546" s="1272"/>
      <c r="K1546" s="1271">
        <v>1.22</v>
      </c>
      <c r="L1546" s="1272"/>
      <c r="M1546" s="540">
        <f>K1546*12*I1509</f>
        <v>19330.656000000003</v>
      </c>
    </row>
    <row r="1547" spans="1:13">
      <c r="A1547" s="588" t="s">
        <v>51</v>
      </c>
      <c r="B1547" s="587"/>
      <c r="C1547" s="587"/>
      <c r="D1547" s="587"/>
      <c r="E1547" s="587"/>
      <c r="F1547" s="587"/>
      <c r="G1547" s="587"/>
      <c r="H1547" s="586"/>
      <c r="I1547" s="1275" t="s">
        <v>50</v>
      </c>
      <c r="J1547" s="1276"/>
      <c r="K1547" s="573"/>
      <c r="L1547" s="541"/>
      <c r="M1547" s="540"/>
    </row>
    <row r="1548" spans="1:13">
      <c r="A1548" s="595" t="s">
        <v>49</v>
      </c>
      <c r="B1548" s="676"/>
      <c r="C1548" s="676"/>
      <c r="D1548" s="676"/>
      <c r="E1548" s="676"/>
      <c r="F1548" s="676"/>
      <c r="G1548" s="676"/>
      <c r="H1548" s="675"/>
      <c r="I1548" s="1277" t="s">
        <v>48</v>
      </c>
      <c r="J1548" s="1278"/>
      <c r="K1548" s="1271">
        <v>0.75</v>
      </c>
      <c r="L1548" s="1272"/>
      <c r="M1548" s="540">
        <f>K1548*12*I1509</f>
        <v>11883.6</v>
      </c>
    </row>
    <row r="1549" spans="1:13">
      <c r="A1549" s="595" t="s">
        <v>47</v>
      </c>
      <c r="B1549" s="676"/>
      <c r="C1549" s="676"/>
      <c r="D1549" s="676"/>
      <c r="E1549" s="676"/>
      <c r="F1549" s="676"/>
      <c r="G1549" s="676"/>
      <c r="H1549" s="675"/>
      <c r="I1549" s="1277" t="s">
        <v>46</v>
      </c>
      <c r="J1549" s="1278"/>
      <c r="K1549" s="1271">
        <v>0.19</v>
      </c>
      <c r="L1549" s="1272"/>
      <c r="M1549" s="540">
        <f>K1549*12*I1509</f>
        <v>3010.5120000000006</v>
      </c>
    </row>
    <row r="1550" spans="1:13">
      <c r="A1550" s="594" t="s">
        <v>38</v>
      </c>
      <c r="B1550" s="593"/>
      <c r="C1550" s="593"/>
      <c r="D1550" s="593"/>
      <c r="E1550" s="593"/>
      <c r="F1550" s="593"/>
      <c r="G1550" s="593"/>
      <c r="H1550" s="592"/>
      <c r="I1550" s="1277" t="s">
        <v>37</v>
      </c>
      <c r="J1550" s="1278"/>
      <c r="K1550" s="1238">
        <v>0.1</v>
      </c>
      <c r="L1550" s="1239"/>
      <c r="M1550" s="540">
        <f>K1550*12*I1509</f>
        <v>1584.4800000000002</v>
      </c>
    </row>
    <row r="1551" spans="1:13" ht="19.5" thickBot="1">
      <c r="A1551" s="594" t="s">
        <v>45</v>
      </c>
      <c r="B1551" s="593"/>
      <c r="C1551" s="593"/>
      <c r="D1551" s="593"/>
      <c r="E1551" s="593"/>
      <c r="F1551" s="593"/>
      <c r="G1551" s="593"/>
      <c r="H1551" s="592"/>
      <c r="I1551" s="1240" t="s">
        <v>44</v>
      </c>
      <c r="J1551" s="1241"/>
      <c r="K1551" s="1242">
        <v>0.15</v>
      </c>
      <c r="L1551" s="1243"/>
      <c r="M1551" s="572">
        <f>K1551*12*I1509</f>
        <v>2376.7199999999998</v>
      </c>
    </row>
    <row r="1552" spans="1:13" ht="19.5" thickBot="1">
      <c r="A1552" s="1303" t="s">
        <v>43</v>
      </c>
      <c r="B1552" s="1304"/>
      <c r="C1552" s="1304"/>
      <c r="D1552" s="1304"/>
      <c r="E1552" s="1304"/>
      <c r="F1552" s="1304"/>
      <c r="G1552" s="1304"/>
      <c r="H1552" s="1305"/>
      <c r="I1552" s="571"/>
      <c r="J1552" s="570"/>
      <c r="K1552" s="1269">
        <f>K1553+K1554+K1555</f>
        <v>1.67</v>
      </c>
      <c r="L1552" s="1270"/>
      <c r="M1552" s="548">
        <f>K1552*12*I1509</f>
        <v>26460.815999999999</v>
      </c>
    </row>
    <row r="1553" spans="1:13">
      <c r="A1553" s="588" t="s">
        <v>42</v>
      </c>
      <c r="B1553" s="587"/>
      <c r="C1553" s="587"/>
      <c r="D1553" s="587"/>
      <c r="E1553" s="587"/>
      <c r="F1553" s="587"/>
      <c r="G1553" s="587"/>
      <c r="H1553" s="586"/>
      <c r="I1553" s="1234" t="s">
        <v>41</v>
      </c>
      <c r="J1553" s="1235"/>
      <c r="K1553" s="1236">
        <v>0.8</v>
      </c>
      <c r="L1553" s="1237"/>
      <c r="M1553" s="540">
        <f>K1553*12*I1509</f>
        <v>12675.840000000002</v>
      </c>
    </row>
    <row r="1554" spans="1:13">
      <c r="A1554" s="595" t="s">
        <v>40</v>
      </c>
      <c r="B1554" s="676"/>
      <c r="C1554" s="676"/>
      <c r="D1554" s="676"/>
      <c r="E1554" s="676"/>
      <c r="F1554" s="676"/>
      <c r="G1554" s="676"/>
      <c r="H1554" s="675"/>
      <c r="I1554" s="563" t="s">
        <v>39</v>
      </c>
      <c r="J1554" s="517"/>
      <c r="K1554" s="1238">
        <v>0.7</v>
      </c>
      <c r="L1554" s="1239"/>
      <c r="M1554" s="540">
        <f>K1554*12*I1509</f>
        <v>11091.359999999999</v>
      </c>
    </row>
    <row r="1555" spans="1:13" ht="19.5" thickBot="1">
      <c r="A1555" s="594" t="s">
        <v>38</v>
      </c>
      <c r="B1555" s="593"/>
      <c r="C1555" s="593"/>
      <c r="D1555" s="593"/>
      <c r="E1555" s="593"/>
      <c r="F1555" s="593"/>
      <c r="G1555" s="593"/>
      <c r="H1555" s="592"/>
      <c r="I1555" s="1240" t="s">
        <v>37</v>
      </c>
      <c r="J1555" s="1241"/>
      <c r="K1555" s="1242">
        <v>0.17</v>
      </c>
      <c r="L1555" s="1243"/>
      <c r="M1555" s="540">
        <f>K1555*12*I1509</f>
        <v>2693.6160000000004</v>
      </c>
    </row>
    <row r="1556" spans="1:13" ht="19.5" thickBot="1">
      <c r="A1556" s="674" t="s">
        <v>36</v>
      </c>
      <c r="B1556" s="673"/>
      <c r="C1556" s="673"/>
      <c r="D1556" s="673"/>
      <c r="E1556" s="673"/>
      <c r="F1556" s="673"/>
      <c r="G1556" s="673"/>
      <c r="H1556" s="672"/>
      <c r="I1556" s="1330" t="s">
        <v>35</v>
      </c>
      <c r="J1556" s="1331"/>
      <c r="K1556" s="1246">
        <v>21.15</v>
      </c>
      <c r="L1556" s="1247"/>
      <c r="M1556" s="548">
        <f>K1556*12*I1509</f>
        <v>335117.52</v>
      </c>
    </row>
    <row r="1557" spans="1:13" ht="19.5" thickBot="1">
      <c r="A1557" s="1228" t="s">
        <v>34</v>
      </c>
      <c r="B1557" s="1229"/>
      <c r="C1557" s="1229"/>
      <c r="D1557" s="1229"/>
      <c r="E1557" s="1229"/>
      <c r="F1557" s="1229"/>
      <c r="G1557" s="1229"/>
      <c r="H1557" s="1279"/>
      <c r="I1557" s="550"/>
      <c r="J1557" s="549"/>
      <c r="K1557" s="1274">
        <v>1.98</v>
      </c>
      <c r="L1557" s="1270"/>
      <c r="M1557" s="548">
        <f>K1557*12*I1509</f>
        <v>31372.703999999998</v>
      </c>
    </row>
    <row r="1558" spans="1:13">
      <c r="A1558" s="547" t="s">
        <v>33</v>
      </c>
      <c r="B1558" s="546"/>
      <c r="C1558" s="546"/>
      <c r="D1558" s="546"/>
      <c r="E1558" s="546"/>
      <c r="F1558" s="546"/>
      <c r="G1558" s="546"/>
      <c r="H1558" s="544"/>
      <c r="I1558" s="1251" t="s">
        <v>32</v>
      </c>
      <c r="J1558" s="1252"/>
      <c r="K1558" s="543"/>
      <c r="L1558" s="542"/>
      <c r="M1558" s="540"/>
    </row>
    <row r="1559" spans="1:13">
      <c r="A1559" s="547" t="s">
        <v>31</v>
      </c>
      <c r="B1559" s="546"/>
      <c r="C1559" s="546"/>
      <c r="D1559" s="546"/>
      <c r="E1559" s="546"/>
      <c r="F1559" s="546"/>
      <c r="G1559" s="546"/>
      <c r="H1559" s="544"/>
      <c r="I1559" s="518"/>
      <c r="J1559" s="541"/>
      <c r="K1559" s="543"/>
      <c r="L1559" s="542"/>
      <c r="M1559" s="540"/>
    </row>
    <row r="1560" spans="1:13" ht="19.5" thickBot="1">
      <c r="A1560" s="547" t="s">
        <v>30</v>
      </c>
      <c r="B1560" s="546"/>
      <c r="C1560" s="546"/>
      <c r="D1560" s="546"/>
      <c r="E1560" s="546"/>
      <c r="F1560" s="546"/>
      <c r="G1560" s="546"/>
      <c r="H1560" s="544"/>
      <c r="I1560" s="558"/>
      <c r="J1560" s="541"/>
      <c r="K1560" s="543"/>
      <c r="L1560" s="542"/>
      <c r="M1560" s="540"/>
    </row>
    <row r="1561" spans="1:13" ht="19.5" thickBot="1">
      <c r="A1561" s="674" t="s">
        <v>29</v>
      </c>
      <c r="B1561" s="673"/>
      <c r="C1561" s="673"/>
      <c r="D1561" s="673"/>
      <c r="E1561" s="673"/>
      <c r="F1561" s="673"/>
      <c r="G1561" s="673"/>
      <c r="H1561" s="672"/>
      <c r="I1561" s="550"/>
      <c r="J1561" s="549"/>
      <c r="K1561" s="1274">
        <v>0.09</v>
      </c>
      <c r="L1561" s="1270"/>
      <c r="M1561" s="548">
        <f>K1561*12*I1509</f>
        <v>1426.0320000000002</v>
      </c>
    </row>
    <row r="1562" spans="1:13">
      <c r="A1562" s="547" t="s">
        <v>28</v>
      </c>
      <c r="B1562" s="546"/>
      <c r="C1562" s="546"/>
      <c r="D1562" s="546"/>
      <c r="E1562" s="546"/>
      <c r="F1562" s="546"/>
      <c r="G1562" s="546"/>
      <c r="H1562" s="544"/>
      <c r="I1562" s="1251" t="s">
        <v>27</v>
      </c>
      <c r="J1562" s="1252"/>
      <c r="K1562" s="551"/>
      <c r="L1562" s="542"/>
      <c r="M1562" s="540"/>
    </row>
    <row r="1563" spans="1:13" ht="19.5" thickBot="1">
      <c r="A1563" s="547" t="s">
        <v>26</v>
      </c>
      <c r="B1563" s="546"/>
      <c r="C1563" s="546"/>
      <c r="D1563" s="546"/>
      <c r="E1563" s="546"/>
      <c r="F1563" s="546"/>
      <c r="G1563" s="546"/>
      <c r="H1563" s="544"/>
      <c r="I1563" s="518"/>
      <c r="J1563" s="541"/>
      <c r="K1563" s="551"/>
      <c r="L1563" s="542"/>
      <c r="M1563" s="540"/>
    </row>
    <row r="1564" spans="1:13" ht="19.5" thickBot="1">
      <c r="A1564" s="1228" t="s">
        <v>111</v>
      </c>
      <c r="B1564" s="1229"/>
      <c r="C1564" s="1229"/>
      <c r="D1564" s="1229"/>
      <c r="E1564" s="1229"/>
      <c r="F1564" s="1229"/>
      <c r="G1564" s="1229"/>
      <c r="H1564" s="1279"/>
      <c r="I1564" s="550"/>
      <c r="J1564" s="549"/>
      <c r="K1564" s="1274">
        <v>7.34</v>
      </c>
      <c r="L1564" s="1270"/>
      <c r="M1564" s="548">
        <f>K1564*12*I1509</f>
        <v>116300.83200000001</v>
      </c>
    </row>
    <row r="1565" spans="1:13">
      <c r="A1565" s="547" t="s">
        <v>24</v>
      </c>
      <c r="B1565" s="545"/>
      <c r="C1565" s="545"/>
      <c r="D1565" s="545"/>
      <c r="E1565" s="545"/>
      <c r="F1565" s="546"/>
      <c r="G1565" s="545"/>
      <c r="H1565" s="544"/>
      <c r="I1565" s="1271" t="s">
        <v>23</v>
      </c>
      <c r="J1565" s="1272"/>
      <c r="K1565" s="543"/>
      <c r="L1565" s="542"/>
      <c r="M1565" s="540"/>
    </row>
    <row r="1566" spans="1:13">
      <c r="A1566" s="547" t="s">
        <v>22</v>
      </c>
      <c r="B1566" s="545"/>
      <c r="C1566" s="545"/>
      <c r="D1566" s="545"/>
      <c r="E1566" s="545"/>
      <c r="F1566" s="546"/>
      <c r="G1566" s="545"/>
      <c r="H1566" s="544"/>
      <c r="I1566" s="1271" t="s">
        <v>21</v>
      </c>
      <c r="J1566" s="1272"/>
      <c r="K1566" s="543"/>
      <c r="L1566" s="542"/>
      <c r="M1566" s="540"/>
    </row>
    <row r="1567" spans="1:13">
      <c r="A1567" s="547" t="s">
        <v>20</v>
      </c>
      <c r="B1567" s="545"/>
      <c r="C1567" s="545"/>
      <c r="D1567" s="545"/>
      <c r="E1567" s="545"/>
      <c r="F1567" s="546"/>
      <c r="G1567" s="545"/>
      <c r="H1567" s="544"/>
      <c r="I1567" s="1271" t="s">
        <v>19</v>
      </c>
      <c r="J1567" s="1272"/>
      <c r="K1567" s="543"/>
      <c r="L1567" s="542"/>
      <c r="M1567" s="540"/>
    </row>
    <row r="1568" spans="1:13">
      <c r="A1568" s="547" t="s">
        <v>18</v>
      </c>
      <c r="B1568" s="545"/>
      <c r="C1568" s="545"/>
      <c r="D1568" s="545"/>
      <c r="E1568" s="545"/>
      <c r="F1568" s="546"/>
      <c r="G1568" s="545"/>
      <c r="H1568" s="544"/>
      <c r="I1568" s="1271" t="s">
        <v>17</v>
      </c>
      <c r="J1568" s="1272"/>
      <c r="K1568" s="543"/>
      <c r="L1568" s="542"/>
      <c r="M1568" s="540"/>
    </row>
    <row r="1569" spans="1:13">
      <c r="A1569" s="547" t="s">
        <v>16</v>
      </c>
      <c r="B1569" s="545"/>
      <c r="C1569" s="545"/>
      <c r="D1569" s="545"/>
      <c r="E1569" s="545"/>
      <c r="F1569" s="546"/>
      <c r="G1569" s="545"/>
      <c r="H1569" s="544"/>
      <c r="I1569" s="1271" t="s">
        <v>15</v>
      </c>
      <c r="J1569" s="1272"/>
      <c r="K1569" s="543"/>
      <c r="L1569" s="542"/>
      <c r="M1569" s="540"/>
    </row>
    <row r="1570" spans="1:13">
      <c r="A1570" s="547" t="s">
        <v>14</v>
      </c>
      <c r="B1570" s="545"/>
      <c r="C1570" s="545"/>
      <c r="D1570" s="545"/>
      <c r="E1570" s="545"/>
      <c r="F1570" s="546"/>
      <c r="G1570" s="545"/>
      <c r="H1570" s="544"/>
      <c r="I1570" s="518"/>
      <c r="J1570" s="541"/>
      <c r="K1570" s="543"/>
      <c r="L1570" s="542"/>
      <c r="M1570" s="540"/>
    </row>
    <row r="1571" spans="1:13">
      <c r="A1571" s="547" t="s">
        <v>13</v>
      </c>
      <c r="B1571" s="545"/>
      <c r="C1571" s="545"/>
      <c r="D1571" s="545"/>
      <c r="E1571" s="545"/>
      <c r="F1571" s="546"/>
      <c r="G1571" s="545"/>
      <c r="H1571" s="544"/>
      <c r="I1571" s="518"/>
      <c r="J1571" s="541"/>
      <c r="K1571" s="543"/>
      <c r="L1571" s="542"/>
      <c r="M1571" s="540"/>
    </row>
    <row r="1572" spans="1:13">
      <c r="A1572" s="547" t="s">
        <v>12</v>
      </c>
      <c r="B1572" s="545"/>
      <c r="C1572" s="545"/>
      <c r="D1572" s="545"/>
      <c r="E1572" s="545"/>
      <c r="F1572" s="546"/>
      <c r="G1572" s="545"/>
      <c r="H1572" s="544"/>
      <c r="I1572" s="518"/>
      <c r="J1572" s="541"/>
      <c r="K1572" s="543"/>
      <c r="L1572" s="542"/>
      <c r="M1572" s="540"/>
    </row>
    <row r="1573" spans="1:13">
      <c r="A1573" s="547" t="s">
        <v>11</v>
      </c>
      <c r="B1573" s="545"/>
      <c r="C1573" s="545"/>
      <c r="D1573" s="545"/>
      <c r="E1573" s="545"/>
      <c r="F1573" s="546"/>
      <c r="G1573" s="545"/>
      <c r="H1573" s="544"/>
      <c r="I1573" s="518"/>
      <c r="J1573" s="541"/>
      <c r="K1573" s="543"/>
      <c r="L1573" s="542"/>
      <c r="M1573" s="540"/>
    </row>
    <row r="1574" spans="1:13">
      <c r="A1574" s="547" t="s">
        <v>10</v>
      </c>
      <c r="B1574" s="545"/>
      <c r="C1574" s="545"/>
      <c r="D1574" s="545"/>
      <c r="E1574" s="545"/>
      <c r="F1574" s="546"/>
      <c r="G1574" s="545"/>
      <c r="H1574" s="544"/>
      <c r="I1574" s="518"/>
      <c r="J1574" s="541"/>
      <c r="K1574" s="543"/>
      <c r="L1574" s="542"/>
      <c r="M1574" s="540"/>
    </row>
    <row r="1575" spans="1:13" ht="19.5" thickBot="1">
      <c r="A1575" s="1248" t="s">
        <v>9</v>
      </c>
      <c r="B1575" s="1249"/>
      <c r="C1575" s="1249"/>
      <c r="D1575" s="1249"/>
      <c r="E1575" s="1249"/>
      <c r="F1575" s="1249"/>
      <c r="G1575" s="1249"/>
      <c r="H1575" s="1250"/>
      <c r="I1575" s="518"/>
      <c r="J1575" s="541"/>
      <c r="K1575" s="518"/>
      <c r="L1575" s="541"/>
      <c r="M1575" s="540"/>
    </row>
    <row r="1576" spans="1:13">
      <c r="A1576" s="539" t="s">
        <v>8</v>
      </c>
      <c r="B1576" s="538"/>
      <c r="C1576" s="538"/>
      <c r="D1576" s="538"/>
      <c r="E1576" s="538"/>
      <c r="F1576" s="538"/>
      <c r="G1576" s="538"/>
      <c r="H1576" s="538"/>
      <c r="I1576" s="1251" t="s">
        <v>3</v>
      </c>
      <c r="J1576" s="1252"/>
      <c r="K1576" s="537"/>
      <c r="L1576" s="536"/>
      <c r="M1576" s="535"/>
    </row>
    <row r="1577" spans="1:13" ht="19.5" thickBot="1">
      <c r="A1577" s="534" t="s">
        <v>7</v>
      </c>
      <c r="B1577" s="533"/>
      <c r="C1577" s="533"/>
      <c r="D1577" s="533"/>
      <c r="E1577" s="533"/>
      <c r="F1577" s="533"/>
      <c r="G1577" s="533"/>
      <c r="H1577" s="533"/>
      <c r="I1577" s="532"/>
      <c r="J1577" s="530"/>
      <c r="K1577" s="531"/>
      <c r="L1577" s="530"/>
      <c r="M1577" s="529"/>
    </row>
    <row r="1578" spans="1:13" ht="19.5" thickBot="1">
      <c r="A1578" s="1228" t="s">
        <v>6</v>
      </c>
      <c r="B1578" s="1229"/>
      <c r="C1578" s="1229"/>
      <c r="D1578" s="1229"/>
      <c r="E1578" s="1229"/>
      <c r="F1578" s="1229"/>
      <c r="G1578" s="1229"/>
      <c r="H1578" s="1299"/>
      <c r="I1578" s="1232" t="s">
        <v>5</v>
      </c>
      <c r="J1578" s="1300"/>
      <c r="K1578" s="1296">
        <v>1.69</v>
      </c>
      <c r="L1578" s="1297"/>
      <c r="M1578" s="521">
        <f>K1578*12*I1509</f>
        <v>26777.712000000003</v>
      </c>
    </row>
    <row r="1579" spans="1:13" ht="19.5" thickBot="1">
      <c r="A1579" s="526" t="s">
        <v>4</v>
      </c>
      <c r="B1579" s="525"/>
      <c r="C1579" s="525"/>
      <c r="D1579" s="525"/>
      <c r="E1579" s="525"/>
      <c r="F1579" s="525"/>
      <c r="G1579" s="525"/>
      <c r="H1579" s="525"/>
      <c r="I1579" s="1232" t="s">
        <v>3</v>
      </c>
      <c r="J1579" s="1233"/>
      <c r="K1579" s="1258">
        <v>0.32</v>
      </c>
      <c r="L1579" s="1259"/>
      <c r="M1579" s="521">
        <f>K1579*I1509*12</f>
        <v>5070.3360000000002</v>
      </c>
    </row>
    <row r="1580" spans="1:13" ht="19.5" thickBot="1">
      <c r="A1580" s="526" t="s">
        <v>2</v>
      </c>
      <c r="B1580" s="525"/>
      <c r="C1580" s="525"/>
      <c r="D1580" s="525"/>
      <c r="E1580" s="525"/>
      <c r="F1580" s="525"/>
      <c r="G1580" s="525"/>
      <c r="H1580" s="525"/>
      <c r="I1580" s="524"/>
      <c r="J1580" s="523"/>
      <c r="K1580" s="1258"/>
      <c r="L1580" s="1259"/>
      <c r="M1580" s="521">
        <f>K1580*I1509*12</f>
        <v>0</v>
      </c>
    </row>
    <row r="1581" spans="1:13" ht="19.5" thickBot="1">
      <c r="A1581" s="1228" t="s">
        <v>0</v>
      </c>
      <c r="B1581" s="1229"/>
      <c r="C1581" s="1229"/>
      <c r="D1581" s="1229"/>
      <c r="E1581" s="1229"/>
      <c r="F1581" s="1229"/>
      <c r="G1581" s="1229"/>
      <c r="H1581" s="1229"/>
      <c r="I1581" s="522"/>
      <c r="J1581" s="521"/>
      <c r="K1581" s="1230">
        <f>K1510+K1520+K1535+K1564+K1578+K1580+K1579</f>
        <v>60.27</v>
      </c>
      <c r="L1581" s="1231"/>
      <c r="M1581" s="521">
        <f>M1510+M1520+M1535+M1564+M1578+M1580+M1579</f>
        <v>954966.09600000025</v>
      </c>
    </row>
    <row r="1583" spans="1:13">
      <c r="A1583" s="1329" t="s">
        <v>104</v>
      </c>
      <c r="B1583" s="1329"/>
      <c r="C1583" s="1329"/>
      <c r="D1583" s="1329"/>
      <c r="E1583" s="1329"/>
      <c r="F1583" s="1329"/>
      <c r="G1583" s="1329"/>
      <c r="H1583" s="1329"/>
      <c r="I1583" s="1329"/>
      <c r="J1583" s="1329"/>
      <c r="K1583" s="1329"/>
      <c r="L1583" s="1329"/>
      <c r="M1583" s="573"/>
    </row>
    <row r="1584" spans="1:13">
      <c r="A1584" s="1294" t="s">
        <v>139</v>
      </c>
      <c r="B1584" s="1294"/>
      <c r="C1584" s="1294"/>
      <c r="D1584" s="1294"/>
      <c r="E1584" s="1294"/>
      <c r="F1584" s="1294"/>
      <c r="G1584" s="1294"/>
      <c r="H1584" s="1294"/>
      <c r="I1584" s="1294"/>
      <c r="J1584" s="1294"/>
      <c r="K1584" s="1294"/>
      <c r="L1584" s="1294"/>
      <c r="M1584" s="573"/>
    </row>
    <row r="1585" spans="1:13">
      <c r="A1585" s="607"/>
      <c r="B1585" s="607"/>
      <c r="C1585" s="607"/>
      <c r="D1585" s="607"/>
      <c r="E1585" s="607"/>
      <c r="F1585" s="607" t="s">
        <v>263</v>
      </c>
      <c r="G1585" s="607"/>
      <c r="H1585" s="607"/>
      <c r="I1585" s="607"/>
      <c r="J1585" s="607"/>
      <c r="K1585" s="607"/>
      <c r="L1585" s="607"/>
      <c r="M1585" s="573"/>
    </row>
    <row r="1586" spans="1:13">
      <c r="A1586" s="615"/>
      <c r="B1586" s="591"/>
      <c r="C1586" s="1295" t="s">
        <v>100</v>
      </c>
      <c r="D1586" s="1295"/>
      <c r="E1586" s="1295"/>
      <c r="F1586" s="591"/>
      <c r="G1586" s="591"/>
      <c r="H1586" s="590"/>
      <c r="I1586" s="1285" t="s">
        <v>99</v>
      </c>
      <c r="J1586" s="1286"/>
      <c r="K1586" s="1285" t="s">
        <v>98</v>
      </c>
      <c r="L1586" s="1286"/>
      <c r="M1586" s="589"/>
    </row>
    <row r="1587" spans="1:13">
      <c r="A1587" s="558"/>
      <c r="B1587" s="518"/>
      <c r="C1587" s="518"/>
      <c r="D1587" s="518"/>
      <c r="E1587" s="518"/>
      <c r="F1587" s="518"/>
      <c r="G1587" s="518"/>
      <c r="H1587" s="541"/>
      <c r="I1587" s="518"/>
      <c r="J1587" s="541"/>
      <c r="K1587" s="1271" t="s">
        <v>97</v>
      </c>
      <c r="L1587" s="1272"/>
      <c r="M1587" s="616" t="s">
        <v>96</v>
      </c>
    </row>
    <row r="1588" spans="1:13">
      <c r="A1588" s="558"/>
      <c r="B1588" s="518"/>
      <c r="C1588" s="518"/>
      <c r="D1588" s="518"/>
      <c r="E1588" s="518"/>
      <c r="F1588" s="518"/>
      <c r="G1588" s="518"/>
      <c r="H1588" s="541"/>
      <c r="I1588" s="1271" t="s">
        <v>95</v>
      </c>
      <c r="J1588" s="1272"/>
      <c r="K1588" s="1275" t="s">
        <v>94</v>
      </c>
      <c r="L1588" s="1276"/>
      <c r="M1588" s="616" t="s">
        <v>93</v>
      </c>
    </row>
    <row r="1589" spans="1:13" ht="19.5" thickBot="1">
      <c r="A1589" s="615"/>
      <c r="B1589" s="591"/>
      <c r="C1589" s="591"/>
      <c r="D1589" s="591"/>
      <c r="E1589" s="591"/>
      <c r="F1589" s="591"/>
      <c r="G1589" s="591"/>
      <c r="H1589" s="590"/>
      <c r="I1589" s="1291">
        <v>697.2</v>
      </c>
      <c r="J1589" s="1292"/>
      <c r="K1589" s="1240"/>
      <c r="L1589" s="1241"/>
      <c r="M1589" s="614"/>
    </row>
    <row r="1590" spans="1:13">
      <c r="A1590" s="605" t="s">
        <v>92</v>
      </c>
      <c r="B1590" s="583"/>
      <c r="C1590" s="583"/>
      <c r="D1590" s="583"/>
      <c r="E1590" s="583"/>
      <c r="F1590" s="583"/>
      <c r="G1590" s="583"/>
      <c r="H1590" s="613"/>
      <c r="I1590" s="537"/>
      <c r="J1590" s="536"/>
      <c r="K1590" s="1293">
        <f>K1593+K1596</f>
        <v>9.7899999999999991</v>
      </c>
      <c r="L1590" s="1288"/>
      <c r="M1590" s="535">
        <f>K1590*12*I1589</f>
        <v>81907.055999999997</v>
      </c>
    </row>
    <row r="1591" spans="1:13">
      <c r="A1591" s="612" t="s">
        <v>91</v>
      </c>
      <c r="B1591" s="611"/>
      <c r="C1591" s="611"/>
      <c r="D1591" s="611"/>
      <c r="E1591" s="611"/>
      <c r="F1591" s="611"/>
      <c r="G1591" s="611"/>
      <c r="H1591" s="606"/>
      <c r="I1591" s="518"/>
      <c r="J1591" s="541"/>
      <c r="K1591" s="518"/>
      <c r="L1591" s="541"/>
      <c r="M1591" s="610"/>
    </row>
    <row r="1592" spans="1:13" ht="19.5" thickBot="1">
      <c r="A1592" s="601" t="s">
        <v>90</v>
      </c>
      <c r="B1592" s="609"/>
      <c r="C1592" s="609"/>
      <c r="D1592" s="609"/>
      <c r="E1592" s="609"/>
      <c r="F1592" s="609"/>
      <c r="G1592" s="609"/>
      <c r="H1592" s="608"/>
      <c r="I1592" s="531"/>
      <c r="J1592" s="530"/>
      <c r="K1592" s="531"/>
      <c r="L1592" s="530"/>
      <c r="M1592" s="529"/>
    </row>
    <row r="1593" spans="1:13">
      <c r="A1593" s="588" t="s">
        <v>89</v>
      </c>
      <c r="B1593" s="581"/>
      <c r="C1593" s="581"/>
      <c r="D1593" s="581"/>
      <c r="E1593" s="581"/>
      <c r="F1593" s="581"/>
      <c r="G1593" s="581"/>
      <c r="H1593" s="580"/>
      <c r="I1593" s="1275" t="s">
        <v>27</v>
      </c>
      <c r="J1593" s="1276"/>
      <c r="K1593" s="1251">
        <v>5.64</v>
      </c>
      <c r="L1593" s="1252"/>
      <c r="M1593" s="540">
        <f>K1593*12*I1589</f>
        <v>47186.495999999999</v>
      </c>
    </row>
    <row r="1594" spans="1:13">
      <c r="A1594" s="547" t="s">
        <v>80</v>
      </c>
      <c r="B1594" s="518"/>
      <c r="C1594" s="518"/>
      <c r="D1594" s="518"/>
      <c r="E1594" s="518"/>
      <c r="F1594" s="518"/>
      <c r="G1594" s="518"/>
      <c r="H1594" s="541"/>
      <c r="I1594" s="1271" t="s">
        <v>70</v>
      </c>
      <c r="J1594" s="1272"/>
      <c r="K1594" s="573"/>
      <c r="L1594" s="541"/>
      <c r="M1594" s="540"/>
    </row>
    <row r="1595" spans="1:13">
      <c r="A1595" s="588" t="s">
        <v>79</v>
      </c>
      <c r="B1595" s="581"/>
      <c r="C1595" s="581"/>
      <c r="D1595" s="581"/>
      <c r="E1595" s="581"/>
      <c r="F1595" s="581"/>
      <c r="G1595" s="581"/>
      <c r="H1595" s="580"/>
      <c r="I1595" s="1275"/>
      <c r="J1595" s="1276"/>
      <c r="K1595" s="573"/>
      <c r="L1595" s="541"/>
      <c r="M1595" s="540"/>
    </row>
    <row r="1596" spans="1:13">
      <c r="A1596" s="588" t="s">
        <v>88</v>
      </c>
      <c r="B1596" s="581"/>
      <c r="C1596" s="581"/>
      <c r="D1596" s="581"/>
      <c r="E1596" s="581"/>
      <c r="F1596" s="581"/>
      <c r="G1596" s="581"/>
      <c r="H1596" s="580"/>
      <c r="I1596" s="1277" t="s">
        <v>59</v>
      </c>
      <c r="J1596" s="1278"/>
      <c r="K1596" s="1271">
        <v>4.1500000000000004</v>
      </c>
      <c r="L1596" s="1272"/>
      <c r="M1596" s="540">
        <f>K1596*12*I1589</f>
        <v>34720.560000000005</v>
      </c>
    </row>
    <row r="1597" spans="1:13">
      <c r="A1597" s="595" t="s">
        <v>87</v>
      </c>
      <c r="B1597" s="563"/>
      <c r="C1597" s="563"/>
      <c r="D1597" s="563"/>
      <c r="E1597" s="563"/>
      <c r="F1597" s="563"/>
      <c r="G1597" s="563"/>
      <c r="H1597" s="517"/>
      <c r="I1597" s="1271" t="s">
        <v>70</v>
      </c>
      <c r="J1597" s="1272"/>
      <c r="K1597" s="607"/>
      <c r="L1597" s="606"/>
      <c r="M1597" s="540"/>
    </row>
    <row r="1598" spans="1:13">
      <c r="A1598" s="594" t="s">
        <v>86</v>
      </c>
      <c r="B1598" s="591"/>
      <c r="C1598" s="591"/>
      <c r="D1598" s="591"/>
      <c r="E1598" s="591"/>
      <c r="F1598" s="591"/>
      <c r="G1598" s="591"/>
      <c r="H1598" s="590"/>
      <c r="I1598" s="1271"/>
      <c r="J1598" s="1272"/>
      <c r="K1598" s="573"/>
      <c r="L1598" s="541"/>
      <c r="M1598" s="540"/>
    </row>
    <row r="1599" spans="1:13" ht="19.5" thickBot="1">
      <c r="A1599" s="588" t="s">
        <v>85</v>
      </c>
      <c r="B1599" s="587"/>
      <c r="C1599" s="587"/>
      <c r="D1599" s="587"/>
      <c r="E1599" s="587"/>
      <c r="F1599" s="587"/>
      <c r="G1599" s="587"/>
      <c r="H1599" s="586"/>
      <c r="I1599" s="581"/>
      <c r="J1599" s="580"/>
      <c r="K1599" s="1238"/>
      <c r="L1599" s="1239"/>
      <c r="M1599" s="540"/>
    </row>
    <row r="1600" spans="1:13">
      <c r="A1600" s="605" t="s">
        <v>84</v>
      </c>
      <c r="B1600" s="604"/>
      <c r="C1600" s="604"/>
      <c r="D1600" s="604"/>
      <c r="E1600" s="604"/>
      <c r="F1600" s="604"/>
      <c r="G1600" s="604"/>
      <c r="H1600" s="603"/>
      <c r="I1600" s="537"/>
      <c r="J1600" s="602"/>
      <c r="K1600" s="1290">
        <f>K1602+K1607+K1610</f>
        <v>6.35</v>
      </c>
      <c r="L1600" s="1288"/>
      <c r="M1600" s="535">
        <f>K1600*12*I1589</f>
        <v>53126.639999999992</v>
      </c>
    </row>
    <row r="1601" spans="1:13" ht="19.5" thickBot="1">
      <c r="A1601" s="601" t="s">
        <v>83</v>
      </c>
      <c r="B1601" s="600"/>
      <c r="C1601" s="600"/>
      <c r="D1601" s="600"/>
      <c r="E1601" s="600"/>
      <c r="F1601" s="600"/>
      <c r="G1601" s="600"/>
      <c r="H1601" s="599"/>
      <c r="I1601" s="531"/>
      <c r="J1601" s="598"/>
      <c r="K1601" s="531"/>
      <c r="L1601" s="530"/>
      <c r="M1601" s="529"/>
    </row>
    <row r="1602" spans="1:13">
      <c r="A1602" s="547" t="s">
        <v>82</v>
      </c>
      <c r="B1602" s="546"/>
      <c r="C1602" s="546"/>
      <c r="D1602" s="546"/>
      <c r="E1602" s="546"/>
      <c r="F1602" s="546"/>
      <c r="G1602" s="546"/>
      <c r="H1602" s="544"/>
      <c r="I1602" s="1271" t="s">
        <v>27</v>
      </c>
      <c r="J1602" s="1272"/>
      <c r="K1602" s="1251">
        <v>3.19</v>
      </c>
      <c r="L1602" s="1252"/>
      <c r="M1602" s="540">
        <f>K1602*12*I1589</f>
        <v>26688.816000000003</v>
      </c>
    </row>
    <row r="1603" spans="1:13">
      <c r="A1603" s="588" t="s">
        <v>81</v>
      </c>
      <c r="B1603" s="587"/>
      <c r="C1603" s="587"/>
      <c r="D1603" s="587"/>
      <c r="E1603" s="587"/>
      <c r="F1603" s="587"/>
      <c r="G1603" s="587"/>
      <c r="H1603" s="586"/>
      <c r="I1603" s="597"/>
      <c r="J1603" s="596"/>
      <c r="K1603" s="573"/>
      <c r="L1603" s="541"/>
      <c r="M1603" s="540"/>
    </row>
    <row r="1604" spans="1:13">
      <c r="A1604" s="547" t="s">
        <v>80</v>
      </c>
      <c r="B1604" s="518"/>
      <c r="C1604" s="518"/>
      <c r="D1604" s="518"/>
      <c r="E1604" s="518"/>
      <c r="F1604" s="518"/>
      <c r="G1604" s="518"/>
      <c r="H1604" s="541"/>
      <c r="I1604" s="1271" t="s">
        <v>70</v>
      </c>
      <c r="J1604" s="1272"/>
      <c r="K1604" s="573"/>
      <c r="L1604" s="541"/>
      <c r="M1604" s="540"/>
    </row>
    <row r="1605" spans="1:13">
      <c r="A1605" s="588" t="s">
        <v>79</v>
      </c>
      <c r="B1605" s="581"/>
      <c r="C1605" s="581"/>
      <c r="D1605" s="581"/>
      <c r="E1605" s="581"/>
      <c r="F1605" s="581"/>
      <c r="G1605" s="581"/>
      <c r="H1605" s="580"/>
      <c r="I1605" s="1275"/>
      <c r="J1605" s="1276"/>
      <c r="K1605" s="573"/>
      <c r="L1605" s="541"/>
      <c r="M1605" s="540"/>
    </row>
    <row r="1606" spans="1:13">
      <c r="A1606" s="595" t="s">
        <v>78</v>
      </c>
      <c r="B1606" s="563"/>
      <c r="C1606" s="517"/>
      <c r="D1606" s="518"/>
      <c r="E1606" s="518"/>
      <c r="F1606" s="518"/>
      <c r="G1606" s="518"/>
      <c r="H1606" s="541"/>
      <c r="I1606" s="1271" t="s">
        <v>70</v>
      </c>
      <c r="J1606" s="1272"/>
      <c r="K1606" s="573"/>
      <c r="L1606" s="541"/>
      <c r="M1606" s="540"/>
    </row>
    <row r="1607" spans="1:13">
      <c r="A1607" s="547" t="s">
        <v>77</v>
      </c>
      <c r="B1607" s="518"/>
      <c r="C1607" s="518"/>
      <c r="D1607" s="563"/>
      <c r="E1607" s="563"/>
      <c r="F1607" s="563"/>
      <c r="G1607" s="563"/>
      <c r="H1607" s="517"/>
      <c r="I1607" s="1277" t="s">
        <v>59</v>
      </c>
      <c r="J1607" s="1278"/>
      <c r="K1607" s="1271">
        <v>1.43</v>
      </c>
      <c r="L1607" s="1272"/>
      <c r="M1607" s="540">
        <f>K1607*12*I1589</f>
        <v>11963.952000000001</v>
      </c>
    </row>
    <row r="1608" spans="1:13">
      <c r="A1608" s="594" t="s">
        <v>76</v>
      </c>
      <c r="B1608" s="593"/>
      <c r="C1608" s="593"/>
      <c r="D1608" s="593"/>
      <c r="E1608" s="593"/>
      <c r="F1608" s="593"/>
      <c r="G1608" s="593"/>
      <c r="H1608" s="592"/>
      <c r="I1608" s="1285" t="s">
        <v>75</v>
      </c>
      <c r="J1608" s="1286"/>
      <c r="K1608" s="573"/>
      <c r="L1608" s="541"/>
      <c r="M1608" s="540"/>
    </row>
    <row r="1609" spans="1:13">
      <c r="A1609" s="588"/>
      <c r="B1609" s="587"/>
      <c r="C1609" s="587"/>
      <c r="D1609" s="587"/>
      <c r="E1609" s="587"/>
      <c r="F1609" s="587"/>
      <c r="G1609" s="587"/>
      <c r="H1609" s="586"/>
      <c r="I1609" s="581" t="s">
        <v>74</v>
      </c>
      <c r="J1609" s="580"/>
      <c r="K1609" s="573"/>
      <c r="L1609" s="541"/>
      <c r="M1609" s="540"/>
    </row>
    <row r="1610" spans="1:13">
      <c r="A1610" s="594" t="s">
        <v>73</v>
      </c>
      <c r="B1610" s="593"/>
      <c r="C1610" s="593"/>
      <c r="D1610" s="593"/>
      <c r="E1610" s="593"/>
      <c r="F1610" s="593"/>
      <c r="G1610" s="593"/>
      <c r="H1610" s="592"/>
      <c r="I1610" s="1285" t="s">
        <v>59</v>
      </c>
      <c r="J1610" s="1286"/>
      <c r="K1610" s="1271">
        <v>1.73</v>
      </c>
      <c r="L1610" s="1272"/>
      <c r="M1610" s="540">
        <f>K1610*12*I1589</f>
        <v>14473.871999999999</v>
      </c>
    </row>
    <row r="1611" spans="1:13">
      <c r="A1611" s="588" t="s">
        <v>72</v>
      </c>
      <c r="B1611" s="587"/>
      <c r="C1611" s="587"/>
      <c r="D1611" s="587"/>
      <c r="E1611" s="587"/>
      <c r="F1611" s="587"/>
      <c r="G1611" s="587"/>
      <c r="H1611" s="586"/>
      <c r="I1611" s="581"/>
      <c r="J1611" s="580"/>
      <c r="K1611" s="573"/>
      <c r="L1611" s="541"/>
      <c r="M1611" s="540"/>
    </row>
    <row r="1612" spans="1:13">
      <c r="A1612" s="594" t="s">
        <v>71</v>
      </c>
      <c r="B1612" s="593"/>
      <c r="C1612" s="593"/>
      <c r="D1612" s="593"/>
      <c r="E1612" s="593"/>
      <c r="F1612" s="593"/>
      <c r="G1612" s="593"/>
      <c r="H1612" s="592"/>
      <c r="I1612" s="1271" t="s">
        <v>70</v>
      </c>
      <c r="J1612" s="1272"/>
      <c r="K1612" s="573"/>
      <c r="L1612" s="541"/>
      <c r="M1612" s="540"/>
    </row>
    <row r="1613" spans="1:13">
      <c r="A1613" s="594" t="s">
        <v>69</v>
      </c>
      <c r="B1613" s="593"/>
      <c r="C1613" s="593"/>
      <c r="D1613" s="593"/>
      <c r="E1613" s="593"/>
      <c r="F1613" s="593"/>
      <c r="G1613" s="593"/>
      <c r="H1613" s="592"/>
      <c r="I1613" s="1285" t="s">
        <v>68</v>
      </c>
      <c r="J1613" s="1286"/>
      <c r="K1613" s="591"/>
      <c r="L1613" s="590"/>
      <c r="M1613" s="589"/>
    </row>
    <row r="1614" spans="1:13" ht="19.5" thickBot="1">
      <c r="A1614" s="588"/>
      <c r="B1614" s="587"/>
      <c r="C1614" s="587"/>
      <c r="D1614" s="587"/>
      <c r="E1614" s="587"/>
      <c r="F1614" s="587"/>
      <c r="G1614" s="587"/>
      <c r="H1614" s="586"/>
      <c r="I1614" s="1282" t="s">
        <v>67</v>
      </c>
      <c r="J1614" s="1283"/>
      <c r="K1614" s="581"/>
      <c r="L1614" s="580"/>
      <c r="M1614" s="585"/>
    </row>
    <row r="1615" spans="1:13">
      <c r="A1615" s="584" t="s">
        <v>66</v>
      </c>
      <c r="B1615" s="583"/>
      <c r="C1615" s="583"/>
      <c r="D1615" s="583"/>
      <c r="E1615" s="583"/>
      <c r="F1615" s="583"/>
      <c r="G1615" s="537"/>
      <c r="H1615" s="536"/>
      <c r="I1615" s="537"/>
      <c r="J1615" s="536"/>
      <c r="K1615" s="1287">
        <f>K1617+K1624+K1632+K1636+K1637+K1641</f>
        <v>54.06</v>
      </c>
      <c r="L1615" s="1288"/>
      <c r="M1615" s="535">
        <f>M1617+M1624+M1632+M1636+M1637+M1641</f>
        <v>452287.58400000003</v>
      </c>
    </row>
    <row r="1616" spans="1:13" ht="19.5" thickBot="1">
      <c r="A1616" s="582"/>
      <c r="B1616" s="531"/>
      <c r="C1616" s="531"/>
      <c r="D1616" s="531"/>
      <c r="E1616" s="531"/>
      <c r="F1616" s="531"/>
      <c r="G1616" s="531"/>
      <c r="H1616" s="530"/>
      <c r="I1616" s="531"/>
      <c r="J1616" s="530"/>
      <c r="K1616" s="531"/>
      <c r="L1616" s="530"/>
      <c r="M1616" s="529"/>
    </row>
    <row r="1617" spans="1:13" ht="19.5" thickBot="1">
      <c r="A1617" s="1228" t="s">
        <v>65</v>
      </c>
      <c r="B1617" s="1229"/>
      <c r="C1617" s="1229"/>
      <c r="D1617" s="1229"/>
      <c r="E1617" s="1229"/>
      <c r="F1617" s="1229"/>
      <c r="G1617" s="1229"/>
      <c r="H1617" s="1279"/>
      <c r="I1617" s="550"/>
      <c r="J1617" s="549"/>
      <c r="K1617" s="1289">
        <f>K1618+K1619+K1620+K1622+K1623</f>
        <v>10.46</v>
      </c>
      <c r="L1617" s="1284"/>
      <c r="M1617" s="548">
        <f>K1617*12*I1589</f>
        <v>87512.544000000009</v>
      </c>
    </row>
    <row r="1618" spans="1:13">
      <c r="A1618" s="588" t="s">
        <v>64</v>
      </c>
      <c r="B1618" s="587"/>
      <c r="C1618" s="587"/>
      <c r="D1618" s="587"/>
      <c r="E1618" s="587"/>
      <c r="F1618" s="587"/>
      <c r="G1618" s="587"/>
      <c r="H1618" s="586"/>
      <c r="I1618" s="1275" t="s">
        <v>63</v>
      </c>
      <c r="J1618" s="1276"/>
      <c r="K1618" s="1251">
        <v>2.2400000000000002</v>
      </c>
      <c r="L1618" s="1252"/>
      <c r="M1618" s="540">
        <f>K1618*12*I1589</f>
        <v>18740.736000000004</v>
      </c>
    </row>
    <row r="1619" spans="1:13">
      <c r="A1619" s="595" t="s">
        <v>62</v>
      </c>
      <c r="B1619" s="676"/>
      <c r="C1619" s="676"/>
      <c r="D1619" s="676"/>
      <c r="E1619" s="676"/>
      <c r="F1619" s="676"/>
      <c r="G1619" s="676"/>
      <c r="H1619" s="675"/>
      <c r="I1619" s="1277" t="s">
        <v>61</v>
      </c>
      <c r="J1619" s="1278"/>
      <c r="K1619" s="1271">
        <v>5.28</v>
      </c>
      <c r="L1619" s="1272"/>
      <c r="M1619" s="540">
        <f>K1619*12*I1589</f>
        <v>44174.592000000004</v>
      </c>
    </row>
    <row r="1620" spans="1:13">
      <c r="A1620" s="594" t="s">
        <v>60</v>
      </c>
      <c r="B1620" s="593"/>
      <c r="C1620" s="593"/>
      <c r="D1620" s="593"/>
      <c r="E1620" s="593"/>
      <c r="F1620" s="593"/>
      <c r="G1620" s="593"/>
      <c r="H1620" s="592"/>
      <c r="I1620" s="1285" t="s">
        <v>59</v>
      </c>
      <c r="J1620" s="1286"/>
      <c r="K1620" s="1271">
        <v>0.6</v>
      </c>
      <c r="L1620" s="1272"/>
      <c r="M1620" s="540">
        <f>K1620*12*I1589</f>
        <v>5019.84</v>
      </c>
    </row>
    <row r="1621" spans="1:13">
      <c r="A1621" s="678" t="s">
        <v>58</v>
      </c>
      <c r="B1621" s="581"/>
      <c r="C1621" s="581"/>
      <c r="D1621" s="581"/>
      <c r="E1621" s="587"/>
      <c r="F1621" s="587"/>
      <c r="G1621" s="587"/>
      <c r="H1621" s="586"/>
      <c r="I1621" s="581"/>
      <c r="J1621" s="580"/>
      <c r="K1621" s="518"/>
      <c r="L1621" s="541"/>
      <c r="M1621" s="540"/>
    </row>
    <row r="1622" spans="1:13">
      <c r="A1622" s="595" t="s">
        <v>57</v>
      </c>
      <c r="B1622" s="676"/>
      <c r="C1622" s="676"/>
      <c r="D1622" s="676"/>
      <c r="E1622" s="676"/>
      <c r="F1622" s="676"/>
      <c r="G1622" s="676"/>
      <c r="H1622" s="675"/>
      <c r="I1622" s="1277" t="s">
        <v>27</v>
      </c>
      <c r="J1622" s="1278"/>
      <c r="K1622" s="1271">
        <v>0.18</v>
      </c>
      <c r="L1622" s="1272"/>
      <c r="M1622" s="540">
        <f>K1622*12*I1589</f>
        <v>1505.9520000000002</v>
      </c>
    </row>
    <row r="1623" spans="1:13" ht="19.5" thickBot="1">
      <c r="A1623" s="594" t="s">
        <v>56</v>
      </c>
      <c r="B1623" s="593"/>
      <c r="C1623" s="593"/>
      <c r="D1623" s="593"/>
      <c r="E1623" s="593"/>
      <c r="F1623" s="593"/>
      <c r="G1623" s="593"/>
      <c r="H1623" s="592"/>
      <c r="I1623" s="1240" t="s">
        <v>27</v>
      </c>
      <c r="J1623" s="1241"/>
      <c r="K1623" s="1282">
        <v>2.16</v>
      </c>
      <c r="L1623" s="1283"/>
      <c r="M1623" s="540">
        <f>K1623*12*I1589</f>
        <v>18071.424000000003</v>
      </c>
    </row>
    <row r="1624" spans="1:13" ht="19.5" thickBot="1">
      <c r="A1624" s="1303" t="s">
        <v>55</v>
      </c>
      <c r="B1624" s="1304"/>
      <c r="C1624" s="1304"/>
      <c r="D1624" s="1304"/>
      <c r="E1624" s="1304"/>
      <c r="F1624" s="1304"/>
      <c r="G1624" s="1304"/>
      <c r="H1624" s="1305"/>
      <c r="I1624" s="550"/>
      <c r="J1624" s="549"/>
      <c r="K1624" s="1274">
        <f>K1625+K1626+K1628+K1629+K1630+K1631</f>
        <v>2.5499999999999998</v>
      </c>
      <c r="L1624" s="1284"/>
      <c r="M1624" s="548">
        <f>K1624*12*I1589</f>
        <v>21334.32</v>
      </c>
    </row>
    <row r="1625" spans="1:13">
      <c r="A1625" s="677" t="s">
        <v>54</v>
      </c>
      <c r="B1625" s="581"/>
      <c r="C1625" s="581"/>
      <c r="D1625" s="581"/>
      <c r="E1625" s="581"/>
      <c r="F1625" s="587"/>
      <c r="G1625" s="587"/>
      <c r="H1625" s="586"/>
      <c r="I1625" s="576"/>
      <c r="J1625" s="541"/>
      <c r="K1625" s="1251">
        <v>0.14000000000000001</v>
      </c>
      <c r="L1625" s="1252"/>
      <c r="M1625" s="540">
        <f>K1625*12*I1589</f>
        <v>1171.2960000000003</v>
      </c>
    </row>
    <row r="1626" spans="1:13">
      <c r="A1626" s="615" t="s">
        <v>53</v>
      </c>
      <c r="B1626" s="591"/>
      <c r="C1626" s="591"/>
      <c r="D1626" s="591"/>
      <c r="E1626" s="591"/>
      <c r="F1626" s="593"/>
      <c r="G1626" s="593"/>
      <c r="H1626" s="592"/>
      <c r="I1626" s="1271" t="s">
        <v>52</v>
      </c>
      <c r="J1626" s="1272"/>
      <c r="K1626" s="1271">
        <v>1.22</v>
      </c>
      <c r="L1626" s="1272"/>
      <c r="M1626" s="540">
        <f>K1626*12*I1589</f>
        <v>10207.008000000002</v>
      </c>
    </row>
    <row r="1627" spans="1:13">
      <c r="A1627" s="588" t="s">
        <v>51</v>
      </c>
      <c r="B1627" s="587"/>
      <c r="C1627" s="587"/>
      <c r="D1627" s="587"/>
      <c r="E1627" s="587"/>
      <c r="F1627" s="587"/>
      <c r="G1627" s="587"/>
      <c r="H1627" s="586"/>
      <c r="I1627" s="1275" t="s">
        <v>50</v>
      </c>
      <c r="J1627" s="1276"/>
      <c r="K1627" s="573"/>
      <c r="L1627" s="541"/>
      <c r="M1627" s="540"/>
    </row>
    <row r="1628" spans="1:13">
      <c r="A1628" s="595" t="s">
        <v>49</v>
      </c>
      <c r="B1628" s="676"/>
      <c r="C1628" s="676"/>
      <c r="D1628" s="676"/>
      <c r="E1628" s="676"/>
      <c r="F1628" s="676"/>
      <c r="G1628" s="676"/>
      <c r="H1628" s="675"/>
      <c r="I1628" s="1277" t="s">
        <v>48</v>
      </c>
      <c r="J1628" s="1278"/>
      <c r="K1628" s="1271">
        <v>0.75</v>
      </c>
      <c r="L1628" s="1272"/>
      <c r="M1628" s="540">
        <f>K1628*12*I1589</f>
        <v>6274.8</v>
      </c>
    </row>
    <row r="1629" spans="1:13">
      <c r="A1629" s="595" t="s">
        <v>47</v>
      </c>
      <c r="B1629" s="676"/>
      <c r="C1629" s="676"/>
      <c r="D1629" s="676"/>
      <c r="E1629" s="676"/>
      <c r="F1629" s="676"/>
      <c r="G1629" s="676"/>
      <c r="H1629" s="675"/>
      <c r="I1629" s="1277" t="s">
        <v>46</v>
      </c>
      <c r="J1629" s="1278"/>
      <c r="K1629" s="1271">
        <v>0.19</v>
      </c>
      <c r="L1629" s="1272"/>
      <c r="M1629" s="540">
        <f>K1629*12*I1589</f>
        <v>1589.6160000000002</v>
      </c>
    </row>
    <row r="1630" spans="1:13">
      <c r="A1630" s="594" t="s">
        <v>38</v>
      </c>
      <c r="B1630" s="593"/>
      <c r="C1630" s="593"/>
      <c r="D1630" s="593"/>
      <c r="E1630" s="593"/>
      <c r="F1630" s="593"/>
      <c r="G1630" s="593"/>
      <c r="H1630" s="592"/>
      <c r="I1630" s="1277" t="s">
        <v>37</v>
      </c>
      <c r="J1630" s="1278"/>
      <c r="K1630" s="1238">
        <v>0.1</v>
      </c>
      <c r="L1630" s="1239"/>
      <c r="M1630" s="540">
        <f>K1630*12*I1589</f>
        <v>836.64000000000021</v>
      </c>
    </row>
    <row r="1631" spans="1:13" ht="19.5" thickBot="1">
      <c r="A1631" s="594" t="s">
        <v>45</v>
      </c>
      <c r="B1631" s="593"/>
      <c r="C1631" s="593"/>
      <c r="D1631" s="593"/>
      <c r="E1631" s="593"/>
      <c r="F1631" s="593"/>
      <c r="G1631" s="593"/>
      <c r="H1631" s="592"/>
      <c r="I1631" s="1240" t="s">
        <v>44</v>
      </c>
      <c r="J1631" s="1241"/>
      <c r="K1631" s="1242">
        <v>0.15</v>
      </c>
      <c r="L1631" s="1243"/>
      <c r="M1631" s="572">
        <f>K1631*12*I1589</f>
        <v>1254.96</v>
      </c>
    </row>
    <row r="1632" spans="1:13" ht="19.5" thickBot="1">
      <c r="A1632" s="1303" t="s">
        <v>43</v>
      </c>
      <c r="B1632" s="1304"/>
      <c r="C1632" s="1304"/>
      <c r="D1632" s="1304"/>
      <c r="E1632" s="1304"/>
      <c r="F1632" s="1304"/>
      <c r="G1632" s="1304"/>
      <c r="H1632" s="1305"/>
      <c r="I1632" s="571"/>
      <c r="J1632" s="570"/>
      <c r="K1632" s="1269">
        <f>K1633+K1634+K1635</f>
        <v>1.67</v>
      </c>
      <c r="L1632" s="1270"/>
      <c r="M1632" s="548">
        <f>K1632*12*I1589</f>
        <v>13971.888000000001</v>
      </c>
    </row>
    <row r="1633" spans="1:13">
      <c r="A1633" s="588" t="s">
        <v>42</v>
      </c>
      <c r="B1633" s="587"/>
      <c r="C1633" s="587"/>
      <c r="D1633" s="587"/>
      <c r="E1633" s="587"/>
      <c r="F1633" s="587"/>
      <c r="G1633" s="587"/>
      <c r="H1633" s="586"/>
      <c r="I1633" s="1234" t="s">
        <v>41</v>
      </c>
      <c r="J1633" s="1235"/>
      <c r="K1633" s="1236">
        <v>0.8</v>
      </c>
      <c r="L1633" s="1237"/>
      <c r="M1633" s="540">
        <f>K1633*12*I1589</f>
        <v>6693.1200000000017</v>
      </c>
    </row>
    <row r="1634" spans="1:13">
      <c r="A1634" s="595" t="s">
        <v>40</v>
      </c>
      <c r="B1634" s="676"/>
      <c r="C1634" s="676"/>
      <c r="D1634" s="676"/>
      <c r="E1634" s="676"/>
      <c r="F1634" s="676"/>
      <c r="G1634" s="676"/>
      <c r="H1634" s="675"/>
      <c r="I1634" s="563" t="s">
        <v>39</v>
      </c>
      <c r="J1634" s="517"/>
      <c r="K1634" s="1238">
        <v>0.7</v>
      </c>
      <c r="L1634" s="1239"/>
      <c r="M1634" s="540">
        <f>K1634*12*I1589</f>
        <v>5856.48</v>
      </c>
    </row>
    <row r="1635" spans="1:13" ht="19.5" thickBot="1">
      <c r="A1635" s="594" t="s">
        <v>38</v>
      </c>
      <c r="B1635" s="593"/>
      <c r="C1635" s="593"/>
      <c r="D1635" s="593"/>
      <c r="E1635" s="593"/>
      <c r="F1635" s="593"/>
      <c r="G1635" s="593"/>
      <c r="H1635" s="592"/>
      <c r="I1635" s="1240" t="s">
        <v>37</v>
      </c>
      <c r="J1635" s="1241"/>
      <c r="K1635" s="1242">
        <v>0.17</v>
      </c>
      <c r="L1635" s="1243"/>
      <c r="M1635" s="540">
        <f>K1635*12*I1589</f>
        <v>1422.288</v>
      </c>
    </row>
    <row r="1636" spans="1:13" s="513" customFormat="1" ht="19.5" thickBot="1">
      <c r="A1636" s="674" t="s">
        <v>36</v>
      </c>
      <c r="B1636" s="673"/>
      <c r="C1636" s="673"/>
      <c r="D1636" s="673"/>
      <c r="E1636" s="673"/>
      <c r="F1636" s="673"/>
      <c r="G1636" s="673"/>
      <c r="H1636" s="672"/>
      <c r="I1636" s="1330" t="s">
        <v>35</v>
      </c>
      <c r="J1636" s="1331"/>
      <c r="K1636" s="1199">
        <v>36.08</v>
      </c>
      <c r="L1636" s="1214"/>
      <c r="M1636" s="548">
        <f>K1636*12*I1589</f>
        <v>301859.712</v>
      </c>
    </row>
    <row r="1637" spans="1:13" s="513" customFormat="1" ht="19.5" thickBot="1">
      <c r="A1637" s="1228" t="s">
        <v>34</v>
      </c>
      <c r="B1637" s="1229"/>
      <c r="C1637" s="1229"/>
      <c r="D1637" s="1229"/>
      <c r="E1637" s="1229"/>
      <c r="F1637" s="1229"/>
      <c r="G1637" s="1229"/>
      <c r="H1637" s="1279"/>
      <c r="I1637" s="550"/>
      <c r="J1637" s="549"/>
      <c r="K1637" s="1274">
        <v>2.2000000000000002</v>
      </c>
      <c r="L1637" s="1270"/>
      <c r="M1637" s="548">
        <f>K1637*12*I1589</f>
        <v>18406.080000000002</v>
      </c>
    </row>
    <row r="1638" spans="1:13" s="513" customFormat="1">
      <c r="A1638" s="547" t="s">
        <v>33</v>
      </c>
      <c r="B1638" s="546"/>
      <c r="C1638" s="546"/>
      <c r="D1638" s="546"/>
      <c r="E1638" s="546"/>
      <c r="F1638" s="546"/>
      <c r="G1638" s="546"/>
      <c r="H1638" s="544"/>
      <c r="I1638" s="1251" t="s">
        <v>32</v>
      </c>
      <c r="J1638" s="1252"/>
      <c r="K1638" s="543"/>
      <c r="L1638" s="542"/>
      <c r="M1638" s="540"/>
    </row>
    <row r="1639" spans="1:13" s="513" customFormat="1">
      <c r="A1639" s="547" t="s">
        <v>31</v>
      </c>
      <c r="B1639" s="546"/>
      <c r="C1639" s="546"/>
      <c r="D1639" s="546"/>
      <c r="E1639" s="546"/>
      <c r="F1639" s="546"/>
      <c r="G1639" s="546"/>
      <c r="H1639" s="544"/>
      <c r="I1639" s="518"/>
      <c r="J1639" s="541"/>
      <c r="K1639" s="543"/>
      <c r="L1639" s="542"/>
      <c r="M1639" s="540"/>
    </row>
    <row r="1640" spans="1:13" s="513" customFormat="1" ht="19.5" thickBot="1">
      <c r="A1640" s="547" t="s">
        <v>30</v>
      </c>
      <c r="B1640" s="546"/>
      <c r="C1640" s="546"/>
      <c r="D1640" s="546"/>
      <c r="E1640" s="546"/>
      <c r="F1640" s="546"/>
      <c r="G1640" s="546"/>
      <c r="H1640" s="544"/>
      <c r="I1640" s="558"/>
      <c r="J1640" s="541"/>
      <c r="K1640" s="543"/>
      <c r="L1640" s="542"/>
      <c r="M1640" s="540"/>
    </row>
    <row r="1641" spans="1:13" s="513" customFormat="1" ht="19.5" thickBot="1">
      <c r="A1641" s="674" t="s">
        <v>29</v>
      </c>
      <c r="B1641" s="673"/>
      <c r="C1641" s="673"/>
      <c r="D1641" s="673"/>
      <c r="E1641" s="673"/>
      <c r="F1641" s="673"/>
      <c r="G1641" s="673"/>
      <c r="H1641" s="672"/>
      <c r="I1641" s="550"/>
      <c r="J1641" s="549"/>
      <c r="K1641" s="1274">
        <v>1.1000000000000001</v>
      </c>
      <c r="L1641" s="1270"/>
      <c r="M1641" s="548">
        <f>K1641*12*I1589</f>
        <v>9203.0400000000009</v>
      </c>
    </row>
    <row r="1642" spans="1:13" s="513" customFormat="1">
      <c r="A1642" s="547" t="s">
        <v>28</v>
      </c>
      <c r="B1642" s="546"/>
      <c r="C1642" s="546"/>
      <c r="D1642" s="546"/>
      <c r="E1642" s="546"/>
      <c r="F1642" s="546"/>
      <c r="G1642" s="546"/>
      <c r="H1642" s="544"/>
      <c r="I1642" s="1251" t="s">
        <v>27</v>
      </c>
      <c r="J1642" s="1252"/>
      <c r="K1642" s="551"/>
      <c r="L1642" s="542"/>
      <c r="M1642" s="540"/>
    </row>
    <row r="1643" spans="1:13" s="513" customFormat="1" ht="19.5" thickBot="1">
      <c r="A1643" s="547" t="s">
        <v>26</v>
      </c>
      <c r="B1643" s="546"/>
      <c r="C1643" s="546"/>
      <c r="D1643" s="546"/>
      <c r="E1643" s="546"/>
      <c r="F1643" s="546"/>
      <c r="G1643" s="546"/>
      <c r="H1643" s="544"/>
      <c r="I1643" s="518"/>
      <c r="J1643" s="541"/>
      <c r="K1643" s="551"/>
      <c r="L1643" s="542"/>
      <c r="M1643" s="540"/>
    </row>
    <row r="1644" spans="1:13" s="513" customFormat="1" ht="19.5" thickBot="1">
      <c r="A1644" s="1228" t="s">
        <v>111</v>
      </c>
      <c r="B1644" s="1229"/>
      <c r="C1644" s="1229"/>
      <c r="D1644" s="1229"/>
      <c r="E1644" s="1229"/>
      <c r="F1644" s="1229"/>
      <c r="G1644" s="1229"/>
      <c r="H1644" s="1279"/>
      <c r="I1644" s="550"/>
      <c r="J1644" s="549"/>
      <c r="K1644" s="1274">
        <v>7.92</v>
      </c>
      <c r="L1644" s="1270"/>
      <c r="M1644" s="548">
        <f>K1644*12*I1589</f>
        <v>66261.887999999992</v>
      </c>
    </row>
    <row r="1645" spans="1:13" s="513" customFormat="1">
      <c r="A1645" s="547" t="s">
        <v>24</v>
      </c>
      <c r="B1645" s="545"/>
      <c r="C1645" s="545"/>
      <c r="D1645" s="545"/>
      <c r="E1645" s="545"/>
      <c r="F1645" s="546"/>
      <c r="G1645" s="545"/>
      <c r="H1645" s="544"/>
      <c r="I1645" s="1271" t="s">
        <v>23</v>
      </c>
      <c r="J1645" s="1272"/>
      <c r="K1645" s="543"/>
      <c r="L1645" s="542"/>
      <c r="M1645" s="540"/>
    </row>
    <row r="1646" spans="1:13" s="513" customFormat="1">
      <c r="A1646" s="547" t="s">
        <v>22</v>
      </c>
      <c r="B1646" s="545"/>
      <c r="C1646" s="545"/>
      <c r="D1646" s="545"/>
      <c r="E1646" s="545"/>
      <c r="F1646" s="546"/>
      <c r="G1646" s="545"/>
      <c r="H1646" s="544"/>
      <c r="I1646" s="1271" t="s">
        <v>21</v>
      </c>
      <c r="J1646" s="1272"/>
      <c r="K1646" s="543"/>
      <c r="L1646" s="542"/>
      <c r="M1646" s="540"/>
    </row>
    <row r="1647" spans="1:13">
      <c r="A1647" s="547" t="s">
        <v>20</v>
      </c>
      <c r="B1647" s="545"/>
      <c r="C1647" s="545"/>
      <c r="D1647" s="545"/>
      <c r="E1647" s="545"/>
      <c r="F1647" s="546"/>
      <c r="G1647" s="545"/>
      <c r="H1647" s="544"/>
      <c r="I1647" s="1271" t="s">
        <v>19</v>
      </c>
      <c r="J1647" s="1272"/>
      <c r="K1647" s="543"/>
      <c r="L1647" s="542"/>
      <c r="M1647" s="540"/>
    </row>
    <row r="1648" spans="1:13">
      <c r="A1648" s="547" t="s">
        <v>18</v>
      </c>
      <c r="B1648" s="545"/>
      <c r="C1648" s="545"/>
      <c r="D1648" s="545"/>
      <c r="E1648" s="545"/>
      <c r="F1648" s="546"/>
      <c r="G1648" s="545"/>
      <c r="H1648" s="544"/>
      <c r="I1648" s="1271" t="s">
        <v>17</v>
      </c>
      <c r="J1648" s="1272"/>
      <c r="K1648" s="543"/>
      <c r="L1648" s="542"/>
      <c r="M1648" s="540"/>
    </row>
    <row r="1649" spans="1:13">
      <c r="A1649" s="547" t="s">
        <v>16</v>
      </c>
      <c r="B1649" s="545"/>
      <c r="C1649" s="545"/>
      <c r="D1649" s="545"/>
      <c r="E1649" s="545"/>
      <c r="F1649" s="546"/>
      <c r="G1649" s="545"/>
      <c r="H1649" s="544"/>
      <c r="I1649" s="1271" t="s">
        <v>15</v>
      </c>
      <c r="J1649" s="1272"/>
      <c r="K1649" s="543"/>
      <c r="L1649" s="542"/>
      <c r="M1649" s="540"/>
    </row>
    <row r="1650" spans="1:13">
      <c r="A1650" s="547" t="s">
        <v>14</v>
      </c>
      <c r="B1650" s="545"/>
      <c r="C1650" s="545"/>
      <c r="D1650" s="545"/>
      <c r="E1650" s="545"/>
      <c r="F1650" s="546"/>
      <c r="G1650" s="545"/>
      <c r="H1650" s="544"/>
      <c r="I1650" s="518"/>
      <c r="J1650" s="541"/>
      <c r="K1650" s="543"/>
      <c r="L1650" s="542"/>
      <c r="M1650" s="540"/>
    </row>
    <row r="1651" spans="1:13">
      <c r="A1651" s="547" t="s">
        <v>13</v>
      </c>
      <c r="B1651" s="545"/>
      <c r="C1651" s="545"/>
      <c r="D1651" s="545"/>
      <c r="E1651" s="545"/>
      <c r="F1651" s="546"/>
      <c r="G1651" s="545"/>
      <c r="H1651" s="544"/>
      <c r="I1651" s="518"/>
      <c r="J1651" s="541"/>
      <c r="K1651" s="543"/>
      <c r="L1651" s="542"/>
      <c r="M1651" s="540"/>
    </row>
    <row r="1652" spans="1:13">
      <c r="A1652" s="547" t="s">
        <v>12</v>
      </c>
      <c r="B1652" s="545"/>
      <c r="C1652" s="545"/>
      <c r="D1652" s="545"/>
      <c r="E1652" s="545"/>
      <c r="F1652" s="546"/>
      <c r="G1652" s="545"/>
      <c r="H1652" s="544"/>
      <c r="I1652" s="518"/>
      <c r="J1652" s="541"/>
      <c r="K1652" s="543"/>
      <c r="L1652" s="542"/>
      <c r="M1652" s="540"/>
    </row>
    <row r="1653" spans="1:13">
      <c r="A1653" s="547" t="s">
        <v>11</v>
      </c>
      <c r="B1653" s="545"/>
      <c r="C1653" s="545"/>
      <c r="D1653" s="545"/>
      <c r="E1653" s="545"/>
      <c r="F1653" s="546"/>
      <c r="G1653" s="545"/>
      <c r="H1653" s="544"/>
      <c r="I1653" s="518"/>
      <c r="J1653" s="541"/>
      <c r="K1653" s="543"/>
      <c r="L1653" s="542"/>
      <c r="M1653" s="540"/>
    </row>
    <row r="1654" spans="1:13">
      <c r="A1654" s="547" t="s">
        <v>10</v>
      </c>
      <c r="B1654" s="545"/>
      <c r="C1654" s="545"/>
      <c r="D1654" s="545"/>
      <c r="E1654" s="545"/>
      <c r="F1654" s="546"/>
      <c r="G1654" s="545"/>
      <c r="H1654" s="544"/>
      <c r="I1654" s="518"/>
      <c r="J1654" s="541"/>
      <c r="K1654" s="543"/>
      <c r="L1654" s="542"/>
      <c r="M1654" s="540"/>
    </row>
    <row r="1655" spans="1:13" ht="19.5" thickBot="1">
      <c r="A1655" s="1248" t="s">
        <v>9</v>
      </c>
      <c r="B1655" s="1249"/>
      <c r="C1655" s="1249"/>
      <c r="D1655" s="1249"/>
      <c r="E1655" s="1249"/>
      <c r="F1655" s="1249"/>
      <c r="G1655" s="1249"/>
      <c r="H1655" s="1250"/>
      <c r="I1655" s="518"/>
      <c r="J1655" s="541"/>
      <c r="K1655" s="518"/>
      <c r="L1655" s="541"/>
      <c r="M1655" s="540"/>
    </row>
    <row r="1656" spans="1:13">
      <c r="A1656" s="539" t="s">
        <v>8</v>
      </c>
      <c r="B1656" s="538"/>
      <c r="C1656" s="538"/>
      <c r="D1656" s="538"/>
      <c r="E1656" s="538"/>
      <c r="F1656" s="538"/>
      <c r="G1656" s="538"/>
      <c r="H1656" s="538"/>
      <c r="I1656" s="1251" t="s">
        <v>3</v>
      </c>
      <c r="J1656" s="1252"/>
      <c r="K1656" s="537"/>
      <c r="L1656" s="536"/>
      <c r="M1656" s="535"/>
    </row>
    <row r="1657" spans="1:13" ht="19.5" thickBot="1">
      <c r="A1657" s="534" t="s">
        <v>7</v>
      </c>
      <c r="B1657" s="533"/>
      <c r="C1657" s="533"/>
      <c r="D1657" s="533"/>
      <c r="E1657" s="533"/>
      <c r="F1657" s="533"/>
      <c r="G1657" s="533"/>
      <c r="H1657" s="533"/>
      <c r="I1657" s="532"/>
      <c r="J1657" s="530"/>
      <c r="K1657" s="531"/>
      <c r="L1657" s="530"/>
      <c r="M1657" s="529"/>
    </row>
    <row r="1658" spans="1:13" ht="19.5" thickBot="1">
      <c r="A1658" s="1228" t="s">
        <v>6</v>
      </c>
      <c r="B1658" s="1229"/>
      <c r="C1658" s="1229"/>
      <c r="D1658" s="1229"/>
      <c r="E1658" s="1229"/>
      <c r="F1658" s="1229"/>
      <c r="G1658" s="1229"/>
      <c r="H1658" s="1299"/>
      <c r="I1658" s="1232" t="s">
        <v>5</v>
      </c>
      <c r="J1658" s="1300"/>
      <c r="K1658" s="1296">
        <v>1.69</v>
      </c>
      <c r="L1658" s="1297"/>
      <c r="M1658" s="521">
        <f>K1658*12*I1589</f>
        <v>14139.216000000002</v>
      </c>
    </row>
    <row r="1659" spans="1:13" ht="19.5" thickBot="1">
      <c r="A1659" s="526" t="s">
        <v>4</v>
      </c>
      <c r="B1659" s="525"/>
      <c r="C1659" s="525"/>
      <c r="D1659" s="525"/>
      <c r="E1659" s="525"/>
      <c r="F1659" s="525"/>
      <c r="G1659" s="525"/>
      <c r="H1659" s="525"/>
      <c r="I1659" s="1232" t="s">
        <v>3</v>
      </c>
      <c r="J1659" s="1233"/>
      <c r="K1659" s="1258">
        <v>0.25</v>
      </c>
      <c r="L1659" s="1259"/>
      <c r="M1659" s="521">
        <f>K1659*I1589*12</f>
        <v>2091.6000000000004</v>
      </c>
    </row>
    <row r="1660" spans="1:13" ht="19.5" thickBot="1">
      <c r="A1660" s="526" t="s">
        <v>2</v>
      </c>
      <c r="B1660" s="525"/>
      <c r="C1660" s="525"/>
      <c r="D1660" s="525"/>
      <c r="E1660" s="525"/>
      <c r="F1660" s="525"/>
      <c r="G1660" s="525"/>
      <c r="H1660" s="525"/>
      <c r="I1660" s="524"/>
      <c r="J1660" s="523"/>
      <c r="K1660" s="1258"/>
      <c r="L1660" s="1259"/>
      <c r="M1660" s="521">
        <f>K1660*I1589*12</f>
        <v>0</v>
      </c>
    </row>
    <row r="1661" spans="1:13" ht="19.5" thickBot="1">
      <c r="A1661" s="1228" t="s">
        <v>0</v>
      </c>
      <c r="B1661" s="1229"/>
      <c r="C1661" s="1229"/>
      <c r="D1661" s="1229"/>
      <c r="E1661" s="1229"/>
      <c r="F1661" s="1229"/>
      <c r="G1661" s="1229"/>
      <c r="H1661" s="1229"/>
      <c r="I1661" s="522"/>
      <c r="J1661" s="521"/>
      <c r="K1661" s="1230">
        <f>K1590+K1600+K1615+K1644+K1658+K1660+K1659</f>
        <v>80.06</v>
      </c>
      <c r="L1661" s="1231"/>
      <c r="M1661" s="521">
        <f>M1590+M1600+M1615+M1644+M1658+M1660+M1659</f>
        <v>669813.98400000005</v>
      </c>
    </row>
    <row r="1663" spans="1:13">
      <c r="A1663" s="1329" t="s">
        <v>104</v>
      </c>
      <c r="B1663" s="1329"/>
      <c r="C1663" s="1329"/>
      <c r="D1663" s="1329"/>
      <c r="E1663" s="1329"/>
      <c r="F1663" s="1329"/>
      <c r="G1663" s="1329"/>
      <c r="H1663" s="1329"/>
      <c r="I1663" s="1329"/>
      <c r="J1663" s="1329"/>
      <c r="K1663" s="1329"/>
      <c r="L1663" s="1329"/>
      <c r="M1663" s="573"/>
    </row>
    <row r="1664" spans="1:13">
      <c r="A1664" s="1294" t="s">
        <v>103</v>
      </c>
      <c r="B1664" s="1294"/>
      <c r="C1664" s="1294"/>
      <c r="D1664" s="1294"/>
      <c r="E1664" s="1294"/>
      <c r="F1664" s="1294"/>
      <c r="G1664" s="1294"/>
      <c r="H1664" s="1294"/>
      <c r="I1664" s="1294"/>
      <c r="J1664" s="1294"/>
      <c r="K1664" s="1294"/>
      <c r="L1664" s="1294"/>
      <c r="M1664" s="573"/>
    </row>
    <row r="1665" spans="1:13">
      <c r="A1665" s="607"/>
      <c r="B1665" s="607"/>
      <c r="C1665" s="607"/>
      <c r="D1665" s="607"/>
      <c r="E1665" s="607"/>
      <c r="F1665" s="607" t="s">
        <v>262</v>
      </c>
      <c r="G1665" s="607"/>
      <c r="H1665" s="607"/>
      <c r="I1665" s="607"/>
      <c r="J1665" s="607"/>
      <c r="K1665" s="607"/>
      <c r="L1665" s="607"/>
      <c r="M1665" s="573"/>
    </row>
    <row r="1666" spans="1:13">
      <c r="A1666" s="615"/>
      <c r="B1666" s="591"/>
      <c r="C1666" s="1295" t="s">
        <v>100</v>
      </c>
      <c r="D1666" s="1295"/>
      <c r="E1666" s="1295"/>
      <c r="F1666" s="591"/>
      <c r="G1666" s="591"/>
      <c r="H1666" s="590"/>
      <c r="I1666" s="1285" t="s">
        <v>99</v>
      </c>
      <c r="J1666" s="1286"/>
      <c r="K1666" s="1285" t="s">
        <v>98</v>
      </c>
      <c r="L1666" s="1286"/>
      <c r="M1666" s="589"/>
    </row>
    <row r="1667" spans="1:13">
      <c r="A1667" s="558"/>
      <c r="B1667" s="518"/>
      <c r="C1667" s="518"/>
      <c r="D1667" s="518"/>
      <c r="E1667" s="518"/>
      <c r="F1667" s="518"/>
      <c r="G1667" s="518"/>
      <c r="H1667" s="541"/>
      <c r="I1667" s="518"/>
      <c r="J1667" s="541"/>
      <c r="K1667" s="1271" t="s">
        <v>97</v>
      </c>
      <c r="L1667" s="1272"/>
      <c r="M1667" s="616" t="s">
        <v>96</v>
      </c>
    </row>
    <row r="1668" spans="1:13">
      <c r="A1668" s="558"/>
      <c r="B1668" s="518"/>
      <c r="C1668" s="518"/>
      <c r="D1668" s="518"/>
      <c r="E1668" s="518"/>
      <c r="F1668" s="518"/>
      <c r="G1668" s="518"/>
      <c r="H1668" s="541"/>
      <c r="I1668" s="1271" t="s">
        <v>95</v>
      </c>
      <c r="J1668" s="1272"/>
      <c r="K1668" s="1275" t="s">
        <v>94</v>
      </c>
      <c r="L1668" s="1276"/>
      <c r="M1668" s="616" t="s">
        <v>93</v>
      </c>
    </row>
    <row r="1669" spans="1:13" ht="19.5" thickBot="1">
      <c r="A1669" s="615"/>
      <c r="B1669" s="591"/>
      <c r="C1669" s="591"/>
      <c r="D1669" s="591"/>
      <c r="E1669" s="591"/>
      <c r="F1669" s="591"/>
      <c r="G1669" s="591"/>
      <c r="H1669" s="590"/>
      <c r="I1669" s="1291">
        <v>491.5</v>
      </c>
      <c r="J1669" s="1292"/>
      <c r="K1669" s="1240"/>
      <c r="L1669" s="1241"/>
      <c r="M1669" s="614"/>
    </row>
    <row r="1670" spans="1:13">
      <c r="A1670" s="605" t="s">
        <v>92</v>
      </c>
      <c r="B1670" s="583"/>
      <c r="C1670" s="583"/>
      <c r="D1670" s="583"/>
      <c r="E1670" s="583"/>
      <c r="F1670" s="583"/>
      <c r="G1670" s="583"/>
      <c r="H1670" s="613"/>
      <c r="I1670" s="537"/>
      <c r="J1670" s="536"/>
      <c r="K1670" s="1293">
        <f>K1673+K1676</f>
        <v>7.59</v>
      </c>
      <c r="L1670" s="1288"/>
      <c r="M1670" s="535">
        <f>K1670*12*I1669</f>
        <v>44765.82</v>
      </c>
    </row>
    <row r="1671" spans="1:13">
      <c r="A1671" s="612" t="s">
        <v>91</v>
      </c>
      <c r="B1671" s="611"/>
      <c r="C1671" s="611"/>
      <c r="D1671" s="611"/>
      <c r="E1671" s="611"/>
      <c r="F1671" s="611"/>
      <c r="G1671" s="611"/>
      <c r="H1671" s="606"/>
      <c r="I1671" s="518"/>
      <c r="J1671" s="541"/>
      <c r="K1671" s="518"/>
      <c r="L1671" s="541"/>
      <c r="M1671" s="610"/>
    </row>
    <row r="1672" spans="1:13" ht="19.5" thickBot="1">
      <c r="A1672" s="601" t="s">
        <v>90</v>
      </c>
      <c r="B1672" s="609"/>
      <c r="C1672" s="609"/>
      <c r="D1672" s="609"/>
      <c r="E1672" s="609"/>
      <c r="F1672" s="609"/>
      <c r="G1672" s="609"/>
      <c r="H1672" s="608"/>
      <c r="I1672" s="531"/>
      <c r="J1672" s="530"/>
      <c r="K1672" s="531"/>
      <c r="L1672" s="530"/>
      <c r="M1672" s="529"/>
    </row>
    <row r="1673" spans="1:13">
      <c r="A1673" s="588" t="s">
        <v>89</v>
      </c>
      <c r="B1673" s="581"/>
      <c r="C1673" s="581"/>
      <c r="D1673" s="581"/>
      <c r="E1673" s="581"/>
      <c r="F1673" s="581"/>
      <c r="G1673" s="581"/>
      <c r="H1673" s="580"/>
      <c r="I1673" s="1275" t="s">
        <v>27</v>
      </c>
      <c r="J1673" s="1276"/>
      <c r="K1673" s="1251">
        <v>4.54</v>
      </c>
      <c r="L1673" s="1252"/>
      <c r="M1673" s="540">
        <f>K1673*12*I1669</f>
        <v>26776.920000000002</v>
      </c>
    </row>
    <row r="1674" spans="1:13">
      <c r="A1674" s="547" t="s">
        <v>80</v>
      </c>
      <c r="B1674" s="518"/>
      <c r="C1674" s="518"/>
      <c r="D1674" s="518"/>
      <c r="E1674" s="518"/>
      <c r="F1674" s="518"/>
      <c r="G1674" s="518"/>
      <c r="H1674" s="541"/>
      <c r="I1674" s="1271" t="s">
        <v>70</v>
      </c>
      <c r="J1674" s="1272"/>
      <c r="K1674" s="573"/>
      <c r="L1674" s="541"/>
      <c r="M1674" s="540"/>
    </row>
    <row r="1675" spans="1:13">
      <c r="A1675" s="588" t="s">
        <v>79</v>
      </c>
      <c r="B1675" s="581"/>
      <c r="C1675" s="581"/>
      <c r="D1675" s="581"/>
      <c r="E1675" s="581"/>
      <c r="F1675" s="581"/>
      <c r="G1675" s="581"/>
      <c r="H1675" s="580"/>
      <c r="I1675" s="1275"/>
      <c r="J1675" s="1276"/>
      <c r="K1675" s="573"/>
      <c r="L1675" s="541"/>
      <c r="M1675" s="540"/>
    </row>
    <row r="1676" spans="1:13">
      <c r="A1676" s="588" t="s">
        <v>88</v>
      </c>
      <c r="B1676" s="581"/>
      <c r="C1676" s="581"/>
      <c r="D1676" s="581"/>
      <c r="E1676" s="581"/>
      <c r="F1676" s="581"/>
      <c r="G1676" s="581"/>
      <c r="H1676" s="580"/>
      <c r="I1676" s="1277" t="s">
        <v>59</v>
      </c>
      <c r="J1676" s="1278"/>
      <c r="K1676" s="1271">
        <v>3.05</v>
      </c>
      <c r="L1676" s="1272"/>
      <c r="M1676" s="540">
        <f>K1676*12*I1669</f>
        <v>17988.899999999998</v>
      </c>
    </row>
    <row r="1677" spans="1:13">
      <c r="A1677" s="595" t="s">
        <v>87</v>
      </c>
      <c r="B1677" s="563"/>
      <c r="C1677" s="563"/>
      <c r="D1677" s="563"/>
      <c r="E1677" s="563"/>
      <c r="F1677" s="563"/>
      <c r="G1677" s="563"/>
      <c r="H1677" s="517"/>
      <c r="I1677" s="1271" t="s">
        <v>70</v>
      </c>
      <c r="J1677" s="1272"/>
      <c r="K1677" s="607"/>
      <c r="L1677" s="606"/>
      <c r="M1677" s="540"/>
    </row>
    <row r="1678" spans="1:13">
      <c r="A1678" s="594" t="s">
        <v>86</v>
      </c>
      <c r="B1678" s="591"/>
      <c r="C1678" s="591"/>
      <c r="D1678" s="591"/>
      <c r="E1678" s="591"/>
      <c r="F1678" s="591"/>
      <c r="G1678" s="591"/>
      <c r="H1678" s="590"/>
      <c r="I1678" s="1271"/>
      <c r="J1678" s="1272"/>
      <c r="K1678" s="573"/>
      <c r="L1678" s="541"/>
      <c r="M1678" s="540"/>
    </row>
    <row r="1679" spans="1:13" ht="19.5" thickBot="1">
      <c r="A1679" s="588" t="s">
        <v>85</v>
      </c>
      <c r="B1679" s="587"/>
      <c r="C1679" s="587"/>
      <c r="D1679" s="587"/>
      <c r="E1679" s="587"/>
      <c r="F1679" s="587"/>
      <c r="G1679" s="587"/>
      <c r="H1679" s="586"/>
      <c r="I1679" s="581"/>
      <c r="J1679" s="580"/>
      <c r="K1679" s="1238"/>
      <c r="L1679" s="1239"/>
      <c r="M1679" s="540"/>
    </row>
    <row r="1680" spans="1:13">
      <c r="A1680" s="605" t="s">
        <v>84</v>
      </c>
      <c r="B1680" s="604"/>
      <c r="C1680" s="604"/>
      <c r="D1680" s="604"/>
      <c r="E1680" s="604"/>
      <c r="F1680" s="604"/>
      <c r="G1680" s="604"/>
      <c r="H1680" s="603"/>
      <c r="I1680" s="537"/>
      <c r="J1680" s="602"/>
      <c r="K1680" s="1290">
        <f>K1682+K1687+K1690</f>
        <v>6.35</v>
      </c>
      <c r="L1680" s="1288"/>
      <c r="M1680" s="535">
        <f>K1680*12*I1669</f>
        <v>37452.299999999996</v>
      </c>
    </row>
    <row r="1681" spans="1:13" ht="19.5" thickBot="1">
      <c r="A1681" s="601" t="s">
        <v>83</v>
      </c>
      <c r="B1681" s="600"/>
      <c r="C1681" s="600"/>
      <c r="D1681" s="600"/>
      <c r="E1681" s="600"/>
      <c r="F1681" s="600"/>
      <c r="G1681" s="600"/>
      <c r="H1681" s="599"/>
      <c r="I1681" s="531"/>
      <c r="J1681" s="598"/>
      <c r="K1681" s="531"/>
      <c r="L1681" s="530"/>
      <c r="M1681" s="529"/>
    </row>
    <row r="1682" spans="1:13">
      <c r="A1682" s="547" t="s">
        <v>82</v>
      </c>
      <c r="B1682" s="546"/>
      <c r="C1682" s="546"/>
      <c r="D1682" s="546"/>
      <c r="E1682" s="546"/>
      <c r="F1682" s="546"/>
      <c r="G1682" s="546"/>
      <c r="H1682" s="544"/>
      <c r="I1682" s="1271" t="s">
        <v>27</v>
      </c>
      <c r="J1682" s="1272"/>
      <c r="K1682" s="1251">
        <v>3.19</v>
      </c>
      <c r="L1682" s="1252"/>
      <c r="M1682" s="540">
        <f>K1682*12*I1669</f>
        <v>18814.62</v>
      </c>
    </row>
    <row r="1683" spans="1:13">
      <c r="A1683" s="588" t="s">
        <v>81</v>
      </c>
      <c r="B1683" s="587"/>
      <c r="C1683" s="587"/>
      <c r="D1683" s="587"/>
      <c r="E1683" s="587"/>
      <c r="F1683" s="587"/>
      <c r="G1683" s="587"/>
      <c r="H1683" s="586"/>
      <c r="I1683" s="597"/>
      <c r="J1683" s="596"/>
      <c r="K1683" s="573"/>
      <c r="L1683" s="541"/>
      <c r="M1683" s="540"/>
    </row>
    <row r="1684" spans="1:13">
      <c r="A1684" s="547" t="s">
        <v>80</v>
      </c>
      <c r="B1684" s="518"/>
      <c r="C1684" s="518"/>
      <c r="D1684" s="518"/>
      <c r="E1684" s="518"/>
      <c r="F1684" s="518"/>
      <c r="G1684" s="518"/>
      <c r="H1684" s="541"/>
      <c r="I1684" s="1271" t="s">
        <v>70</v>
      </c>
      <c r="J1684" s="1272"/>
      <c r="K1684" s="573"/>
      <c r="L1684" s="541"/>
      <c r="M1684" s="540"/>
    </row>
    <row r="1685" spans="1:13">
      <c r="A1685" s="588" t="s">
        <v>79</v>
      </c>
      <c r="B1685" s="581"/>
      <c r="C1685" s="581"/>
      <c r="D1685" s="581"/>
      <c r="E1685" s="581"/>
      <c r="F1685" s="581"/>
      <c r="G1685" s="581"/>
      <c r="H1685" s="580"/>
      <c r="I1685" s="1275"/>
      <c r="J1685" s="1276"/>
      <c r="K1685" s="573"/>
      <c r="L1685" s="541"/>
      <c r="M1685" s="540"/>
    </row>
    <row r="1686" spans="1:13">
      <c r="A1686" s="595" t="s">
        <v>78</v>
      </c>
      <c r="B1686" s="563"/>
      <c r="C1686" s="517"/>
      <c r="D1686" s="518"/>
      <c r="E1686" s="518"/>
      <c r="F1686" s="518"/>
      <c r="G1686" s="518"/>
      <c r="H1686" s="541"/>
      <c r="I1686" s="1271" t="s">
        <v>70</v>
      </c>
      <c r="J1686" s="1272"/>
      <c r="K1686" s="573"/>
      <c r="L1686" s="541"/>
      <c r="M1686" s="540"/>
    </row>
    <row r="1687" spans="1:13">
      <c r="A1687" s="547" t="s">
        <v>77</v>
      </c>
      <c r="B1687" s="518"/>
      <c r="C1687" s="518"/>
      <c r="D1687" s="563"/>
      <c r="E1687" s="563"/>
      <c r="F1687" s="563"/>
      <c r="G1687" s="563"/>
      <c r="H1687" s="517"/>
      <c r="I1687" s="1277" t="s">
        <v>59</v>
      </c>
      <c r="J1687" s="1278"/>
      <c r="K1687" s="1271">
        <v>1.43</v>
      </c>
      <c r="L1687" s="1272"/>
      <c r="M1687" s="540">
        <f>K1687*12*I1669</f>
        <v>8434.14</v>
      </c>
    </row>
    <row r="1688" spans="1:13">
      <c r="A1688" s="594" t="s">
        <v>76</v>
      </c>
      <c r="B1688" s="593"/>
      <c r="C1688" s="593"/>
      <c r="D1688" s="593"/>
      <c r="E1688" s="593"/>
      <c r="F1688" s="593"/>
      <c r="G1688" s="593"/>
      <c r="H1688" s="592"/>
      <c r="I1688" s="1285" t="s">
        <v>75</v>
      </c>
      <c r="J1688" s="1286"/>
      <c r="K1688" s="573"/>
      <c r="L1688" s="541"/>
      <c r="M1688" s="540"/>
    </row>
    <row r="1689" spans="1:13">
      <c r="A1689" s="588"/>
      <c r="B1689" s="587"/>
      <c r="C1689" s="587"/>
      <c r="D1689" s="587"/>
      <c r="E1689" s="587"/>
      <c r="F1689" s="587"/>
      <c r="G1689" s="587"/>
      <c r="H1689" s="586"/>
      <c r="I1689" s="581" t="s">
        <v>74</v>
      </c>
      <c r="J1689" s="580"/>
      <c r="K1689" s="573"/>
      <c r="L1689" s="541"/>
      <c r="M1689" s="540"/>
    </row>
    <row r="1690" spans="1:13">
      <c r="A1690" s="594" t="s">
        <v>73</v>
      </c>
      <c r="B1690" s="593"/>
      <c r="C1690" s="593"/>
      <c r="D1690" s="593"/>
      <c r="E1690" s="593"/>
      <c r="F1690" s="593"/>
      <c r="G1690" s="593"/>
      <c r="H1690" s="592"/>
      <c r="I1690" s="1285" t="s">
        <v>59</v>
      </c>
      <c r="J1690" s="1286"/>
      <c r="K1690" s="1271">
        <v>1.73</v>
      </c>
      <c r="L1690" s="1272"/>
      <c r="M1690" s="540">
        <f>K1690*12*I1669</f>
        <v>10203.539999999999</v>
      </c>
    </row>
    <row r="1691" spans="1:13">
      <c r="A1691" s="588" t="s">
        <v>72</v>
      </c>
      <c r="B1691" s="587"/>
      <c r="C1691" s="587"/>
      <c r="D1691" s="587"/>
      <c r="E1691" s="587"/>
      <c r="F1691" s="587"/>
      <c r="G1691" s="587"/>
      <c r="H1691" s="586"/>
      <c r="I1691" s="581"/>
      <c r="J1691" s="580"/>
      <c r="K1691" s="573"/>
      <c r="L1691" s="541"/>
      <c r="M1691" s="540"/>
    </row>
    <row r="1692" spans="1:13">
      <c r="A1692" s="594" t="s">
        <v>71</v>
      </c>
      <c r="B1692" s="593"/>
      <c r="C1692" s="593"/>
      <c r="D1692" s="593"/>
      <c r="E1692" s="593"/>
      <c r="F1692" s="593"/>
      <c r="G1692" s="593"/>
      <c r="H1692" s="592"/>
      <c r="I1692" s="1271" t="s">
        <v>70</v>
      </c>
      <c r="J1692" s="1272"/>
      <c r="K1692" s="573"/>
      <c r="L1692" s="541"/>
      <c r="M1692" s="540"/>
    </row>
    <row r="1693" spans="1:13">
      <c r="A1693" s="594" t="s">
        <v>69</v>
      </c>
      <c r="B1693" s="593"/>
      <c r="C1693" s="593"/>
      <c r="D1693" s="593"/>
      <c r="E1693" s="593"/>
      <c r="F1693" s="593"/>
      <c r="G1693" s="593"/>
      <c r="H1693" s="592"/>
      <c r="I1693" s="1285" t="s">
        <v>68</v>
      </c>
      <c r="J1693" s="1286"/>
      <c r="K1693" s="591"/>
      <c r="L1693" s="590"/>
      <c r="M1693" s="589"/>
    </row>
    <row r="1694" spans="1:13" ht="19.5" thickBot="1">
      <c r="A1694" s="588"/>
      <c r="B1694" s="587"/>
      <c r="C1694" s="587"/>
      <c r="D1694" s="587"/>
      <c r="E1694" s="587"/>
      <c r="F1694" s="587"/>
      <c r="G1694" s="587"/>
      <c r="H1694" s="586"/>
      <c r="I1694" s="1282" t="s">
        <v>67</v>
      </c>
      <c r="J1694" s="1283"/>
      <c r="K1694" s="581"/>
      <c r="L1694" s="580"/>
      <c r="M1694" s="585"/>
    </row>
    <row r="1695" spans="1:13">
      <c r="A1695" s="584" t="s">
        <v>66</v>
      </c>
      <c r="B1695" s="583"/>
      <c r="C1695" s="583"/>
      <c r="D1695" s="583"/>
      <c r="E1695" s="583"/>
      <c r="F1695" s="583"/>
      <c r="G1695" s="537"/>
      <c r="H1695" s="536"/>
      <c r="I1695" s="537"/>
      <c r="J1695" s="536"/>
      <c r="K1695" s="1287">
        <f>K1697+K1704+K1712+K1716+K1717+K1721</f>
        <v>52.540000000000006</v>
      </c>
      <c r="L1695" s="1288"/>
      <c r="M1695" s="535">
        <f>M1697+M1704+M1712+M1716+M1717+M1721</f>
        <v>309880.92</v>
      </c>
    </row>
    <row r="1696" spans="1:13" ht="19.5" thickBot="1">
      <c r="A1696" s="582"/>
      <c r="B1696" s="531"/>
      <c r="C1696" s="531"/>
      <c r="D1696" s="531"/>
      <c r="E1696" s="531"/>
      <c r="F1696" s="531"/>
      <c r="G1696" s="531"/>
      <c r="H1696" s="530"/>
      <c r="I1696" s="531"/>
      <c r="J1696" s="530"/>
      <c r="K1696" s="531"/>
      <c r="L1696" s="530"/>
      <c r="M1696" s="529"/>
    </row>
    <row r="1697" spans="1:13" ht="19.5" thickBot="1">
      <c r="A1697" s="1228" t="s">
        <v>65</v>
      </c>
      <c r="B1697" s="1229"/>
      <c r="C1697" s="1229"/>
      <c r="D1697" s="1229"/>
      <c r="E1697" s="1229"/>
      <c r="F1697" s="1229"/>
      <c r="G1697" s="1229"/>
      <c r="H1697" s="1279"/>
      <c r="I1697" s="550"/>
      <c r="J1697" s="549"/>
      <c r="K1697" s="1289">
        <f>K1698+K1699+K1700+K1702+K1703</f>
        <v>11.530000000000001</v>
      </c>
      <c r="L1697" s="1284"/>
      <c r="M1697" s="548">
        <f>K1697*12*I1669</f>
        <v>68003.94</v>
      </c>
    </row>
    <row r="1698" spans="1:13">
      <c r="A1698" s="588" t="s">
        <v>64</v>
      </c>
      <c r="B1698" s="587"/>
      <c r="C1698" s="587"/>
      <c r="D1698" s="587"/>
      <c r="E1698" s="587"/>
      <c r="F1698" s="587"/>
      <c r="G1698" s="587"/>
      <c r="H1698" s="586"/>
      <c r="I1698" s="1275" t="s">
        <v>63</v>
      </c>
      <c r="J1698" s="1276"/>
      <c r="K1698" s="1251">
        <v>2.2400000000000002</v>
      </c>
      <c r="L1698" s="1252"/>
      <c r="M1698" s="540">
        <f>K1698*12*I1669</f>
        <v>13211.52</v>
      </c>
    </row>
    <row r="1699" spans="1:13">
      <c r="A1699" s="595" t="s">
        <v>62</v>
      </c>
      <c r="B1699" s="676"/>
      <c r="C1699" s="676"/>
      <c r="D1699" s="676"/>
      <c r="E1699" s="676"/>
      <c r="F1699" s="676"/>
      <c r="G1699" s="676"/>
      <c r="H1699" s="675"/>
      <c r="I1699" s="1277" t="s">
        <v>61</v>
      </c>
      <c r="J1699" s="1278"/>
      <c r="K1699" s="1271">
        <v>5.28</v>
      </c>
      <c r="L1699" s="1272"/>
      <c r="M1699" s="540">
        <f>K1699*12*I1669</f>
        <v>31141.439999999999</v>
      </c>
    </row>
    <row r="1700" spans="1:13">
      <c r="A1700" s="594" t="s">
        <v>60</v>
      </c>
      <c r="B1700" s="593"/>
      <c r="C1700" s="593"/>
      <c r="D1700" s="593"/>
      <c r="E1700" s="593"/>
      <c r="F1700" s="593"/>
      <c r="G1700" s="593"/>
      <c r="H1700" s="592"/>
      <c r="I1700" s="1285" t="s">
        <v>59</v>
      </c>
      <c r="J1700" s="1286"/>
      <c r="K1700" s="1271">
        <v>0.6</v>
      </c>
      <c r="L1700" s="1272"/>
      <c r="M1700" s="540">
        <f>K1700*12*I1669</f>
        <v>3538.7999999999997</v>
      </c>
    </row>
    <row r="1701" spans="1:13">
      <c r="A1701" s="678" t="s">
        <v>58</v>
      </c>
      <c r="B1701" s="581"/>
      <c r="C1701" s="581"/>
      <c r="D1701" s="581"/>
      <c r="E1701" s="587"/>
      <c r="F1701" s="587"/>
      <c r="G1701" s="587"/>
      <c r="H1701" s="586"/>
      <c r="I1701" s="581"/>
      <c r="J1701" s="580"/>
      <c r="K1701" s="518"/>
      <c r="L1701" s="541"/>
      <c r="M1701" s="540"/>
    </row>
    <row r="1702" spans="1:13">
      <c r="A1702" s="595" t="s">
        <v>57</v>
      </c>
      <c r="B1702" s="676"/>
      <c r="C1702" s="676"/>
      <c r="D1702" s="676"/>
      <c r="E1702" s="676"/>
      <c r="F1702" s="676"/>
      <c r="G1702" s="676"/>
      <c r="H1702" s="675"/>
      <c r="I1702" s="1277" t="s">
        <v>27</v>
      </c>
      <c r="J1702" s="1278"/>
      <c r="K1702" s="1271">
        <v>0.18</v>
      </c>
      <c r="L1702" s="1272"/>
      <c r="M1702" s="540">
        <f>K1702*12*I1669</f>
        <v>1061.6400000000001</v>
      </c>
    </row>
    <row r="1703" spans="1:13" ht="19.5" thickBot="1">
      <c r="A1703" s="594" t="s">
        <v>56</v>
      </c>
      <c r="B1703" s="593"/>
      <c r="C1703" s="593"/>
      <c r="D1703" s="593"/>
      <c r="E1703" s="593"/>
      <c r="F1703" s="593"/>
      <c r="G1703" s="593"/>
      <c r="H1703" s="592"/>
      <c r="I1703" s="1240" t="s">
        <v>27</v>
      </c>
      <c r="J1703" s="1241"/>
      <c r="K1703" s="1282">
        <v>3.23</v>
      </c>
      <c r="L1703" s="1283"/>
      <c r="M1703" s="540">
        <f>K1703*12*I1669</f>
        <v>19050.539999999997</v>
      </c>
    </row>
    <row r="1704" spans="1:13" ht="19.5" thickBot="1">
      <c r="A1704" s="1303" t="s">
        <v>55</v>
      </c>
      <c r="B1704" s="1304"/>
      <c r="C1704" s="1304"/>
      <c r="D1704" s="1304"/>
      <c r="E1704" s="1304"/>
      <c r="F1704" s="1304"/>
      <c r="G1704" s="1304"/>
      <c r="H1704" s="1305"/>
      <c r="I1704" s="550"/>
      <c r="J1704" s="549"/>
      <c r="K1704" s="1274">
        <f>K1705+K1706+K1708+K1709+K1710+K1711</f>
        <v>2.5499999999999998</v>
      </c>
      <c r="L1704" s="1284"/>
      <c r="M1704" s="548">
        <f>K1704*12*I1669</f>
        <v>15039.9</v>
      </c>
    </row>
    <row r="1705" spans="1:13">
      <c r="A1705" s="677" t="s">
        <v>54</v>
      </c>
      <c r="B1705" s="581"/>
      <c r="C1705" s="581"/>
      <c r="D1705" s="581"/>
      <c r="E1705" s="581"/>
      <c r="F1705" s="587"/>
      <c r="G1705" s="587"/>
      <c r="H1705" s="586"/>
      <c r="I1705" s="576"/>
      <c r="J1705" s="541"/>
      <c r="K1705" s="1251">
        <v>0.14000000000000001</v>
      </c>
      <c r="L1705" s="1252"/>
      <c r="M1705" s="540">
        <f>K1705*12*I1669</f>
        <v>825.72</v>
      </c>
    </row>
    <row r="1706" spans="1:13">
      <c r="A1706" s="615" t="s">
        <v>53</v>
      </c>
      <c r="B1706" s="591"/>
      <c r="C1706" s="591"/>
      <c r="D1706" s="591"/>
      <c r="E1706" s="591"/>
      <c r="F1706" s="593"/>
      <c r="G1706" s="593"/>
      <c r="H1706" s="592"/>
      <c r="I1706" s="1271" t="s">
        <v>52</v>
      </c>
      <c r="J1706" s="1272"/>
      <c r="K1706" s="1271">
        <v>1.22</v>
      </c>
      <c r="L1706" s="1272"/>
      <c r="M1706" s="540">
        <f>K1706*12*I1669</f>
        <v>7195.56</v>
      </c>
    </row>
    <row r="1707" spans="1:13">
      <c r="A1707" s="588" t="s">
        <v>51</v>
      </c>
      <c r="B1707" s="587"/>
      <c r="C1707" s="587"/>
      <c r="D1707" s="587"/>
      <c r="E1707" s="587"/>
      <c r="F1707" s="587"/>
      <c r="G1707" s="587"/>
      <c r="H1707" s="586"/>
      <c r="I1707" s="1275" t="s">
        <v>50</v>
      </c>
      <c r="J1707" s="1276"/>
      <c r="K1707" s="573"/>
      <c r="L1707" s="541"/>
      <c r="M1707" s="540"/>
    </row>
    <row r="1708" spans="1:13">
      <c r="A1708" s="595" t="s">
        <v>49</v>
      </c>
      <c r="B1708" s="676"/>
      <c r="C1708" s="676"/>
      <c r="D1708" s="676"/>
      <c r="E1708" s="676"/>
      <c r="F1708" s="676"/>
      <c r="G1708" s="676"/>
      <c r="H1708" s="675"/>
      <c r="I1708" s="1277" t="s">
        <v>48</v>
      </c>
      <c r="J1708" s="1278"/>
      <c r="K1708" s="1271">
        <v>0.75</v>
      </c>
      <c r="L1708" s="1272"/>
      <c r="M1708" s="540">
        <f>K1708*12*I1669</f>
        <v>4423.5</v>
      </c>
    </row>
    <row r="1709" spans="1:13">
      <c r="A1709" s="595" t="s">
        <v>47</v>
      </c>
      <c r="B1709" s="676"/>
      <c r="C1709" s="676"/>
      <c r="D1709" s="676"/>
      <c r="E1709" s="676"/>
      <c r="F1709" s="676"/>
      <c r="G1709" s="676"/>
      <c r="H1709" s="675"/>
      <c r="I1709" s="1277" t="s">
        <v>46</v>
      </c>
      <c r="J1709" s="1278"/>
      <c r="K1709" s="1271">
        <v>0.19</v>
      </c>
      <c r="L1709" s="1272"/>
      <c r="M1709" s="540">
        <f>K1709*12*I1669</f>
        <v>1120.6200000000001</v>
      </c>
    </row>
    <row r="1710" spans="1:13">
      <c r="A1710" s="594" t="s">
        <v>38</v>
      </c>
      <c r="B1710" s="593"/>
      <c r="C1710" s="593"/>
      <c r="D1710" s="593"/>
      <c r="E1710" s="593"/>
      <c r="F1710" s="593"/>
      <c r="G1710" s="593"/>
      <c r="H1710" s="592"/>
      <c r="I1710" s="1277" t="s">
        <v>37</v>
      </c>
      <c r="J1710" s="1278"/>
      <c r="K1710" s="1238">
        <v>0.1</v>
      </c>
      <c r="L1710" s="1239"/>
      <c r="M1710" s="540">
        <f>K1710*12*I1669</f>
        <v>589.80000000000007</v>
      </c>
    </row>
    <row r="1711" spans="1:13" ht="19.5" thickBot="1">
      <c r="A1711" s="594" t="s">
        <v>45</v>
      </c>
      <c r="B1711" s="593"/>
      <c r="C1711" s="593"/>
      <c r="D1711" s="593"/>
      <c r="E1711" s="593"/>
      <c r="F1711" s="593"/>
      <c r="G1711" s="593"/>
      <c r="H1711" s="592"/>
      <c r="I1711" s="1240" t="s">
        <v>44</v>
      </c>
      <c r="J1711" s="1241"/>
      <c r="K1711" s="1242">
        <v>0.15</v>
      </c>
      <c r="L1711" s="1243"/>
      <c r="M1711" s="572">
        <f>K1711*12*I1669</f>
        <v>884.69999999999993</v>
      </c>
    </row>
    <row r="1712" spans="1:13" ht="19.5" thickBot="1">
      <c r="A1712" s="1303" t="s">
        <v>43</v>
      </c>
      <c r="B1712" s="1304"/>
      <c r="C1712" s="1304"/>
      <c r="D1712" s="1304"/>
      <c r="E1712" s="1304"/>
      <c r="F1712" s="1304"/>
      <c r="G1712" s="1304"/>
      <c r="H1712" s="1305"/>
      <c r="I1712" s="571"/>
      <c r="J1712" s="570"/>
      <c r="K1712" s="1269">
        <f>K1713+K1714+K1715</f>
        <v>1.67</v>
      </c>
      <c r="L1712" s="1270"/>
      <c r="M1712" s="548">
        <f>K1712*12*I1669</f>
        <v>9849.66</v>
      </c>
    </row>
    <row r="1713" spans="1:13">
      <c r="A1713" s="588" t="s">
        <v>42</v>
      </c>
      <c r="B1713" s="587"/>
      <c r="C1713" s="587"/>
      <c r="D1713" s="587"/>
      <c r="E1713" s="587"/>
      <c r="F1713" s="587"/>
      <c r="G1713" s="587"/>
      <c r="H1713" s="586"/>
      <c r="I1713" s="1234" t="s">
        <v>41</v>
      </c>
      <c r="J1713" s="1235"/>
      <c r="K1713" s="1236">
        <v>0.8</v>
      </c>
      <c r="L1713" s="1237"/>
      <c r="M1713" s="540">
        <f>K1713*12*I1669</f>
        <v>4718.4000000000005</v>
      </c>
    </row>
    <row r="1714" spans="1:13">
      <c r="A1714" s="595" t="s">
        <v>40</v>
      </c>
      <c r="B1714" s="676"/>
      <c r="C1714" s="676"/>
      <c r="D1714" s="676"/>
      <c r="E1714" s="676"/>
      <c r="F1714" s="676"/>
      <c r="G1714" s="676"/>
      <c r="H1714" s="675"/>
      <c r="I1714" s="563" t="s">
        <v>39</v>
      </c>
      <c r="J1714" s="517"/>
      <c r="K1714" s="1238">
        <v>0.7</v>
      </c>
      <c r="L1714" s="1239"/>
      <c r="M1714" s="540">
        <f>K1714*12*I1669</f>
        <v>4128.5999999999995</v>
      </c>
    </row>
    <row r="1715" spans="1:13" ht="19.5" thickBot="1">
      <c r="A1715" s="594" t="s">
        <v>38</v>
      </c>
      <c r="B1715" s="593"/>
      <c r="C1715" s="593"/>
      <c r="D1715" s="593"/>
      <c r="E1715" s="593"/>
      <c r="F1715" s="593"/>
      <c r="G1715" s="593"/>
      <c r="H1715" s="592"/>
      <c r="I1715" s="1240" t="s">
        <v>37</v>
      </c>
      <c r="J1715" s="1241"/>
      <c r="K1715" s="1242">
        <v>0.17</v>
      </c>
      <c r="L1715" s="1243"/>
      <c r="M1715" s="540">
        <f>K1715*12*I1669</f>
        <v>1002.66</v>
      </c>
    </row>
    <row r="1716" spans="1:13" ht="19.5" thickBot="1">
      <c r="A1716" s="674" t="s">
        <v>36</v>
      </c>
      <c r="B1716" s="673"/>
      <c r="C1716" s="673"/>
      <c r="D1716" s="673"/>
      <c r="E1716" s="673"/>
      <c r="F1716" s="673"/>
      <c r="G1716" s="673"/>
      <c r="H1716" s="672"/>
      <c r="I1716" s="1330" t="s">
        <v>35</v>
      </c>
      <c r="J1716" s="1331"/>
      <c r="K1716" s="1199">
        <v>33.49</v>
      </c>
      <c r="L1716" s="1214"/>
      <c r="M1716" s="548">
        <f>K1716*12*I1669</f>
        <v>197524.02</v>
      </c>
    </row>
    <row r="1717" spans="1:13" ht="19.5" thickBot="1">
      <c r="A1717" s="1228" t="s">
        <v>34</v>
      </c>
      <c r="B1717" s="1229"/>
      <c r="C1717" s="1229"/>
      <c r="D1717" s="1229"/>
      <c r="E1717" s="1229"/>
      <c r="F1717" s="1229"/>
      <c r="G1717" s="1229"/>
      <c r="H1717" s="1279"/>
      <c r="I1717" s="550"/>
      <c r="J1717" s="549"/>
      <c r="K1717" s="1274">
        <v>2.2000000000000002</v>
      </c>
      <c r="L1717" s="1270"/>
      <c r="M1717" s="548">
        <f>K1717*12*I1669</f>
        <v>12975.6</v>
      </c>
    </row>
    <row r="1718" spans="1:13">
      <c r="A1718" s="547" t="s">
        <v>33</v>
      </c>
      <c r="B1718" s="546"/>
      <c r="C1718" s="546"/>
      <c r="D1718" s="546"/>
      <c r="E1718" s="546"/>
      <c r="F1718" s="546"/>
      <c r="G1718" s="546"/>
      <c r="H1718" s="544"/>
      <c r="I1718" s="1251" t="s">
        <v>32</v>
      </c>
      <c r="J1718" s="1252"/>
      <c r="K1718" s="543"/>
      <c r="L1718" s="542"/>
      <c r="M1718" s="540"/>
    </row>
    <row r="1719" spans="1:13">
      <c r="A1719" s="547" t="s">
        <v>31</v>
      </c>
      <c r="B1719" s="546"/>
      <c r="C1719" s="546"/>
      <c r="D1719" s="546"/>
      <c r="E1719" s="546"/>
      <c r="F1719" s="546"/>
      <c r="G1719" s="546"/>
      <c r="H1719" s="544"/>
      <c r="I1719" s="518"/>
      <c r="J1719" s="541"/>
      <c r="K1719" s="543"/>
      <c r="L1719" s="542"/>
      <c r="M1719" s="540"/>
    </row>
    <row r="1720" spans="1:13" ht="19.5" thickBot="1">
      <c r="A1720" s="547" t="s">
        <v>30</v>
      </c>
      <c r="B1720" s="546"/>
      <c r="C1720" s="546"/>
      <c r="D1720" s="546"/>
      <c r="E1720" s="546"/>
      <c r="F1720" s="546"/>
      <c r="G1720" s="546"/>
      <c r="H1720" s="544"/>
      <c r="I1720" s="558"/>
      <c r="J1720" s="541"/>
      <c r="K1720" s="543"/>
      <c r="L1720" s="542"/>
      <c r="M1720" s="540"/>
    </row>
    <row r="1721" spans="1:13" ht="19.5" thickBot="1">
      <c r="A1721" s="674" t="s">
        <v>29</v>
      </c>
      <c r="B1721" s="673"/>
      <c r="C1721" s="673"/>
      <c r="D1721" s="673"/>
      <c r="E1721" s="673"/>
      <c r="F1721" s="673"/>
      <c r="G1721" s="673"/>
      <c r="H1721" s="672"/>
      <c r="I1721" s="550"/>
      <c r="J1721" s="549"/>
      <c r="K1721" s="1274">
        <v>1.1000000000000001</v>
      </c>
      <c r="L1721" s="1270"/>
      <c r="M1721" s="548">
        <f>K1721*12*I1669</f>
        <v>6487.8</v>
      </c>
    </row>
    <row r="1722" spans="1:13">
      <c r="A1722" s="547" t="s">
        <v>28</v>
      </c>
      <c r="B1722" s="546"/>
      <c r="C1722" s="546"/>
      <c r="D1722" s="546"/>
      <c r="E1722" s="546"/>
      <c r="F1722" s="546"/>
      <c r="G1722" s="546"/>
      <c r="H1722" s="544"/>
      <c r="I1722" s="1251" t="s">
        <v>27</v>
      </c>
      <c r="J1722" s="1252"/>
      <c r="K1722" s="551"/>
      <c r="L1722" s="542"/>
      <c r="M1722" s="540"/>
    </row>
    <row r="1723" spans="1:13" ht="19.5" thickBot="1">
      <c r="A1723" s="547" t="s">
        <v>26</v>
      </c>
      <c r="B1723" s="546"/>
      <c r="C1723" s="546"/>
      <c r="D1723" s="546"/>
      <c r="E1723" s="546"/>
      <c r="F1723" s="546"/>
      <c r="G1723" s="546"/>
      <c r="H1723" s="544"/>
      <c r="I1723" s="518"/>
      <c r="J1723" s="541"/>
      <c r="K1723" s="551"/>
      <c r="L1723" s="542"/>
      <c r="M1723" s="540"/>
    </row>
    <row r="1724" spans="1:13" ht="19.5" thickBot="1">
      <c r="A1724" s="1228" t="s">
        <v>111</v>
      </c>
      <c r="B1724" s="1229"/>
      <c r="C1724" s="1229"/>
      <c r="D1724" s="1229"/>
      <c r="E1724" s="1229"/>
      <c r="F1724" s="1229"/>
      <c r="G1724" s="1229"/>
      <c r="H1724" s="1279"/>
      <c r="I1724" s="550"/>
      <c r="J1724" s="549"/>
      <c r="K1724" s="1274">
        <v>7.92</v>
      </c>
      <c r="L1724" s="1270"/>
      <c r="M1724" s="548">
        <f>K1724*12*I1669</f>
        <v>46712.159999999996</v>
      </c>
    </row>
    <row r="1725" spans="1:13">
      <c r="A1725" s="547" t="s">
        <v>24</v>
      </c>
      <c r="B1725" s="545"/>
      <c r="C1725" s="545"/>
      <c r="D1725" s="545"/>
      <c r="E1725" s="545"/>
      <c r="F1725" s="546"/>
      <c r="G1725" s="545"/>
      <c r="H1725" s="544"/>
      <c r="I1725" s="1271" t="s">
        <v>23</v>
      </c>
      <c r="J1725" s="1272"/>
      <c r="K1725" s="543"/>
      <c r="L1725" s="542"/>
      <c r="M1725" s="540"/>
    </row>
    <row r="1726" spans="1:13">
      <c r="A1726" s="547" t="s">
        <v>22</v>
      </c>
      <c r="B1726" s="545"/>
      <c r="C1726" s="545"/>
      <c r="D1726" s="545"/>
      <c r="E1726" s="545"/>
      <c r="F1726" s="546"/>
      <c r="G1726" s="545"/>
      <c r="H1726" s="544"/>
      <c r="I1726" s="1271" t="s">
        <v>21</v>
      </c>
      <c r="J1726" s="1272"/>
      <c r="K1726" s="543"/>
      <c r="L1726" s="542"/>
      <c r="M1726" s="540"/>
    </row>
    <row r="1727" spans="1:13">
      <c r="A1727" s="547" t="s">
        <v>20</v>
      </c>
      <c r="B1727" s="545"/>
      <c r="C1727" s="545"/>
      <c r="D1727" s="545"/>
      <c r="E1727" s="545"/>
      <c r="F1727" s="546"/>
      <c r="G1727" s="545"/>
      <c r="H1727" s="544"/>
      <c r="I1727" s="1271" t="s">
        <v>19</v>
      </c>
      <c r="J1727" s="1272"/>
      <c r="K1727" s="543"/>
      <c r="L1727" s="542"/>
      <c r="M1727" s="540"/>
    </row>
    <row r="1728" spans="1:13">
      <c r="A1728" s="547" t="s">
        <v>18</v>
      </c>
      <c r="B1728" s="545"/>
      <c r="C1728" s="545"/>
      <c r="D1728" s="545"/>
      <c r="E1728" s="545"/>
      <c r="F1728" s="546"/>
      <c r="G1728" s="545"/>
      <c r="H1728" s="544"/>
      <c r="I1728" s="1271" t="s">
        <v>17</v>
      </c>
      <c r="J1728" s="1272"/>
      <c r="K1728" s="543"/>
      <c r="L1728" s="542"/>
      <c r="M1728" s="540"/>
    </row>
    <row r="1729" spans="1:13">
      <c r="A1729" s="547" t="s">
        <v>16</v>
      </c>
      <c r="B1729" s="545"/>
      <c r="C1729" s="545"/>
      <c r="D1729" s="545"/>
      <c r="E1729" s="545"/>
      <c r="F1729" s="546"/>
      <c r="G1729" s="545"/>
      <c r="H1729" s="544"/>
      <c r="I1729" s="1271" t="s">
        <v>15</v>
      </c>
      <c r="J1729" s="1272"/>
      <c r="K1729" s="543"/>
      <c r="L1729" s="542"/>
      <c r="M1729" s="540"/>
    </row>
    <row r="1730" spans="1:13">
      <c r="A1730" s="547" t="s">
        <v>14</v>
      </c>
      <c r="B1730" s="545"/>
      <c r="C1730" s="545"/>
      <c r="D1730" s="545"/>
      <c r="E1730" s="545"/>
      <c r="F1730" s="546"/>
      <c r="G1730" s="545"/>
      <c r="H1730" s="544"/>
      <c r="I1730" s="518"/>
      <c r="J1730" s="541"/>
      <c r="K1730" s="543"/>
      <c r="L1730" s="542"/>
      <c r="M1730" s="540"/>
    </row>
    <row r="1731" spans="1:13">
      <c r="A1731" s="547" t="s">
        <v>13</v>
      </c>
      <c r="B1731" s="545"/>
      <c r="C1731" s="545"/>
      <c r="D1731" s="545"/>
      <c r="E1731" s="545"/>
      <c r="F1731" s="546"/>
      <c r="G1731" s="545"/>
      <c r="H1731" s="544"/>
      <c r="I1731" s="518"/>
      <c r="J1731" s="541"/>
      <c r="K1731" s="543"/>
      <c r="L1731" s="542"/>
      <c r="M1731" s="540"/>
    </row>
    <row r="1732" spans="1:13">
      <c r="A1732" s="547" t="s">
        <v>12</v>
      </c>
      <c r="B1732" s="545"/>
      <c r="C1732" s="545"/>
      <c r="D1732" s="545"/>
      <c r="E1732" s="545"/>
      <c r="F1732" s="546"/>
      <c r="G1732" s="545"/>
      <c r="H1732" s="544"/>
      <c r="I1732" s="518"/>
      <c r="J1732" s="541"/>
      <c r="K1732" s="543"/>
      <c r="L1732" s="542"/>
      <c r="M1732" s="540"/>
    </row>
    <row r="1733" spans="1:13">
      <c r="A1733" s="547" t="s">
        <v>11</v>
      </c>
      <c r="B1733" s="545"/>
      <c r="C1733" s="545"/>
      <c r="D1733" s="545"/>
      <c r="E1733" s="545"/>
      <c r="F1733" s="546"/>
      <c r="G1733" s="545"/>
      <c r="H1733" s="544"/>
      <c r="I1733" s="518"/>
      <c r="J1733" s="541"/>
      <c r="K1733" s="543"/>
      <c r="L1733" s="542"/>
      <c r="M1733" s="540"/>
    </row>
    <row r="1734" spans="1:13">
      <c r="A1734" s="547" t="s">
        <v>10</v>
      </c>
      <c r="B1734" s="545"/>
      <c r="C1734" s="545"/>
      <c r="D1734" s="545"/>
      <c r="E1734" s="545"/>
      <c r="F1734" s="546"/>
      <c r="G1734" s="545"/>
      <c r="H1734" s="544"/>
      <c r="I1734" s="518"/>
      <c r="J1734" s="541"/>
      <c r="K1734" s="543"/>
      <c r="L1734" s="542"/>
      <c r="M1734" s="540"/>
    </row>
    <row r="1735" spans="1:13" ht="19.5" thickBot="1">
      <c r="A1735" s="1248" t="s">
        <v>9</v>
      </c>
      <c r="B1735" s="1249"/>
      <c r="C1735" s="1249"/>
      <c r="D1735" s="1249"/>
      <c r="E1735" s="1249"/>
      <c r="F1735" s="1249"/>
      <c r="G1735" s="1249"/>
      <c r="H1735" s="1250"/>
      <c r="I1735" s="518"/>
      <c r="J1735" s="541"/>
      <c r="K1735" s="518"/>
      <c r="L1735" s="541"/>
      <c r="M1735" s="540"/>
    </row>
    <row r="1736" spans="1:13">
      <c r="A1736" s="539" t="s">
        <v>8</v>
      </c>
      <c r="B1736" s="538"/>
      <c r="C1736" s="538"/>
      <c r="D1736" s="538"/>
      <c r="E1736" s="538"/>
      <c r="F1736" s="538"/>
      <c r="G1736" s="538"/>
      <c r="H1736" s="538"/>
      <c r="I1736" s="1251" t="s">
        <v>3</v>
      </c>
      <c r="J1736" s="1252"/>
      <c r="K1736" s="537"/>
      <c r="L1736" s="536"/>
      <c r="M1736" s="535"/>
    </row>
    <row r="1737" spans="1:13" ht="19.5" thickBot="1">
      <c r="A1737" s="534" t="s">
        <v>7</v>
      </c>
      <c r="B1737" s="533"/>
      <c r="C1737" s="533"/>
      <c r="D1737" s="533"/>
      <c r="E1737" s="533"/>
      <c r="F1737" s="533"/>
      <c r="G1737" s="533"/>
      <c r="H1737" s="533"/>
      <c r="I1737" s="532"/>
      <c r="J1737" s="530"/>
      <c r="K1737" s="531"/>
      <c r="L1737" s="530"/>
      <c r="M1737" s="529"/>
    </row>
    <row r="1738" spans="1:13" ht="19.5" thickBot="1">
      <c r="A1738" s="1228" t="s">
        <v>6</v>
      </c>
      <c r="B1738" s="1229"/>
      <c r="C1738" s="1229"/>
      <c r="D1738" s="1229"/>
      <c r="E1738" s="1229"/>
      <c r="F1738" s="1229"/>
      <c r="G1738" s="1229"/>
      <c r="H1738" s="1299"/>
      <c r="I1738" s="1232" t="s">
        <v>5</v>
      </c>
      <c r="J1738" s="1300"/>
      <c r="K1738" s="1296">
        <v>1.69</v>
      </c>
      <c r="L1738" s="1297"/>
      <c r="M1738" s="521">
        <f>K1738*12*I1669</f>
        <v>9967.6200000000008</v>
      </c>
    </row>
    <row r="1739" spans="1:13" ht="19.5" thickBot="1">
      <c r="A1739" s="526" t="s">
        <v>4</v>
      </c>
      <c r="B1739" s="525"/>
      <c r="C1739" s="525"/>
      <c r="D1739" s="525"/>
      <c r="E1739" s="525"/>
      <c r="F1739" s="525"/>
      <c r="G1739" s="525"/>
      <c r="H1739" s="525"/>
      <c r="I1739" s="1232" t="s">
        <v>3</v>
      </c>
      <c r="J1739" s="1233"/>
      <c r="K1739" s="1258">
        <v>0.35</v>
      </c>
      <c r="L1739" s="1259"/>
      <c r="M1739" s="521">
        <f>K1739*I1669*12</f>
        <v>2064.2999999999997</v>
      </c>
    </row>
    <row r="1740" spans="1:13" ht="19.5" thickBot="1">
      <c r="A1740" s="526" t="s">
        <v>2</v>
      </c>
      <c r="B1740" s="525"/>
      <c r="C1740" s="525"/>
      <c r="D1740" s="525"/>
      <c r="E1740" s="525"/>
      <c r="F1740" s="525"/>
      <c r="G1740" s="525"/>
      <c r="H1740" s="525"/>
      <c r="I1740" s="524"/>
      <c r="J1740" s="523"/>
      <c r="K1740" s="1258"/>
      <c r="L1740" s="1259"/>
      <c r="M1740" s="521">
        <f>K1740*I1669*12</f>
        <v>0</v>
      </c>
    </row>
    <row r="1741" spans="1:13" ht="19.5" thickBot="1">
      <c r="A1741" s="1228" t="s">
        <v>0</v>
      </c>
      <c r="B1741" s="1229"/>
      <c r="C1741" s="1229"/>
      <c r="D1741" s="1229"/>
      <c r="E1741" s="1229"/>
      <c r="F1741" s="1229"/>
      <c r="G1741" s="1229"/>
      <c r="H1741" s="1229"/>
      <c r="I1741" s="522"/>
      <c r="J1741" s="521"/>
      <c r="K1741" s="1230">
        <f>K1670+K1680+K1695+K1724+K1738+K1740+K1739</f>
        <v>76.44</v>
      </c>
      <c r="L1741" s="1231"/>
      <c r="M1741" s="521">
        <f>M1670+M1680+M1695+M1724+M1738+M1740+M1739</f>
        <v>450843.11999999994</v>
      </c>
    </row>
    <row r="1743" spans="1:13">
      <c r="A1743" s="1329" t="s">
        <v>104</v>
      </c>
      <c r="B1743" s="1329"/>
      <c r="C1743" s="1329"/>
      <c r="D1743" s="1329"/>
      <c r="E1743" s="1329"/>
      <c r="F1743" s="1329"/>
      <c r="G1743" s="1329"/>
      <c r="H1743" s="1329"/>
      <c r="I1743" s="1329"/>
      <c r="J1743" s="1329"/>
      <c r="K1743" s="1329"/>
      <c r="L1743" s="1329"/>
      <c r="M1743" s="573"/>
    </row>
    <row r="1744" spans="1:13">
      <c r="A1744" s="1294" t="s">
        <v>139</v>
      </c>
      <c r="B1744" s="1294"/>
      <c r="C1744" s="1294"/>
      <c r="D1744" s="1294"/>
      <c r="E1744" s="1294"/>
      <c r="F1744" s="1294"/>
      <c r="G1744" s="1294"/>
      <c r="H1744" s="1294"/>
      <c r="I1744" s="1294"/>
      <c r="J1744" s="1294"/>
      <c r="K1744" s="1294"/>
      <c r="L1744" s="1294"/>
      <c r="M1744" s="573"/>
    </row>
    <row r="1745" spans="1:13">
      <c r="A1745" s="607"/>
      <c r="B1745" s="607"/>
      <c r="C1745" s="607"/>
      <c r="D1745" s="607"/>
      <c r="E1745" s="607"/>
      <c r="F1745" s="607" t="s">
        <v>261</v>
      </c>
      <c r="G1745" s="607"/>
      <c r="H1745" s="607"/>
      <c r="I1745" s="607"/>
      <c r="J1745" s="607"/>
      <c r="K1745" s="607"/>
      <c r="L1745" s="607"/>
      <c r="M1745" s="573"/>
    </row>
    <row r="1746" spans="1:13">
      <c r="A1746" s="615"/>
      <c r="B1746" s="591"/>
      <c r="C1746" s="1295" t="s">
        <v>100</v>
      </c>
      <c r="D1746" s="1295"/>
      <c r="E1746" s="1295"/>
      <c r="F1746" s="591"/>
      <c r="G1746" s="591"/>
      <c r="H1746" s="590"/>
      <c r="I1746" s="1285" t="s">
        <v>99</v>
      </c>
      <c r="J1746" s="1286"/>
      <c r="K1746" s="1285" t="s">
        <v>98</v>
      </c>
      <c r="L1746" s="1286"/>
      <c r="M1746" s="589"/>
    </row>
    <row r="1747" spans="1:13">
      <c r="A1747" s="558"/>
      <c r="B1747" s="518"/>
      <c r="C1747" s="518"/>
      <c r="D1747" s="518"/>
      <c r="E1747" s="518"/>
      <c r="F1747" s="518"/>
      <c r="G1747" s="518"/>
      <c r="H1747" s="541"/>
      <c r="I1747" s="518"/>
      <c r="J1747" s="541"/>
      <c r="K1747" s="1271" t="s">
        <v>97</v>
      </c>
      <c r="L1747" s="1272"/>
      <c r="M1747" s="616" t="s">
        <v>96</v>
      </c>
    </row>
    <row r="1748" spans="1:13">
      <c r="A1748" s="558"/>
      <c r="B1748" s="518"/>
      <c r="C1748" s="518"/>
      <c r="D1748" s="518"/>
      <c r="E1748" s="518"/>
      <c r="F1748" s="518"/>
      <c r="G1748" s="518"/>
      <c r="H1748" s="541"/>
      <c r="I1748" s="1271" t="s">
        <v>95</v>
      </c>
      <c r="J1748" s="1272"/>
      <c r="K1748" s="1275" t="s">
        <v>94</v>
      </c>
      <c r="L1748" s="1276"/>
      <c r="M1748" s="616" t="s">
        <v>93</v>
      </c>
    </row>
    <row r="1749" spans="1:13" ht="19.5" thickBot="1">
      <c r="A1749" s="615"/>
      <c r="B1749" s="591"/>
      <c r="C1749" s="591"/>
      <c r="D1749" s="591"/>
      <c r="E1749" s="591"/>
      <c r="F1749" s="591"/>
      <c r="G1749" s="591"/>
      <c r="H1749" s="590"/>
      <c r="I1749" s="1291">
        <v>725.54</v>
      </c>
      <c r="J1749" s="1292"/>
      <c r="K1749" s="1240"/>
      <c r="L1749" s="1241"/>
      <c r="M1749" s="614"/>
    </row>
    <row r="1750" spans="1:13">
      <c r="A1750" s="605" t="s">
        <v>92</v>
      </c>
      <c r="B1750" s="583"/>
      <c r="C1750" s="583"/>
      <c r="D1750" s="583"/>
      <c r="E1750" s="583"/>
      <c r="F1750" s="583"/>
      <c r="G1750" s="583"/>
      <c r="H1750" s="613"/>
      <c r="I1750" s="537"/>
      <c r="J1750" s="536"/>
      <c r="K1750" s="1293">
        <f>K1753+K1756</f>
        <v>9.59</v>
      </c>
      <c r="L1750" s="1288"/>
      <c r="M1750" s="535">
        <f>K1750*12*I1749</f>
        <v>83495.143199999991</v>
      </c>
    </row>
    <row r="1751" spans="1:13">
      <c r="A1751" s="612" t="s">
        <v>91</v>
      </c>
      <c r="B1751" s="611"/>
      <c r="C1751" s="611"/>
      <c r="D1751" s="611"/>
      <c r="E1751" s="611"/>
      <c r="F1751" s="611"/>
      <c r="G1751" s="611"/>
      <c r="H1751" s="606"/>
      <c r="I1751" s="518"/>
      <c r="J1751" s="541"/>
      <c r="K1751" s="518"/>
      <c r="L1751" s="541"/>
      <c r="M1751" s="610"/>
    </row>
    <row r="1752" spans="1:13" ht="19.5" thickBot="1">
      <c r="A1752" s="601" t="s">
        <v>90</v>
      </c>
      <c r="B1752" s="609"/>
      <c r="C1752" s="609"/>
      <c r="D1752" s="609"/>
      <c r="E1752" s="609"/>
      <c r="F1752" s="609"/>
      <c r="G1752" s="609"/>
      <c r="H1752" s="608"/>
      <c r="I1752" s="531"/>
      <c r="J1752" s="530"/>
      <c r="K1752" s="531"/>
      <c r="L1752" s="530"/>
      <c r="M1752" s="529"/>
    </row>
    <row r="1753" spans="1:13">
      <c r="A1753" s="588" t="s">
        <v>89</v>
      </c>
      <c r="B1753" s="581"/>
      <c r="C1753" s="581"/>
      <c r="D1753" s="581"/>
      <c r="E1753" s="581"/>
      <c r="F1753" s="581"/>
      <c r="G1753" s="581"/>
      <c r="H1753" s="580"/>
      <c r="I1753" s="1275" t="s">
        <v>27</v>
      </c>
      <c r="J1753" s="1276"/>
      <c r="K1753" s="1251">
        <v>5.54</v>
      </c>
      <c r="L1753" s="1252"/>
      <c r="M1753" s="540">
        <f>K1753*12*I1749</f>
        <v>48233.8992</v>
      </c>
    </row>
    <row r="1754" spans="1:13">
      <c r="A1754" s="547" t="s">
        <v>80</v>
      </c>
      <c r="B1754" s="518"/>
      <c r="C1754" s="518"/>
      <c r="D1754" s="518"/>
      <c r="E1754" s="518"/>
      <c r="F1754" s="518"/>
      <c r="G1754" s="518"/>
      <c r="H1754" s="541"/>
      <c r="I1754" s="1271" t="s">
        <v>70</v>
      </c>
      <c r="J1754" s="1272"/>
      <c r="K1754" s="573"/>
      <c r="L1754" s="541"/>
      <c r="M1754" s="540"/>
    </row>
    <row r="1755" spans="1:13">
      <c r="A1755" s="588" t="s">
        <v>79</v>
      </c>
      <c r="B1755" s="581"/>
      <c r="C1755" s="581"/>
      <c r="D1755" s="581"/>
      <c r="E1755" s="581"/>
      <c r="F1755" s="581"/>
      <c r="G1755" s="581"/>
      <c r="H1755" s="580"/>
      <c r="I1755" s="1275"/>
      <c r="J1755" s="1276"/>
      <c r="K1755" s="573"/>
      <c r="L1755" s="541"/>
      <c r="M1755" s="540"/>
    </row>
    <row r="1756" spans="1:13">
      <c r="A1756" s="588" t="s">
        <v>88</v>
      </c>
      <c r="B1756" s="581"/>
      <c r="C1756" s="581"/>
      <c r="D1756" s="581"/>
      <c r="E1756" s="581"/>
      <c r="F1756" s="581"/>
      <c r="G1756" s="581"/>
      <c r="H1756" s="580"/>
      <c r="I1756" s="1277" t="s">
        <v>59</v>
      </c>
      <c r="J1756" s="1278"/>
      <c r="K1756" s="1271">
        <v>4.05</v>
      </c>
      <c r="L1756" s="1272"/>
      <c r="M1756" s="540">
        <f>K1756*12*I1749</f>
        <v>35261.243999999992</v>
      </c>
    </row>
    <row r="1757" spans="1:13">
      <c r="A1757" s="595" t="s">
        <v>87</v>
      </c>
      <c r="B1757" s="563"/>
      <c r="C1757" s="563"/>
      <c r="D1757" s="563"/>
      <c r="E1757" s="563"/>
      <c r="F1757" s="563"/>
      <c r="G1757" s="563"/>
      <c r="H1757" s="517"/>
      <c r="I1757" s="1271" t="s">
        <v>70</v>
      </c>
      <c r="J1757" s="1272"/>
      <c r="K1757" s="607"/>
      <c r="L1757" s="606"/>
      <c r="M1757" s="540"/>
    </row>
    <row r="1758" spans="1:13">
      <c r="A1758" s="594" t="s">
        <v>86</v>
      </c>
      <c r="B1758" s="591"/>
      <c r="C1758" s="591"/>
      <c r="D1758" s="591"/>
      <c r="E1758" s="591"/>
      <c r="F1758" s="591"/>
      <c r="G1758" s="591"/>
      <c r="H1758" s="590"/>
      <c r="I1758" s="1271"/>
      <c r="J1758" s="1272"/>
      <c r="K1758" s="573"/>
      <c r="L1758" s="541"/>
      <c r="M1758" s="540"/>
    </row>
    <row r="1759" spans="1:13" ht="19.5" thickBot="1">
      <c r="A1759" s="588" t="s">
        <v>85</v>
      </c>
      <c r="B1759" s="587"/>
      <c r="C1759" s="587"/>
      <c r="D1759" s="587"/>
      <c r="E1759" s="587"/>
      <c r="F1759" s="587"/>
      <c r="G1759" s="587"/>
      <c r="H1759" s="586"/>
      <c r="I1759" s="581"/>
      <c r="J1759" s="580"/>
      <c r="K1759" s="1238"/>
      <c r="L1759" s="1239"/>
      <c r="M1759" s="540"/>
    </row>
    <row r="1760" spans="1:13">
      <c r="A1760" s="605" t="s">
        <v>84</v>
      </c>
      <c r="B1760" s="604"/>
      <c r="C1760" s="604"/>
      <c r="D1760" s="604"/>
      <c r="E1760" s="604"/>
      <c r="F1760" s="604"/>
      <c r="G1760" s="604"/>
      <c r="H1760" s="603"/>
      <c r="I1760" s="537"/>
      <c r="J1760" s="602"/>
      <c r="K1760" s="1290">
        <f>K1762+K1767+K1770</f>
        <v>9.3500000000000014</v>
      </c>
      <c r="L1760" s="1288"/>
      <c r="M1760" s="535">
        <f>K1760*12*I1749</f>
        <v>81405.588000000003</v>
      </c>
    </row>
    <row r="1761" spans="1:13" ht="19.5" thickBot="1">
      <c r="A1761" s="601" t="s">
        <v>83</v>
      </c>
      <c r="B1761" s="600"/>
      <c r="C1761" s="600"/>
      <c r="D1761" s="600"/>
      <c r="E1761" s="600"/>
      <c r="F1761" s="600"/>
      <c r="G1761" s="600"/>
      <c r="H1761" s="599"/>
      <c r="I1761" s="531"/>
      <c r="J1761" s="598"/>
      <c r="K1761" s="531"/>
      <c r="L1761" s="530"/>
      <c r="M1761" s="529"/>
    </row>
    <row r="1762" spans="1:13">
      <c r="A1762" s="547" t="s">
        <v>82</v>
      </c>
      <c r="B1762" s="546"/>
      <c r="C1762" s="546"/>
      <c r="D1762" s="546"/>
      <c r="E1762" s="546"/>
      <c r="F1762" s="546"/>
      <c r="G1762" s="546"/>
      <c r="H1762" s="544"/>
      <c r="I1762" s="1271" t="s">
        <v>27</v>
      </c>
      <c r="J1762" s="1272"/>
      <c r="K1762" s="1251">
        <v>4.1900000000000004</v>
      </c>
      <c r="L1762" s="1252"/>
      <c r="M1762" s="540">
        <f>K1762*12*I1749</f>
        <v>36480.1512</v>
      </c>
    </row>
    <row r="1763" spans="1:13">
      <c r="A1763" s="588" t="s">
        <v>81</v>
      </c>
      <c r="B1763" s="587"/>
      <c r="C1763" s="587"/>
      <c r="D1763" s="587"/>
      <c r="E1763" s="587"/>
      <c r="F1763" s="587"/>
      <c r="G1763" s="587"/>
      <c r="H1763" s="586"/>
      <c r="I1763" s="597"/>
      <c r="J1763" s="596"/>
      <c r="K1763" s="573"/>
      <c r="L1763" s="541"/>
      <c r="M1763" s="540"/>
    </row>
    <row r="1764" spans="1:13">
      <c r="A1764" s="547" t="s">
        <v>80</v>
      </c>
      <c r="B1764" s="518"/>
      <c r="C1764" s="518"/>
      <c r="D1764" s="518"/>
      <c r="E1764" s="518"/>
      <c r="F1764" s="518"/>
      <c r="G1764" s="518"/>
      <c r="H1764" s="541"/>
      <c r="I1764" s="1271" t="s">
        <v>70</v>
      </c>
      <c r="J1764" s="1272"/>
      <c r="K1764" s="573"/>
      <c r="L1764" s="541"/>
      <c r="M1764" s="540"/>
    </row>
    <row r="1765" spans="1:13">
      <c r="A1765" s="588" t="s">
        <v>79</v>
      </c>
      <c r="B1765" s="581"/>
      <c r="C1765" s="581"/>
      <c r="D1765" s="581"/>
      <c r="E1765" s="581"/>
      <c r="F1765" s="581"/>
      <c r="G1765" s="581"/>
      <c r="H1765" s="580"/>
      <c r="I1765" s="1275"/>
      <c r="J1765" s="1276"/>
      <c r="K1765" s="573"/>
      <c r="L1765" s="541"/>
      <c r="M1765" s="540"/>
    </row>
    <row r="1766" spans="1:13">
      <c r="A1766" s="595" t="s">
        <v>78</v>
      </c>
      <c r="B1766" s="563"/>
      <c r="C1766" s="517"/>
      <c r="D1766" s="518"/>
      <c r="E1766" s="518"/>
      <c r="F1766" s="518"/>
      <c r="G1766" s="518"/>
      <c r="H1766" s="541"/>
      <c r="I1766" s="1271" t="s">
        <v>70</v>
      </c>
      <c r="J1766" s="1272"/>
      <c r="K1766" s="573"/>
      <c r="L1766" s="541"/>
      <c r="M1766" s="540"/>
    </row>
    <row r="1767" spans="1:13">
      <c r="A1767" s="547" t="s">
        <v>77</v>
      </c>
      <c r="B1767" s="518"/>
      <c r="C1767" s="518"/>
      <c r="D1767" s="563"/>
      <c r="E1767" s="563"/>
      <c r="F1767" s="563"/>
      <c r="G1767" s="563"/>
      <c r="H1767" s="517"/>
      <c r="I1767" s="1277" t="s">
        <v>59</v>
      </c>
      <c r="J1767" s="1278"/>
      <c r="K1767" s="1271">
        <v>2.4300000000000002</v>
      </c>
      <c r="L1767" s="1272"/>
      <c r="M1767" s="540">
        <f>K1767*12*I1749</f>
        <v>21156.7464</v>
      </c>
    </row>
    <row r="1768" spans="1:13">
      <c r="A1768" s="594" t="s">
        <v>76</v>
      </c>
      <c r="B1768" s="593"/>
      <c r="C1768" s="593"/>
      <c r="D1768" s="593"/>
      <c r="E1768" s="593"/>
      <c r="F1768" s="593"/>
      <c r="G1768" s="593"/>
      <c r="H1768" s="592"/>
      <c r="I1768" s="1285" t="s">
        <v>75</v>
      </c>
      <c r="J1768" s="1286"/>
      <c r="K1768" s="573"/>
      <c r="L1768" s="541"/>
      <c r="M1768" s="540"/>
    </row>
    <row r="1769" spans="1:13">
      <c r="A1769" s="588"/>
      <c r="B1769" s="587"/>
      <c r="C1769" s="587"/>
      <c r="D1769" s="587"/>
      <c r="E1769" s="587"/>
      <c r="F1769" s="587"/>
      <c r="G1769" s="587"/>
      <c r="H1769" s="586"/>
      <c r="I1769" s="581" t="s">
        <v>74</v>
      </c>
      <c r="J1769" s="580"/>
      <c r="K1769" s="573"/>
      <c r="L1769" s="541"/>
      <c r="M1769" s="540"/>
    </row>
    <row r="1770" spans="1:13">
      <c r="A1770" s="594" t="s">
        <v>73</v>
      </c>
      <c r="B1770" s="593"/>
      <c r="C1770" s="593"/>
      <c r="D1770" s="593"/>
      <c r="E1770" s="593"/>
      <c r="F1770" s="593"/>
      <c r="G1770" s="593"/>
      <c r="H1770" s="592"/>
      <c r="I1770" s="1285" t="s">
        <v>59</v>
      </c>
      <c r="J1770" s="1286"/>
      <c r="K1770" s="1271">
        <v>2.73</v>
      </c>
      <c r="L1770" s="1272"/>
      <c r="M1770" s="540">
        <f>K1770*12*I1749</f>
        <v>23768.690399999996</v>
      </c>
    </row>
    <row r="1771" spans="1:13">
      <c r="A1771" s="588" t="s">
        <v>72</v>
      </c>
      <c r="B1771" s="587"/>
      <c r="C1771" s="587"/>
      <c r="D1771" s="587"/>
      <c r="E1771" s="587"/>
      <c r="F1771" s="587"/>
      <c r="G1771" s="587"/>
      <c r="H1771" s="586"/>
      <c r="I1771" s="581"/>
      <c r="J1771" s="580"/>
      <c r="K1771" s="573"/>
      <c r="L1771" s="541"/>
      <c r="M1771" s="540"/>
    </row>
    <row r="1772" spans="1:13">
      <c r="A1772" s="594" t="s">
        <v>71</v>
      </c>
      <c r="B1772" s="593"/>
      <c r="C1772" s="593"/>
      <c r="D1772" s="593"/>
      <c r="E1772" s="593"/>
      <c r="F1772" s="593"/>
      <c r="G1772" s="593"/>
      <c r="H1772" s="592"/>
      <c r="I1772" s="1271" t="s">
        <v>70</v>
      </c>
      <c r="J1772" s="1272"/>
      <c r="K1772" s="573"/>
      <c r="L1772" s="541"/>
      <c r="M1772" s="540"/>
    </row>
    <row r="1773" spans="1:13">
      <c r="A1773" s="594" t="s">
        <v>69</v>
      </c>
      <c r="B1773" s="593"/>
      <c r="C1773" s="593"/>
      <c r="D1773" s="593"/>
      <c r="E1773" s="593"/>
      <c r="F1773" s="593"/>
      <c r="G1773" s="593"/>
      <c r="H1773" s="592"/>
      <c r="I1773" s="1285" t="s">
        <v>68</v>
      </c>
      <c r="J1773" s="1286"/>
      <c r="K1773" s="591"/>
      <c r="L1773" s="590"/>
      <c r="M1773" s="589"/>
    </row>
    <row r="1774" spans="1:13" ht="19.5" thickBot="1">
      <c r="A1774" s="588"/>
      <c r="B1774" s="587"/>
      <c r="C1774" s="587"/>
      <c r="D1774" s="587"/>
      <c r="E1774" s="587"/>
      <c r="F1774" s="587"/>
      <c r="G1774" s="587"/>
      <c r="H1774" s="586"/>
      <c r="I1774" s="1282" t="s">
        <v>67</v>
      </c>
      <c r="J1774" s="1283"/>
      <c r="K1774" s="581"/>
      <c r="L1774" s="580"/>
      <c r="M1774" s="585"/>
    </row>
    <row r="1775" spans="1:13">
      <c r="A1775" s="584" t="s">
        <v>66</v>
      </c>
      <c r="B1775" s="583"/>
      <c r="C1775" s="583"/>
      <c r="D1775" s="583"/>
      <c r="E1775" s="583"/>
      <c r="F1775" s="583"/>
      <c r="G1775" s="537"/>
      <c r="H1775" s="536"/>
      <c r="I1775" s="537"/>
      <c r="J1775" s="536"/>
      <c r="K1775" s="1287">
        <f>K1777+K1784+K1792+K1796+K1797+K1801</f>
        <v>39.940000000000005</v>
      </c>
      <c r="L1775" s="1288"/>
      <c r="M1775" s="535">
        <f>M1777+M1784+M1792+M1796+M1797+M1801</f>
        <v>347736.81120000005</v>
      </c>
    </row>
    <row r="1776" spans="1:13" ht="19.5" thickBot="1">
      <c r="A1776" s="582"/>
      <c r="B1776" s="531"/>
      <c r="C1776" s="531"/>
      <c r="D1776" s="531"/>
      <c r="E1776" s="531"/>
      <c r="F1776" s="531"/>
      <c r="G1776" s="531"/>
      <c r="H1776" s="530"/>
      <c r="I1776" s="531"/>
      <c r="J1776" s="530"/>
      <c r="K1776" s="531"/>
      <c r="L1776" s="530"/>
      <c r="M1776" s="529"/>
    </row>
    <row r="1777" spans="1:13" ht="19.5" thickBot="1">
      <c r="A1777" s="1228" t="s">
        <v>65</v>
      </c>
      <c r="B1777" s="1229"/>
      <c r="C1777" s="1229"/>
      <c r="D1777" s="1229"/>
      <c r="E1777" s="1229"/>
      <c r="F1777" s="1229"/>
      <c r="G1777" s="1229"/>
      <c r="H1777" s="1279"/>
      <c r="I1777" s="550"/>
      <c r="J1777" s="549"/>
      <c r="K1777" s="1289">
        <f>K1778+K1779+K1780+K1782+K1783</f>
        <v>10.370000000000001</v>
      </c>
      <c r="L1777" s="1284"/>
      <c r="M1777" s="548">
        <f>K1777*12*I1749</f>
        <v>90286.1976</v>
      </c>
    </row>
    <row r="1778" spans="1:13">
      <c r="A1778" s="588" t="s">
        <v>64</v>
      </c>
      <c r="B1778" s="587"/>
      <c r="C1778" s="587"/>
      <c r="D1778" s="587"/>
      <c r="E1778" s="587"/>
      <c r="F1778" s="587"/>
      <c r="G1778" s="587"/>
      <c r="H1778" s="586"/>
      <c r="I1778" s="1275" t="s">
        <v>63</v>
      </c>
      <c r="J1778" s="1276"/>
      <c r="K1778" s="1251">
        <v>2.2400000000000002</v>
      </c>
      <c r="L1778" s="1252"/>
      <c r="M1778" s="540">
        <f>K1778*12*I1749</f>
        <v>19502.515200000002</v>
      </c>
    </row>
    <row r="1779" spans="1:13">
      <c r="A1779" s="595" t="s">
        <v>62</v>
      </c>
      <c r="B1779" s="676"/>
      <c r="C1779" s="676"/>
      <c r="D1779" s="676"/>
      <c r="E1779" s="676"/>
      <c r="F1779" s="676"/>
      <c r="G1779" s="676"/>
      <c r="H1779" s="675"/>
      <c r="I1779" s="1277" t="s">
        <v>61</v>
      </c>
      <c r="J1779" s="1278"/>
      <c r="K1779" s="1271">
        <v>5.28</v>
      </c>
      <c r="L1779" s="1272"/>
      <c r="M1779" s="540">
        <f>K1779*12*I1749</f>
        <v>45970.214399999997</v>
      </c>
    </row>
    <row r="1780" spans="1:13">
      <c r="A1780" s="594" t="s">
        <v>60</v>
      </c>
      <c r="B1780" s="593"/>
      <c r="C1780" s="593"/>
      <c r="D1780" s="593"/>
      <c r="E1780" s="593"/>
      <c r="F1780" s="593"/>
      <c r="G1780" s="593"/>
      <c r="H1780" s="592"/>
      <c r="I1780" s="1285" t="s">
        <v>59</v>
      </c>
      <c r="J1780" s="1286"/>
      <c r="K1780" s="1271">
        <v>0.6</v>
      </c>
      <c r="L1780" s="1272"/>
      <c r="M1780" s="540">
        <f>K1780*12*I1749</f>
        <v>5223.887999999999</v>
      </c>
    </row>
    <row r="1781" spans="1:13">
      <c r="A1781" s="678" t="s">
        <v>58</v>
      </c>
      <c r="B1781" s="581"/>
      <c r="C1781" s="581"/>
      <c r="D1781" s="581"/>
      <c r="E1781" s="587"/>
      <c r="F1781" s="587"/>
      <c r="G1781" s="587"/>
      <c r="H1781" s="586"/>
      <c r="I1781" s="581"/>
      <c r="J1781" s="580"/>
      <c r="K1781" s="518"/>
      <c r="L1781" s="541"/>
      <c r="M1781" s="540"/>
    </row>
    <row r="1782" spans="1:13">
      <c r="A1782" s="595" t="s">
        <v>57</v>
      </c>
      <c r="B1782" s="676"/>
      <c r="C1782" s="676"/>
      <c r="D1782" s="676"/>
      <c r="E1782" s="676"/>
      <c r="F1782" s="676"/>
      <c r="G1782" s="676"/>
      <c r="H1782" s="675"/>
      <c r="I1782" s="1277" t="s">
        <v>27</v>
      </c>
      <c r="J1782" s="1278"/>
      <c r="K1782" s="1271">
        <v>0.18</v>
      </c>
      <c r="L1782" s="1272"/>
      <c r="M1782" s="540">
        <f>K1782*12*I1749</f>
        <v>1567.1664000000001</v>
      </c>
    </row>
    <row r="1783" spans="1:13" ht="19.5" thickBot="1">
      <c r="A1783" s="594" t="s">
        <v>56</v>
      </c>
      <c r="B1783" s="593"/>
      <c r="C1783" s="593"/>
      <c r="D1783" s="593"/>
      <c r="E1783" s="593"/>
      <c r="F1783" s="593"/>
      <c r="G1783" s="593"/>
      <c r="H1783" s="592"/>
      <c r="I1783" s="1240" t="s">
        <v>27</v>
      </c>
      <c r="J1783" s="1241"/>
      <c r="K1783" s="1282">
        <v>2.0699999999999998</v>
      </c>
      <c r="L1783" s="1283"/>
      <c r="M1783" s="540">
        <f>K1783*12*I1749</f>
        <v>18022.413599999996</v>
      </c>
    </row>
    <row r="1784" spans="1:13" ht="19.5" thickBot="1">
      <c r="A1784" s="1303" t="s">
        <v>55</v>
      </c>
      <c r="B1784" s="1304"/>
      <c r="C1784" s="1304"/>
      <c r="D1784" s="1304"/>
      <c r="E1784" s="1304"/>
      <c r="F1784" s="1304"/>
      <c r="G1784" s="1304"/>
      <c r="H1784" s="1305"/>
      <c r="I1784" s="550"/>
      <c r="J1784" s="549"/>
      <c r="K1784" s="1274">
        <f>K1785+K1786+K1788+K1789+K1790+K1791</f>
        <v>2.5499999999999998</v>
      </c>
      <c r="L1784" s="1284"/>
      <c r="M1784" s="548">
        <f>K1784*12*I1749</f>
        <v>22201.523999999998</v>
      </c>
    </row>
    <row r="1785" spans="1:13">
      <c r="A1785" s="677" t="s">
        <v>54</v>
      </c>
      <c r="B1785" s="581"/>
      <c r="C1785" s="581"/>
      <c r="D1785" s="581"/>
      <c r="E1785" s="581"/>
      <c r="F1785" s="587"/>
      <c r="G1785" s="587"/>
      <c r="H1785" s="586"/>
      <c r="I1785" s="576"/>
      <c r="J1785" s="541"/>
      <c r="K1785" s="1251">
        <v>0.14000000000000001</v>
      </c>
      <c r="L1785" s="1252"/>
      <c r="M1785" s="540">
        <f>K1785*12*I1749</f>
        <v>1218.9072000000001</v>
      </c>
    </row>
    <row r="1786" spans="1:13">
      <c r="A1786" s="615" t="s">
        <v>53</v>
      </c>
      <c r="B1786" s="591"/>
      <c r="C1786" s="591"/>
      <c r="D1786" s="591"/>
      <c r="E1786" s="591"/>
      <c r="F1786" s="593"/>
      <c r="G1786" s="593"/>
      <c r="H1786" s="592"/>
      <c r="I1786" s="1271" t="s">
        <v>52</v>
      </c>
      <c r="J1786" s="1272"/>
      <c r="K1786" s="1271">
        <v>1.22</v>
      </c>
      <c r="L1786" s="1272"/>
      <c r="M1786" s="540">
        <f>K1786*12*I1749</f>
        <v>10621.9056</v>
      </c>
    </row>
    <row r="1787" spans="1:13">
      <c r="A1787" s="588" t="s">
        <v>51</v>
      </c>
      <c r="B1787" s="587"/>
      <c r="C1787" s="587"/>
      <c r="D1787" s="587"/>
      <c r="E1787" s="587"/>
      <c r="F1787" s="587"/>
      <c r="G1787" s="587"/>
      <c r="H1787" s="586"/>
      <c r="I1787" s="1275" t="s">
        <v>50</v>
      </c>
      <c r="J1787" s="1276"/>
      <c r="K1787" s="573"/>
      <c r="L1787" s="541"/>
      <c r="M1787" s="540"/>
    </row>
    <row r="1788" spans="1:13">
      <c r="A1788" s="595" t="s">
        <v>49</v>
      </c>
      <c r="B1788" s="676"/>
      <c r="C1788" s="676"/>
      <c r="D1788" s="676"/>
      <c r="E1788" s="676"/>
      <c r="F1788" s="676"/>
      <c r="G1788" s="676"/>
      <c r="H1788" s="675"/>
      <c r="I1788" s="1277" t="s">
        <v>48</v>
      </c>
      <c r="J1788" s="1278"/>
      <c r="K1788" s="1271">
        <v>0.75</v>
      </c>
      <c r="L1788" s="1272"/>
      <c r="M1788" s="540">
        <f>K1788*12*I1749</f>
        <v>6529.86</v>
      </c>
    </row>
    <row r="1789" spans="1:13">
      <c r="A1789" s="595" t="s">
        <v>47</v>
      </c>
      <c r="B1789" s="676"/>
      <c r="C1789" s="676"/>
      <c r="D1789" s="676"/>
      <c r="E1789" s="676"/>
      <c r="F1789" s="676"/>
      <c r="G1789" s="676"/>
      <c r="H1789" s="675"/>
      <c r="I1789" s="1277" t="s">
        <v>46</v>
      </c>
      <c r="J1789" s="1278"/>
      <c r="K1789" s="1271">
        <v>0.19</v>
      </c>
      <c r="L1789" s="1272"/>
      <c r="M1789" s="540">
        <f>K1789*12*I1749</f>
        <v>1654.2312000000002</v>
      </c>
    </row>
    <row r="1790" spans="1:13">
      <c r="A1790" s="594" t="s">
        <v>38</v>
      </c>
      <c r="B1790" s="593"/>
      <c r="C1790" s="593"/>
      <c r="D1790" s="593"/>
      <c r="E1790" s="593"/>
      <c r="F1790" s="593"/>
      <c r="G1790" s="593"/>
      <c r="H1790" s="592"/>
      <c r="I1790" s="1277" t="s">
        <v>37</v>
      </c>
      <c r="J1790" s="1278"/>
      <c r="K1790" s="1238">
        <v>0.1</v>
      </c>
      <c r="L1790" s="1239"/>
      <c r="M1790" s="540">
        <f>K1790*12*I1749</f>
        <v>870.64800000000014</v>
      </c>
    </row>
    <row r="1791" spans="1:13" ht="19.5" thickBot="1">
      <c r="A1791" s="594" t="s">
        <v>45</v>
      </c>
      <c r="B1791" s="593"/>
      <c r="C1791" s="593"/>
      <c r="D1791" s="593"/>
      <c r="E1791" s="593"/>
      <c r="F1791" s="593"/>
      <c r="G1791" s="593"/>
      <c r="H1791" s="592"/>
      <c r="I1791" s="1240" t="s">
        <v>44</v>
      </c>
      <c r="J1791" s="1241"/>
      <c r="K1791" s="1242">
        <v>0.15</v>
      </c>
      <c r="L1791" s="1243"/>
      <c r="M1791" s="572">
        <f>K1791*12*I1749</f>
        <v>1305.9719999999998</v>
      </c>
    </row>
    <row r="1792" spans="1:13" ht="19.5" thickBot="1">
      <c r="A1792" s="1303" t="s">
        <v>43</v>
      </c>
      <c r="B1792" s="1304"/>
      <c r="C1792" s="1304"/>
      <c r="D1792" s="1304"/>
      <c r="E1792" s="1304"/>
      <c r="F1792" s="1304"/>
      <c r="G1792" s="1304"/>
      <c r="H1792" s="1305"/>
      <c r="I1792" s="571"/>
      <c r="J1792" s="570"/>
      <c r="K1792" s="1269">
        <f>K1793+K1794+K1795</f>
        <v>1.67</v>
      </c>
      <c r="L1792" s="1270"/>
      <c r="M1792" s="548">
        <f>K1792*12*I1749</f>
        <v>14539.821599999999</v>
      </c>
    </row>
    <row r="1793" spans="1:13">
      <c r="A1793" s="588" t="s">
        <v>42</v>
      </c>
      <c r="B1793" s="587"/>
      <c r="C1793" s="587"/>
      <c r="D1793" s="587"/>
      <c r="E1793" s="587"/>
      <c r="F1793" s="587"/>
      <c r="G1793" s="587"/>
      <c r="H1793" s="586"/>
      <c r="I1793" s="1234" t="s">
        <v>41</v>
      </c>
      <c r="J1793" s="1235"/>
      <c r="K1793" s="1236">
        <v>0.8</v>
      </c>
      <c r="L1793" s="1237"/>
      <c r="M1793" s="540">
        <f>K1793*12*I1749</f>
        <v>6965.1840000000011</v>
      </c>
    </row>
    <row r="1794" spans="1:13">
      <c r="A1794" s="595" t="s">
        <v>40</v>
      </c>
      <c r="B1794" s="676"/>
      <c r="C1794" s="676"/>
      <c r="D1794" s="676"/>
      <c r="E1794" s="676"/>
      <c r="F1794" s="676"/>
      <c r="G1794" s="676"/>
      <c r="H1794" s="675"/>
      <c r="I1794" s="563" t="s">
        <v>39</v>
      </c>
      <c r="J1794" s="517"/>
      <c r="K1794" s="1238">
        <v>0.7</v>
      </c>
      <c r="L1794" s="1239"/>
      <c r="M1794" s="540">
        <f>K1794*12*I1749</f>
        <v>6094.5359999999982</v>
      </c>
    </row>
    <row r="1795" spans="1:13" ht="19.5" thickBot="1">
      <c r="A1795" s="594" t="s">
        <v>38</v>
      </c>
      <c r="B1795" s="593"/>
      <c r="C1795" s="593"/>
      <c r="D1795" s="593"/>
      <c r="E1795" s="593"/>
      <c r="F1795" s="593"/>
      <c r="G1795" s="593"/>
      <c r="H1795" s="592"/>
      <c r="I1795" s="1240" t="s">
        <v>37</v>
      </c>
      <c r="J1795" s="1241"/>
      <c r="K1795" s="1242">
        <v>0.17</v>
      </c>
      <c r="L1795" s="1243"/>
      <c r="M1795" s="540">
        <f>K1795*12*I1749</f>
        <v>1480.1016</v>
      </c>
    </row>
    <row r="1796" spans="1:13" ht="19.5" thickBot="1">
      <c r="A1796" s="674" t="s">
        <v>36</v>
      </c>
      <c r="B1796" s="673"/>
      <c r="C1796" s="673"/>
      <c r="D1796" s="673"/>
      <c r="E1796" s="673"/>
      <c r="F1796" s="673"/>
      <c r="G1796" s="673"/>
      <c r="H1796" s="672"/>
      <c r="I1796" s="1330" t="s">
        <v>35</v>
      </c>
      <c r="J1796" s="1331"/>
      <c r="K1796" s="1246">
        <v>22.05</v>
      </c>
      <c r="L1796" s="1247"/>
      <c r="M1796" s="548">
        <f>K1796*12*I1749</f>
        <v>191977.88400000002</v>
      </c>
    </row>
    <row r="1797" spans="1:13" ht="19.5" thickBot="1">
      <c r="A1797" s="1228" t="s">
        <v>34</v>
      </c>
      <c r="B1797" s="1229"/>
      <c r="C1797" s="1229"/>
      <c r="D1797" s="1229"/>
      <c r="E1797" s="1229"/>
      <c r="F1797" s="1229"/>
      <c r="G1797" s="1229"/>
      <c r="H1797" s="1279"/>
      <c r="I1797" s="550"/>
      <c r="J1797" s="549"/>
      <c r="K1797" s="1274">
        <v>2.2000000000000002</v>
      </c>
      <c r="L1797" s="1270"/>
      <c r="M1797" s="548">
        <f>K1797*12*I1749</f>
        <v>19154.256000000001</v>
      </c>
    </row>
    <row r="1798" spans="1:13">
      <c r="A1798" s="547" t="s">
        <v>33</v>
      </c>
      <c r="B1798" s="546"/>
      <c r="C1798" s="546"/>
      <c r="D1798" s="546"/>
      <c r="E1798" s="546"/>
      <c r="F1798" s="546"/>
      <c r="G1798" s="546"/>
      <c r="H1798" s="544"/>
      <c r="I1798" s="1251" t="s">
        <v>32</v>
      </c>
      <c r="J1798" s="1252"/>
      <c r="K1798" s="543"/>
      <c r="L1798" s="542"/>
      <c r="M1798" s="540"/>
    </row>
    <row r="1799" spans="1:13">
      <c r="A1799" s="547" t="s">
        <v>31</v>
      </c>
      <c r="B1799" s="546"/>
      <c r="C1799" s="546"/>
      <c r="D1799" s="546"/>
      <c r="E1799" s="546"/>
      <c r="F1799" s="546"/>
      <c r="G1799" s="546"/>
      <c r="H1799" s="544"/>
      <c r="I1799" s="518"/>
      <c r="J1799" s="541"/>
      <c r="K1799" s="543"/>
      <c r="L1799" s="542"/>
      <c r="M1799" s="540"/>
    </row>
    <row r="1800" spans="1:13" ht="19.5" thickBot="1">
      <c r="A1800" s="547" t="s">
        <v>30</v>
      </c>
      <c r="B1800" s="546"/>
      <c r="C1800" s="546"/>
      <c r="D1800" s="546"/>
      <c r="E1800" s="546"/>
      <c r="F1800" s="546"/>
      <c r="G1800" s="546"/>
      <c r="H1800" s="544"/>
      <c r="I1800" s="558"/>
      <c r="J1800" s="541"/>
      <c r="K1800" s="543"/>
      <c r="L1800" s="542"/>
      <c r="M1800" s="540"/>
    </row>
    <row r="1801" spans="1:13" ht="19.5" thickBot="1">
      <c r="A1801" s="674" t="s">
        <v>29</v>
      </c>
      <c r="B1801" s="673"/>
      <c r="C1801" s="673"/>
      <c r="D1801" s="673"/>
      <c r="E1801" s="673"/>
      <c r="F1801" s="673"/>
      <c r="G1801" s="673"/>
      <c r="H1801" s="672"/>
      <c r="I1801" s="550"/>
      <c r="J1801" s="549"/>
      <c r="K1801" s="1274">
        <v>1.1000000000000001</v>
      </c>
      <c r="L1801" s="1270"/>
      <c r="M1801" s="548">
        <f>K1801*12*I1749</f>
        <v>9577.1280000000006</v>
      </c>
    </row>
    <row r="1802" spans="1:13">
      <c r="A1802" s="547" t="s">
        <v>28</v>
      </c>
      <c r="B1802" s="546"/>
      <c r="C1802" s="546"/>
      <c r="D1802" s="546"/>
      <c r="E1802" s="546"/>
      <c r="F1802" s="546"/>
      <c r="G1802" s="546"/>
      <c r="H1802" s="544"/>
      <c r="I1802" s="1251" t="s">
        <v>27</v>
      </c>
      <c r="J1802" s="1252"/>
      <c r="K1802" s="551"/>
      <c r="L1802" s="542"/>
      <c r="M1802" s="540"/>
    </row>
    <row r="1803" spans="1:13" ht="19.5" thickBot="1">
      <c r="A1803" s="547" t="s">
        <v>26</v>
      </c>
      <c r="B1803" s="546"/>
      <c r="C1803" s="546"/>
      <c r="D1803" s="546"/>
      <c r="E1803" s="546"/>
      <c r="F1803" s="546"/>
      <c r="G1803" s="546"/>
      <c r="H1803" s="544"/>
      <c r="I1803" s="518"/>
      <c r="J1803" s="541"/>
      <c r="K1803" s="551"/>
      <c r="L1803" s="542"/>
      <c r="M1803" s="540"/>
    </row>
    <row r="1804" spans="1:13" ht="19.5" thickBot="1">
      <c r="A1804" s="1228" t="s">
        <v>111</v>
      </c>
      <c r="B1804" s="1229"/>
      <c r="C1804" s="1229"/>
      <c r="D1804" s="1229"/>
      <c r="E1804" s="1229"/>
      <c r="F1804" s="1229"/>
      <c r="G1804" s="1229"/>
      <c r="H1804" s="1279"/>
      <c r="I1804" s="550"/>
      <c r="J1804" s="549"/>
      <c r="K1804" s="1274">
        <v>8.92</v>
      </c>
      <c r="L1804" s="1270"/>
      <c r="M1804" s="548">
        <f>K1804*12*I1749</f>
        <v>77661.801599999992</v>
      </c>
    </row>
    <row r="1805" spans="1:13">
      <c r="A1805" s="547" t="s">
        <v>24</v>
      </c>
      <c r="B1805" s="545"/>
      <c r="C1805" s="545"/>
      <c r="D1805" s="545"/>
      <c r="E1805" s="545"/>
      <c r="F1805" s="546"/>
      <c r="G1805" s="545"/>
      <c r="H1805" s="544"/>
      <c r="I1805" s="1271" t="s">
        <v>23</v>
      </c>
      <c r="J1805" s="1272"/>
      <c r="K1805" s="543"/>
      <c r="L1805" s="542"/>
      <c r="M1805" s="540"/>
    </row>
    <row r="1806" spans="1:13">
      <c r="A1806" s="547" t="s">
        <v>22</v>
      </c>
      <c r="B1806" s="545"/>
      <c r="C1806" s="545"/>
      <c r="D1806" s="545"/>
      <c r="E1806" s="545"/>
      <c r="F1806" s="546"/>
      <c r="G1806" s="545"/>
      <c r="H1806" s="544"/>
      <c r="I1806" s="1271" t="s">
        <v>21</v>
      </c>
      <c r="J1806" s="1272"/>
      <c r="K1806" s="543"/>
      <c r="L1806" s="542"/>
      <c r="M1806" s="540"/>
    </row>
    <row r="1807" spans="1:13">
      <c r="A1807" s="547" t="s">
        <v>20</v>
      </c>
      <c r="B1807" s="545"/>
      <c r="C1807" s="545"/>
      <c r="D1807" s="545"/>
      <c r="E1807" s="545"/>
      <c r="F1807" s="546"/>
      <c r="G1807" s="545"/>
      <c r="H1807" s="544"/>
      <c r="I1807" s="1271" t="s">
        <v>19</v>
      </c>
      <c r="J1807" s="1272"/>
      <c r="K1807" s="543"/>
      <c r="L1807" s="542"/>
      <c r="M1807" s="540"/>
    </row>
    <row r="1808" spans="1:13">
      <c r="A1808" s="547" t="s">
        <v>18</v>
      </c>
      <c r="B1808" s="545"/>
      <c r="C1808" s="545"/>
      <c r="D1808" s="545"/>
      <c r="E1808" s="545"/>
      <c r="F1808" s="546"/>
      <c r="G1808" s="545"/>
      <c r="H1808" s="544"/>
      <c r="I1808" s="1271" t="s">
        <v>17</v>
      </c>
      <c r="J1808" s="1272"/>
      <c r="K1808" s="543"/>
      <c r="L1808" s="542"/>
      <c r="M1808" s="540"/>
    </row>
    <row r="1809" spans="1:13">
      <c r="A1809" s="547" t="s">
        <v>16</v>
      </c>
      <c r="B1809" s="545"/>
      <c r="C1809" s="545"/>
      <c r="D1809" s="545"/>
      <c r="E1809" s="545"/>
      <c r="F1809" s="546"/>
      <c r="G1809" s="545"/>
      <c r="H1809" s="544"/>
      <c r="I1809" s="1271" t="s">
        <v>15</v>
      </c>
      <c r="J1809" s="1272"/>
      <c r="K1809" s="543"/>
      <c r="L1809" s="542"/>
      <c r="M1809" s="540"/>
    </row>
    <row r="1810" spans="1:13">
      <c r="A1810" s="547" t="s">
        <v>14</v>
      </c>
      <c r="B1810" s="545"/>
      <c r="C1810" s="545"/>
      <c r="D1810" s="545"/>
      <c r="E1810" s="545"/>
      <c r="F1810" s="546"/>
      <c r="G1810" s="545"/>
      <c r="H1810" s="544"/>
      <c r="I1810" s="518"/>
      <c r="J1810" s="541"/>
      <c r="K1810" s="543"/>
      <c r="L1810" s="542"/>
      <c r="M1810" s="540"/>
    </row>
    <row r="1811" spans="1:13">
      <c r="A1811" s="547" t="s">
        <v>13</v>
      </c>
      <c r="B1811" s="545"/>
      <c r="C1811" s="545"/>
      <c r="D1811" s="545"/>
      <c r="E1811" s="545"/>
      <c r="F1811" s="546"/>
      <c r="G1811" s="545"/>
      <c r="H1811" s="544"/>
      <c r="I1811" s="518"/>
      <c r="J1811" s="541"/>
      <c r="K1811" s="543"/>
      <c r="L1811" s="542"/>
      <c r="M1811" s="540"/>
    </row>
    <row r="1812" spans="1:13">
      <c r="A1812" s="547" t="s">
        <v>12</v>
      </c>
      <c r="B1812" s="545"/>
      <c r="C1812" s="545"/>
      <c r="D1812" s="545"/>
      <c r="E1812" s="545"/>
      <c r="F1812" s="546"/>
      <c r="G1812" s="545"/>
      <c r="H1812" s="544"/>
      <c r="I1812" s="518"/>
      <c r="J1812" s="541"/>
      <c r="K1812" s="543"/>
      <c r="L1812" s="542"/>
      <c r="M1812" s="540"/>
    </row>
    <row r="1813" spans="1:13">
      <c r="A1813" s="547" t="s">
        <v>11</v>
      </c>
      <c r="B1813" s="545"/>
      <c r="C1813" s="545"/>
      <c r="D1813" s="545"/>
      <c r="E1813" s="545"/>
      <c r="F1813" s="546"/>
      <c r="G1813" s="545"/>
      <c r="H1813" s="544"/>
      <c r="I1813" s="518"/>
      <c r="J1813" s="541"/>
      <c r="K1813" s="543"/>
      <c r="L1813" s="542"/>
      <c r="M1813" s="540"/>
    </row>
    <row r="1814" spans="1:13">
      <c r="A1814" s="547" t="s">
        <v>10</v>
      </c>
      <c r="B1814" s="545"/>
      <c r="C1814" s="545"/>
      <c r="D1814" s="545"/>
      <c r="E1814" s="545"/>
      <c r="F1814" s="546"/>
      <c r="G1814" s="545"/>
      <c r="H1814" s="544"/>
      <c r="I1814" s="518"/>
      <c r="J1814" s="541"/>
      <c r="K1814" s="543"/>
      <c r="L1814" s="542"/>
      <c r="M1814" s="540"/>
    </row>
    <row r="1815" spans="1:13" ht="19.5" thickBot="1">
      <c r="A1815" s="1248" t="s">
        <v>9</v>
      </c>
      <c r="B1815" s="1249"/>
      <c r="C1815" s="1249"/>
      <c r="D1815" s="1249"/>
      <c r="E1815" s="1249"/>
      <c r="F1815" s="1249"/>
      <c r="G1815" s="1249"/>
      <c r="H1815" s="1250"/>
      <c r="I1815" s="518"/>
      <c r="J1815" s="541"/>
      <c r="K1815" s="518"/>
      <c r="L1815" s="541"/>
      <c r="M1815" s="540"/>
    </row>
    <row r="1816" spans="1:13">
      <c r="A1816" s="539" t="s">
        <v>8</v>
      </c>
      <c r="B1816" s="538"/>
      <c r="C1816" s="538"/>
      <c r="D1816" s="538"/>
      <c r="E1816" s="538"/>
      <c r="F1816" s="538"/>
      <c r="G1816" s="538"/>
      <c r="H1816" s="538"/>
      <c r="I1816" s="1251" t="s">
        <v>3</v>
      </c>
      <c r="J1816" s="1252"/>
      <c r="K1816" s="537"/>
      <c r="L1816" s="536"/>
      <c r="M1816" s="535"/>
    </row>
    <row r="1817" spans="1:13" ht="19.5" thickBot="1">
      <c r="A1817" s="534" t="s">
        <v>7</v>
      </c>
      <c r="B1817" s="533"/>
      <c r="C1817" s="533"/>
      <c r="D1817" s="533"/>
      <c r="E1817" s="533"/>
      <c r="F1817" s="533"/>
      <c r="G1817" s="533"/>
      <c r="H1817" s="533"/>
      <c r="I1817" s="532"/>
      <c r="J1817" s="530"/>
      <c r="K1817" s="531"/>
      <c r="L1817" s="530"/>
      <c r="M1817" s="529"/>
    </row>
    <row r="1818" spans="1:13" ht="19.5" thickBot="1">
      <c r="A1818" s="1228" t="s">
        <v>6</v>
      </c>
      <c r="B1818" s="1229"/>
      <c r="C1818" s="1229"/>
      <c r="D1818" s="1229"/>
      <c r="E1818" s="1229"/>
      <c r="F1818" s="1229"/>
      <c r="G1818" s="1229"/>
      <c r="H1818" s="1299"/>
      <c r="I1818" s="1232" t="s">
        <v>5</v>
      </c>
      <c r="J1818" s="1300"/>
      <c r="K1818" s="1296">
        <v>1.69</v>
      </c>
      <c r="L1818" s="1297"/>
      <c r="M1818" s="521">
        <f>K1818*12*I1749</f>
        <v>14713.9512</v>
      </c>
    </row>
    <row r="1819" spans="1:13" ht="19.5" thickBot="1">
      <c r="A1819" s="526" t="s">
        <v>4</v>
      </c>
      <c r="B1819" s="525"/>
      <c r="C1819" s="525"/>
      <c r="D1819" s="525"/>
      <c r="E1819" s="525"/>
      <c r="F1819" s="525"/>
      <c r="G1819" s="525"/>
      <c r="H1819" s="525"/>
      <c r="I1819" s="1232" t="s">
        <v>3</v>
      </c>
      <c r="J1819" s="1233"/>
      <c r="K1819" s="1258">
        <v>1.04</v>
      </c>
      <c r="L1819" s="1259"/>
      <c r="M1819" s="521">
        <f>K1819*I1749*12</f>
        <v>9054.7392</v>
      </c>
    </row>
    <row r="1820" spans="1:13" ht="19.5" thickBot="1">
      <c r="A1820" s="526" t="s">
        <v>2</v>
      </c>
      <c r="B1820" s="525"/>
      <c r="C1820" s="525"/>
      <c r="D1820" s="525"/>
      <c r="E1820" s="525"/>
      <c r="F1820" s="525"/>
      <c r="G1820" s="525"/>
      <c r="H1820" s="525"/>
      <c r="I1820" s="524"/>
      <c r="J1820" s="523"/>
      <c r="K1820" s="1258"/>
      <c r="L1820" s="1259"/>
      <c r="M1820" s="521">
        <f>K1820*I1749*12</f>
        <v>0</v>
      </c>
    </row>
    <row r="1821" spans="1:13" ht="19.5" thickBot="1">
      <c r="A1821" s="1228" t="s">
        <v>0</v>
      </c>
      <c r="B1821" s="1229"/>
      <c r="C1821" s="1229"/>
      <c r="D1821" s="1229"/>
      <c r="E1821" s="1229"/>
      <c r="F1821" s="1229"/>
      <c r="G1821" s="1229"/>
      <c r="H1821" s="1229"/>
      <c r="I1821" s="522"/>
      <c r="J1821" s="521"/>
      <c r="K1821" s="1230">
        <f>K1750+K1760+K1775+K1804+K1818+K1820+K1819</f>
        <v>70.530000000000015</v>
      </c>
      <c r="L1821" s="1231"/>
      <c r="M1821" s="521">
        <f>M1750+M1760+M1775+M1804+M1818+M1820+M1819</f>
        <v>614068.0344</v>
      </c>
    </row>
    <row r="1823" spans="1:13">
      <c r="A1823" s="1329" t="s">
        <v>104</v>
      </c>
      <c r="B1823" s="1329"/>
      <c r="C1823" s="1329"/>
      <c r="D1823" s="1329"/>
      <c r="E1823" s="1329"/>
      <c r="F1823" s="1329"/>
      <c r="G1823" s="1329"/>
      <c r="H1823" s="1329"/>
      <c r="I1823" s="1329"/>
      <c r="J1823" s="1329"/>
      <c r="K1823" s="1329"/>
      <c r="L1823" s="1329"/>
      <c r="M1823" s="573"/>
    </row>
    <row r="1824" spans="1:13">
      <c r="A1824" s="1294" t="s">
        <v>139</v>
      </c>
      <c r="B1824" s="1294"/>
      <c r="C1824" s="1294"/>
      <c r="D1824" s="1294"/>
      <c r="E1824" s="1294"/>
      <c r="F1824" s="1294"/>
      <c r="G1824" s="1294"/>
      <c r="H1824" s="1294"/>
      <c r="I1824" s="1294"/>
      <c r="J1824" s="1294"/>
      <c r="K1824" s="1294"/>
      <c r="L1824" s="1294"/>
      <c r="M1824" s="573"/>
    </row>
    <row r="1825" spans="1:13">
      <c r="A1825" s="607"/>
      <c r="B1825" s="607"/>
      <c r="C1825" s="607"/>
      <c r="D1825" s="607"/>
      <c r="E1825" s="607"/>
      <c r="F1825" s="607" t="s">
        <v>260</v>
      </c>
      <c r="G1825" s="607"/>
      <c r="H1825" s="607"/>
      <c r="I1825" s="607"/>
      <c r="J1825" s="607"/>
      <c r="K1825" s="607"/>
      <c r="L1825" s="607"/>
      <c r="M1825" s="573"/>
    </row>
    <row r="1826" spans="1:13">
      <c r="A1826" s="615"/>
      <c r="B1826" s="591"/>
      <c r="C1826" s="1295" t="s">
        <v>100</v>
      </c>
      <c r="D1826" s="1295"/>
      <c r="E1826" s="1295"/>
      <c r="F1826" s="591"/>
      <c r="G1826" s="591"/>
      <c r="H1826" s="590"/>
      <c r="I1826" s="1285" t="s">
        <v>99</v>
      </c>
      <c r="J1826" s="1286"/>
      <c r="K1826" s="1285" t="s">
        <v>98</v>
      </c>
      <c r="L1826" s="1286"/>
      <c r="M1826" s="589"/>
    </row>
    <row r="1827" spans="1:13">
      <c r="A1827" s="558"/>
      <c r="B1827" s="518"/>
      <c r="C1827" s="518"/>
      <c r="D1827" s="518"/>
      <c r="E1827" s="518"/>
      <c r="F1827" s="518"/>
      <c r="G1827" s="518"/>
      <c r="H1827" s="541"/>
      <c r="I1827" s="518"/>
      <c r="J1827" s="541"/>
      <c r="K1827" s="1271" t="s">
        <v>97</v>
      </c>
      <c r="L1827" s="1272"/>
      <c r="M1827" s="616" t="s">
        <v>96</v>
      </c>
    </row>
    <row r="1828" spans="1:13">
      <c r="A1828" s="558"/>
      <c r="B1828" s="518"/>
      <c r="C1828" s="518"/>
      <c r="D1828" s="518"/>
      <c r="E1828" s="518"/>
      <c r="F1828" s="518"/>
      <c r="G1828" s="518"/>
      <c r="H1828" s="541"/>
      <c r="I1828" s="1271" t="s">
        <v>95</v>
      </c>
      <c r="J1828" s="1272"/>
      <c r="K1828" s="1275" t="s">
        <v>94</v>
      </c>
      <c r="L1828" s="1276"/>
      <c r="M1828" s="616" t="s">
        <v>93</v>
      </c>
    </row>
    <row r="1829" spans="1:13" ht="19.5" thickBot="1">
      <c r="A1829" s="615"/>
      <c r="B1829" s="591"/>
      <c r="C1829" s="591"/>
      <c r="D1829" s="591"/>
      <c r="E1829" s="591"/>
      <c r="F1829" s="591"/>
      <c r="G1829" s="591"/>
      <c r="H1829" s="590"/>
      <c r="I1829" s="1291">
        <v>1089.79</v>
      </c>
      <c r="J1829" s="1292"/>
      <c r="K1829" s="1240"/>
      <c r="L1829" s="1241"/>
      <c r="M1829" s="614"/>
    </row>
    <row r="1830" spans="1:13">
      <c r="A1830" s="605" t="s">
        <v>92</v>
      </c>
      <c r="B1830" s="583"/>
      <c r="C1830" s="583"/>
      <c r="D1830" s="583"/>
      <c r="E1830" s="583"/>
      <c r="F1830" s="583"/>
      <c r="G1830" s="583"/>
      <c r="H1830" s="613"/>
      <c r="I1830" s="537"/>
      <c r="J1830" s="536"/>
      <c r="K1830" s="1293">
        <f>K1833+K1836</f>
        <v>7.59</v>
      </c>
      <c r="L1830" s="1288"/>
      <c r="M1830" s="535">
        <f>K1830*12*I1829</f>
        <v>99258.073199999999</v>
      </c>
    </row>
    <row r="1831" spans="1:13">
      <c r="A1831" s="612" t="s">
        <v>91</v>
      </c>
      <c r="B1831" s="611"/>
      <c r="C1831" s="611"/>
      <c r="D1831" s="611"/>
      <c r="E1831" s="611"/>
      <c r="F1831" s="611"/>
      <c r="G1831" s="611"/>
      <c r="H1831" s="606"/>
      <c r="I1831" s="518"/>
      <c r="J1831" s="541"/>
      <c r="K1831" s="518"/>
      <c r="L1831" s="541"/>
      <c r="M1831" s="610"/>
    </row>
    <row r="1832" spans="1:13" ht="19.5" thickBot="1">
      <c r="A1832" s="601" t="s">
        <v>90</v>
      </c>
      <c r="B1832" s="609"/>
      <c r="C1832" s="609"/>
      <c r="D1832" s="609"/>
      <c r="E1832" s="609"/>
      <c r="F1832" s="609"/>
      <c r="G1832" s="609"/>
      <c r="H1832" s="608"/>
      <c r="I1832" s="531"/>
      <c r="J1832" s="530"/>
      <c r="K1832" s="531"/>
      <c r="L1832" s="530"/>
      <c r="M1832" s="529"/>
    </row>
    <row r="1833" spans="1:13">
      <c r="A1833" s="588" t="s">
        <v>89</v>
      </c>
      <c r="B1833" s="581"/>
      <c r="C1833" s="581"/>
      <c r="D1833" s="581"/>
      <c r="E1833" s="581"/>
      <c r="F1833" s="581"/>
      <c r="G1833" s="581"/>
      <c r="H1833" s="580"/>
      <c r="I1833" s="1275" t="s">
        <v>27</v>
      </c>
      <c r="J1833" s="1276"/>
      <c r="K1833" s="1251">
        <v>4.54</v>
      </c>
      <c r="L1833" s="1252"/>
      <c r="M1833" s="540">
        <f>K1833*12*I1829</f>
        <v>59371.7592</v>
      </c>
    </row>
    <row r="1834" spans="1:13">
      <c r="A1834" s="547" t="s">
        <v>80</v>
      </c>
      <c r="B1834" s="518"/>
      <c r="C1834" s="518"/>
      <c r="D1834" s="518"/>
      <c r="E1834" s="518"/>
      <c r="F1834" s="518"/>
      <c r="G1834" s="518"/>
      <c r="H1834" s="541"/>
      <c r="I1834" s="1271" t="s">
        <v>70</v>
      </c>
      <c r="J1834" s="1272"/>
      <c r="K1834" s="573"/>
      <c r="L1834" s="541"/>
      <c r="M1834" s="540"/>
    </row>
    <row r="1835" spans="1:13">
      <c r="A1835" s="588" t="s">
        <v>79</v>
      </c>
      <c r="B1835" s="581"/>
      <c r="C1835" s="581"/>
      <c r="D1835" s="581"/>
      <c r="E1835" s="581"/>
      <c r="F1835" s="581"/>
      <c r="G1835" s="581"/>
      <c r="H1835" s="580"/>
      <c r="I1835" s="1275"/>
      <c r="J1835" s="1276"/>
      <c r="K1835" s="573"/>
      <c r="L1835" s="541"/>
      <c r="M1835" s="540"/>
    </row>
    <row r="1836" spans="1:13">
      <c r="A1836" s="588" t="s">
        <v>88</v>
      </c>
      <c r="B1836" s="581"/>
      <c r="C1836" s="581"/>
      <c r="D1836" s="581"/>
      <c r="E1836" s="581"/>
      <c r="F1836" s="581"/>
      <c r="G1836" s="581"/>
      <c r="H1836" s="580"/>
      <c r="I1836" s="1277" t="s">
        <v>59</v>
      </c>
      <c r="J1836" s="1278"/>
      <c r="K1836" s="1271">
        <v>3.05</v>
      </c>
      <c r="L1836" s="1272"/>
      <c r="M1836" s="540">
        <f>K1836*12*I1829</f>
        <v>39886.313999999991</v>
      </c>
    </row>
    <row r="1837" spans="1:13">
      <c r="A1837" s="595" t="s">
        <v>87</v>
      </c>
      <c r="B1837" s="563"/>
      <c r="C1837" s="563"/>
      <c r="D1837" s="563"/>
      <c r="E1837" s="563"/>
      <c r="F1837" s="563"/>
      <c r="G1837" s="563"/>
      <c r="H1837" s="517"/>
      <c r="I1837" s="1271" t="s">
        <v>70</v>
      </c>
      <c r="J1837" s="1272"/>
      <c r="K1837" s="607"/>
      <c r="L1837" s="606"/>
      <c r="M1837" s="540"/>
    </row>
    <row r="1838" spans="1:13">
      <c r="A1838" s="594" t="s">
        <v>86</v>
      </c>
      <c r="B1838" s="591"/>
      <c r="C1838" s="591"/>
      <c r="D1838" s="591"/>
      <c r="E1838" s="591"/>
      <c r="F1838" s="591"/>
      <c r="G1838" s="591"/>
      <c r="H1838" s="590"/>
      <c r="I1838" s="1271"/>
      <c r="J1838" s="1272"/>
      <c r="K1838" s="573"/>
      <c r="L1838" s="541"/>
      <c r="M1838" s="540"/>
    </row>
    <row r="1839" spans="1:13" ht="19.5" thickBot="1">
      <c r="A1839" s="588" t="s">
        <v>85</v>
      </c>
      <c r="B1839" s="587"/>
      <c r="C1839" s="587"/>
      <c r="D1839" s="587"/>
      <c r="E1839" s="587"/>
      <c r="F1839" s="587"/>
      <c r="G1839" s="587"/>
      <c r="H1839" s="586"/>
      <c r="I1839" s="581"/>
      <c r="J1839" s="580"/>
      <c r="K1839" s="1238"/>
      <c r="L1839" s="1239"/>
      <c r="M1839" s="540"/>
    </row>
    <row r="1840" spans="1:13">
      <c r="A1840" s="605" t="s">
        <v>84</v>
      </c>
      <c r="B1840" s="604"/>
      <c r="C1840" s="604"/>
      <c r="D1840" s="604"/>
      <c r="E1840" s="604"/>
      <c r="F1840" s="604"/>
      <c r="G1840" s="604"/>
      <c r="H1840" s="603"/>
      <c r="I1840" s="537"/>
      <c r="J1840" s="602"/>
      <c r="K1840" s="1290">
        <f>K1842+K1847+K1850</f>
        <v>6.1999999999999993</v>
      </c>
      <c r="L1840" s="1288"/>
      <c r="M1840" s="535">
        <f>K1840*12*I1829</f>
        <v>81080.375999999989</v>
      </c>
    </row>
    <row r="1841" spans="1:13" ht="19.5" thickBot="1">
      <c r="A1841" s="601" t="s">
        <v>83</v>
      </c>
      <c r="B1841" s="600"/>
      <c r="C1841" s="600"/>
      <c r="D1841" s="600"/>
      <c r="E1841" s="600"/>
      <c r="F1841" s="600"/>
      <c r="G1841" s="600"/>
      <c r="H1841" s="599"/>
      <c r="I1841" s="531"/>
      <c r="J1841" s="598"/>
      <c r="K1841" s="531"/>
      <c r="L1841" s="530"/>
      <c r="M1841" s="529"/>
    </row>
    <row r="1842" spans="1:13">
      <c r="A1842" s="547" t="s">
        <v>82</v>
      </c>
      <c r="B1842" s="546"/>
      <c r="C1842" s="546"/>
      <c r="D1842" s="546"/>
      <c r="E1842" s="546"/>
      <c r="F1842" s="546"/>
      <c r="G1842" s="546"/>
      <c r="H1842" s="544"/>
      <c r="I1842" s="1271" t="s">
        <v>27</v>
      </c>
      <c r="J1842" s="1272"/>
      <c r="K1842" s="1251">
        <v>3.11</v>
      </c>
      <c r="L1842" s="1252"/>
      <c r="M1842" s="540">
        <f>K1842*12*I1829</f>
        <v>40670.962800000001</v>
      </c>
    </row>
    <row r="1843" spans="1:13">
      <c r="A1843" s="588" t="s">
        <v>81</v>
      </c>
      <c r="B1843" s="587"/>
      <c r="C1843" s="587"/>
      <c r="D1843" s="587"/>
      <c r="E1843" s="587"/>
      <c r="F1843" s="587"/>
      <c r="G1843" s="587"/>
      <c r="H1843" s="586"/>
      <c r="I1843" s="597"/>
      <c r="J1843" s="596"/>
      <c r="K1843" s="573"/>
      <c r="L1843" s="541"/>
      <c r="M1843" s="540"/>
    </row>
    <row r="1844" spans="1:13">
      <c r="A1844" s="547" t="s">
        <v>80</v>
      </c>
      <c r="B1844" s="518"/>
      <c r="C1844" s="518"/>
      <c r="D1844" s="518"/>
      <c r="E1844" s="518"/>
      <c r="F1844" s="518"/>
      <c r="G1844" s="518"/>
      <c r="H1844" s="541"/>
      <c r="I1844" s="1271" t="s">
        <v>70</v>
      </c>
      <c r="J1844" s="1272"/>
      <c r="K1844" s="573"/>
      <c r="L1844" s="541"/>
      <c r="M1844" s="540"/>
    </row>
    <row r="1845" spans="1:13">
      <c r="A1845" s="588" t="s">
        <v>79</v>
      </c>
      <c r="B1845" s="581"/>
      <c r="C1845" s="581"/>
      <c r="D1845" s="581"/>
      <c r="E1845" s="581"/>
      <c r="F1845" s="581"/>
      <c r="G1845" s="581"/>
      <c r="H1845" s="580"/>
      <c r="I1845" s="1275"/>
      <c r="J1845" s="1276"/>
      <c r="K1845" s="573"/>
      <c r="L1845" s="541"/>
      <c r="M1845" s="540"/>
    </row>
    <row r="1846" spans="1:13">
      <c r="A1846" s="595" t="s">
        <v>78</v>
      </c>
      <c r="B1846" s="563"/>
      <c r="C1846" s="517"/>
      <c r="D1846" s="518"/>
      <c r="E1846" s="518"/>
      <c r="F1846" s="518"/>
      <c r="G1846" s="518"/>
      <c r="H1846" s="541"/>
      <c r="I1846" s="1271" t="s">
        <v>70</v>
      </c>
      <c r="J1846" s="1272"/>
      <c r="K1846" s="573"/>
      <c r="L1846" s="541"/>
      <c r="M1846" s="540"/>
    </row>
    <row r="1847" spans="1:13">
      <c r="A1847" s="547" t="s">
        <v>77</v>
      </c>
      <c r="B1847" s="518"/>
      <c r="C1847" s="518"/>
      <c r="D1847" s="563"/>
      <c r="E1847" s="563"/>
      <c r="F1847" s="563"/>
      <c r="G1847" s="563"/>
      <c r="H1847" s="517"/>
      <c r="I1847" s="1277" t="s">
        <v>59</v>
      </c>
      <c r="J1847" s="1278"/>
      <c r="K1847" s="1271">
        <v>1.36</v>
      </c>
      <c r="L1847" s="1272"/>
      <c r="M1847" s="540">
        <f>K1847*12*I1829</f>
        <v>17785.372800000001</v>
      </c>
    </row>
    <row r="1848" spans="1:13">
      <c r="A1848" s="594" t="s">
        <v>76</v>
      </c>
      <c r="B1848" s="593"/>
      <c r="C1848" s="593"/>
      <c r="D1848" s="593"/>
      <c r="E1848" s="593"/>
      <c r="F1848" s="593"/>
      <c r="G1848" s="593"/>
      <c r="H1848" s="592"/>
      <c r="I1848" s="1285" t="s">
        <v>75</v>
      </c>
      <c r="J1848" s="1286"/>
      <c r="K1848" s="573"/>
      <c r="L1848" s="541"/>
      <c r="M1848" s="540"/>
    </row>
    <row r="1849" spans="1:13">
      <c r="A1849" s="588"/>
      <c r="B1849" s="587"/>
      <c r="C1849" s="587"/>
      <c r="D1849" s="587"/>
      <c r="E1849" s="587"/>
      <c r="F1849" s="587"/>
      <c r="G1849" s="587"/>
      <c r="H1849" s="586"/>
      <c r="I1849" s="581" t="s">
        <v>74</v>
      </c>
      <c r="J1849" s="580"/>
      <c r="K1849" s="573"/>
      <c r="L1849" s="541"/>
      <c r="M1849" s="540"/>
    </row>
    <row r="1850" spans="1:13">
      <c r="A1850" s="594" t="s">
        <v>73</v>
      </c>
      <c r="B1850" s="593"/>
      <c r="C1850" s="593"/>
      <c r="D1850" s="593"/>
      <c r="E1850" s="593"/>
      <c r="F1850" s="593"/>
      <c r="G1850" s="593"/>
      <c r="H1850" s="592"/>
      <c r="I1850" s="1285" t="s">
        <v>59</v>
      </c>
      <c r="J1850" s="1286"/>
      <c r="K1850" s="1271">
        <v>1.73</v>
      </c>
      <c r="L1850" s="1272"/>
      <c r="M1850" s="540">
        <f>K1850*12*I1829</f>
        <v>22624.040399999998</v>
      </c>
    </row>
    <row r="1851" spans="1:13">
      <c r="A1851" s="588" t="s">
        <v>72</v>
      </c>
      <c r="B1851" s="587"/>
      <c r="C1851" s="587"/>
      <c r="D1851" s="587"/>
      <c r="E1851" s="587"/>
      <c r="F1851" s="587"/>
      <c r="G1851" s="587"/>
      <c r="H1851" s="586"/>
      <c r="I1851" s="581"/>
      <c r="J1851" s="580"/>
      <c r="K1851" s="573"/>
      <c r="L1851" s="541"/>
      <c r="M1851" s="540"/>
    </row>
    <row r="1852" spans="1:13">
      <c r="A1852" s="594" t="s">
        <v>71</v>
      </c>
      <c r="B1852" s="593"/>
      <c r="C1852" s="593"/>
      <c r="D1852" s="593"/>
      <c r="E1852" s="593"/>
      <c r="F1852" s="593"/>
      <c r="G1852" s="593"/>
      <c r="H1852" s="592"/>
      <c r="I1852" s="1271" t="s">
        <v>70</v>
      </c>
      <c r="J1852" s="1272"/>
      <c r="K1852" s="573"/>
      <c r="L1852" s="541"/>
      <c r="M1852" s="540"/>
    </row>
    <row r="1853" spans="1:13">
      <c r="A1853" s="594" t="s">
        <v>69</v>
      </c>
      <c r="B1853" s="593"/>
      <c r="C1853" s="593"/>
      <c r="D1853" s="593"/>
      <c r="E1853" s="593"/>
      <c r="F1853" s="593"/>
      <c r="G1853" s="593"/>
      <c r="H1853" s="592"/>
      <c r="I1853" s="1285" t="s">
        <v>68</v>
      </c>
      <c r="J1853" s="1286"/>
      <c r="K1853" s="591"/>
      <c r="L1853" s="590"/>
      <c r="M1853" s="589"/>
    </row>
    <row r="1854" spans="1:13" ht="19.5" thickBot="1">
      <c r="A1854" s="588"/>
      <c r="B1854" s="587"/>
      <c r="C1854" s="587"/>
      <c r="D1854" s="587"/>
      <c r="E1854" s="587"/>
      <c r="F1854" s="587"/>
      <c r="G1854" s="587"/>
      <c r="H1854" s="586"/>
      <c r="I1854" s="1282" t="s">
        <v>67</v>
      </c>
      <c r="J1854" s="1283"/>
      <c r="K1854" s="581"/>
      <c r="L1854" s="580"/>
      <c r="M1854" s="585"/>
    </row>
    <row r="1855" spans="1:13">
      <c r="A1855" s="584" t="s">
        <v>66</v>
      </c>
      <c r="B1855" s="583"/>
      <c r="C1855" s="583"/>
      <c r="D1855" s="583"/>
      <c r="E1855" s="583"/>
      <c r="F1855" s="583"/>
      <c r="G1855" s="537"/>
      <c r="H1855" s="536"/>
      <c r="I1855" s="537"/>
      <c r="J1855" s="536"/>
      <c r="K1855" s="1287">
        <f>K1857+K1864+K1872+K1876+K1877+K1881</f>
        <v>39.580000000000005</v>
      </c>
      <c r="L1855" s="1288"/>
      <c r="M1855" s="535">
        <f>M1857+M1864+M1872+M1876+M1877+M1881</f>
        <v>517606.65840000001</v>
      </c>
    </row>
    <row r="1856" spans="1:13" ht="19.5" thickBot="1">
      <c r="A1856" s="582"/>
      <c r="B1856" s="531"/>
      <c r="C1856" s="531"/>
      <c r="D1856" s="531"/>
      <c r="E1856" s="531"/>
      <c r="F1856" s="531"/>
      <c r="G1856" s="531"/>
      <c r="H1856" s="530"/>
      <c r="I1856" s="531"/>
      <c r="J1856" s="530"/>
      <c r="K1856" s="531"/>
      <c r="L1856" s="530"/>
      <c r="M1856" s="529"/>
    </row>
    <row r="1857" spans="1:13" ht="19.5" thickBot="1">
      <c r="A1857" s="1228" t="s">
        <v>65</v>
      </c>
      <c r="B1857" s="1229"/>
      <c r="C1857" s="1229"/>
      <c r="D1857" s="1229"/>
      <c r="E1857" s="1229"/>
      <c r="F1857" s="1229"/>
      <c r="G1857" s="1229"/>
      <c r="H1857" s="1279"/>
      <c r="I1857" s="550"/>
      <c r="J1857" s="549"/>
      <c r="K1857" s="1289">
        <f>K1858+K1859+K1860+K1862+K1863</f>
        <v>9.6900000000000013</v>
      </c>
      <c r="L1857" s="1284"/>
      <c r="M1857" s="548">
        <f>K1857*12*I1829</f>
        <v>126720.78120000001</v>
      </c>
    </row>
    <row r="1858" spans="1:13">
      <c r="A1858" s="588" t="s">
        <v>64</v>
      </c>
      <c r="B1858" s="587"/>
      <c r="C1858" s="587"/>
      <c r="D1858" s="587"/>
      <c r="E1858" s="587"/>
      <c r="F1858" s="587"/>
      <c r="G1858" s="587"/>
      <c r="H1858" s="586"/>
      <c r="I1858" s="1275" t="s">
        <v>63</v>
      </c>
      <c r="J1858" s="1276"/>
      <c r="K1858" s="1251">
        <v>2.2400000000000002</v>
      </c>
      <c r="L1858" s="1252"/>
      <c r="M1858" s="540">
        <f>K1858*12*I1829</f>
        <v>29293.555200000003</v>
      </c>
    </row>
    <row r="1859" spans="1:13">
      <c r="A1859" s="595" t="s">
        <v>62</v>
      </c>
      <c r="B1859" s="676"/>
      <c r="C1859" s="676"/>
      <c r="D1859" s="676"/>
      <c r="E1859" s="676"/>
      <c r="F1859" s="676"/>
      <c r="G1859" s="676"/>
      <c r="H1859" s="675"/>
      <c r="I1859" s="1277" t="s">
        <v>61</v>
      </c>
      <c r="J1859" s="1278"/>
      <c r="K1859" s="1271">
        <v>5.28</v>
      </c>
      <c r="L1859" s="1272"/>
      <c r="M1859" s="540">
        <f>K1859*12*I1829</f>
        <v>69049.094400000002</v>
      </c>
    </row>
    <row r="1860" spans="1:13">
      <c r="A1860" s="594" t="s">
        <v>60</v>
      </c>
      <c r="B1860" s="593"/>
      <c r="C1860" s="593"/>
      <c r="D1860" s="593"/>
      <c r="E1860" s="593"/>
      <c r="F1860" s="593"/>
      <c r="G1860" s="593"/>
      <c r="H1860" s="592"/>
      <c r="I1860" s="1285" t="s">
        <v>59</v>
      </c>
      <c r="J1860" s="1286"/>
      <c r="K1860" s="1271">
        <v>0.6</v>
      </c>
      <c r="L1860" s="1272"/>
      <c r="M1860" s="540">
        <f>K1860*12*I1829</f>
        <v>7846.4879999999994</v>
      </c>
    </row>
    <row r="1861" spans="1:13">
      <c r="A1861" s="678" t="s">
        <v>58</v>
      </c>
      <c r="B1861" s="581"/>
      <c r="C1861" s="581"/>
      <c r="D1861" s="581"/>
      <c r="E1861" s="587"/>
      <c r="F1861" s="587"/>
      <c r="G1861" s="587"/>
      <c r="H1861" s="586"/>
      <c r="I1861" s="581"/>
      <c r="J1861" s="580"/>
      <c r="K1861" s="518"/>
      <c r="L1861" s="541"/>
      <c r="M1861" s="540"/>
    </row>
    <row r="1862" spans="1:13">
      <c r="A1862" s="595" t="s">
        <v>57</v>
      </c>
      <c r="B1862" s="676"/>
      <c r="C1862" s="676"/>
      <c r="D1862" s="676"/>
      <c r="E1862" s="676"/>
      <c r="F1862" s="676"/>
      <c r="G1862" s="676"/>
      <c r="H1862" s="675"/>
      <c r="I1862" s="1277" t="s">
        <v>27</v>
      </c>
      <c r="J1862" s="1278"/>
      <c r="K1862" s="1271">
        <v>0.18</v>
      </c>
      <c r="L1862" s="1272"/>
      <c r="M1862" s="540">
        <f>K1862*12*I1829</f>
        <v>2353.9464000000003</v>
      </c>
    </row>
    <row r="1863" spans="1:13" ht="19.5" thickBot="1">
      <c r="A1863" s="594" t="s">
        <v>56</v>
      </c>
      <c r="B1863" s="593"/>
      <c r="C1863" s="593"/>
      <c r="D1863" s="593"/>
      <c r="E1863" s="593"/>
      <c r="F1863" s="593"/>
      <c r="G1863" s="593"/>
      <c r="H1863" s="592"/>
      <c r="I1863" s="1240" t="s">
        <v>27</v>
      </c>
      <c r="J1863" s="1241"/>
      <c r="K1863" s="1282">
        <v>1.39</v>
      </c>
      <c r="L1863" s="1283"/>
      <c r="M1863" s="540">
        <f>K1863*12*I1829</f>
        <v>18177.697199999999</v>
      </c>
    </row>
    <row r="1864" spans="1:13" ht="19.5" thickBot="1">
      <c r="A1864" s="1303" t="s">
        <v>55</v>
      </c>
      <c r="B1864" s="1304"/>
      <c r="C1864" s="1304"/>
      <c r="D1864" s="1304"/>
      <c r="E1864" s="1304"/>
      <c r="F1864" s="1304"/>
      <c r="G1864" s="1304"/>
      <c r="H1864" s="1305"/>
      <c r="I1864" s="550"/>
      <c r="J1864" s="549"/>
      <c r="K1864" s="1274">
        <f>K1865+K1866+K1868+K1869+K1870+K1871</f>
        <v>2.5499999999999998</v>
      </c>
      <c r="L1864" s="1284"/>
      <c r="M1864" s="548">
        <f>K1864*12*I1829</f>
        <v>33347.573999999993</v>
      </c>
    </row>
    <row r="1865" spans="1:13">
      <c r="A1865" s="677" t="s">
        <v>54</v>
      </c>
      <c r="B1865" s="581"/>
      <c r="C1865" s="581"/>
      <c r="D1865" s="581"/>
      <c r="E1865" s="581"/>
      <c r="F1865" s="587"/>
      <c r="G1865" s="587"/>
      <c r="H1865" s="586"/>
      <c r="I1865" s="576"/>
      <c r="J1865" s="541"/>
      <c r="K1865" s="1251">
        <v>0.14000000000000001</v>
      </c>
      <c r="L1865" s="1252"/>
      <c r="M1865" s="540">
        <f>K1865*12*I1829</f>
        <v>1830.8472000000002</v>
      </c>
    </row>
    <row r="1866" spans="1:13">
      <c r="A1866" s="615" t="s">
        <v>53</v>
      </c>
      <c r="B1866" s="591"/>
      <c r="C1866" s="591"/>
      <c r="D1866" s="591"/>
      <c r="E1866" s="591"/>
      <c r="F1866" s="593"/>
      <c r="G1866" s="593"/>
      <c r="H1866" s="592"/>
      <c r="I1866" s="1271" t="s">
        <v>52</v>
      </c>
      <c r="J1866" s="1272"/>
      <c r="K1866" s="1271">
        <v>1.22</v>
      </c>
      <c r="L1866" s="1272"/>
      <c r="M1866" s="540">
        <f>K1866*12*I1829</f>
        <v>15954.525600000001</v>
      </c>
    </row>
    <row r="1867" spans="1:13">
      <c r="A1867" s="588" t="s">
        <v>51</v>
      </c>
      <c r="B1867" s="587"/>
      <c r="C1867" s="587"/>
      <c r="D1867" s="587"/>
      <c r="E1867" s="587"/>
      <c r="F1867" s="587"/>
      <c r="G1867" s="587"/>
      <c r="H1867" s="586"/>
      <c r="I1867" s="1275" t="s">
        <v>50</v>
      </c>
      <c r="J1867" s="1276"/>
      <c r="K1867" s="573"/>
      <c r="L1867" s="541"/>
      <c r="M1867" s="540"/>
    </row>
    <row r="1868" spans="1:13">
      <c r="A1868" s="595" t="s">
        <v>49</v>
      </c>
      <c r="B1868" s="676"/>
      <c r="C1868" s="676"/>
      <c r="D1868" s="676"/>
      <c r="E1868" s="676"/>
      <c r="F1868" s="676"/>
      <c r="G1868" s="676"/>
      <c r="H1868" s="675"/>
      <c r="I1868" s="1277" t="s">
        <v>48</v>
      </c>
      <c r="J1868" s="1278"/>
      <c r="K1868" s="1271">
        <v>0.75</v>
      </c>
      <c r="L1868" s="1272"/>
      <c r="M1868" s="540">
        <f>K1868*12*I1829</f>
        <v>9808.11</v>
      </c>
    </row>
    <row r="1869" spans="1:13">
      <c r="A1869" s="595" t="s">
        <v>47</v>
      </c>
      <c r="B1869" s="676"/>
      <c r="C1869" s="676"/>
      <c r="D1869" s="676"/>
      <c r="E1869" s="676"/>
      <c r="F1869" s="676"/>
      <c r="G1869" s="676"/>
      <c r="H1869" s="675"/>
      <c r="I1869" s="1277" t="s">
        <v>46</v>
      </c>
      <c r="J1869" s="1278"/>
      <c r="K1869" s="1271">
        <v>0.19</v>
      </c>
      <c r="L1869" s="1272"/>
      <c r="M1869" s="540">
        <f>K1869*12*I1829</f>
        <v>2484.7212000000004</v>
      </c>
    </row>
    <row r="1870" spans="1:13">
      <c r="A1870" s="594" t="s">
        <v>38</v>
      </c>
      <c r="B1870" s="593"/>
      <c r="C1870" s="593"/>
      <c r="D1870" s="593"/>
      <c r="E1870" s="593"/>
      <c r="F1870" s="593"/>
      <c r="G1870" s="593"/>
      <c r="H1870" s="592"/>
      <c r="I1870" s="1277" t="s">
        <v>37</v>
      </c>
      <c r="J1870" s="1278"/>
      <c r="K1870" s="1238">
        <v>0.1</v>
      </c>
      <c r="L1870" s="1239"/>
      <c r="M1870" s="540">
        <f>K1870*12*I1829</f>
        <v>1307.748</v>
      </c>
    </row>
    <row r="1871" spans="1:13" ht="19.5" thickBot="1">
      <c r="A1871" s="594" t="s">
        <v>45</v>
      </c>
      <c r="B1871" s="593"/>
      <c r="C1871" s="593"/>
      <c r="D1871" s="593"/>
      <c r="E1871" s="593"/>
      <c r="F1871" s="593"/>
      <c r="G1871" s="593"/>
      <c r="H1871" s="592"/>
      <c r="I1871" s="1240" t="s">
        <v>44</v>
      </c>
      <c r="J1871" s="1241"/>
      <c r="K1871" s="1242">
        <v>0.15</v>
      </c>
      <c r="L1871" s="1243"/>
      <c r="M1871" s="572">
        <f>K1871*12*I1829</f>
        <v>1961.6219999999998</v>
      </c>
    </row>
    <row r="1872" spans="1:13" ht="19.5" thickBot="1">
      <c r="A1872" s="1303" t="s">
        <v>43</v>
      </c>
      <c r="B1872" s="1304"/>
      <c r="C1872" s="1304"/>
      <c r="D1872" s="1304"/>
      <c r="E1872" s="1304"/>
      <c r="F1872" s="1304"/>
      <c r="G1872" s="1304"/>
      <c r="H1872" s="1305"/>
      <c r="I1872" s="571"/>
      <c r="J1872" s="570"/>
      <c r="K1872" s="1269">
        <f>K1873+K1874+K1875</f>
        <v>1.67</v>
      </c>
      <c r="L1872" s="1270"/>
      <c r="M1872" s="548">
        <f>K1872*12*I1829</f>
        <v>21839.391599999999</v>
      </c>
    </row>
    <row r="1873" spans="1:13">
      <c r="A1873" s="588" t="s">
        <v>42</v>
      </c>
      <c r="B1873" s="587"/>
      <c r="C1873" s="587"/>
      <c r="D1873" s="587"/>
      <c r="E1873" s="587"/>
      <c r="F1873" s="587"/>
      <c r="G1873" s="587"/>
      <c r="H1873" s="586"/>
      <c r="I1873" s="1234" t="s">
        <v>41</v>
      </c>
      <c r="J1873" s="1235"/>
      <c r="K1873" s="1236">
        <v>0.8</v>
      </c>
      <c r="L1873" s="1237"/>
      <c r="M1873" s="540">
        <f>K1873*12*I1829</f>
        <v>10461.984</v>
      </c>
    </row>
    <row r="1874" spans="1:13">
      <c r="A1874" s="595" t="s">
        <v>40</v>
      </c>
      <c r="B1874" s="676"/>
      <c r="C1874" s="676"/>
      <c r="D1874" s="676"/>
      <c r="E1874" s="676"/>
      <c r="F1874" s="676"/>
      <c r="G1874" s="676"/>
      <c r="H1874" s="675"/>
      <c r="I1874" s="563" t="s">
        <v>39</v>
      </c>
      <c r="J1874" s="517"/>
      <c r="K1874" s="1238">
        <v>0.7</v>
      </c>
      <c r="L1874" s="1239"/>
      <c r="M1874" s="540">
        <f>K1874*12*I1829</f>
        <v>9154.235999999999</v>
      </c>
    </row>
    <row r="1875" spans="1:13" ht="19.5" thickBot="1">
      <c r="A1875" s="594" t="s">
        <v>38</v>
      </c>
      <c r="B1875" s="593"/>
      <c r="C1875" s="593"/>
      <c r="D1875" s="593"/>
      <c r="E1875" s="593"/>
      <c r="F1875" s="593"/>
      <c r="G1875" s="593"/>
      <c r="H1875" s="592"/>
      <c r="I1875" s="1240" t="s">
        <v>37</v>
      </c>
      <c r="J1875" s="1241"/>
      <c r="K1875" s="1242">
        <v>0.17</v>
      </c>
      <c r="L1875" s="1243"/>
      <c r="M1875" s="540">
        <f>K1875*12*I1829</f>
        <v>2223.1716000000001</v>
      </c>
    </row>
    <row r="1876" spans="1:13" ht="19.5" thickBot="1">
      <c r="A1876" s="674" t="s">
        <v>36</v>
      </c>
      <c r="B1876" s="673"/>
      <c r="C1876" s="673"/>
      <c r="D1876" s="673"/>
      <c r="E1876" s="673"/>
      <c r="F1876" s="673"/>
      <c r="G1876" s="673"/>
      <c r="H1876" s="672"/>
      <c r="I1876" s="1330" t="s">
        <v>35</v>
      </c>
      <c r="J1876" s="1331"/>
      <c r="K1876" s="1246">
        <v>23.6</v>
      </c>
      <c r="L1876" s="1247"/>
      <c r="M1876" s="548">
        <f>K1876*12*I1829</f>
        <v>308628.52800000005</v>
      </c>
    </row>
    <row r="1877" spans="1:13" ht="19.5" thickBot="1">
      <c r="A1877" s="1228" t="s">
        <v>34</v>
      </c>
      <c r="B1877" s="1229"/>
      <c r="C1877" s="1229"/>
      <c r="D1877" s="1229"/>
      <c r="E1877" s="1229"/>
      <c r="F1877" s="1229"/>
      <c r="G1877" s="1229"/>
      <c r="H1877" s="1279"/>
      <c r="I1877" s="550"/>
      <c r="J1877" s="549"/>
      <c r="K1877" s="1274">
        <v>1.98</v>
      </c>
      <c r="L1877" s="1270"/>
      <c r="M1877" s="548">
        <f>K1877*12*I1829</f>
        <v>25893.410399999997</v>
      </c>
    </row>
    <row r="1878" spans="1:13">
      <c r="A1878" s="547" t="s">
        <v>33</v>
      </c>
      <c r="B1878" s="546"/>
      <c r="C1878" s="546"/>
      <c r="D1878" s="546"/>
      <c r="E1878" s="546"/>
      <c r="F1878" s="546"/>
      <c r="G1878" s="546"/>
      <c r="H1878" s="544"/>
      <c r="I1878" s="1251" t="s">
        <v>32</v>
      </c>
      <c r="J1878" s="1252"/>
      <c r="K1878" s="543"/>
      <c r="L1878" s="542"/>
      <c r="M1878" s="540"/>
    </row>
    <row r="1879" spans="1:13">
      <c r="A1879" s="547" t="s">
        <v>31</v>
      </c>
      <c r="B1879" s="546"/>
      <c r="C1879" s="546"/>
      <c r="D1879" s="546"/>
      <c r="E1879" s="546"/>
      <c r="F1879" s="546"/>
      <c r="G1879" s="546"/>
      <c r="H1879" s="544"/>
      <c r="I1879" s="518"/>
      <c r="J1879" s="541"/>
      <c r="K1879" s="543"/>
      <c r="L1879" s="542"/>
      <c r="M1879" s="540"/>
    </row>
    <row r="1880" spans="1:13" ht="19.5" thickBot="1">
      <c r="A1880" s="547" t="s">
        <v>30</v>
      </c>
      <c r="B1880" s="546"/>
      <c r="C1880" s="546"/>
      <c r="D1880" s="546"/>
      <c r="E1880" s="546"/>
      <c r="F1880" s="546"/>
      <c r="G1880" s="546"/>
      <c r="H1880" s="544"/>
      <c r="I1880" s="558"/>
      <c r="J1880" s="541"/>
      <c r="K1880" s="543"/>
      <c r="L1880" s="542"/>
      <c r="M1880" s="540"/>
    </row>
    <row r="1881" spans="1:13" ht="19.5" thickBot="1">
      <c r="A1881" s="674" t="s">
        <v>29</v>
      </c>
      <c r="B1881" s="673"/>
      <c r="C1881" s="673"/>
      <c r="D1881" s="673"/>
      <c r="E1881" s="673"/>
      <c r="F1881" s="673"/>
      <c r="G1881" s="673"/>
      <c r="H1881" s="672"/>
      <c r="I1881" s="550"/>
      <c r="J1881" s="549"/>
      <c r="K1881" s="1274">
        <v>0.09</v>
      </c>
      <c r="L1881" s="1270"/>
      <c r="M1881" s="548">
        <f>K1881*12*I1829</f>
        <v>1176.9732000000001</v>
      </c>
    </row>
    <row r="1882" spans="1:13">
      <c r="A1882" s="547" t="s">
        <v>28</v>
      </c>
      <c r="B1882" s="546"/>
      <c r="C1882" s="546"/>
      <c r="D1882" s="546"/>
      <c r="E1882" s="546"/>
      <c r="F1882" s="546"/>
      <c r="G1882" s="546"/>
      <c r="H1882" s="544"/>
      <c r="I1882" s="1251" t="s">
        <v>27</v>
      </c>
      <c r="J1882" s="1252"/>
      <c r="K1882" s="551"/>
      <c r="L1882" s="542"/>
      <c r="M1882" s="540"/>
    </row>
    <row r="1883" spans="1:13" ht="19.5" thickBot="1">
      <c r="A1883" s="547" t="s">
        <v>26</v>
      </c>
      <c r="B1883" s="546"/>
      <c r="C1883" s="546"/>
      <c r="D1883" s="546"/>
      <c r="E1883" s="546"/>
      <c r="F1883" s="546"/>
      <c r="G1883" s="546"/>
      <c r="H1883" s="544"/>
      <c r="I1883" s="518"/>
      <c r="J1883" s="541"/>
      <c r="K1883" s="551"/>
      <c r="L1883" s="542"/>
      <c r="M1883" s="540"/>
    </row>
    <row r="1884" spans="1:13" ht="19.5" thickBot="1">
      <c r="A1884" s="1228" t="s">
        <v>111</v>
      </c>
      <c r="B1884" s="1229"/>
      <c r="C1884" s="1229"/>
      <c r="D1884" s="1229"/>
      <c r="E1884" s="1229"/>
      <c r="F1884" s="1229"/>
      <c r="G1884" s="1229"/>
      <c r="H1884" s="1279"/>
      <c r="I1884" s="550"/>
      <c r="J1884" s="549"/>
      <c r="K1884" s="1274">
        <v>8.34</v>
      </c>
      <c r="L1884" s="1270"/>
      <c r="M1884" s="548">
        <f>K1884*12*I1829</f>
        <v>109066.1832</v>
      </c>
    </row>
    <row r="1885" spans="1:13">
      <c r="A1885" s="547" t="s">
        <v>24</v>
      </c>
      <c r="B1885" s="545"/>
      <c r="C1885" s="545"/>
      <c r="D1885" s="545"/>
      <c r="E1885" s="545"/>
      <c r="F1885" s="546"/>
      <c r="G1885" s="545"/>
      <c r="H1885" s="544"/>
      <c r="I1885" s="1271" t="s">
        <v>23</v>
      </c>
      <c r="J1885" s="1272"/>
      <c r="K1885" s="543"/>
      <c r="L1885" s="542"/>
      <c r="M1885" s="540"/>
    </row>
    <row r="1886" spans="1:13">
      <c r="A1886" s="547" t="s">
        <v>22</v>
      </c>
      <c r="B1886" s="545"/>
      <c r="C1886" s="545"/>
      <c r="D1886" s="545"/>
      <c r="E1886" s="545"/>
      <c r="F1886" s="546"/>
      <c r="G1886" s="545"/>
      <c r="H1886" s="544"/>
      <c r="I1886" s="1271" t="s">
        <v>21</v>
      </c>
      <c r="J1886" s="1272"/>
      <c r="K1886" s="543"/>
      <c r="L1886" s="542"/>
      <c r="M1886" s="540"/>
    </row>
    <row r="1887" spans="1:13">
      <c r="A1887" s="547" t="s">
        <v>20</v>
      </c>
      <c r="B1887" s="545"/>
      <c r="C1887" s="545"/>
      <c r="D1887" s="545"/>
      <c r="E1887" s="545"/>
      <c r="F1887" s="546"/>
      <c r="G1887" s="545"/>
      <c r="H1887" s="544"/>
      <c r="I1887" s="1271" t="s">
        <v>19</v>
      </c>
      <c r="J1887" s="1272"/>
      <c r="K1887" s="543"/>
      <c r="L1887" s="542"/>
      <c r="M1887" s="540"/>
    </row>
    <row r="1888" spans="1:13">
      <c r="A1888" s="547" t="s">
        <v>18</v>
      </c>
      <c r="B1888" s="545"/>
      <c r="C1888" s="545"/>
      <c r="D1888" s="545"/>
      <c r="E1888" s="545"/>
      <c r="F1888" s="546"/>
      <c r="G1888" s="545"/>
      <c r="H1888" s="544"/>
      <c r="I1888" s="1271" t="s">
        <v>17</v>
      </c>
      <c r="J1888" s="1272"/>
      <c r="K1888" s="543"/>
      <c r="L1888" s="542"/>
      <c r="M1888" s="540"/>
    </row>
    <row r="1889" spans="1:13">
      <c r="A1889" s="547" t="s">
        <v>16</v>
      </c>
      <c r="B1889" s="545"/>
      <c r="C1889" s="545"/>
      <c r="D1889" s="545"/>
      <c r="E1889" s="545"/>
      <c r="F1889" s="546"/>
      <c r="G1889" s="545"/>
      <c r="H1889" s="544"/>
      <c r="I1889" s="1271" t="s">
        <v>15</v>
      </c>
      <c r="J1889" s="1272"/>
      <c r="K1889" s="543"/>
      <c r="L1889" s="542"/>
      <c r="M1889" s="540"/>
    </row>
    <row r="1890" spans="1:13">
      <c r="A1890" s="547" t="s">
        <v>14</v>
      </c>
      <c r="B1890" s="545"/>
      <c r="C1890" s="545"/>
      <c r="D1890" s="545"/>
      <c r="E1890" s="545"/>
      <c r="F1890" s="546"/>
      <c r="G1890" s="545"/>
      <c r="H1890" s="544"/>
      <c r="I1890" s="518"/>
      <c r="J1890" s="541"/>
      <c r="K1890" s="543"/>
      <c r="L1890" s="542"/>
      <c r="M1890" s="540"/>
    </row>
    <row r="1891" spans="1:13">
      <c r="A1891" s="547" t="s">
        <v>13</v>
      </c>
      <c r="B1891" s="545"/>
      <c r="C1891" s="545"/>
      <c r="D1891" s="545"/>
      <c r="E1891" s="545"/>
      <c r="F1891" s="546"/>
      <c r="G1891" s="545"/>
      <c r="H1891" s="544"/>
      <c r="I1891" s="518"/>
      <c r="J1891" s="541"/>
      <c r="K1891" s="543"/>
      <c r="L1891" s="542"/>
      <c r="M1891" s="540"/>
    </row>
    <row r="1892" spans="1:13">
      <c r="A1892" s="547" t="s">
        <v>12</v>
      </c>
      <c r="B1892" s="545"/>
      <c r="C1892" s="545"/>
      <c r="D1892" s="545"/>
      <c r="E1892" s="545"/>
      <c r="F1892" s="546"/>
      <c r="G1892" s="545"/>
      <c r="H1892" s="544"/>
      <c r="I1892" s="518"/>
      <c r="J1892" s="541"/>
      <c r="K1892" s="543"/>
      <c r="L1892" s="542"/>
      <c r="M1892" s="540"/>
    </row>
    <row r="1893" spans="1:13">
      <c r="A1893" s="547" t="s">
        <v>11</v>
      </c>
      <c r="B1893" s="545"/>
      <c r="C1893" s="545"/>
      <c r="D1893" s="545"/>
      <c r="E1893" s="545"/>
      <c r="F1893" s="546"/>
      <c r="G1893" s="545"/>
      <c r="H1893" s="544"/>
      <c r="I1893" s="518"/>
      <c r="J1893" s="541"/>
      <c r="K1893" s="543"/>
      <c r="L1893" s="542"/>
      <c r="M1893" s="540"/>
    </row>
    <row r="1894" spans="1:13">
      <c r="A1894" s="547" t="s">
        <v>10</v>
      </c>
      <c r="B1894" s="545"/>
      <c r="C1894" s="545"/>
      <c r="D1894" s="545"/>
      <c r="E1894" s="545"/>
      <c r="F1894" s="546"/>
      <c r="G1894" s="545"/>
      <c r="H1894" s="544"/>
      <c r="I1894" s="518"/>
      <c r="J1894" s="541"/>
      <c r="K1894" s="543"/>
      <c r="L1894" s="542"/>
      <c r="M1894" s="540"/>
    </row>
    <row r="1895" spans="1:13" ht="19.5" thickBot="1">
      <c r="A1895" s="1248" t="s">
        <v>9</v>
      </c>
      <c r="B1895" s="1249"/>
      <c r="C1895" s="1249"/>
      <c r="D1895" s="1249"/>
      <c r="E1895" s="1249"/>
      <c r="F1895" s="1249"/>
      <c r="G1895" s="1249"/>
      <c r="H1895" s="1250"/>
      <c r="I1895" s="518"/>
      <c r="J1895" s="541"/>
      <c r="K1895" s="518"/>
      <c r="L1895" s="541"/>
      <c r="M1895" s="540"/>
    </row>
    <row r="1896" spans="1:13">
      <c r="A1896" s="539" t="s">
        <v>8</v>
      </c>
      <c r="B1896" s="538"/>
      <c r="C1896" s="538"/>
      <c r="D1896" s="538"/>
      <c r="E1896" s="538"/>
      <c r="F1896" s="538"/>
      <c r="G1896" s="538"/>
      <c r="H1896" s="538"/>
      <c r="I1896" s="1251" t="s">
        <v>3</v>
      </c>
      <c r="J1896" s="1252"/>
      <c r="K1896" s="537"/>
      <c r="L1896" s="536"/>
      <c r="M1896" s="535"/>
    </row>
    <row r="1897" spans="1:13" ht="19.5" thickBot="1">
      <c r="A1897" s="534" t="s">
        <v>7</v>
      </c>
      <c r="B1897" s="533"/>
      <c r="C1897" s="533"/>
      <c r="D1897" s="533"/>
      <c r="E1897" s="533"/>
      <c r="F1897" s="533"/>
      <c r="G1897" s="533"/>
      <c r="H1897" s="533"/>
      <c r="I1897" s="532"/>
      <c r="J1897" s="530"/>
      <c r="K1897" s="531"/>
      <c r="L1897" s="530"/>
      <c r="M1897" s="529"/>
    </row>
    <row r="1898" spans="1:13" ht="19.5" thickBot="1">
      <c r="A1898" s="1228" t="s">
        <v>6</v>
      </c>
      <c r="B1898" s="1229"/>
      <c r="C1898" s="1229"/>
      <c r="D1898" s="1229"/>
      <c r="E1898" s="1229"/>
      <c r="F1898" s="1229"/>
      <c r="G1898" s="1229"/>
      <c r="H1898" s="1299"/>
      <c r="I1898" s="1232" t="s">
        <v>5</v>
      </c>
      <c r="J1898" s="1300"/>
      <c r="K1898" s="1296">
        <v>1.69</v>
      </c>
      <c r="L1898" s="1297"/>
      <c r="M1898" s="521">
        <f>K1898*12*I1829</f>
        <v>22100.941200000001</v>
      </c>
    </row>
    <row r="1899" spans="1:13" ht="19.5" thickBot="1">
      <c r="A1899" s="526" t="s">
        <v>4</v>
      </c>
      <c r="B1899" s="525"/>
      <c r="C1899" s="525"/>
      <c r="D1899" s="525"/>
      <c r="E1899" s="525"/>
      <c r="F1899" s="525"/>
      <c r="G1899" s="525"/>
      <c r="H1899" s="525"/>
      <c r="I1899" s="1232" t="s">
        <v>3</v>
      </c>
      <c r="J1899" s="1233"/>
      <c r="K1899" s="1258">
        <v>0.63</v>
      </c>
      <c r="L1899" s="1259"/>
      <c r="M1899" s="521">
        <f>K1899*I1829*12</f>
        <v>8238.8123999999989</v>
      </c>
    </row>
    <row r="1900" spans="1:13" ht="19.5" thickBot="1">
      <c r="A1900" s="526" t="s">
        <v>2</v>
      </c>
      <c r="B1900" s="525"/>
      <c r="C1900" s="525"/>
      <c r="D1900" s="525"/>
      <c r="E1900" s="525"/>
      <c r="F1900" s="525"/>
      <c r="G1900" s="525"/>
      <c r="H1900" s="525"/>
      <c r="I1900" s="524"/>
      <c r="J1900" s="523"/>
      <c r="K1900" s="1258"/>
      <c r="L1900" s="1259"/>
      <c r="M1900" s="521">
        <f>K1900*I1829*12</f>
        <v>0</v>
      </c>
    </row>
    <row r="1901" spans="1:13" ht="19.5" thickBot="1">
      <c r="A1901" s="1228" t="s">
        <v>0</v>
      </c>
      <c r="B1901" s="1229"/>
      <c r="C1901" s="1229"/>
      <c r="D1901" s="1229"/>
      <c r="E1901" s="1229"/>
      <c r="F1901" s="1229"/>
      <c r="G1901" s="1229"/>
      <c r="H1901" s="1229"/>
      <c r="I1901" s="522"/>
      <c r="J1901" s="521"/>
      <c r="K1901" s="1230">
        <f>K1830+K1840+K1855+K1884+K1898+K1900+K1899</f>
        <v>64.03</v>
      </c>
      <c r="L1901" s="1231"/>
      <c r="M1901" s="521">
        <f>M1830+M1840+M1855+M1884+M1898+M1900+M1899</f>
        <v>837351.04440000001</v>
      </c>
    </row>
    <row r="1903" spans="1:13">
      <c r="A1903" s="1329" t="s">
        <v>104</v>
      </c>
      <c r="B1903" s="1329"/>
      <c r="C1903" s="1329"/>
      <c r="D1903" s="1329"/>
      <c r="E1903" s="1329"/>
      <c r="F1903" s="1329"/>
      <c r="G1903" s="1329"/>
      <c r="H1903" s="1329"/>
      <c r="I1903" s="1329"/>
      <c r="J1903" s="1329"/>
      <c r="K1903" s="1329"/>
      <c r="L1903" s="1329"/>
      <c r="M1903" s="573"/>
    </row>
    <row r="1904" spans="1:13">
      <c r="A1904" s="1294" t="s">
        <v>139</v>
      </c>
      <c r="B1904" s="1294"/>
      <c r="C1904" s="1294"/>
      <c r="D1904" s="1294"/>
      <c r="E1904" s="1294"/>
      <c r="F1904" s="1294"/>
      <c r="G1904" s="1294"/>
      <c r="H1904" s="1294"/>
      <c r="I1904" s="1294"/>
      <c r="J1904" s="1294"/>
      <c r="K1904" s="1294"/>
      <c r="L1904" s="1294"/>
      <c r="M1904" s="573"/>
    </row>
    <row r="1905" spans="1:13">
      <c r="A1905" s="607"/>
      <c r="B1905" s="607"/>
      <c r="C1905" s="607"/>
      <c r="D1905" s="607"/>
      <c r="E1905" s="607"/>
      <c r="F1905" s="607" t="s">
        <v>259</v>
      </c>
      <c r="G1905" s="607"/>
      <c r="H1905" s="607"/>
      <c r="I1905" s="607"/>
      <c r="J1905" s="607"/>
      <c r="K1905" s="607"/>
      <c r="L1905" s="607"/>
      <c r="M1905" s="573"/>
    </row>
    <row r="1906" spans="1:13">
      <c r="A1906" s="615"/>
      <c r="B1906" s="591"/>
      <c r="C1906" s="1295" t="s">
        <v>100</v>
      </c>
      <c r="D1906" s="1295"/>
      <c r="E1906" s="1295"/>
      <c r="F1906" s="591"/>
      <c r="G1906" s="591"/>
      <c r="H1906" s="590"/>
      <c r="I1906" s="1285" t="s">
        <v>99</v>
      </c>
      <c r="J1906" s="1286"/>
      <c r="K1906" s="1285" t="s">
        <v>98</v>
      </c>
      <c r="L1906" s="1286"/>
      <c r="M1906" s="589"/>
    </row>
    <row r="1907" spans="1:13">
      <c r="A1907" s="558"/>
      <c r="B1907" s="518"/>
      <c r="C1907" s="518"/>
      <c r="D1907" s="518"/>
      <c r="E1907" s="518"/>
      <c r="F1907" s="518"/>
      <c r="G1907" s="518"/>
      <c r="H1907" s="541"/>
      <c r="I1907" s="518"/>
      <c r="J1907" s="541"/>
      <c r="K1907" s="1271" t="s">
        <v>97</v>
      </c>
      <c r="L1907" s="1272"/>
      <c r="M1907" s="616" t="s">
        <v>96</v>
      </c>
    </row>
    <row r="1908" spans="1:13">
      <c r="A1908" s="558"/>
      <c r="B1908" s="518"/>
      <c r="C1908" s="518"/>
      <c r="D1908" s="518"/>
      <c r="E1908" s="518"/>
      <c r="F1908" s="518"/>
      <c r="G1908" s="518"/>
      <c r="H1908" s="541"/>
      <c r="I1908" s="1271" t="s">
        <v>95</v>
      </c>
      <c r="J1908" s="1272"/>
      <c r="K1908" s="1275" t="s">
        <v>94</v>
      </c>
      <c r="L1908" s="1276"/>
      <c r="M1908" s="616" t="s">
        <v>93</v>
      </c>
    </row>
    <row r="1909" spans="1:13" ht="19.5" thickBot="1">
      <c r="A1909" s="615"/>
      <c r="B1909" s="591"/>
      <c r="C1909" s="591"/>
      <c r="D1909" s="591"/>
      <c r="E1909" s="591"/>
      <c r="F1909" s="591"/>
      <c r="G1909" s="591"/>
      <c r="H1909" s="590"/>
      <c r="I1909" s="1291">
        <v>1085.5</v>
      </c>
      <c r="J1909" s="1292"/>
      <c r="K1909" s="1240"/>
      <c r="L1909" s="1241"/>
      <c r="M1909" s="614"/>
    </row>
    <row r="1910" spans="1:13">
      <c r="A1910" s="605" t="s">
        <v>92</v>
      </c>
      <c r="B1910" s="583"/>
      <c r="C1910" s="583"/>
      <c r="D1910" s="583"/>
      <c r="E1910" s="583"/>
      <c r="F1910" s="583"/>
      <c r="G1910" s="583"/>
      <c r="H1910" s="613"/>
      <c r="I1910" s="537"/>
      <c r="J1910" s="536"/>
      <c r="K1910" s="1293">
        <f>K1913+K1916</f>
        <v>8.59</v>
      </c>
      <c r="L1910" s="1288"/>
      <c r="M1910" s="535">
        <f>K1910*12*I1909</f>
        <v>111893.34</v>
      </c>
    </row>
    <row r="1911" spans="1:13">
      <c r="A1911" s="612" t="s">
        <v>91</v>
      </c>
      <c r="B1911" s="611"/>
      <c r="C1911" s="611"/>
      <c r="D1911" s="611"/>
      <c r="E1911" s="611"/>
      <c r="F1911" s="611"/>
      <c r="G1911" s="611"/>
      <c r="H1911" s="606"/>
      <c r="I1911" s="518"/>
      <c r="J1911" s="541"/>
      <c r="K1911" s="518"/>
      <c r="L1911" s="541"/>
      <c r="M1911" s="610"/>
    </row>
    <row r="1912" spans="1:13" ht="19.5" thickBot="1">
      <c r="A1912" s="601" t="s">
        <v>90</v>
      </c>
      <c r="B1912" s="609"/>
      <c r="C1912" s="609"/>
      <c r="D1912" s="609"/>
      <c r="E1912" s="609"/>
      <c r="F1912" s="609"/>
      <c r="G1912" s="609"/>
      <c r="H1912" s="608"/>
      <c r="I1912" s="531"/>
      <c r="J1912" s="530"/>
      <c r="K1912" s="531"/>
      <c r="L1912" s="530"/>
      <c r="M1912" s="529"/>
    </row>
    <row r="1913" spans="1:13">
      <c r="A1913" s="588" t="s">
        <v>89</v>
      </c>
      <c r="B1913" s="581"/>
      <c r="C1913" s="581"/>
      <c r="D1913" s="581"/>
      <c r="E1913" s="581"/>
      <c r="F1913" s="581"/>
      <c r="G1913" s="581"/>
      <c r="H1913" s="580"/>
      <c r="I1913" s="1275" t="s">
        <v>27</v>
      </c>
      <c r="J1913" s="1276"/>
      <c r="K1913" s="1251">
        <v>5.54</v>
      </c>
      <c r="L1913" s="1252"/>
      <c r="M1913" s="540">
        <f>K1913*12*I1909</f>
        <v>72164.040000000008</v>
      </c>
    </row>
    <row r="1914" spans="1:13">
      <c r="A1914" s="547" t="s">
        <v>80</v>
      </c>
      <c r="B1914" s="518"/>
      <c r="C1914" s="518"/>
      <c r="D1914" s="518"/>
      <c r="E1914" s="518"/>
      <c r="F1914" s="518"/>
      <c r="G1914" s="518"/>
      <c r="H1914" s="541"/>
      <c r="I1914" s="1271" t="s">
        <v>70</v>
      </c>
      <c r="J1914" s="1272"/>
      <c r="K1914" s="573"/>
      <c r="L1914" s="541"/>
      <c r="M1914" s="540"/>
    </row>
    <row r="1915" spans="1:13">
      <c r="A1915" s="588" t="s">
        <v>79</v>
      </c>
      <c r="B1915" s="581"/>
      <c r="C1915" s="581"/>
      <c r="D1915" s="581"/>
      <c r="E1915" s="581"/>
      <c r="F1915" s="581"/>
      <c r="G1915" s="581"/>
      <c r="H1915" s="580"/>
      <c r="I1915" s="1275"/>
      <c r="J1915" s="1276"/>
      <c r="K1915" s="573"/>
      <c r="L1915" s="541"/>
      <c r="M1915" s="540"/>
    </row>
    <row r="1916" spans="1:13">
      <c r="A1916" s="588" t="s">
        <v>88</v>
      </c>
      <c r="B1916" s="581"/>
      <c r="C1916" s="581"/>
      <c r="D1916" s="581"/>
      <c r="E1916" s="581"/>
      <c r="F1916" s="581"/>
      <c r="G1916" s="581"/>
      <c r="H1916" s="580"/>
      <c r="I1916" s="1277" t="s">
        <v>59</v>
      </c>
      <c r="J1916" s="1278"/>
      <c r="K1916" s="1271">
        <v>3.05</v>
      </c>
      <c r="L1916" s="1272"/>
      <c r="M1916" s="540">
        <f>K1916*12*I1909</f>
        <v>39729.299999999996</v>
      </c>
    </row>
    <row r="1917" spans="1:13">
      <c r="A1917" s="595" t="s">
        <v>87</v>
      </c>
      <c r="B1917" s="563"/>
      <c r="C1917" s="563"/>
      <c r="D1917" s="563"/>
      <c r="E1917" s="563"/>
      <c r="F1917" s="563"/>
      <c r="G1917" s="563"/>
      <c r="H1917" s="517"/>
      <c r="I1917" s="1271" t="s">
        <v>70</v>
      </c>
      <c r="J1917" s="1272"/>
      <c r="K1917" s="607"/>
      <c r="L1917" s="606"/>
      <c r="M1917" s="540"/>
    </row>
    <row r="1918" spans="1:13">
      <c r="A1918" s="594" t="s">
        <v>86</v>
      </c>
      <c r="B1918" s="591"/>
      <c r="C1918" s="591"/>
      <c r="D1918" s="591"/>
      <c r="E1918" s="591"/>
      <c r="F1918" s="591"/>
      <c r="G1918" s="591"/>
      <c r="H1918" s="590"/>
      <c r="I1918" s="1271"/>
      <c r="J1918" s="1272"/>
      <c r="K1918" s="573"/>
      <c r="L1918" s="541"/>
      <c r="M1918" s="540"/>
    </row>
    <row r="1919" spans="1:13" ht="19.5" thickBot="1">
      <c r="A1919" s="588" t="s">
        <v>85</v>
      </c>
      <c r="B1919" s="587"/>
      <c r="C1919" s="587"/>
      <c r="D1919" s="587"/>
      <c r="E1919" s="587"/>
      <c r="F1919" s="587"/>
      <c r="G1919" s="587"/>
      <c r="H1919" s="586"/>
      <c r="I1919" s="581"/>
      <c r="J1919" s="580"/>
      <c r="K1919" s="1238"/>
      <c r="L1919" s="1239"/>
      <c r="M1919" s="540"/>
    </row>
    <row r="1920" spans="1:13">
      <c r="A1920" s="605" t="s">
        <v>84</v>
      </c>
      <c r="B1920" s="604"/>
      <c r="C1920" s="604"/>
      <c r="D1920" s="604"/>
      <c r="E1920" s="604"/>
      <c r="F1920" s="604"/>
      <c r="G1920" s="604"/>
      <c r="H1920" s="603"/>
      <c r="I1920" s="537"/>
      <c r="J1920" s="602"/>
      <c r="K1920" s="1290">
        <f>K1922+K1927+K1930</f>
        <v>6.1999999999999993</v>
      </c>
      <c r="L1920" s="1288"/>
      <c r="M1920" s="535">
        <f>K1920*12*I1909</f>
        <v>80761.2</v>
      </c>
    </row>
    <row r="1921" spans="1:13" ht="19.5" thickBot="1">
      <c r="A1921" s="601" t="s">
        <v>83</v>
      </c>
      <c r="B1921" s="600"/>
      <c r="C1921" s="600"/>
      <c r="D1921" s="600"/>
      <c r="E1921" s="600"/>
      <c r="F1921" s="600"/>
      <c r="G1921" s="600"/>
      <c r="H1921" s="599"/>
      <c r="I1921" s="531"/>
      <c r="J1921" s="598"/>
      <c r="K1921" s="531"/>
      <c r="L1921" s="530"/>
      <c r="M1921" s="529"/>
    </row>
    <row r="1922" spans="1:13">
      <c r="A1922" s="547" t="s">
        <v>82</v>
      </c>
      <c r="B1922" s="546"/>
      <c r="C1922" s="546"/>
      <c r="D1922" s="546"/>
      <c r="E1922" s="546"/>
      <c r="F1922" s="546"/>
      <c r="G1922" s="546"/>
      <c r="H1922" s="544"/>
      <c r="I1922" s="1271" t="s">
        <v>27</v>
      </c>
      <c r="J1922" s="1272"/>
      <c r="K1922" s="1251">
        <v>3.11</v>
      </c>
      <c r="L1922" s="1252"/>
      <c r="M1922" s="540">
        <f>K1922*12*I1909</f>
        <v>40510.86</v>
      </c>
    </row>
    <row r="1923" spans="1:13">
      <c r="A1923" s="588" t="s">
        <v>81</v>
      </c>
      <c r="B1923" s="587"/>
      <c r="C1923" s="587"/>
      <c r="D1923" s="587"/>
      <c r="E1923" s="587"/>
      <c r="F1923" s="587"/>
      <c r="G1923" s="587"/>
      <c r="H1923" s="586"/>
      <c r="I1923" s="597"/>
      <c r="J1923" s="596"/>
      <c r="K1923" s="573"/>
      <c r="L1923" s="541"/>
      <c r="M1923" s="540"/>
    </row>
    <row r="1924" spans="1:13">
      <c r="A1924" s="547" t="s">
        <v>80</v>
      </c>
      <c r="B1924" s="518"/>
      <c r="C1924" s="518"/>
      <c r="D1924" s="518"/>
      <c r="E1924" s="518"/>
      <c r="F1924" s="518"/>
      <c r="G1924" s="518"/>
      <c r="H1924" s="541"/>
      <c r="I1924" s="1271" t="s">
        <v>70</v>
      </c>
      <c r="J1924" s="1272"/>
      <c r="K1924" s="573"/>
      <c r="L1924" s="541"/>
      <c r="M1924" s="540"/>
    </row>
    <row r="1925" spans="1:13">
      <c r="A1925" s="588" t="s">
        <v>79</v>
      </c>
      <c r="B1925" s="581"/>
      <c r="C1925" s="581"/>
      <c r="D1925" s="581"/>
      <c r="E1925" s="581"/>
      <c r="F1925" s="581"/>
      <c r="G1925" s="581"/>
      <c r="H1925" s="580"/>
      <c r="I1925" s="1275"/>
      <c r="J1925" s="1276"/>
      <c r="K1925" s="573"/>
      <c r="L1925" s="541"/>
      <c r="M1925" s="540"/>
    </row>
    <row r="1926" spans="1:13">
      <c r="A1926" s="595" t="s">
        <v>78</v>
      </c>
      <c r="B1926" s="563"/>
      <c r="C1926" s="517"/>
      <c r="D1926" s="518"/>
      <c r="E1926" s="518"/>
      <c r="F1926" s="518"/>
      <c r="G1926" s="518"/>
      <c r="H1926" s="541"/>
      <c r="I1926" s="1271" t="s">
        <v>70</v>
      </c>
      <c r="J1926" s="1272"/>
      <c r="K1926" s="573"/>
      <c r="L1926" s="541"/>
      <c r="M1926" s="540"/>
    </row>
    <row r="1927" spans="1:13">
      <c r="A1927" s="547" t="s">
        <v>77</v>
      </c>
      <c r="B1927" s="518"/>
      <c r="C1927" s="518"/>
      <c r="D1927" s="563"/>
      <c r="E1927" s="563"/>
      <c r="F1927" s="563"/>
      <c r="G1927" s="563"/>
      <c r="H1927" s="517"/>
      <c r="I1927" s="1277" t="s">
        <v>59</v>
      </c>
      <c r="J1927" s="1278"/>
      <c r="K1927" s="1271">
        <v>1.36</v>
      </c>
      <c r="L1927" s="1272"/>
      <c r="M1927" s="540">
        <f>K1927*12*I1909</f>
        <v>17715.36</v>
      </c>
    </row>
    <row r="1928" spans="1:13">
      <c r="A1928" s="594" t="s">
        <v>76</v>
      </c>
      <c r="B1928" s="593"/>
      <c r="C1928" s="593"/>
      <c r="D1928" s="593"/>
      <c r="E1928" s="593"/>
      <c r="F1928" s="593"/>
      <c r="G1928" s="593"/>
      <c r="H1928" s="592"/>
      <c r="I1928" s="1285" t="s">
        <v>75</v>
      </c>
      <c r="J1928" s="1286"/>
      <c r="K1928" s="573"/>
      <c r="L1928" s="541"/>
      <c r="M1928" s="540"/>
    </row>
    <row r="1929" spans="1:13">
      <c r="A1929" s="588"/>
      <c r="B1929" s="587"/>
      <c r="C1929" s="587"/>
      <c r="D1929" s="587"/>
      <c r="E1929" s="587"/>
      <c r="F1929" s="587"/>
      <c r="G1929" s="587"/>
      <c r="H1929" s="586"/>
      <c r="I1929" s="581" t="s">
        <v>74</v>
      </c>
      <c r="J1929" s="580"/>
      <c r="K1929" s="573"/>
      <c r="L1929" s="541"/>
      <c r="M1929" s="540"/>
    </row>
    <row r="1930" spans="1:13">
      <c r="A1930" s="594" t="s">
        <v>73</v>
      </c>
      <c r="B1930" s="593"/>
      <c r="C1930" s="593"/>
      <c r="D1930" s="593"/>
      <c r="E1930" s="593"/>
      <c r="F1930" s="593"/>
      <c r="G1930" s="593"/>
      <c r="H1930" s="592"/>
      <c r="I1930" s="1285" t="s">
        <v>59</v>
      </c>
      <c r="J1930" s="1286"/>
      <c r="K1930" s="1271">
        <v>1.73</v>
      </c>
      <c r="L1930" s="1272"/>
      <c r="M1930" s="540">
        <f>K1930*12*I1909</f>
        <v>22534.98</v>
      </c>
    </row>
    <row r="1931" spans="1:13">
      <c r="A1931" s="588" t="s">
        <v>72</v>
      </c>
      <c r="B1931" s="587"/>
      <c r="C1931" s="587"/>
      <c r="D1931" s="587"/>
      <c r="E1931" s="587"/>
      <c r="F1931" s="587"/>
      <c r="G1931" s="587"/>
      <c r="H1931" s="586"/>
      <c r="I1931" s="581"/>
      <c r="J1931" s="580"/>
      <c r="K1931" s="573"/>
      <c r="L1931" s="541"/>
      <c r="M1931" s="540"/>
    </row>
    <row r="1932" spans="1:13">
      <c r="A1932" s="594" t="s">
        <v>71</v>
      </c>
      <c r="B1932" s="593"/>
      <c r="C1932" s="593"/>
      <c r="D1932" s="593"/>
      <c r="E1932" s="593"/>
      <c r="F1932" s="593"/>
      <c r="G1932" s="593"/>
      <c r="H1932" s="592"/>
      <c r="I1932" s="1271" t="s">
        <v>70</v>
      </c>
      <c r="J1932" s="1272"/>
      <c r="K1932" s="573"/>
      <c r="L1932" s="541"/>
      <c r="M1932" s="540"/>
    </row>
    <row r="1933" spans="1:13">
      <c r="A1933" s="594" t="s">
        <v>69</v>
      </c>
      <c r="B1933" s="593"/>
      <c r="C1933" s="593"/>
      <c r="D1933" s="593"/>
      <c r="E1933" s="593"/>
      <c r="F1933" s="593"/>
      <c r="G1933" s="593"/>
      <c r="H1933" s="592"/>
      <c r="I1933" s="1285" t="s">
        <v>68</v>
      </c>
      <c r="J1933" s="1286"/>
      <c r="K1933" s="591"/>
      <c r="L1933" s="590"/>
      <c r="M1933" s="589"/>
    </row>
    <row r="1934" spans="1:13" ht="19.5" thickBot="1">
      <c r="A1934" s="588"/>
      <c r="B1934" s="587"/>
      <c r="C1934" s="587"/>
      <c r="D1934" s="587"/>
      <c r="E1934" s="587"/>
      <c r="F1934" s="587"/>
      <c r="G1934" s="587"/>
      <c r="H1934" s="586"/>
      <c r="I1934" s="1282" t="s">
        <v>67</v>
      </c>
      <c r="J1934" s="1283"/>
      <c r="K1934" s="581"/>
      <c r="L1934" s="580"/>
      <c r="M1934" s="585"/>
    </row>
    <row r="1935" spans="1:13">
      <c r="A1935" s="584" t="s">
        <v>66</v>
      </c>
      <c r="B1935" s="583"/>
      <c r="C1935" s="583"/>
      <c r="D1935" s="583"/>
      <c r="E1935" s="583"/>
      <c r="F1935" s="583"/>
      <c r="G1935" s="537"/>
      <c r="H1935" s="536"/>
      <c r="I1935" s="537"/>
      <c r="J1935" s="536"/>
      <c r="K1935" s="1287">
        <f>K1937+K1944+K1952+K1956+K1957+K1961</f>
        <v>33.32</v>
      </c>
      <c r="L1935" s="1288"/>
      <c r="M1935" s="535">
        <f>M1937+M1944+M1952+M1956+M1957+M1961</f>
        <v>434026.32</v>
      </c>
    </row>
    <row r="1936" spans="1:13" ht="19.5" thickBot="1">
      <c r="A1936" s="582"/>
      <c r="B1936" s="531"/>
      <c r="C1936" s="531"/>
      <c r="D1936" s="531"/>
      <c r="E1936" s="531"/>
      <c r="F1936" s="531"/>
      <c r="G1936" s="531"/>
      <c r="H1936" s="530"/>
      <c r="I1936" s="531"/>
      <c r="J1936" s="530"/>
      <c r="K1936" s="531"/>
      <c r="L1936" s="530"/>
      <c r="M1936" s="529"/>
    </row>
    <row r="1937" spans="1:13" ht="19.5" thickBot="1">
      <c r="A1937" s="1228" t="s">
        <v>65</v>
      </c>
      <c r="B1937" s="1229"/>
      <c r="C1937" s="1229"/>
      <c r="D1937" s="1229"/>
      <c r="E1937" s="1229"/>
      <c r="F1937" s="1229"/>
      <c r="G1937" s="1229"/>
      <c r="H1937" s="1279"/>
      <c r="I1937" s="550"/>
      <c r="J1937" s="549"/>
      <c r="K1937" s="1289">
        <f>K1938+K1939+K1940+K1942+K1943</f>
        <v>9.6900000000000013</v>
      </c>
      <c r="L1937" s="1284"/>
      <c r="M1937" s="548">
        <f>K1937*12*I1909</f>
        <v>126221.94000000002</v>
      </c>
    </row>
    <row r="1938" spans="1:13">
      <c r="A1938" s="588" t="s">
        <v>64</v>
      </c>
      <c r="B1938" s="587"/>
      <c r="C1938" s="587"/>
      <c r="D1938" s="587"/>
      <c r="E1938" s="587"/>
      <c r="F1938" s="587"/>
      <c r="G1938" s="587"/>
      <c r="H1938" s="586"/>
      <c r="I1938" s="1275" t="s">
        <v>63</v>
      </c>
      <c r="J1938" s="1276"/>
      <c r="K1938" s="1251">
        <v>2.2400000000000002</v>
      </c>
      <c r="L1938" s="1252"/>
      <c r="M1938" s="540">
        <f>K1938*12*I1909</f>
        <v>29178.240000000002</v>
      </c>
    </row>
    <row r="1939" spans="1:13">
      <c r="A1939" s="595" t="s">
        <v>62</v>
      </c>
      <c r="B1939" s="676"/>
      <c r="C1939" s="676"/>
      <c r="D1939" s="676"/>
      <c r="E1939" s="676"/>
      <c r="F1939" s="676"/>
      <c r="G1939" s="676"/>
      <c r="H1939" s="675"/>
      <c r="I1939" s="1277" t="s">
        <v>61</v>
      </c>
      <c r="J1939" s="1278"/>
      <c r="K1939" s="1271">
        <v>5.28</v>
      </c>
      <c r="L1939" s="1272"/>
      <c r="M1939" s="540">
        <f>K1939*12*I1909</f>
        <v>68777.279999999999</v>
      </c>
    </row>
    <row r="1940" spans="1:13">
      <c r="A1940" s="594" t="s">
        <v>60</v>
      </c>
      <c r="B1940" s="593"/>
      <c r="C1940" s="593"/>
      <c r="D1940" s="593"/>
      <c r="E1940" s="593"/>
      <c r="F1940" s="593"/>
      <c r="G1940" s="593"/>
      <c r="H1940" s="592"/>
      <c r="I1940" s="1285" t="s">
        <v>59</v>
      </c>
      <c r="J1940" s="1286"/>
      <c r="K1940" s="1271">
        <v>0.6</v>
      </c>
      <c r="L1940" s="1272"/>
      <c r="M1940" s="540">
        <f>K1940*12*I1909</f>
        <v>7815.5999999999995</v>
      </c>
    </row>
    <row r="1941" spans="1:13">
      <c r="A1941" s="678" t="s">
        <v>58</v>
      </c>
      <c r="B1941" s="581"/>
      <c r="C1941" s="581"/>
      <c r="D1941" s="581"/>
      <c r="E1941" s="587"/>
      <c r="F1941" s="587"/>
      <c r="G1941" s="587"/>
      <c r="H1941" s="586"/>
      <c r="I1941" s="581"/>
      <c r="J1941" s="580"/>
      <c r="K1941" s="518"/>
      <c r="L1941" s="541"/>
      <c r="M1941" s="540"/>
    </row>
    <row r="1942" spans="1:13">
      <c r="A1942" s="595" t="s">
        <v>57</v>
      </c>
      <c r="B1942" s="676"/>
      <c r="C1942" s="676"/>
      <c r="D1942" s="676"/>
      <c r="E1942" s="676"/>
      <c r="F1942" s="676"/>
      <c r="G1942" s="676"/>
      <c r="H1942" s="675"/>
      <c r="I1942" s="1277" t="s">
        <v>27</v>
      </c>
      <c r="J1942" s="1278"/>
      <c r="K1942" s="1271">
        <v>0.18</v>
      </c>
      <c r="L1942" s="1272"/>
      <c r="M1942" s="540">
        <f>K1942*12*I1909</f>
        <v>2344.6800000000003</v>
      </c>
    </row>
    <row r="1943" spans="1:13" ht="19.5" thickBot="1">
      <c r="A1943" s="594" t="s">
        <v>56</v>
      </c>
      <c r="B1943" s="593"/>
      <c r="C1943" s="593"/>
      <c r="D1943" s="593"/>
      <c r="E1943" s="593"/>
      <c r="F1943" s="593"/>
      <c r="G1943" s="593"/>
      <c r="H1943" s="592"/>
      <c r="I1943" s="1240" t="s">
        <v>27</v>
      </c>
      <c r="J1943" s="1241"/>
      <c r="K1943" s="1282">
        <v>1.39</v>
      </c>
      <c r="L1943" s="1283"/>
      <c r="M1943" s="540">
        <f>K1943*12*I1909</f>
        <v>18106.14</v>
      </c>
    </row>
    <row r="1944" spans="1:13" ht="19.5" thickBot="1">
      <c r="A1944" s="1303" t="s">
        <v>55</v>
      </c>
      <c r="B1944" s="1304"/>
      <c r="C1944" s="1304"/>
      <c r="D1944" s="1304"/>
      <c r="E1944" s="1304"/>
      <c r="F1944" s="1304"/>
      <c r="G1944" s="1304"/>
      <c r="H1944" s="1305"/>
      <c r="I1944" s="550"/>
      <c r="J1944" s="549"/>
      <c r="K1944" s="1274">
        <f>K1945+K1946+K1948+K1949+K1950+K1951</f>
        <v>2.5499999999999998</v>
      </c>
      <c r="L1944" s="1284"/>
      <c r="M1944" s="548">
        <f>K1944*12*I1909</f>
        <v>33216.299999999996</v>
      </c>
    </row>
    <row r="1945" spans="1:13">
      <c r="A1945" s="677" t="s">
        <v>54</v>
      </c>
      <c r="B1945" s="581"/>
      <c r="C1945" s="581"/>
      <c r="D1945" s="581"/>
      <c r="E1945" s="581"/>
      <c r="F1945" s="587"/>
      <c r="G1945" s="587"/>
      <c r="H1945" s="586"/>
      <c r="I1945" s="576"/>
      <c r="J1945" s="541"/>
      <c r="K1945" s="1251">
        <v>0.14000000000000001</v>
      </c>
      <c r="L1945" s="1252"/>
      <c r="M1945" s="540">
        <f>K1945*12*I1909</f>
        <v>1823.64</v>
      </c>
    </row>
    <row r="1946" spans="1:13">
      <c r="A1946" s="615" t="s">
        <v>53</v>
      </c>
      <c r="B1946" s="591"/>
      <c r="C1946" s="591"/>
      <c r="D1946" s="591"/>
      <c r="E1946" s="591"/>
      <c r="F1946" s="593"/>
      <c r="G1946" s="593"/>
      <c r="H1946" s="592"/>
      <c r="I1946" s="1271" t="s">
        <v>52</v>
      </c>
      <c r="J1946" s="1272"/>
      <c r="K1946" s="1271">
        <v>1.22</v>
      </c>
      <c r="L1946" s="1272"/>
      <c r="M1946" s="540">
        <f>K1946*12*I1909</f>
        <v>15891.720000000001</v>
      </c>
    </row>
    <row r="1947" spans="1:13">
      <c r="A1947" s="588" t="s">
        <v>51</v>
      </c>
      <c r="B1947" s="587"/>
      <c r="C1947" s="587"/>
      <c r="D1947" s="587"/>
      <c r="E1947" s="587"/>
      <c r="F1947" s="587"/>
      <c r="G1947" s="587"/>
      <c r="H1947" s="586"/>
      <c r="I1947" s="1275" t="s">
        <v>50</v>
      </c>
      <c r="J1947" s="1276"/>
      <c r="K1947" s="573"/>
      <c r="L1947" s="541"/>
      <c r="M1947" s="540"/>
    </row>
    <row r="1948" spans="1:13">
      <c r="A1948" s="595" t="s">
        <v>49</v>
      </c>
      <c r="B1948" s="676"/>
      <c r="C1948" s="676"/>
      <c r="D1948" s="676"/>
      <c r="E1948" s="676"/>
      <c r="F1948" s="676"/>
      <c r="G1948" s="676"/>
      <c r="H1948" s="675"/>
      <c r="I1948" s="1277" t="s">
        <v>48</v>
      </c>
      <c r="J1948" s="1278"/>
      <c r="K1948" s="1271">
        <v>0.75</v>
      </c>
      <c r="L1948" s="1272"/>
      <c r="M1948" s="540">
        <f>K1948*12*I1909</f>
        <v>9769.5</v>
      </c>
    </row>
    <row r="1949" spans="1:13">
      <c r="A1949" s="595" t="s">
        <v>47</v>
      </c>
      <c r="B1949" s="676"/>
      <c r="C1949" s="676"/>
      <c r="D1949" s="676"/>
      <c r="E1949" s="676"/>
      <c r="F1949" s="676"/>
      <c r="G1949" s="676"/>
      <c r="H1949" s="675"/>
      <c r="I1949" s="1277" t="s">
        <v>46</v>
      </c>
      <c r="J1949" s="1278"/>
      <c r="K1949" s="1271">
        <v>0.19</v>
      </c>
      <c r="L1949" s="1272"/>
      <c r="M1949" s="540">
        <f>K1949*12*I1909</f>
        <v>2474.94</v>
      </c>
    </row>
    <row r="1950" spans="1:13">
      <c r="A1950" s="594" t="s">
        <v>38</v>
      </c>
      <c r="B1950" s="593"/>
      <c r="C1950" s="593"/>
      <c r="D1950" s="593"/>
      <c r="E1950" s="593"/>
      <c r="F1950" s="593"/>
      <c r="G1950" s="593"/>
      <c r="H1950" s="592"/>
      <c r="I1950" s="1277" t="s">
        <v>37</v>
      </c>
      <c r="J1950" s="1278"/>
      <c r="K1950" s="1238">
        <v>0.1</v>
      </c>
      <c r="L1950" s="1239"/>
      <c r="M1950" s="540">
        <f>K1950*12*I1909</f>
        <v>1302.6000000000001</v>
      </c>
    </row>
    <row r="1951" spans="1:13" ht="19.5" thickBot="1">
      <c r="A1951" s="594" t="s">
        <v>45</v>
      </c>
      <c r="B1951" s="593"/>
      <c r="C1951" s="593"/>
      <c r="D1951" s="593"/>
      <c r="E1951" s="593"/>
      <c r="F1951" s="593"/>
      <c r="G1951" s="593"/>
      <c r="H1951" s="592"/>
      <c r="I1951" s="1240" t="s">
        <v>44</v>
      </c>
      <c r="J1951" s="1241"/>
      <c r="K1951" s="1242">
        <v>0.15</v>
      </c>
      <c r="L1951" s="1243"/>
      <c r="M1951" s="572">
        <f>K1951*12*I1909</f>
        <v>1953.8999999999999</v>
      </c>
    </row>
    <row r="1952" spans="1:13" ht="19.5" thickBot="1">
      <c r="A1952" s="1303" t="s">
        <v>43</v>
      </c>
      <c r="B1952" s="1304"/>
      <c r="C1952" s="1304"/>
      <c r="D1952" s="1304"/>
      <c r="E1952" s="1304"/>
      <c r="F1952" s="1304"/>
      <c r="G1952" s="1304"/>
      <c r="H1952" s="1305"/>
      <c r="I1952" s="571"/>
      <c r="J1952" s="570"/>
      <c r="K1952" s="1269">
        <f>K1953+K1954+K1955</f>
        <v>1.67</v>
      </c>
      <c r="L1952" s="1270"/>
      <c r="M1952" s="548">
        <f>K1952*12*I1909</f>
        <v>21753.42</v>
      </c>
    </row>
    <row r="1953" spans="1:13">
      <c r="A1953" s="588" t="s">
        <v>42</v>
      </c>
      <c r="B1953" s="587"/>
      <c r="C1953" s="587"/>
      <c r="D1953" s="587"/>
      <c r="E1953" s="587"/>
      <c r="F1953" s="587"/>
      <c r="G1953" s="587"/>
      <c r="H1953" s="586"/>
      <c r="I1953" s="1234" t="s">
        <v>41</v>
      </c>
      <c r="J1953" s="1235"/>
      <c r="K1953" s="1236">
        <v>0.8</v>
      </c>
      <c r="L1953" s="1237"/>
      <c r="M1953" s="540">
        <f>K1953*12*I1909</f>
        <v>10420.800000000001</v>
      </c>
    </row>
    <row r="1954" spans="1:13">
      <c r="A1954" s="595" t="s">
        <v>40</v>
      </c>
      <c r="B1954" s="676"/>
      <c r="C1954" s="676"/>
      <c r="D1954" s="676"/>
      <c r="E1954" s="676"/>
      <c r="F1954" s="676"/>
      <c r="G1954" s="676"/>
      <c r="H1954" s="675"/>
      <c r="I1954" s="563" t="s">
        <v>39</v>
      </c>
      <c r="J1954" s="517"/>
      <c r="K1954" s="1238">
        <v>0.7</v>
      </c>
      <c r="L1954" s="1239"/>
      <c r="M1954" s="540">
        <f>K1954*12*I1909</f>
        <v>9118.1999999999989</v>
      </c>
    </row>
    <row r="1955" spans="1:13" ht="19.5" thickBot="1">
      <c r="A1955" s="594" t="s">
        <v>38</v>
      </c>
      <c r="B1955" s="593"/>
      <c r="C1955" s="593"/>
      <c r="D1955" s="593"/>
      <c r="E1955" s="593"/>
      <c r="F1955" s="593"/>
      <c r="G1955" s="593"/>
      <c r="H1955" s="592"/>
      <c r="I1955" s="1240" t="s">
        <v>37</v>
      </c>
      <c r="J1955" s="1241"/>
      <c r="K1955" s="1242">
        <v>0.17</v>
      </c>
      <c r="L1955" s="1243"/>
      <c r="M1955" s="540">
        <f>K1955*12*I1909</f>
        <v>2214.42</v>
      </c>
    </row>
    <row r="1956" spans="1:13" ht="19.5" thickBot="1">
      <c r="A1956" s="674" t="s">
        <v>36</v>
      </c>
      <c r="B1956" s="673"/>
      <c r="C1956" s="673"/>
      <c r="D1956" s="673"/>
      <c r="E1956" s="673"/>
      <c r="F1956" s="673"/>
      <c r="G1956" s="673"/>
      <c r="H1956" s="672"/>
      <c r="I1956" s="1330" t="s">
        <v>35</v>
      </c>
      <c r="J1956" s="1331"/>
      <c r="K1956" s="1246">
        <v>17.34</v>
      </c>
      <c r="L1956" s="1247"/>
      <c r="M1956" s="548">
        <f>K1956*12*I1909</f>
        <v>225870.84</v>
      </c>
    </row>
    <row r="1957" spans="1:13" ht="19.5" thickBot="1">
      <c r="A1957" s="1228" t="s">
        <v>34</v>
      </c>
      <c r="B1957" s="1229"/>
      <c r="C1957" s="1229"/>
      <c r="D1957" s="1229"/>
      <c r="E1957" s="1229"/>
      <c r="F1957" s="1229"/>
      <c r="G1957" s="1229"/>
      <c r="H1957" s="1279"/>
      <c r="I1957" s="550"/>
      <c r="J1957" s="549"/>
      <c r="K1957" s="1274">
        <v>1.98</v>
      </c>
      <c r="L1957" s="1270"/>
      <c r="M1957" s="548">
        <f>K1957*12*I1909</f>
        <v>25791.48</v>
      </c>
    </row>
    <row r="1958" spans="1:13">
      <c r="A1958" s="547" t="s">
        <v>33</v>
      </c>
      <c r="B1958" s="546"/>
      <c r="C1958" s="546"/>
      <c r="D1958" s="546"/>
      <c r="E1958" s="546"/>
      <c r="F1958" s="546"/>
      <c r="G1958" s="546"/>
      <c r="H1958" s="544"/>
      <c r="I1958" s="1251" t="s">
        <v>32</v>
      </c>
      <c r="J1958" s="1252"/>
      <c r="K1958" s="543"/>
      <c r="L1958" s="542"/>
      <c r="M1958" s="540"/>
    </row>
    <row r="1959" spans="1:13">
      <c r="A1959" s="547" t="s">
        <v>31</v>
      </c>
      <c r="B1959" s="546"/>
      <c r="C1959" s="546"/>
      <c r="D1959" s="546"/>
      <c r="E1959" s="546"/>
      <c r="F1959" s="546"/>
      <c r="G1959" s="546"/>
      <c r="H1959" s="544"/>
      <c r="I1959" s="518"/>
      <c r="J1959" s="541"/>
      <c r="K1959" s="543"/>
      <c r="L1959" s="542"/>
      <c r="M1959" s="540"/>
    </row>
    <row r="1960" spans="1:13" ht="19.5" thickBot="1">
      <c r="A1960" s="547" t="s">
        <v>30</v>
      </c>
      <c r="B1960" s="546"/>
      <c r="C1960" s="546"/>
      <c r="D1960" s="546"/>
      <c r="E1960" s="546"/>
      <c r="F1960" s="546"/>
      <c r="G1960" s="546"/>
      <c r="H1960" s="544"/>
      <c r="I1960" s="558"/>
      <c r="J1960" s="541"/>
      <c r="K1960" s="543"/>
      <c r="L1960" s="542"/>
      <c r="M1960" s="540"/>
    </row>
    <row r="1961" spans="1:13" ht="19.5" thickBot="1">
      <c r="A1961" s="674" t="s">
        <v>29</v>
      </c>
      <c r="B1961" s="673"/>
      <c r="C1961" s="673"/>
      <c r="D1961" s="673"/>
      <c r="E1961" s="673"/>
      <c r="F1961" s="673"/>
      <c r="G1961" s="673"/>
      <c r="H1961" s="672"/>
      <c r="I1961" s="550"/>
      <c r="J1961" s="549"/>
      <c r="K1961" s="1274">
        <v>0.09</v>
      </c>
      <c r="L1961" s="1270"/>
      <c r="M1961" s="548">
        <f>K1961*12*I1909</f>
        <v>1172.3400000000001</v>
      </c>
    </row>
    <row r="1962" spans="1:13">
      <c r="A1962" s="547" t="s">
        <v>28</v>
      </c>
      <c r="B1962" s="546"/>
      <c r="C1962" s="546"/>
      <c r="D1962" s="546"/>
      <c r="E1962" s="546"/>
      <c r="F1962" s="546"/>
      <c r="G1962" s="546"/>
      <c r="H1962" s="544"/>
      <c r="I1962" s="1251" t="s">
        <v>27</v>
      </c>
      <c r="J1962" s="1252"/>
      <c r="K1962" s="551"/>
      <c r="L1962" s="542"/>
      <c r="M1962" s="540"/>
    </row>
    <row r="1963" spans="1:13" ht="19.5" thickBot="1">
      <c r="A1963" s="547" t="s">
        <v>26</v>
      </c>
      <c r="B1963" s="546"/>
      <c r="C1963" s="546"/>
      <c r="D1963" s="546"/>
      <c r="E1963" s="546"/>
      <c r="F1963" s="546"/>
      <c r="G1963" s="546"/>
      <c r="H1963" s="544"/>
      <c r="I1963" s="518"/>
      <c r="J1963" s="541"/>
      <c r="K1963" s="551"/>
      <c r="L1963" s="542"/>
      <c r="M1963" s="540"/>
    </row>
    <row r="1964" spans="1:13" ht="19.5" thickBot="1">
      <c r="A1964" s="1228" t="s">
        <v>111</v>
      </c>
      <c r="B1964" s="1229"/>
      <c r="C1964" s="1229"/>
      <c r="D1964" s="1229"/>
      <c r="E1964" s="1229"/>
      <c r="F1964" s="1229"/>
      <c r="G1964" s="1229"/>
      <c r="H1964" s="1279"/>
      <c r="I1964" s="550"/>
      <c r="J1964" s="549"/>
      <c r="K1964" s="1274">
        <v>7.34</v>
      </c>
      <c r="L1964" s="1270"/>
      <c r="M1964" s="548">
        <f>K1964*12*I1909</f>
        <v>95610.84</v>
      </c>
    </row>
    <row r="1965" spans="1:13">
      <c r="A1965" s="547" t="s">
        <v>24</v>
      </c>
      <c r="B1965" s="545"/>
      <c r="C1965" s="545"/>
      <c r="D1965" s="545"/>
      <c r="E1965" s="545"/>
      <c r="F1965" s="546"/>
      <c r="G1965" s="545"/>
      <c r="H1965" s="544"/>
      <c r="I1965" s="1271" t="s">
        <v>23</v>
      </c>
      <c r="J1965" s="1272"/>
      <c r="K1965" s="543"/>
      <c r="L1965" s="542"/>
      <c r="M1965" s="540"/>
    </row>
    <row r="1966" spans="1:13">
      <c r="A1966" s="547" t="s">
        <v>22</v>
      </c>
      <c r="B1966" s="545"/>
      <c r="C1966" s="545"/>
      <c r="D1966" s="545"/>
      <c r="E1966" s="545"/>
      <c r="F1966" s="546"/>
      <c r="G1966" s="545"/>
      <c r="H1966" s="544"/>
      <c r="I1966" s="1271" t="s">
        <v>21</v>
      </c>
      <c r="J1966" s="1272"/>
      <c r="K1966" s="543"/>
      <c r="L1966" s="542"/>
      <c r="M1966" s="540"/>
    </row>
    <row r="1967" spans="1:13">
      <c r="A1967" s="547" t="s">
        <v>20</v>
      </c>
      <c r="B1967" s="545"/>
      <c r="C1967" s="545"/>
      <c r="D1967" s="545"/>
      <c r="E1967" s="545"/>
      <c r="F1967" s="546"/>
      <c r="G1967" s="545"/>
      <c r="H1967" s="544"/>
      <c r="I1967" s="1271" t="s">
        <v>19</v>
      </c>
      <c r="J1967" s="1272"/>
      <c r="K1967" s="543"/>
      <c r="L1967" s="542"/>
      <c r="M1967" s="540"/>
    </row>
    <row r="1968" spans="1:13">
      <c r="A1968" s="547" t="s">
        <v>18</v>
      </c>
      <c r="B1968" s="545"/>
      <c r="C1968" s="545"/>
      <c r="D1968" s="545"/>
      <c r="E1968" s="545"/>
      <c r="F1968" s="546"/>
      <c r="G1968" s="545"/>
      <c r="H1968" s="544"/>
      <c r="I1968" s="1271" t="s">
        <v>17</v>
      </c>
      <c r="J1968" s="1272"/>
      <c r="K1968" s="543"/>
      <c r="L1968" s="542"/>
      <c r="M1968" s="540"/>
    </row>
    <row r="1969" spans="1:13">
      <c r="A1969" s="547" t="s">
        <v>16</v>
      </c>
      <c r="B1969" s="545"/>
      <c r="C1969" s="545"/>
      <c r="D1969" s="545"/>
      <c r="E1969" s="545"/>
      <c r="F1969" s="546"/>
      <c r="G1969" s="545"/>
      <c r="H1969" s="544"/>
      <c r="I1969" s="1271" t="s">
        <v>15</v>
      </c>
      <c r="J1969" s="1272"/>
      <c r="K1969" s="543"/>
      <c r="L1969" s="542"/>
      <c r="M1969" s="540"/>
    </row>
    <row r="1970" spans="1:13">
      <c r="A1970" s="547" t="s">
        <v>14</v>
      </c>
      <c r="B1970" s="545"/>
      <c r="C1970" s="545"/>
      <c r="D1970" s="545"/>
      <c r="E1970" s="545"/>
      <c r="F1970" s="546"/>
      <c r="G1970" s="545"/>
      <c r="H1970" s="544"/>
      <c r="I1970" s="518"/>
      <c r="J1970" s="541"/>
      <c r="K1970" s="543"/>
      <c r="L1970" s="542"/>
      <c r="M1970" s="540"/>
    </row>
    <row r="1971" spans="1:13">
      <c r="A1971" s="547" t="s">
        <v>13</v>
      </c>
      <c r="B1971" s="545"/>
      <c r="C1971" s="545"/>
      <c r="D1971" s="545"/>
      <c r="E1971" s="545"/>
      <c r="F1971" s="546"/>
      <c r="G1971" s="545"/>
      <c r="H1971" s="544"/>
      <c r="I1971" s="518"/>
      <c r="J1971" s="541"/>
      <c r="K1971" s="543"/>
      <c r="L1971" s="542"/>
      <c r="M1971" s="540"/>
    </row>
    <row r="1972" spans="1:13">
      <c r="A1972" s="547" t="s">
        <v>12</v>
      </c>
      <c r="B1972" s="545"/>
      <c r="C1972" s="545"/>
      <c r="D1972" s="545"/>
      <c r="E1972" s="545"/>
      <c r="F1972" s="546"/>
      <c r="G1972" s="545"/>
      <c r="H1972" s="544"/>
      <c r="I1972" s="518"/>
      <c r="J1972" s="541"/>
      <c r="K1972" s="543"/>
      <c r="L1972" s="542"/>
      <c r="M1972" s="540"/>
    </row>
    <row r="1973" spans="1:13">
      <c r="A1973" s="547" t="s">
        <v>11</v>
      </c>
      <c r="B1973" s="545"/>
      <c r="C1973" s="545"/>
      <c r="D1973" s="545"/>
      <c r="E1973" s="545"/>
      <c r="F1973" s="546"/>
      <c r="G1973" s="545"/>
      <c r="H1973" s="544"/>
      <c r="I1973" s="518"/>
      <c r="J1973" s="541"/>
      <c r="K1973" s="543"/>
      <c r="L1973" s="542"/>
      <c r="M1973" s="540"/>
    </row>
    <row r="1974" spans="1:13">
      <c r="A1974" s="547" t="s">
        <v>10</v>
      </c>
      <c r="B1974" s="545"/>
      <c r="C1974" s="545"/>
      <c r="D1974" s="545"/>
      <c r="E1974" s="545"/>
      <c r="F1974" s="546"/>
      <c r="G1974" s="545"/>
      <c r="H1974" s="544"/>
      <c r="I1974" s="518"/>
      <c r="J1974" s="541"/>
      <c r="K1974" s="543"/>
      <c r="L1974" s="542"/>
      <c r="M1974" s="540"/>
    </row>
    <row r="1975" spans="1:13" ht="19.5" thickBot="1">
      <c r="A1975" s="1248" t="s">
        <v>9</v>
      </c>
      <c r="B1975" s="1249"/>
      <c r="C1975" s="1249"/>
      <c r="D1975" s="1249"/>
      <c r="E1975" s="1249"/>
      <c r="F1975" s="1249"/>
      <c r="G1975" s="1249"/>
      <c r="H1975" s="1250"/>
      <c r="I1975" s="518"/>
      <c r="J1975" s="541"/>
      <c r="K1975" s="518"/>
      <c r="L1975" s="541"/>
      <c r="M1975" s="540"/>
    </row>
    <row r="1976" spans="1:13">
      <c r="A1976" s="539" t="s">
        <v>8</v>
      </c>
      <c r="B1976" s="538"/>
      <c r="C1976" s="538"/>
      <c r="D1976" s="538"/>
      <c r="E1976" s="538"/>
      <c r="F1976" s="538"/>
      <c r="G1976" s="538"/>
      <c r="H1976" s="538"/>
      <c r="I1976" s="1251" t="s">
        <v>3</v>
      </c>
      <c r="J1976" s="1252"/>
      <c r="K1976" s="537"/>
      <c r="L1976" s="536"/>
      <c r="M1976" s="535"/>
    </row>
    <row r="1977" spans="1:13" ht="19.5" thickBot="1">
      <c r="A1977" s="534" t="s">
        <v>7</v>
      </c>
      <c r="B1977" s="533"/>
      <c r="C1977" s="533"/>
      <c r="D1977" s="533"/>
      <c r="E1977" s="533"/>
      <c r="F1977" s="533"/>
      <c r="G1977" s="533"/>
      <c r="H1977" s="533"/>
      <c r="I1977" s="532"/>
      <c r="J1977" s="530"/>
      <c r="K1977" s="531"/>
      <c r="L1977" s="530"/>
      <c r="M1977" s="529"/>
    </row>
    <row r="1978" spans="1:13" ht="19.5" thickBot="1">
      <c r="A1978" s="1228" t="s">
        <v>6</v>
      </c>
      <c r="B1978" s="1229"/>
      <c r="C1978" s="1229"/>
      <c r="D1978" s="1229"/>
      <c r="E1978" s="1229"/>
      <c r="F1978" s="1229"/>
      <c r="G1978" s="1229"/>
      <c r="H1978" s="1299"/>
      <c r="I1978" s="1232" t="s">
        <v>5</v>
      </c>
      <c r="J1978" s="1300"/>
      <c r="K1978" s="1296">
        <v>1.69</v>
      </c>
      <c r="L1978" s="1297"/>
      <c r="M1978" s="521">
        <f>K1978*12*I1909</f>
        <v>22013.940000000002</v>
      </c>
    </row>
    <row r="1979" spans="1:13" ht="19.5" thickBot="1">
      <c r="A1979" s="526" t="s">
        <v>4</v>
      </c>
      <c r="B1979" s="525"/>
      <c r="C1979" s="525"/>
      <c r="D1979" s="525"/>
      <c r="E1979" s="525"/>
      <c r="F1979" s="525"/>
      <c r="G1979" s="525"/>
      <c r="H1979" s="525"/>
      <c r="I1979" s="1232" t="s">
        <v>3</v>
      </c>
      <c r="J1979" s="1233"/>
      <c r="K1979" s="1258">
        <v>0.68</v>
      </c>
      <c r="L1979" s="1259"/>
      <c r="M1979" s="521">
        <f>K1979*I1909*12</f>
        <v>8857.68</v>
      </c>
    </row>
    <row r="1980" spans="1:13" ht="19.5" thickBot="1">
      <c r="A1980" s="526" t="s">
        <v>2</v>
      </c>
      <c r="B1980" s="525"/>
      <c r="C1980" s="525"/>
      <c r="D1980" s="525"/>
      <c r="E1980" s="525"/>
      <c r="F1980" s="525"/>
      <c r="G1980" s="525"/>
      <c r="H1980" s="525"/>
      <c r="I1980" s="524"/>
      <c r="J1980" s="523"/>
      <c r="K1980" s="1258"/>
      <c r="L1980" s="1259"/>
      <c r="M1980" s="521">
        <f>K1980*I1909*12</f>
        <v>0</v>
      </c>
    </row>
    <row r="1981" spans="1:13" ht="19.5" thickBot="1">
      <c r="A1981" s="1228" t="s">
        <v>0</v>
      </c>
      <c r="B1981" s="1229"/>
      <c r="C1981" s="1229"/>
      <c r="D1981" s="1229"/>
      <c r="E1981" s="1229"/>
      <c r="F1981" s="1229"/>
      <c r="G1981" s="1229"/>
      <c r="H1981" s="1229"/>
      <c r="I1981" s="522"/>
      <c r="J1981" s="521"/>
      <c r="K1981" s="1230">
        <f>K1910+K1920+K1935+K1964+K1978+K1980+K1979</f>
        <v>57.82</v>
      </c>
      <c r="L1981" s="1231"/>
      <c r="M1981" s="521">
        <f>M1910+M1920+M1935+M1964+M1978+M1980+M1979</f>
        <v>753163.32</v>
      </c>
    </row>
    <row r="1983" spans="1:13">
      <c r="A1983" s="1329" t="s">
        <v>104</v>
      </c>
      <c r="B1983" s="1329"/>
      <c r="C1983" s="1329"/>
      <c r="D1983" s="1329"/>
      <c r="E1983" s="1329"/>
      <c r="F1983" s="1329"/>
      <c r="G1983" s="1329"/>
      <c r="H1983" s="1329"/>
      <c r="I1983" s="1329"/>
      <c r="J1983" s="1329"/>
      <c r="K1983" s="1329"/>
      <c r="L1983" s="1329"/>
      <c r="M1983" s="573"/>
    </row>
    <row r="1984" spans="1:13">
      <c r="A1984" s="1294" t="s">
        <v>139</v>
      </c>
      <c r="B1984" s="1294"/>
      <c r="C1984" s="1294"/>
      <c r="D1984" s="1294"/>
      <c r="E1984" s="1294"/>
      <c r="F1984" s="1294"/>
      <c r="G1984" s="1294"/>
      <c r="H1984" s="1294"/>
      <c r="I1984" s="1294"/>
      <c r="J1984" s="1294"/>
      <c r="K1984" s="1294"/>
      <c r="L1984" s="1294"/>
      <c r="M1984" s="573"/>
    </row>
    <row r="1985" spans="1:13">
      <c r="A1985" s="607"/>
      <c r="B1985" s="607"/>
      <c r="C1985" s="607"/>
      <c r="D1985" s="607"/>
      <c r="E1985" s="607"/>
      <c r="F1985" s="607" t="s">
        <v>258</v>
      </c>
      <c r="G1985" s="607"/>
      <c r="H1985" s="607"/>
      <c r="I1985" s="607"/>
      <c r="J1985" s="607"/>
      <c r="K1985" s="607"/>
      <c r="L1985" s="607"/>
      <c r="M1985" s="573"/>
    </row>
    <row r="1986" spans="1:13">
      <c r="A1986" s="615"/>
      <c r="B1986" s="591"/>
      <c r="C1986" s="1295" t="s">
        <v>100</v>
      </c>
      <c r="D1986" s="1295"/>
      <c r="E1986" s="1295"/>
      <c r="F1986" s="591"/>
      <c r="G1986" s="591"/>
      <c r="H1986" s="590"/>
      <c r="I1986" s="1285" t="s">
        <v>99</v>
      </c>
      <c r="J1986" s="1286"/>
      <c r="K1986" s="1285" t="s">
        <v>98</v>
      </c>
      <c r="L1986" s="1286"/>
      <c r="M1986" s="589"/>
    </row>
    <row r="1987" spans="1:13">
      <c r="A1987" s="558"/>
      <c r="B1987" s="518"/>
      <c r="C1987" s="518"/>
      <c r="D1987" s="518"/>
      <c r="E1987" s="518"/>
      <c r="F1987" s="518"/>
      <c r="G1987" s="518"/>
      <c r="H1987" s="541"/>
      <c r="I1987" s="518"/>
      <c r="J1987" s="541"/>
      <c r="K1987" s="1271" t="s">
        <v>97</v>
      </c>
      <c r="L1987" s="1272"/>
      <c r="M1987" s="616" t="s">
        <v>96</v>
      </c>
    </row>
    <row r="1988" spans="1:13">
      <c r="A1988" s="558"/>
      <c r="B1988" s="518"/>
      <c r="C1988" s="518"/>
      <c r="D1988" s="518"/>
      <c r="E1988" s="518"/>
      <c r="F1988" s="518"/>
      <c r="G1988" s="518"/>
      <c r="H1988" s="541"/>
      <c r="I1988" s="1271" t="s">
        <v>95</v>
      </c>
      <c r="J1988" s="1272"/>
      <c r="K1988" s="1275" t="s">
        <v>94</v>
      </c>
      <c r="L1988" s="1276"/>
      <c r="M1988" s="616" t="s">
        <v>93</v>
      </c>
    </row>
    <row r="1989" spans="1:13" ht="19.5" thickBot="1">
      <c r="A1989" s="615"/>
      <c r="B1989" s="591"/>
      <c r="C1989" s="591"/>
      <c r="D1989" s="591"/>
      <c r="E1989" s="591"/>
      <c r="F1989" s="591"/>
      <c r="G1989" s="591"/>
      <c r="H1989" s="590"/>
      <c r="I1989" s="1291">
        <v>1063.4000000000001</v>
      </c>
      <c r="J1989" s="1292"/>
      <c r="K1989" s="1240"/>
      <c r="L1989" s="1241"/>
      <c r="M1989" s="614"/>
    </row>
    <row r="1990" spans="1:13">
      <c r="A1990" s="605" t="s">
        <v>92</v>
      </c>
      <c r="B1990" s="583"/>
      <c r="C1990" s="583"/>
      <c r="D1990" s="583"/>
      <c r="E1990" s="583"/>
      <c r="F1990" s="583"/>
      <c r="G1990" s="583"/>
      <c r="H1990" s="613"/>
      <c r="I1990" s="537"/>
      <c r="J1990" s="536"/>
      <c r="K1990" s="1293">
        <f>K1993+K1996</f>
        <v>7.59</v>
      </c>
      <c r="L1990" s="1288"/>
      <c r="M1990" s="535">
        <f>K1990*12*I1989</f>
        <v>96854.472000000009</v>
      </c>
    </row>
    <row r="1991" spans="1:13">
      <c r="A1991" s="612" t="s">
        <v>91</v>
      </c>
      <c r="B1991" s="611"/>
      <c r="C1991" s="611"/>
      <c r="D1991" s="611"/>
      <c r="E1991" s="611"/>
      <c r="F1991" s="611"/>
      <c r="G1991" s="611"/>
      <c r="H1991" s="606"/>
      <c r="I1991" s="518"/>
      <c r="J1991" s="541"/>
      <c r="K1991" s="518"/>
      <c r="L1991" s="541"/>
      <c r="M1991" s="610"/>
    </row>
    <row r="1992" spans="1:13" ht="19.5" thickBot="1">
      <c r="A1992" s="601" t="s">
        <v>90</v>
      </c>
      <c r="B1992" s="609"/>
      <c r="C1992" s="609"/>
      <c r="D1992" s="609"/>
      <c r="E1992" s="609"/>
      <c r="F1992" s="609"/>
      <c r="G1992" s="609"/>
      <c r="H1992" s="608"/>
      <c r="I1992" s="531"/>
      <c r="J1992" s="530"/>
      <c r="K1992" s="531"/>
      <c r="L1992" s="530"/>
      <c r="M1992" s="529"/>
    </row>
    <row r="1993" spans="1:13">
      <c r="A1993" s="588" t="s">
        <v>89</v>
      </c>
      <c r="B1993" s="581"/>
      <c r="C1993" s="581"/>
      <c r="D1993" s="581"/>
      <c r="E1993" s="581"/>
      <c r="F1993" s="581"/>
      <c r="G1993" s="581"/>
      <c r="H1993" s="580"/>
      <c r="I1993" s="1275" t="s">
        <v>27</v>
      </c>
      <c r="J1993" s="1276"/>
      <c r="K1993" s="1251">
        <v>4.54</v>
      </c>
      <c r="L1993" s="1252"/>
      <c r="M1993" s="540">
        <f>K1993*12*I1989</f>
        <v>57934.032000000007</v>
      </c>
    </row>
    <row r="1994" spans="1:13">
      <c r="A1994" s="547" t="s">
        <v>80</v>
      </c>
      <c r="B1994" s="518"/>
      <c r="C1994" s="518"/>
      <c r="D1994" s="518"/>
      <c r="E1994" s="518"/>
      <c r="F1994" s="518"/>
      <c r="G1994" s="518"/>
      <c r="H1994" s="541"/>
      <c r="I1994" s="1271" t="s">
        <v>70</v>
      </c>
      <c r="J1994" s="1272"/>
      <c r="K1994" s="573"/>
      <c r="L1994" s="541"/>
      <c r="M1994" s="540"/>
    </row>
    <row r="1995" spans="1:13">
      <c r="A1995" s="588" t="s">
        <v>79</v>
      </c>
      <c r="B1995" s="581"/>
      <c r="C1995" s="581"/>
      <c r="D1995" s="581"/>
      <c r="E1995" s="581"/>
      <c r="F1995" s="581"/>
      <c r="G1995" s="581"/>
      <c r="H1995" s="580"/>
      <c r="I1995" s="1275"/>
      <c r="J1995" s="1276"/>
      <c r="K1995" s="573"/>
      <c r="L1995" s="541"/>
      <c r="M1995" s="540"/>
    </row>
    <row r="1996" spans="1:13">
      <c r="A1996" s="588" t="s">
        <v>88</v>
      </c>
      <c r="B1996" s="581"/>
      <c r="C1996" s="581"/>
      <c r="D1996" s="581"/>
      <c r="E1996" s="581"/>
      <c r="F1996" s="581"/>
      <c r="G1996" s="581"/>
      <c r="H1996" s="580"/>
      <c r="I1996" s="1277" t="s">
        <v>59</v>
      </c>
      <c r="J1996" s="1278"/>
      <c r="K1996" s="1271">
        <v>3.05</v>
      </c>
      <c r="L1996" s="1272"/>
      <c r="M1996" s="540">
        <f>K1996*12*I1989</f>
        <v>38920.439999999995</v>
      </c>
    </row>
    <row r="1997" spans="1:13">
      <c r="A1997" s="595" t="s">
        <v>87</v>
      </c>
      <c r="B1997" s="563"/>
      <c r="C1997" s="563"/>
      <c r="D1997" s="563"/>
      <c r="E1997" s="563"/>
      <c r="F1997" s="563"/>
      <c r="G1997" s="563"/>
      <c r="H1997" s="517"/>
      <c r="I1997" s="1271" t="s">
        <v>70</v>
      </c>
      <c r="J1997" s="1272"/>
      <c r="K1997" s="607"/>
      <c r="L1997" s="606"/>
      <c r="M1997" s="540"/>
    </row>
    <row r="1998" spans="1:13">
      <c r="A1998" s="594" t="s">
        <v>86</v>
      </c>
      <c r="B1998" s="591"/>
      <c r="C1998" s="591"/>
      <c r="D1998" s="591"/>
      <c r="E1998" s="591"/>
      <c r="F1998" s="591"/>
      <c r="G1998" s="591"/>
      <c r="H1998" s="590"/>
      <c r="I1998" s="1271"/>
      <c r="J1998" s="1272"/>
      <c r="K1998" s="573"/>
      <c r="L1998" s="541"/>
      <c r="M1998" s="540"/>
    </row>
    <row r="1999" spans="1:13" ht="19.5" thickBot="1">
      <c r="A1999" s="588" t="s">
        <v>85</v>
      </c>
      <c r="B1999" s="587"/>
      <c r="C1999" s="587"/>
      <c r="D1999" s="587"/>
      <c r="E1999" s="587"/>
      <c r="F1999" s="587"/>
      <c r="G1999" s="587"/>
      <c r="H1999" s="586"/>
      <c r="I1999" s="581"/>
      <c r="J1999" s="580"/>
      <c r="K1999" s="1238"/>
      <c r="L1999" s="1239"/>
      <c r="M1999" s="540"/>
    </row>
    <row r="2000" spans="1:13">
      <c r="A2000" s="605" t="s">
        <v>84</v>
      </c>
      <c r="B2000" s="604"/>
      <c r="C2000" s="604"/>
      <c r="D2000" s="604"/>
      <c r="E2000" s="604"/>
      <c r="F2000" s="604"/>
      <c r="G2000" s="604"/>
      <c r="H2000" s="603"/>
      <c r="I2000" s="537"/>
      <c r="J2000" s="602"/>
      <c r="K2000" s="1290">
        <f>K2002+K2007+K2010</f>
        <v>6.1999999999999993</v>
      </c>
      <c r="L2000" s="1288"/>
      <c r="M2000" s="535">
        <f>K2000*12*I1989</f>
        <v>79116.959999999992</v>
      </c>
    </row>
    <row r="2001" spans="1:13" ht="19.5" thickBot="1">
      <c r="A2001" s="601" t="s">
        <v>83</v>
      </c>
      <c r="B2001" s="600"/>
      <c r="C2001" s="600"/>
      <c r="D2001" s="600"/>
      <c r="E2001" s="600"/>
      <c r="F2001" s="600"/>
      <c r="G2001" s="600"/>
      <c r="H2001" s="599"/>
      <c r="I2001" s="531"/>
      <c r="J2001" s="598"/>
      <c r="K2001" s="531"/>
      <c r="L2001" s="530"/>
      <c r="M2001" s="529"/>
    </row>
    <row r="2002" spans="1:13">
      <c r="A2002" s="547" t="s">
        <v>82</v>
      </c>
      <c r="B2002" s="546"/>
      <c r="C2002" s="546"/>
      <c r="D2002" s="546"/>
      <c r="E2002" s="546"/>
      <c r="F2002" s="546"/>
      <c r="G2002" s="546"/>
      <c r="H2002" s="544"/>
      <c r="I2002" s="1271" t="s">
        <v>27</v>
      </c>
      <c r="J2002" s="1272"/>
      <c r="K2002" s="1251">
        <v>3.11</v>
      </c>
      <c r="L2002" s="1252"/>
      <c r="M2002" s="540">
        <f>K2002*12*I1989</f>
        <v>39686.088000000003</v>
      </c>
    </row>
    <row r="2003" spans="1:13">
      <c r="A2003" s="588" t="s">
        <v>81</v>
      </c>
      <c r="B2003" s="587"/>
      <c r="C2003" s="587"/>
      <c r="D2003" s="587"/>
      <c r="E2003" s="587"/>
      <c r="F2003" s="587"/>
      <c r="G2003" s="587"/>
      <c r="H2003" s="586"/>
      <c r="I2003" s="597"/>
      <c r="J2003" s="596"/>
      <c r="K2003" s="573"/>
      <c r="L2003" s="541"/>
      <c r="M2003" s="540"/>
    </row>
    <row r="2004" spans="1:13">
      <c r="A2004" s="547" t="s">
        <v>80</v>
      </c>
      <c r="B2004" s="518"/>
      <c r="C2004" s="518"/>
      <c r="D2004" s="518"/>
      <c r="E2004" s="518"/>
      <c r="F2004" s="518"/>
      <c r="G2004" s="518"/>
      <c r="H2004" s="541"/>
      <c r="I2004" s="1271" t="s">
        <v>70</v>
      </c>
      <c r="J2004" s="1272"/>
      <c r="K2004" s="573"/>
      <c r="L2004" s="541"/>
      <c r="M2004" s="540"/>
    </row>
    <row r="2005" spans="1:13">
      <c r="A2005" s="588" t="s">
        <v>79</v>
      </c>
      <c r="B2005" s="581"/>
      <c r="C2005" s="581"/>
      <c r="D2005" s="581"/>
      <c r="E2005" s="581"/>
      <c r="F2005" s="581"/>
      <c r="G2005" s="581"/>
      <c r="H2005" s="580"/>
      <c r="I2005" s="1275"/>
      <c r="J2005" s="1276"/>
      <c r="K2005" s="573"/>
      <c r="L2005" s="541"/>
      <c r="M2005" s="540"/>
    </row>
    <row r="2006" spans="1:13">
      <c r="A2006" s="595" t="s">
        <v>78</v>
      </c>
      <c r="B2006" s="563"/>
      <c r="C2006" s="517"/>
      <c r="D2006" s="518"/>
      <c r="E2006" s="518"/>
      <c r="F2006" s="518"/>
      <c r="G2006" s="518"/>
      <c r="H2006" s="541"/>
      <c r="I2006" s="1271" t="s">
        <v>70</v>
      </c>
      <c r="J2006" s="1272"/>
      <c r="K2006" s="573"/>
      <c r="L2006" s="541"/>
      <c r="M2006" s="540"/>
    </row>
    <row r="2007" spans="1:13">
      <c r="A2007" s="547" t="s">
        <v>77</v>
      </c>
      <c r="B2007" s="518"/>
      <c r="C2007" s="518"/>
      <c r="D2007" s="563"/>
      <c r="E2007" s="563"/>
      <c r="F2007" s="563"/>
      <c r="G2007" s="563"/>
      <c r="H2007" s="517"/>
      <c r="I2007" s="1277" t="s">
        <v>59</v>
      </c>
      <c r="J2007" s="1278"/>
      <c r="K2007" s="1271">
        <v>1.36</v>
      </c>
      <c r="L2007" s="1272"/>
      <c r="M2007" s="540">
        <f>K2007*12*I1989</f>
        <v>17354.688000000002</v>
      </c>
    </row>
    <row r="2008" spans="1:13">
      <c r="A2008" s="594" t="s">
        <v>76</v>
      </c>
      <c r="B2008" s="593"/>
      <c r="C2008" s="593"/>
      <c r="D2008" s="593"/>
      <c r="E2008" s="593"/>
      <c r="F2008" s="593"/>
      <c r="G2008" s="593"/>
      <c r="H2008" s="592"/>
      <c r="I2008" s="1285" t="s">
        <v>75</v>
      </c>
      <c r="J2008" s="1286"/>
      <c r="K2008" s="573"/>
      <c r="L2008" s="541"/>
      <c r="M2008" s="540"/>
    </row>
    <row r="2009" spans="1:13">
      <c r="A2009" s="588"/>
      <c r="B2009" s="587"/>
      <c r="C2009" s="587"/>
      <c r="D2009" s="587"/>
      <c r="E2009" s="587"/>
      <c r="F2009" s="587"/>
      <c r="G2009" s="587"/>
      <c r="H2009" s="586"/>
      <c r="I2009" s="581" t="s">
        <v>74</v>
      </c>
      <c r="J2009" s="580"/>
      <c r="K2009" s="573"/>
      <c r="L2009" s="541"/>
      <c r="M2009" s="540"/>
    </row>
    <row r="2010" spans="1:13">
      <c r="A2010" s="594" t="s">
        <v>73</v>
      </c>
      <c r="B2010" s="593"/>
      <c r="C2010" s="593"/>
      <c r="D2010" s="593"/>
      <c r="E2010" s="593"/>
      <c r="F2010" s="593"/>
      <c r="G2010" s="593"/>
      <c r="H2010" s="592"/>
      <c r="I2010" s="1285" t="s">
        <v>59</v>
      </c>
      <c r="J2010" s="1286"/>
      <c r="K2010" s="1271">
        <v>1.73</v>
      </c>
      <c r="L2010" s="1272"/>
      <c r="M2010" s="540">
        <f>K2010*12*I1989</f>
        <v>22076.184000000001</v>
      </c>
    </row>
    <row r="2011" spans="1:13">
      <c r="A2011" s="588" t="s">
        <v>72</v>
      </c>
      <c r="B2011" s="587"/>
      <c r="C2011" s="587"/>
      <c r="D2011" s="587"/>
      <c r="E2011" s="587"/>
      <c r="F2011" s="587"/>
      <c r="G2011" s="587"/>
      <c r="H2011" s="586"/>
      <c r="I2011" s="581"/>
      <c r="J2011" s="580"/>
      <c r="K2011" s="573"/>
      <c r="L2011" s="541"/>
      <c r="M2011" s="540"/>
    </row>
    <row r="2012" spans="1:13">
      <c r="A2012" s="594" t="s">
        <v>71</v>
      </c>
      <c r="B2012" s="593"/>
      <c r="C2012" s="593"/>
      <c r="D2012" s="593"/>
      <c r="E2012" s="593"/>
      <c r="F2012" s="593"/>
      <c r="G2012" s="593"/>
      <c r="H2012" s="592"/>
      <c r="I2012" s="1271" t="s">
        <v>70</v>
      </c>
      <c r="J2012" s="1272"/>
      <c r="K2012" s="573"/>
      <c r="L2012" s="541"/>
      <c r="M2012" s="540"/>
    </row>
    <row r="2013" spans="1:13">
      <c r="A2013" s="594" t="s">
        <v>69</v>
      </c>
      <c r="B2013" s="593"/>
      <c r="C2013" s="593"/>
      <c r="D2013" s="593"/>
      <c r="E2013" s="593"/>
      <c r="F2013" s="593"/>
      <c r="G2013" s="593"/>
      <c r="H2013" s="592"/>
      <c r="I2013" s="1285" t="s">
        <v>68</v>
      </c>
      <c r="J2013" s="1286"/>
      <c r="K2013" s="591"/>
      <c r="L2013" s="590"/>
      <c r="M2013" s="589"/>
    </row>
    <row r="2014" spans="1:13" ht="19.5" thickBot="1">
      <c r="A2014" s="588"/>
      <c r="B2014" s="587"/>
      <c r="C2014" s="587"/>
      <c r="D2014" s="587"/>
      <c r="E2014" s="587"/>
      <c r="F2014" s="587"/>
      <c r="G2014" s="587"/>
      <c r="H2014" s="586"/>
      <c r="I2014" s="1282" t="s">
        <v>67</v>
      </c>
      <c r="J2014" s="1283"/>
      <c r="K2014" s="581"/>
      <c r="L2014" s="580"/>
      <c r="M2014" s="585"/>
    </row>
    <row r="2015" spans="1:13">
      <c r="A2015" s="584" t="s">
        <v>66</v>
      </c>
      <c r="B2015" s="583"/>
      <c r="C2015" s="583"/>
      <c r="D2015" s="583"/>
      <c r="E2015" s="583"/>
      <c r="F2015" s="583"/>
      <c r="G2015" s="537"/>
      <c r="H2015" s="536"/>
      <c r="I2015" s="537"/>
      <c r="J2015" s="536"/>
      <c r="K2015" s="1287">
        <f>K2017+K2024+K2032+K2036+K2037+K2041</f>
        <v>39.710000000000008</v>
      </c>
      <c r="L2015" s="1288"/>
      <c r="M2015" s="535">
        <f>M2017+M2024+M2032+M2036+M2037+M2041</f>
        <v>506731.36800000007</v>
      </c>
    </row>
    <row r="2016" spans="1:13" ht="19.5" thickBot="1">
      <c r="A2016" s="582"/>
      <c r="B2016" s="531"/>
      <c r="C2016" s="531"/>
      <c r="D2016" s="531"/>
      <c r="E2016" s="531"/>
      <c r="F2016" s="531"/>
      <c r="G2016" s="531"/>
      <c r="H2016" s="530"/>
      <c r="I2016" s="531"/>
      <c r="J2016" s="530"/>
      <c r="K2016" s="531"/>
      <c r="L2016" s="530"/>
      <c r="M2016" s="529"/>
    </row>
    <row r="2017" spans="1:13" ht="19.5" thickBot="1">
      <c r="A2017" s="1228" t="s">
        <v>65</v>
      </c>
      <c r="B2017" s="1229"/>
      <c r="C2017" s="1229"/>
      <c r="D2017" s="1229"/>
      <c r="E2017" s="1229"/>
      <c r="F2017" s="1229"/>
      <c r="G2017" s="1229"/>
      <c r="H2017" s="1279"/>
      <c r="I2017" s="550"/>
      <c r="J2017" s="549"/>
      <c r="K2017" s="1289">
        <f>K2018+K2019+K2020+K2022+K2023</f>
        <v>10.350000000000001</v>
      </c>
      <c r="L2017" s="1284"/>
      <c r="M2017" s="548">
        <f>K2017*12*I1989</f>
        <v>132074.28000000003</v>
      </c>
    </row>
    <row r="2018" spans="1:13">
      <c r="A2018" s="588" t="s">
        <v>64</v>
      </c>
      <c r="B2018" s="587"/>
      <c r="C2018" s="587"/>
      <c r="D2018" s="587"/>
      <c r="E2018" s="587"/>
      <c r="F2018" s="587"/>
      <c r="G2018" s="587"/>
      <c r="H2018" s="586"/>
      <c r="I2018" s="1275" t="s">
        <v>63</v>
      </c>
      <c r="J2018" s="1276"/>
      <c r="K2018" s="1251">
        <v>2.2400000000000002</v>
      </c>
      <c r="L2018" s="1252"/>
      <c r="M2018" s="540">
        <f>K2018*12*I1989</f>
        <v>28584.192000000006</v>
      </c>
    </row>
    <row r="2019" spans="1:13">
      <c r="A2019" s="595" t="s">
        <v>62</v>
      </c>
      <c r="B2019" s="676"/>
      <c r="C2019" s="676"/>
      <c r="D2019" s="676"/>
      <c r="E2019" s="676"/>
      <c r="F2019" s="676"/>
      <c r="G2019" s="676"/>
      <c r="H2019" s="675"/>
      <c r="I2019" s="1277" t="s">
        <v>61</v>
      </c>
      <c r="J2019" s="1278"/>
      <c r="K2019" s="1271">
        <v>5.28</v>
      </c>
      <c r="L2019" s="1272"/>
      <c r="M2019" s="540">
        <f>K2019*12*I1989</f>
        <v>67377.024000000005</v>
      </c>
    </row>
    <row r="2020" spans="1:13">
      <c r="A2020" s="594" t="s">
        <v>60</v>
      </c>
      <c r="B2020" s="593"/>
      <c r="C2020" s="593"/>
      <c r="D2020" s="593"/>
      <c r="E2020" s="593"/>
      <c r="F2020" s="593"/>
      <c r="G2020" s="593"/>
      <c r="H2020" s="592"/>
      <c r="I2020" s="1285" t="s">
        <v>59</v>
      </c>
      <c r="J2020" s="1286"/>
      <c r="K2020" s="1271">
        <v>0.6</v>
      </c>
      <c r="L2020" s="1272"/>
      <c r="M2020" s="540">
        <f>K2020*12*I1989</f>
        <v>7656.48</v>
      </c>
    </row>
    <row r="2021" spans="1:13">
      <c r="A2021" s="678" t="s">
        <v>58</v>
      </c>
      <c r="B2021" s="581"/>
      <c r="C2021" s="581"/>
      <c r="D2021" s="581"/>
      <c r="E2021" s="587"/>
      <c r="F2021" s="587"/>
      <c r="G2021" s="587"/>
      <c r="H2021" s="586"/>
      <c r="I2021" s="581"/>
      <c r="J2021" s="580"/>
      <c r="K2021" s="518"/>
      <c r="L2021" s="541"/>
      <c r="M2021" s="540"/>
    </row>
    <row r="2022" spans="1:13">
      <c r="A2022" s="595" t="s">
        <v>57</v>
      </c>
      <c r="B2022" s="676"/>
      <c r="C2022" s="676"/>
      <c r="D2022" s="676"/>
      <c r="E2022" s="676"/>
      <c r="F2022" s="676"/>
      <c r="G2022" s="676"/>
      <c r="H2022" s="675"/>
      <c r="I2022" s="1277" t="s">
        <v>27</v>
      </c>
      <c r="J2022" s="1278"/>
      <c r="K2022" s="1271">
        <v>0.18</v>
      </c>
      <c r="L2022" s="1272"/>
      <c r="M2022" s="540">
        <f>K2022*12*I1989</f>
        <v>2296.9440000000004</v>
      </c>
    </row>
    <row r="2023" spans="1:13" ht="19.5" thickBot="1">
      <c r="A2023" s="594" t="s">
        <v>56</v>
      </c>
      <c r="B2023" s="593"/>
      <c r="C2023" s="593"/>
      <c r="D2023" s="593"/>
      <c r="E2023" s="593"/>
      <c r="F2023" s="593"/>
      <c r="G2023" s="593"/>
      <c r="H2023" s="592"/>
      <c r="I2023" s="1240" t="s">
        <v>27</v>
      </c>
      <c r="J2023" s="1241"/>
      <c r="K2023" s="1282">
        <v>2.0499999999999998</v>
      </c>
      <c r="L2023" s="1283"/>
      <c r="M2023" s="540">
        <f>K2023*12*I1989</f>
        <v>26159.64</v>
      </c>
    </row>
    <row r="2024" spans="1:13" ht="19.5" thickBot="1">
      <c r="A2024" s="1303" t="s">
        <v>55</v>
      </c>
      <c r="B2024" s="1304"/>
      <c r="C2024" s="1304"/>
      <c r="D2024" s="1304"/>
      <c r="E2024" s="1304"/>
      <c r="F2024" s="1304"/>
      <c r="G2024" s="1304"/>
      <c r="H2024" s="1305"/>
      <c r="I2024" s="550"/>
      <c r="J2024" s="549"/>
      <c r="K2024" s="1274">
        <f>K2025+K2026+K2028+K2029+K2030+K2031</f>
        <v>2.5499999999999998</v>
      </c>
      <c r="L2024" s="1284"/>
      <c r="M2024" s="548">
        <f>K2024*12*I1989</f>
        <v>32540.04</v>
      </c>
    </row>
    <row r="2025" spans="1:13">
      <c r="A2025" s="677" t="s">
        <v>54</v>
      </c>
      <c r="B2025" s="581"/>
      <c r="C2025" s="581"/>
      <c r="D2025" s="581"/>
      <c r="E2025" s="581"/>
      <c r="F2025" s="587"/>
      <c r="G2025" s="587"/>
      <c r="H2025" s="586"/>
      <c r="I2025" s="576"/>
      <c r="J2025" s="541"/>
      <c r="K2025" s="1251">
        <v>0.14000000000000001</v>
      </c>
      <c r="L2025" s="1252"/>
      <c r="M2025" s="540">
        <f>K2025*12*I1989</f>
        <v>1786.5120000000004</v>
      </c>
    </row>
    <row r="2026" spans="1:13">
      <c r="A2026" s="615" t="s">
        <v>53</v>
      </c>
      <c r="B2026" s="591"/>
      <c r="C2026" s="591"/>
      <c r="D2026" s="591"/>
      <c r="E2026" s="591"/>
      <c r="F2026" s="593"/>
      <c r="G2026" s="593"/>
      <c r="H2026" s="592"/>
      <c r="I2026" s="1271" t="s">
        <v>52</v>
      </c>
      <c r="J2026" s="1272"/>
      <c r="K2026" s="1271">
        <v>1.22</v>
      </c>
      <c r="L2026" s="1272"/>
      <c r="M2026" s="540">
        <f>K2026*12*I1989</f>
        <v>15568.176000000001</v>
      </c>
    </row>
    <row r="2027" spans="1:13">
      <c r="A2027" s="588" t="s">
        <v>51</v>
      </c>
      <c r="B2027" s="587"/>
      <c r="C2027" s="587"/>
      <c r="D2027" s="587"/>
      <c r="E2027" s="587"/>
      <c r="F2027" s="587"/>
      <c r="G2027" s="587"/>
      <c r="H2027" s="586"/>
      <c r="I2027" s="1275" t="s">
        <v>50</v>
      </c>
      <c r="J2027" s="1276"/>
      <c r="K2027" s="573"/>
      <c r="L2027" s="541"/>
      <c r="M2027" s="540"/>
    </row>
    <row r="2028" spans="1:13">
      <c r="A2028" s="595" t="s">
        <v>49</v>
      </c>
      <c r="B2028" s="676"/>
      <c r="C2028" s="676"/>
      <c r="D2028" s="676"/>
      <c r="E2028" s="676"/>
      <c r="F2028" s="676"/>
      <c r="G2028" s="676"/>
      <c r="H2028" s="675"/>
      <c r="I2028" s="1277" t="s">
        <v>48</v>
      </c>
      <c r="J2028" s="1278"/>
      <c r="K2028" s="1271">
        <v>0.75</v>
      </c>
      <c r="L2028" s="1272"/>
      <c r="M2028" s="540">
        <f>K2028*12*I1989</f>
        <v>9570.6</v>
      </c>
    </row>
    <row r="2029" spans="1:13">
      <c r="A2029" s="595" t="s">
        <v>47</v>
      </c>
      <c r="B2029" s="676"/>
      <c r="C2029" s="676"/>
      <c r="D2029" s="676"/>
      <c r="E2029" s="676"/>
      <c r="F2029" s="676"/>
      <c r="G2029" s="676"/>
      <c r="H2029" s="675"/>
      <c r="I2029" s="1277" t="s">
        <v>46</v>
      </c>
      <c r="J2029" s="1278"/>
      <c r="K2029" s="1271">
        <v>0.19</v>
      </c>
      <c r="L2029" s="1272"/>
      <c r="M2029" s="540">
        <f>K2029*12*I1989</f>
        <v>2424.5520000000006</v>
      </c>
    </row>
    <row r="2030" spans="1:13">
      <c r="A2030" s="594" t="s">
        <v>38</v>
      </c>
      <c r="B2030" s="593"/>
      <c r="C2030" s="593"/>
      <c r="D2030" s="593"/>
      <c r="E2030" s="593"/>
      <c r="F2030" s="593"/>
      <c r="G2030" s="593"/>
      <c r="H2030" s="592"/>
      <c r="I2030" s="1277" t="s">
        <v>37</v>
      </c>
      <c r="J2030" s="1278"/>
      <c r="K2030" s="1238">
        <v>0.1</v>
      </c>
      <c r="L2030" s="1239"/>
      <c r="M2030" s="540">
        <f>K2030*12*I1989</f>
        <v>1276.0800000000004</v>
      </c>
    </row>
    <row r="2031" spans="1:13" ht="19.5" thickBot="1">
      <c r="A2031" s="594" t="s">
        <v>45</v>
      </c>
      <c r="B2031" s="593"/>
      <c r="C2031" s="593"/>
      <c r="D2031" s="593"/>
      <c r="E2031" s="593"/>
      <c r="F2031" s="593"/>
      <c r="G2031" s="593"/>
      <c r="H2031" s="592"/>
      <c r="I2031" s="1240" t="s">
        <v>44</v>
      </c>
      <c r="J2031" s="1241"/>
      <c r="K2031" s="1242">
        <v>0.15</v>
      </c>
      <c r="L2031" s="1243"/>
      <c r="M2031" s="572">
        <f>K2031*12*I1989</f>
        <v>1914.12</v>
      </c>
    </row>
    <row r="2032" spans="1:13" ht="19.5" thickBot="1">
      <c r="A2032" s="1303" t="s">
        <v>43</v>
      </c>
      <c r="B2032" s="1304"/>
      <c r="C2032" s="1304"/>
      <c r="D2032" s="1304"/>
      <c r="E2032" s="1304"/>
      <c r="F2032" s="1304"/>
      <c r="G2032" s="1304"/>
      <c r="H2032" s="1305"/>
      <c r="I2032" s="571"/>
      <c r="J2032" s="570"/>
      <c r="K2032" s="1269">
        <f>K2033+K2034+K2035</f>
        <v>1.67</v>
      </c>
      <c r="L2032" s="1270"/>
      <c r="M2032" s="548">
        <f>K2032*12*I1989</f>
        <v>21310.536</v>
      </c>
    </row>
    <row r="2033" spans="1:15">
      <c r="A2033" s="588" t="s">
        <v>42</v>
      </c>
      <c r="B2033" s="587"/>
      <c r="C2033" s="587"/>
      <c r="D2033" s="587"/>
      <c r="E2033" s="587"/>
      <c r="F2033" s="587"/>
      <c r="G2033" s="587"/>
      <c r="H2033" s="586"/>
      <c r="I2033" s="1234" t="s">
        <v>41</v>
      </c>
      <c r="J2033" s="1235"/>
      <c r="K2033" s="1236">
        <v>0.8</v>
      </c>
      <c r="L2033" s="1237"/>
      <c r="M2033" s="540">
        <f>K2033*12*I1989</f>
        <v>10208.640000000003</v>
      </c>
    </row>
    <row r="2034" spans="1:15">
      <c r="A2034" s="595" t="s">
        <v>40</v>
      </c>
      <c r="B2034" s="676"/>
      <c r="C2034" s="676"/>
      <c r="D2034" s="676"/>
      <c r="E2034" s="676"/>
      <c r="F2034" s="676"/>
      <c r="G2034" s="676"/>
      <c r="H2034" s="675"/>
      <c r="I2034" s="563" t="s">
        <v>39</v>
      </c>
      <c r="J2034" s="517"/>
      <c r="K2034" s="1238">
        <v>0.7</v>
      </c>
      <c r="L2034" s="1239"/>
      <c r="M2034" s="540">
        <f>K2034*12*I1989</f>
        <v>8932.56</v>
      </c>
      <c r="O2034" s="512"/>
    </row>
    <row r="2035" spans="1:15" ht="19.5" thickBot="1">
      <c r="A2035" s="594" t="s">
        <v>38</v>
      </c>
      <c r="B2035" s="593"/>
      <c r="C2035" s="593"/>
      <c r="D2035" s="593"/>
      <c r="E2035" s="593"/>
      <c r="F2035" s="593"/>
      <c r="G2035" s="593"/>
      <c r="H2035" s="592"/>
      <c r="I2035" s="1240" t="s">
        <v>37</v>
      </c>
      <c r="J2035" s="1241"/>
      <c r="K2035" s="1242">
        <v>0.17</v>
      </c>
      <c r="L2035" s="1243"/>
      <c r="M2035" s="540">
        <f>K2035*12*I1989</f>
        <v>2169.3360000000002</v>
      </c>
    </row>
    <row r="2036" spans="1:15" ht="19.5" thickBot="1">
      <c r="A2036" s="674" t="s">
        <v>36</v>
      </c>
      <c r="B2036" s="673"/>
      <c r="C2036" s="673"/>
      <c r="D2036" s="673"/>
      <c r="E2036" s="673"/>
      <c r="F2036" s="673"/>
      <c r="G2036" s="673"/>
      <c r="H2036" s="672"/>
      <c r="I2036" s="1330" t="s">
        <v>35</v>
      </c>
      <c r="J2036" s="1331"/>
      <c r="K2036" s="1246">
        <v>21.84</v>
      </c>
      <c r="L2036" s="1247"/>
      <c r="M2036" s="548">
        <f>K2036*12*I1989</f>
        <v>278695.87200000003</v>
      </c>
    </row>
    <row r="2037" spans="1:15" ht="19.5" thickBot="1">
      <c r="A2037" s="1228" t="s">
        <v>34</v>
      </c>
      <c r="B2037" s="1229"/>
      <c r="C2037" s="1229"/>
      <c r="D2037" s="1229"/>
      <c r="E2037" s="1229"/>
      <c r="F2037" s="1229"/>
      <c r="G2037" s="1229"/>
      <c r="H2037" s="1279"/>
      <c r="I2037" s="550"/>
      <c r="J2037" s="549"/>
      <c r="K2037" s="1246">
        <v>2.2000000000000002</v>
      </c>
      <c r="L2037" s="1247"/>
      <c r="M2037" s="548">
        <f>K2037*12*I1989</f>
        <v>28073.760000000006</v>
      </c>
    </row>
    <row r="2038" spans="1:15">
      <c r="A2038" s="547" t="s">
        <v>33</v>
      </c>
      <c r="B2038" s="546"/>
      <c r="C2038" s="546"/>
      <c r="D2038" s="546"/>
      <c r="E2038" s="546"/>
      <c r="F2038" s="546"/>
      <c r="G2038" s="546"/>
      <c r="H2038" s="544"/>
      <c r="I2038" s="1251" t="s">
        <v>32</v>
      </c>
      <c r="J2038" s="1252"/>
      <c r="K2038" s="543"/>
      <c r="L2038" s="542"/>
      <c r="M2038" s="540"/>
    </row>
    <row r="2039" spans="1:15">
      <c r="A2039" s="547" t="s">
        <v>31</v>
      </c>
      <c r="B2039" s="546"/>
      <c r="C2039" s="546"/>
      <c r="D2039" s="546"/>
      <c r="E2039" s="546"/>
      <c r="F2039" s="546"/>
      <c r="G2039" s="546"/>
      <c r="H2039" s="544"/>
      <c r="I2039" s="518"/>
      <c r="J2039" s="541"/>
      <c r="K2039" s="543"/>
      <c r="L2039" s="542"/>
      <c r="M2039" s="540"/>
    </row>
    <row r="2040" spans="1:15" ht="19.5" thickBot="1">
      <c r="A2040" s="547" t="s">
        <v>30</v>
      </c>
      <c r="B2040" s="546"/>
      <c r="C2040" s="546"/>
      <c r="D2040" s="546"/>
      <c r="E2040" s="546"/>
      <c r="F2040" s="546"/>
      <c r="G2040" s="546"/>
      <c r="H2040" s="544"/>
      <c r="I2040" s="558"/>
      <c r="J2040" s="541"/>
      <c r="K2040" s="543"/>
      <c r="L2040" s="542"/>
      <c r="M2040" s="540"/>
    </row>
    <row r="2041" spans="1:15" ht="19.5" thickBot="1">
      <c r="A2041" s="674" t="s">
        <v>29</v>
      </c>
      <c r="B2041" s="673"/>
      <c r="C2041" s="673"/>
      <c r="D2041" s="673"/>
      <c r="E2041" s="673"/>
      <c r="F2041" s="673"/>
      <c r="G2041" s="673"/>
      <c r="H2041" s="672"/>
      <c r="I2041" s="550"/>
      <c r="J2041" s="549"/>
      <c r="K2041" s="1274">
        <v>1.1000000000000001</v>
      </c>
      <c r="L2041" s="1270"/>
      <c r="M2041" s="548">
        <f>K2041*12*I1989</f>
        <v>14036.880000000003</v>
      </c>
    </row>
    <row r="2042" spans="1:15">
      <c r="A2042" s="547" t="s">
        <v>28</v>
      </c>
      <c r="B2042" s="546"/>
      <c r="C2042" s="546"/>
      <c r="D2042" s="546"/>
      <c r="E2042" s="546"/>
      <c r="F2042" s="546"/>
      <c r="G2042" s="546"/>
      <c r="H2042" s="544"/>
      <c r="I2042" s="1251" t="s">
        <v>27</v>
      </c>
      <c r="J2042" s="1252"/>
      <c r="K2042" s="551"/>
      <c r="L2042" s="542"/>
      <c r="M2042" s="540"/>
    </row>
    <row r="2043" spans="1:15" ht="19.5" thickBot="1">
      <c r="A2043" s="547" t="s">
        <v>26</v>
      </c>
      <c r="B2043" s="546"/>
      <c r="C2043" s="546"/>
      <c r="D2043" s="546"/>
      <c r="E2043" s="546"/>
      <c r="F2043" s="546"/>
      <c r="G2043" s="546"/>
      <c r="H2043" s="544"/>
      <c r="I2043" s="518"/>
      <c r="J2043" s="541"/>
      <c r="K2043" s="551"/>
      <c r="L2043" s="542"/>
      <c r="M2043" s="540"/>
    </row>
    <row r="2044" spans="1:15" ht="19.5" thickBot="1">
      <c r="A2044" s="1228" t="s">
        <v>111</v>
      </c>
      <c r="B2044" s="1229"/>
      <c r="C2044" s="1229"/>
      <c r="D2044" s="1229"/>
      <c r="E2044" s="1229"/>
      <c r="F2044" s="1229"/>
      <c r="G2044" s="1229"/>
      <c r="H2044" s="1279"/>
      <c r="I2044" s="550"/>
      <c r="J2044" s="549"/>
      <c r="K2044" s="1274">
        <v>7.92</v>
      </c>
      <c r="L2044" s="1270"/>
      <c r="M2044" s="548">
        <f>K2044*12*I1989</f>
        <v>101065.53600000001</v>
      </c>
    </row>
    <row r="2045" spans="1:15">
      <c r="A2045" s="547" t="s">
        <v>24</v>
      </c>
      <c r="B2045" s="545"/>
      <c r="C2045" s="545"/>
      <c r="D2045" s="545"/>
      <c r="E2045" s="545"/>
      <c r="F2045" s="546"/>
      <c r="G2045" s="545"/>
      <c r="H2045" s="544"/>
      <c r="I2045" s="1271" t="s">
        <v>23</v>
      </c>
      <c r="J2045" s="1272"/>
      <c r="K2045" s="543"/>
      <c r="L2045" s="542"/>
      <c r="M2045" s="540"/>
    </row>
    <row r="2046" spans="1:15">
      <c r="A2046" s="547" t="s">
        <v>22</v>
      </c>
      <c r="B2046" s="545"/>
      <c r="C2046" s="545"/>
      <c r="D2046" s="545"/>
      <c r="E2046" s="545"/>
      <c r="F2046" s="546"/>
      <c r="G2046" s="545"/>
      <c r="H2046" s="544"/>
      <c r="I2046" s="1271" t="s">
        <v>21</v>
      </c>
      <c r="J2046" s="1272"/>
      <c r="K2046" s="543"/>
      <c r="L2046" s="542"/>
      <c r="M2046" s="540"/>
    </row>
    <row r="2047" spans="1:15">
      <c r="A2047" s="547" t="s">
        <v>20</v>
      </c>
      <c r="B2047" s="545"/>
      <c r="C2047" s="545"/>
      <c r="D2047" s="545"/>
      <c r="E2047" s="545"/>
      <c r="F2047" s="546"/>
      <c r="G2047" s="545"/>
      <c r="H2047" s="544"/>
      <c r="I2047" s="1271" t="s">
        <v>19</v>
      </c>
      <c r="J2047" s="1272"/>
      <c r="K2047" s="543"/>
      <c r="L2047" s="542"/>
      <c r="M2047" s="540"/>
    </row>
    <row r="2048" spans="1:15">
      <c r="A2048" s="547" t="s">
        <v>18</v>
      </c>
      <c r="B2048" s="545"/>
      <c r="C2048" s="545"/>
      <c r="D2048" s="545"/>
      <c r="E2048" s="545"/>
      <c r="F2048" s="546"/>
      <c r="G2048" s="545"/>
      <c r="H2048" s="544"/>
      <c r="I2048" s="1271" t="s">
        <v>17</v>
      </c>
      <c r="J2048" s="1272"/>
      <c r="K2048" s="543"/>
      <c r="L2048" s="542"/>
      <c r="M2048" s="540"/>
    </row>
    <row r="2049" spans="1:13">
      <c r="A2049" s="547" t="s">
        <v>16</v>
      </c>
      <c r="B2049" s="545"/>
      <c r="C2049" s="545"/>
      <c r="D2049" s="545"/>
      <c r="E2049" s="545"/>
      <c r="F2049" s="546"/>
      <c r="G2049" s="545"/>
      <c r="H2049" s="544"/>
      <c r="I2049" s="1271" t="s">
        <v>15</v>
      </c>
      <c r="J2049" s="1272"/>
      <c r="K2049" s="543"/>
      <c r="L2049" s="542"/>
      <c r="M2049" s="540"/>
    </row>
    <row r="2050" spans="1:13">
      <c r="A2050" s="547" t="s">
        <v>14</v>
      </c>
      <c r="B2050" s="545"/>
      <c r="C2050" s="545"/>
      <c r="D2050" s="545"/>
      <c r="E2050" s="545"/>
      <c r="F2050" s="546"/>
      <c r="G2050" s="545"/>
      <c r="H2050" s="544"/>
      <c r="I2050" s="518"/>
      <c r="J2050" s="541"/>
      <c r="K2050" s="543"/>
      <c r="L2050" s="542"/>
      <c r="M2050" s="540"/>
    </row>
    <row r="2051" spans="1:13">
      <c r="A2051" s="547" t="s">
        <v>13</v>
      </c>
      <c r="B2051" s="545"/>
      <c r="C2051" s="545"/>
      <c r="D2051" s="545"/>
      <c r="E2051" s="545"/>
      <c r="F2051" s="546"/>
      <c r="G2051" s="545"/>
      <c r="H2051" s="544"/>
      <c r="I2051" s="518"/>
      <c r="J2051" s="541"/>
      <c r="K2051" s="543"/>
      <c r="L2051" s="542"/>
      <c r="M2051" s="540"/>
    </row>
    <row r="2052" spans="1:13">
      <c r="A2052" s="547" t="s">
        <v>12</v>
      </c>
      <c r="B2052" s="545"/>
      <c r="C2052" s="545"/>
      <c r="D2052" s="545"/>
      <c r="E2052" s="545"/>
      <c r="F2052" s="546"/>
      <c r="G2052" s="545"/>
      <c r="H2052" s="544"/>
      <c r="I2052" s="518"/>
      <c r="J2052" s="541"/>
      <c r="K2052" s="543"/>
      <c r="L2052" s="542"/>
      <c r="M2052" s="540"/>
    </row>
    <row r="2053" spans="1:13">
      <c r="A2053" s="547" t="s">
        <v>11</v>
      </c>
      <c r="B2053" s="545"/>
      <c r="C2053" s="545"/>
      <c r="D2053" s="545"/>
      <c r="E2053" s="545"/>
      <c r="F2053" s="546"/>
      <c r="G2053" s="545"/>
      <c r="H2053" s="544"/>
      <c r="I2053" s="518"/>
      <c r="J2053" s="541"/>
      <c r="K2053" s="543"/>
      <c r="L2053" s="542"/>
      <c r="M2053" s="540"/>
    </row>
    <row r="2054" spans="1:13">
      <c r="A2054" s="547" t="s">
        <v>10</v>
      </c>
      <c r="B2054" s="545"/>
      <c r="C2054" s="545"/>
      <c r="D2054" s="545"/>
      <c r="E2054" s="545"/>
      <c r="F2054" s="546"/>
      <c r="G2054" s="545"/>
      <c r="H2054" s="544"/>
      <c r="I2054" s="518"/>
      <c r="J2054" s="541"/>
      <c r="K2054" s="543"/>
      <c r="L2054" s="542"/>
      <c r="M2054" s="540"/>
    </row>
    <row r="2055" spans="1:13" ht="19.5" thickBot="1">
      <c r="A2055" s="1248" t="s">
        <v>9</v>
      </c>
      <c r="B2055" s="1249"/>
      <c r="C2055" s="1249"/>
      <c r="D2055" s="1249"/>
      <c r="E2055" s="1249"/>
      <c r="F2055" s="1249"/>
      <c r="G2055" s="1249"/>
      <c r="H2055" s="1250"/>
      <c r="I2055" s="518"/>
      <c r="J2055" s="541"/>
      <c r="K2055" s="518"/>
      <c r="L2055" s="541"/>
      <c r="M2055" s="540"/>
    </row>
    <row r="2056" spans="1:13">
      <c r="A2056" s="539" t="s">
        <v>8</v>
      </c>
      <c r="B2056" s="538"/>
      <c r="C2056" s="538"/>
      <c r="D2056" s="538"/>
      <c r="E2056" s="538"/>
      <c r="F2056" s="538"/>
      <c r="G2056" s="538"/>
      <c r="H2056" s="538"/>
      <c r="I2056" s="1251" t="s">
        <v>3</v>
      </c>
      <c r="J2056" s="1252"/>
      <c r="K2056" s="537"/>
      <c r="L2056" s="536"/>
      <c r="M2056" s="535"/>
    </row>
    <row r="2057" spans="1:13" ht="19.5" thickBot="1">
      <c r="A2057" s="534" t="s">
        <v>7</v>
      </c>
      <c r="B2057" s="533"/>
      <c r="C2057" s="533"/>
      <c r="D2057" s="533"/>
      <c r="E2057" s="533"/>
      <c r="F2057" s="533"/>
      <c r="G2057" s="533"/>
      <c r="H2057" s="533"/>
      <c r="I2057" s="532"/>
      <c r="J2057" s="530"/>
      <c r="K2057" s="531"/>
      <c r="L2057" s="530"/>
      <c r="M2057" s="529"/>
    </row>
    <row r="2058" spans="1:13" ht="19.5" thickBot="1">
      <c r="A2058" s="1228" t="s">
        <v>6</v>
      </c>
      <c r="B2058" s="1229"/>
      <c r="C2058" s="1229"/>
      <c r="D2058" s="1229"/>
      <c r="E2058" s="1229"/>
      <c r="F2058" s="1229"/>
      <c r="G2058" s="1229"/>
      <c r="H2058" s="1299"/>
      <c r="I2058" s="1232" t="s">
        <v>5</v>
      </c>
      <c r="J2058" s="1300"/>
      <c r="K2058" s="1296">
        <v>1.69</v>
      </c>
      <c r="L2058" s="1297"/>
      <c r="M2058" s="521">
        <f>K2058*12*I1989</f>
        <v>21565.752000000004</v>
      </c>
    </row>
    <row r="2059" spans="1:13" ht="19.5" thickBot="1">
      <c r="A2059" s="526" t="s">
        <v>4</v>
      </c>
      <c r="B2059" s="525"/>
      <c r="C2059" s="525"/>
      <c r="D2059" s="525"/>
      <c r="E2059" s="525"/>
      <c r="F2059" s="525"/>
      <c r="G2059" s="525"/>
      <c r="H2059" s="525"/>
      <c r="I2059" s="1232" t="s">
        <v>3</v>
      </c>
      <c r="J2059" s="1233"/>
      <c r="K2059" s="1258">
        <v>0.4</v>
      </c>
      <c r="L2059" s="1259"/>
      <c r="M2059" s="521">
        <f>K2059*I1989*12</f>
        <v>5104.3200000000006</v>
      </c>
    </row>
    <row r="2060" spans="1:13" ht="19.5" thickBot="1">
      <c r="A2060" s="526" t="s">
        <v>2</v>
      </c>
      <c r="B2060" s="525"/>
      <c r="C2060" s="525"/>
      <c r="D2060" s="525"/>
      <c r="E2060" s="525"/>
      <c r="F2060" s="525"/>
      <c r="G2060" s="525"/>
      <c r="H2060" s="525"/>
      <c r="I2060" s="524"/>
      <c r="J2060" s="523"/>
      <c r="K2060" s="1258"/>
      <c r="L2060" s="1259"/>
      <c r="M2060" s="521">
        <f>K2060*I1989*12</f>
        <v>0</v>
      </c>
    </row>
    <row r="2061" spans="1:13" ht="19.5" thickBot="1">
      <c r="A2061" s="1228" t="s">
        <v>0</v>
      </c>
      <c r="B2061" s="1229"/>
      <c r="C2061" s="1229"/>
      <c r="D2061" s="1229"/>
      <c r="E2061" s="1229"/>
      <c r="F2061" s="1229"/>
      <c r="G2061" s="1229"/>
      <c r="H2061" s="1229"/>
      <c r="I2061" s="522"/>
      <c r="J2061" s="521"/>
      <c r="K2061" s="1230">
        <f>K1990+K2000+K2015+K2044+K2058+K2060+K2059</f>
        <v>63.510000000000005</v>
      </c>
      <c r="L2061" s="1231"/>
      <c r="M2061" s="521">
        <f>M1990+M2000+M2015+M2044+M2058+M2060+M2059</f>
        <v>810438.40799999994</v>
      </c>
    </row>
    <row r="2063" spans="1:13">
      <c r="A2063" s="1329" t="s">
        <v>104</v>
      </c>
      <c r="B2063" s="1329"/>
      <c r="C2063" s="1329"/>
      <c r="D2063" s="1329"/>
      <c r="E2063" s="1329"/>
      <c r="F2063" s="1329"/>
      <c r="G2063" s="1329"/>
      <c r="H2063" s="1329"/>
      <c r="I2063" s="1329"/>
      <c r="J2063" s="1329"/>
      <c r="K2063" s="1329"/>
      <c r="L2063" s="1329"/>
      <c r="M2063" s="573"/>
    </row>
    <row r="2064" spans="1:13">
      <c r="A2064" s="1294" t="s">
        <v>103</v>
      </c>
      <c r="B2064" s="1294"/>
      <c r="C2064" s="1294"/>
      <c r="D2064" s="1294"/>
      <c r="E2064" s="1294"/>
      <c r="F2064" s="1294"/>
      <c r="G2064" s="1294"/>
      <c r="H2064" s="1294"/>
      <c r="I2064" s="1294"/>
      <c r="J2064" s="1294"/>
      <c r="K2064" s="1294"/>
      <c r="L2064" s="1294"/>
      <c r="M2064" s="573"/>
    </row>
    <row r="2065" spans="1:13">
      <c r="A2065" s="607"/>
      <c r="B2065" s="607"/>
      <c r="C2065" s="607"/>
      <c r="D2065" s="607"/>
      <c r="E2065" s="607"/>
      <c r="F2065" s="607" t="s">
        <v>257</v>
      </c>
      <c r="G2065" s="607"/>
      <c r="H2065" s="607"/>
      <c r="I2065" s="607"/>
      <c r="J2065" s="607"/>
      <c r="K2065" s="607"/>
      <c r="L2065" s="607"/>
      <c r="M2065" s="573"/>
    </row>
    <row r="2066" spans="1:13">
      <c r="A2066" s="615"/>
      <c r="B2066" s="591"/>
      <c r="C2066" s="1295" t="s">
        <v>100</v>
      </c>
      <c r="D2066" s="1295"/>
      <c r="E2066" s="1295"/>
      <c r="F2066" s="591"/>
      <c r="G2066" s="591"/>
      <c r="H2066" s="590"/>
      <c r="I2066" s="1285" t="s">
        <v>99</v>
      </c>
      <c r="J2066" s="1286"/>
      <c r="K2066" s="1285" t="s">
        <v>98</v>
      </c>
      <c r="L2066" s="1286"/>
      <c r="M2066" s="589"/>
    </row>
    <row r="2067" spans="1:13">
      <c r="A2067" s="558"/>
      <c r="B2067" s="518"/>
      <c r="C2067" s="518"/>
      <c r="D2067" s="518"/>
      <c r="E2067" s="518"/>
      <c r="F2067" s="518"/>
      <c r="G2067" s="518"/>
      <c r="H2067" s="541"/>
      <c r="I2067" s="518"/>
      <c r="J2067" s="541"/>
      <c r="K2067" s="1271" t="s">
        <v>97</v>
      </c>
      <c r="L2067" s="1272"/>
      <c r="M2067" s="616" t="s">
        <v>96</v>
      </c>
    </row>
    <row r="2068" spans="1:13">
      <c r="A2068" s="558"/>
      <c r="B2068" s="518"/>
      <c r="C2068" s="518"/>
      <c r="D2068" s="518"/>
      <c r="E2068" s="518"/>
      <c r="F2068" s="518"/>
      <c r="G2068" s="518"/>
      <c r="H2068" s="541"/>
      <c r="I2068" s="1271" t="s">
        <v>95</v>
      </c>
      <c r="J2068" s="1272"/>
      <c r="K2068" s="1275" t="s">
        <v>94</v>
      </c>
      <c r="L2068" s="1276"/>
      <c r="M2068" s="616" t="s">
        <v>93</v>
      </c>
    </row>
    <row r="2069" spans="1:13" ht="19.5" thickBot="1">
      <c r="A2069" s="615"/>
      <c r="B2069" s="591"/>
      <c r="C2069" s="591"/>
      <c r="D2069" s="591"/>
      <c r="E2069" s="591"/>
      <c r="F2069" s="591"/>
      <c r="G2069" s="591"/>
      <c r="H2069" s="590"/>
      <c r="I2069" s="1291">
        <v>891.5</v>
      </c>
      <c r="J2069" s="1292"/>
      <c r="K2069" s="1240"/>
      <c r="L2069" s="1241"/>
      <c r="M2069" s="614"/>
    </row>
    <row r="2070" spans="1:13">
      <c r="A2070" s="605" t="s">
        <v>92</v>
      </c>
      <c r="B2070" s="583"/>
      <c r="C2070" s="583"/>
      <c r="D2070" s="583"/>
      <c r="E2070" s="583"/>
      <c r="F2070" s="583"/>
      <c r="G2070" s="583"/>
      <c r="H2070" s="613"/>
      <c r="I2070" s="537"/>
      <c r="J2070" s="536"/>
      <c r="K2070" s="1293">
        <f>K2073+K2076</f>
        <v>7.59</v>
      </c>
      <c r="L2070" s="1288"/>
      <c r="M2070" s="535">
        <f>K2070*12*I2069</f>
        <v>81197.819999999992</v>
      </c>
    </row>
    <row r="2071" spans="1:13">
      <c r="A2071" s="612" t="s">
        <v>91</v>
      </c>
      <c r="B2071" s="611"/>
      <c r="C2071" s="611"/>
      <c r="D2071" s="611"/>
      <c r="E2071" s="611"/>
      <c r="F2071" s="611"/>
      <c r="G2071" s="611"/>
      <c r="H2071" s="606"/>
      <c r="I2071" s="518"/>
      <c r="J2071" s="541"/>
      <c r="K2071" s="518"/>
      <c r="L2071" s="541"/>
      <c r="M2071" s="610"/>
    </row>
    <row r="2072" spans="1:13" ht="19.5" thickBot="1">
      <c r="A2072" s="601" t="s">
        <v>90</v>
      </c>
      <c r="B2072" s="609"/>
      <c r="C2072" s="609"/>
      <c r="D2072" s="609"/>
      <c r="E2072" s="609"/>
      <c r="F2072" s="609"/>
      <c r="G2072" s="609"/>
      <c r="H2072" s="608"/>
      <c r="I2072" s="531"/>
      <c r="J2072" s="530"/>
      <c r="K2072" s="531"/>
      <c r="L2072" s="530"/>
      <c r="M2072" s="529"/>
    </row>
    <row r="2073" spans="1:13">
      <c r="A2073" s="588" t="s">
        <v>89</v>
      </c>
      <c r="B2073" s="581"/>
      <c r="C2073" s="581"/>
      <c r="D2073" s="581"/>
      <c r="E2073" s="581"/>
      <c r="F2073" s="581"/>
      <c r="G2073" s="581"/>
      <c r="H2073" s="580"/>
      <c r="I2073" s="1275" t="s">
        <v>27</v>
      </c>
      <c r="J2073" s="1276"/>
      <c r="K2073" s="1251">
        <v>4.54</v>
      </c>
      <c r="L2073" s="1252"/>
      <c r="M2073" s="540">
        <f>K2073*12*I2069</f>
        <v>48568.920000000006</v>
      </c>
    </row>
    <row r="2074" spans="1:13">
      <c r="A2074" s="547" t="s">
        <v>80</v>
      </c>
      <c r="B2074" s="518"/>
      <c r="C2074" s="518"/>
      <c r="D2074" s="518"/>
      <c r="E2074" s="518"/>
      <c r="F2074" s="518"/>
      <c r="G2074" s="518"/>
      <c r="H2074" s="541"/>
      <c r="I2074" s="1271" t="s">
        <v>70</v>
      </c>
      <c r="J2074" s="1272"/>
      <c r="K2074" s="573"/>
      <c r="L2074" s="541"/>
      <c r="M2074" s="540"/>
    </row>
    <row r="2075" spans="1:13">
      <c r="A2075" s="588" t="s">
        <v>79</v>
      </c>
      <c r="B2075" s="581"/>
      <c r="C2075" s="581"/>
      <c r="D2075" s="581"/>
      <c r="E2075" s="581"/>
      <c r="F2075" s="581"/>
      <c r="G2075" s="581"/>
      <c r="H2075" s="580"/>
      <c r="I2075" s="1275"/>
      <c r="J2075" s="1276"/>
      <c r="K2075" s="573"/>
      <c r="L2075" s="541"/>
      <c r="M2075" s="540"/>
    </row>
    <row r="2076" spans="1:13">
      <c r="A2076" s="588" t="s">
        <v>88</v>
      </c>
      <c r="B2076" s="581"/>
      <c r="C2076" s="581"/>
      <c r="D2076" s="581"/>
      <c r="E2076" s="581"/>
      <c r="F2076" s="581"/>
      <c r="G2076" s="581"/>
      <c r="H2076" s="580"/>
      <c r="I2076" s="1277" t="s">
        <v>59</v>
      </c>
      <c r="J2076" s="1278"/>
      <c r="K2076" s="1271">
        <v>3.05</v>
      </c>
      <c r="L2076" s="1272"/>
      <c r="M2076" s="540">
        <f>K2076*12*I2069</f>
        <v>32628.899999999994</v>
      </c>
    </row>
    <row r="2077" spans="1:13">
      <c r="A2077" s="595" t="s">
        <v>87</v>
      </c>
      <c r="B2077" s="563"/>
      <c r="C2077" s="563"/>
      <c r="D2077" s="563"/>
      <c r="E2077" s="563"/>
      <c r="F2077" s="563"/>
      <c r="G2077" s="563"/>
      <c r="H2077" s="517"/>
      <c r="I2077" s="1271" t="s">
        <v>70</v>
      </c>
      <c r="J2077" s="1272"/>
      <c r="K2077" s="607"/>
      <c r="L2077" s="606"/>
      <c r="M2077" s="540"/>
    </row>
    <row r="2078" spans="1:13">
      <c r="A2078" s="594" t="s">
        <v>86</v>
      </c>
      <c r="B2078" s="591"/>
      <c r="C2078" s="591"/>
      <c r="D2078" s="591"/>
      <c r="E2078" s="591"/>
      <c r="F2078" s="591"/>
      <c r="G2078" s="591"/>
      <c r="H2078" s="590"/>
      <c r="I2078" s="1271"/>
      <c r="J2078" s="1272"/>
      <c r="K2078" s="573"/>
      <c r="L2078" s="541"/>
      <c r="M2078" s="540"/>
    </row>
    <row r="2079" spans="1:13" ht="19.5" thickBot="1">
      <c r="A2079" s="588" t="s">
        <v>85</v>
      </c>
      <c r="B2079" s="587"/>
      <c r="C2079" s="587"/>
      <c r="D2079" s="587"/>
      <c r="E2079" s="587"/>
      <c r="F2079" s="587"/>
      <c r="G2079" s="587"/>
      <c r="H2079" s="586"/>
      <c r="I2079" s="581"/>
      <c r="J2079" s="580"/>
      <c r="K2079" s="1238"/>
      <c r="L2079" s="1239"/>
      <c r="M2079" s="540"/>
    </row>
    <row r="2080" spans="1:13">
      <c r="A2080" s="605" t="s">
        <v>84</v>
      </c>
      <c r="B2080" s="604"/>
      <c r="C2080" s="604"/>
      <c r="D2080" s="604"/>
      <c r="E2080" s="604"/>
      <c r="F2080" s="604"/>
      <c r="G2080" s="604"/>
      <c r="H2080" s="603"/>
      <c r="I2080" s="537"/>
      <c r="J2080" s="602"/>
      <c r="K2080" s="1290">
        <f>K2082+K2087+K2090</f>
        <v>6.1999999999999993</v>
      </c>
      <c r="L2080" s="1288"/>
      <c r="M2080" s="535">
        <f>K2080*12*I2069</f>
        <v>66327.599999999991</v>
      </c>
    </row>
    <row r="2081" spans="1:13" ht="19.5" thickBot="1">
      <c r="A2081" s="601" t="s">
        <v>83</v>
      </c>
      <c r="B2081" s="600"/>
      <c r="C2081" s="600"/>
      <c r="D2081" s="600"/>
      <c r="E2081" s="600"/>
      <c r="F2081" s="600"/>
      <c r="G2081" s="600"/>
      <c r="H2081" s="599"/>
      <c r="I2081" s="531"/>
      <c r="J2081" s="598"/>
      <c r="K2081" s="531"/>
      <c r="L2081" s="530"/>
      <c r="M2081" s="529"/>
    </row>
    <row r="2082" spans="1:13">
      <c r="A2082" s="547" t="s">
        <v>82</v>
      </c>
      <c r="B2082" s="546"/>
      <c r="C2082" s="546"/>
      <c r="D2082" s="546"/>
      <c r="E2082" s="546"/>
      <c r="F2082" s="546"/>
      <c r="G2082" s="546"/>
      <c r="H2082" s="544"/>
      <c r="I2082" s="1271" t="s">
        <v>27</v>
      </c>
      <c r="J2082" s="1272"/>
      <c r="K2082" s="1251">
        <v>3.11</v>
      </c>
      <c r="L2082" s="1252"/>
      <c r="M2082" s="540">
        <f>K2082*12*I2069</f>
        <v>33270.78</v>
      </c>
    </row>
    <row r="2083" spans="1:13">
      <c r="A2083" s="588" t="s">
        <v>81</v>
      </c>
      <c r="B2083" s="587"/>
      <c r="C2083" s="587"/>
      <c r="D2083" s="587"/>
      <c r="E2083" s="587"/>
      <c r="F2083" s="587"/>
      <c r="G2083" s="587"/>
      <c r="H2083" s="586"/>
      <c r="I2083" s="597"/>
      <c r="J2083" s="596"/>
      <c r="K2083" s="573"/>
      <c r="L2083" s="541"/>
      <c r="M2083" s="540"/>
    </row>
    <row r="2084" spans="1:13">
      <c r="A2084" s="547" t="s">
        <v>80</v>
      </c>
      <c r="B2084" s="518"/>
      <c r="C2084" s="518"/>
      <c r="D2084" s="518"/>
      <c r="E2084" s="518"/>
      <c r="F2084" s="518"/>
      <c r="G2084" s="518"/>
      <c r="H2084" s="541"/>
      <c r="I2084" s="1271" t="s">
        <v>70</v>
      </c>
      <c r="J2084" s="1272"/>
      <c r="K2084" s="573"/>
      <c r="L2084" s="541"/>
      <c r="M2084" s="540"/>
    </row>
    <row r="2085" spans="1:13">
      <c r="A2085" s="588" t="s">
        <v>79</v>
      </c>
      <c r="B2085" s="581"/>
      <c r="C2085" s="581"/>
      <c r="D2085" s="581"/>
      <c r="E2085" s="581"/>
      <c r="F2085" s="581"/>
      <c r="G2085" s="581"/>
      <c r="H2085" s="580"/>
      <c r="I2085" s="1275"/>
      <c r="J2085" s="1276"/>
      <c r="K2085" s="573"/>
      <c r="L2085" s="541"/>
      <c r="M2085" s="540"/>
    </row>
    <row r="2086" spans="1:13">
      <c r="A2086" s="595" t="s">
        <v>78</v>
      </c>
      <c r="B2086" s="563"/>
      <c r="C2086" s="517"/>
      <c r="D2086" s="518"/>
      <c r="E2086" s="518"/>
      <c r="F2086" s="518"/>
      <c r="G2086" s="518"/>
      <c r="H2086" s="541"/>
      <c r="I2086" s="1271" t="s">
        <v>70</v>
      </c>
      <c r="J2086" s="1272"/>
      <c r="K2086" s="573"/>
      <c r="L2086" s="541"/>
      <c r="M2086" s="540"/>
    </row>
    <row r="2087" spans="1:13">
      <c r="A2087" s="547" t="s">
        <v>77</v>
      </c>
      <c r="B2087" s="518"/>
      <c r="C2087" s="518"/>
      <c r="D2087" s="563"/>
      <c r="E2087" s="563"/>
      <c r="F2087" s="563"/>
      <c r="G2087" s="563"/>
      <c r="H2087" s="517"/>
      <c r="I2087" s="1277" t="s">
        <v>59</v>
      </c>
      <c r="J2087" s="1278"/>
      <c r="K2087" s="1271">
        <v>1.36</v>
      </c>
      <c r="L2087" s="1272"/>
      <c r="M2087" s="540">
        <f>K2087*12*I2069</f>
        <v>14549.28</v>
      </c>
    </row>
    <row r="2088" spans="1:13">
      <c r="A2088" s="594" t="s">
        <v>76</v>
      </c>
      <c r="B2088" s="593"/>
      <c r="C2088" s="593"/>
      <c r="D2088" s="593"/>
      <c r="E2088" s="593"/>
      <c r="F2088" s="593"/>
      <c r="G2088" s="593"/>
      <c r="H2088" s="592"/>
      <c r="I2088" s="1285" t="s">
        <v>75</v>
      </c>
      <c r="J2088" s="1286"/>
      <c r="K2088" s="573"/>
      <c r="L2088" s="541"/>
      <c r="M2088" s="540"/>
    </row>
    <row r="2089" spans="1:13">
      <c r="A2089" s="588"/>
      <c r="B2089" s="587"/>
      <c r="C2089" s="587"/>
      <c r="D2089" s="587"/>
      <c r="E2089" s="587"/>
      <c r="F2089" s="587"/>
      <c r="G2089" s="587"/>
      <c r="H2089" s="586"/>
      <c r="I2089" s="581" t="s">
        <v>74</v>
      </c>
      <c r="J2089" s="580"/>
      <c r="K2089" s="573"/>
      <c r="L2089" s="541"/>
      <c r="M2089" s="540"/>
    </row>
    <row r="2090" spans="1:13">
      <c r="A2090" s="594" t="s">
        <v>73</v>
      </c>
      <c r="B2090" s="593"/>
      <c r="C2090" s="593"/>
      <c r="D2090" s="593"/>
      <c r="E2090" s="593"/>
      <c r="F2090" s="593"/>
      <c r="G2090" s="593"/>
      <c r="H2090" s="592"/>
      <c r="I2090" s="1285" t="s">
        <v>59</v>
      </c>
      <c r="J2090" s="1286"/>
      <c r="K2090" s="1271">
        <v>1.73</v>
      </c>
      <c r="L2090" s="1272"/>
      <c r="M2090" s="540">
        <f>K2090*12*I2069</f>
        <v>18507.539999999997</v>
      </c>
    </row>
    <row r="2091" spans="1:13">
      <c r="A2091" s="588" t="s">
        <v>72</v>
      </c>
      <c r="B2091" s="587"/>
      <c r="C2091" s="587"/>
      <c r="D2091" s="587"/>
      <c r="E2091" s="587"/>
      <c r="F2091" s="587"/>
      <c r="G2091" s="587"/>
      <c r="H2091" s="586"/>
      <c r="I2091" s="581"/>
      <c r="J2091" s="580"/>
      <c r="K2091" s="573"/>
      <c r="L2091" s="541"/>
      <c r="M2091" s="540"/>
    </row>
    <row r="2092" spans="1:13">
      <c r="A2092" s="594" t="s">
        <v>71</v>
      </c>
      <c r="B2092" s="593"/>
      <c r="C2092" s="593"/>
      <c r="D2092" s="593"/>
      <c r="E2092" s="593"/>
      <c r="F2092" s="593"/>
      <c r="G2092" s="593"/>
      <c r="H2092" s="592"/>
      <c r="I2092" s="1271" t="s">
        <v>70</v>
      </c>
      <c r="J2092" s="1272"/>
      <c r="K2092" s="573"/>
      <c r="L2092" s="541"/>
      <c r="M2092" s="540"/>
    </row>
    <row r="2093" spans="1:13">
      <c r="A2093" s="594" t="s">
        <v>69</v>
      </c>
      <c r="B2093" s="593"/>
      <c r="C2093" s="593"/>
      <c r="D2093" s="593"/>
      <c r="E2093" s="593"/>
      <c r="F2093" s="593"/>
      <c r="G2093" s="593"/>
      <c r="H2093" s="592"/>
      <c r="I2093" s="1285" t="s">
        <v>68</v>
      </c>
      <c r="J2093" s="1286"/>
      <c r="K2093" s="591"/>
      <c r="L2093" s="590"/>
      <c r="M2093" s="589"/>
    </row>
    <row r="2094" spans="1:13" ht="19.5" thickBot="1">
      <c r="A2094" s="588"/>
      <c r="B2094" s="587"/>
      <c r="C2094" s="587"/>
      <c r="D2094" s="587"/>
      <c r="E2094" s="587"/>
      <c r="F2094" s="587"/>
      <c r="G2094" s="587"/>
      <c r="H2094" s="586"/>
      <c r="I2094" s="1282" t="s">
        <v>67</v>
      </c>
      <c r="J2094" s="1283"/>
      <c r="K2094" s="581"/>
      <c r="L2094" s="580"/>
      <c r="M2094" s="585"/>
    </row>
    <row r="2095" spans="1:13">
      <c r="A2095" s="584" t="s">
        <v>66</v>
      </c>
      <c r="B2095" s="583"/>
      <c r="C2095" s="583"/>
      <c r="D2095" s="583"/>
      <c r="E2095" s="583"/>
      <c r="F2095" s="583"/>
      <c r="G2095" s="537"/>
      <c r="H2095" s="536"/>
      <c r="I2095" s="537"/>
      <c r="J2095" s="536"/>
      <c r="K2095" s="1287">
        <f>K2097+K2104+K2112+K2116+K2120</f>
        <v>18.260000000000002</v>
      </c>
      <c r="L2095" s="1288"/>
      <c r="M2095" s="535">
        <f>M2097+M2104+M2112+M2116+M2120</f>
        <v>195345.47999999998</v>
      </c>
    </row>
    <row r="2096" spans="1:13" ht="19.5" thickBot="1">
      <c r="A2096" s="582"/>
      <c r="B2096" s="531"/>
      <c r="C2096" s="531"/>
      <c r="D2096" s="531"/>
      <c r="E2096" s="531"/>
      <c r="F2096" s="531"/>
      <c r="G2096" s="531"/>
      <c r="H2096" s="530"/>
      <c r="I2096" s="531"/>
      <c r="J2096" s="530"/>
      <c r="K2096" s="531"/>
      <c r="L2096" s="530"/>
      <c r="M2096" s="529"/>
    </row>
    <row r="2097" spans="1:13" ht="19.5" thickBot="1">
      <c r="A2097" s="1228" t="s">
        <v>65</v>
      </c>
      <c r="B2097" s="1229"/>
      <c r="C2097" s="1229"/>
      <c r="D2097" s="1229"/>
      <c r="E2097" s="1229"/>
      <c r="F2097" s="1229"/>
      <c r="G2097" s="1229"/>
      <c r="H2097" s="1279"/>
      <c r="I2097" s="550"/>
      <c r="J2097" s="549"/>
      <c r="K2097" s="1289">
        <f>K2098+K2099+K2100+K2102+K2103</f>
        <v>10.74</v>
      </c>
      <c r="L2097" s="1284"/>
      <c r="M2097" s="548">
        <f>K2097*12*I2069</f>
        <v>114896.51999999999</v>
      </c>
    </row>
    <row r="2098" spans="1:13">
      <c r="A2098" s="588" t="s">
        <v>64</v>
      </c>
      <c r="B2098" s="587"/>
      <c r="C2098" s="587"/>
      <c r="D2098" s="587"/>
      <c r="E2098" s="587"/>
      <c r="F2098" s="587"/>
      <c r="G2098" s="587"/>
      <c r="H2098" s="586"/>
      <c r="I2098" s="1275" t="s">
        <v>63</v>
      </c>
      <c r="J2098" s="1276"/>
      <c r="K2098" s="1251">
        <v>2.2400000000000002</v>
      </c>
      <c r="L2098" s="1252"/>
      <c r="M2098" s="540">
        <f>K2098*12*I2069</f>
        <v>23963.520000000004</v>
      </c>
    </row>
    <row r="2099" spans="1:13">
      <c r="A2099" s="595" t="s">
        <v>62</v>
      </c>
      <c r="B2099" s="676"/>
      <c r="C2099" s="676"/>
      <c r="D2099" s="676"/>
      <c r="E2099" s="676"/>
      <c r="F2099" s="676"/>
      <c r="G2099" s="676"/>
      <c r="H2099" s="675"/>
      <c r="I2099" s="1277" t="s">
        <v>61</v>
      </c>
      <c r="J2099" s="1278"/>
      <c r="K2099" s="1271">
        <v>5.28</v>
      </c>
      <c r="L2099" s="1272"/>
      <c r="M2099" s="540">
        <f>K2099*12*I2069</f>
        <v>56485.440000000002</v>
      </c>
    </row>
    <row r="2100" spans="1:13">
      <c r="A2100" s="594" t="s">
        <v>60</v>
      </c>
      <c r="B2100" s="593"/>
      <c r="C2100" s="593"/>
      <c r="D2100" s="593"/>
      <c r="E2100" s="593"/>
      <c r="F2100" s="593"/>
      <c r="G2100" s="593"/>
      <c r="H2100" s="592"/>
      <c r="I2100" s="1285" t="s">
        <v>59</v>
      </c>
      <c r="J2100" s="1286"/>
      <c r="K2100" s="1271">
        <v>0.6</v>
      </c>
      <c r="L2100" s="1272"/>
      <c r="M2100" s="540">
        <f>K2100*12*I2069</f>
        <v>6418.7999999999993</v>
      </c>
    </row>
    <row r="2101" spans="1:13">
      <c r="A2101" s="678" t="s">
        <v>58</v>
      </c>
      <c r="B2101" s="581"/>
      <c r="C2101" s="581"/>
      <c r="D2101" s="581"/>
      <c r="E2101" s="587"/>
      <c r="F2101" s="587"/>
      <c r="G2101" s="587"/>
      <c r="H2101" s="586"/>
      <c r="I2101" s="581"/>
      <c r="J2101" s="580"/>
      <c r="K2101" s="518"/>
      <c r="L2101" s="541"/>
      <c r="M2101" s="540"/>
    </row>
    <row r="2102" spans="1:13">
      <c r="A2102" s="595" t="s">
        <v>57</v>
      </c>
      <c r="B2102" s="676"/>
      <c r="C2102" s="676"/>
      <c r="D2102" s="676"/>
      <c r="E2102" s="676"/>
      <c r="F2102" s="676"/>
      <c r="G2102" s="676"/>
      <c r="H2102" s="675"/>
      <c r="I2102" s="1277" t="s">
        <v>27</v>
      </c>
      <c r="J2102" s="1278"/>
      <c r="K2102" s="1271">
        <v>0.18</v>
      </c>
      <c r="L2102" s="1272"/>
      <c r="M2102" s="540">
        <f>K2102*12*I2069</f>
        <v>1925.64</v>
      </c>
    </row>
    <row r="2103" spans="1:13" ht="19.5" thickBot="1">
      <c r="A2103" s="594" t="s">
        <v>56</v>
      </c>
      <c r="B2103" s="593"/>
      <c r="C2103" s="593"/>
      <c r="D2103" s="593"/>
      <c r="E2103" s="593"/>
      <c r="F2103" s="593"/>
      <c r="G2103" s="593"/>
      <c r="H2103" s="592"/>
      <c r="I2103" s="1240" t="s">
        <v>27</v>
      </c>
      <c r="J2103" s="1241"/>
      <c r="K2103" s="1282">
        <v>2.44</v>
      </c>
      <c r="L2103" s="1283"/>
      <c r="M2103" s="540">
        <f>K2103*12*I2069</f>
        <v>26103.120000000003</v>
      </c>
    </row>
    <row r="2104" spans="1:13" ht="19.5" thickBot="1">
      <c r="A2104" s="1303" t="s">
        <v>55</v>
      </c>
      <c r="B2104" s="1304"/>
      <c r="C2104" s="1304"/>
      <c r="D2104" s="1304"/>
      <c r="E2104" s="1304"/>
      <c r="F2104" s="1304"/>
      <c r="G2104" s="1304"/>
      <c r="H2104" s="1305"/>
      <c r="I2104" s="550"/>
      <c r="J2104" s="549"/>
      <c r="K2104" s="1274">
        <f>K2105+K2106+K2108+K2109+K2110+K2111</f>
        <v>2.5499999999999998</v>
      </c>
      <c r="L2104" s="1284"/>
      <c r="M2104" s="548">
        <f>K2104*12*I2069</f>
        <v>27279.899999999998</v>
      </c>
    </row>
    <row r="2105" spans="1:13">
      <c r="A2105" s="677" t="s">
        <v>54</v>
      </c>
      <c r="B2105" s="581"/>
      <c r="C2105" s="581"/>
      <c r="D2105" s="581"/>
      <c r="E2105" s="581"/>
      <c r="F2105" s="587"/>
      <c r="G2105" s="587"/>
      <c r="H2105" s="586"/>
      <c r="I2105" s="576"/>
      <c r="J2105" s="541"/>
      <c r="K2105" s="1251">
        <v>0.14000000000000001</v>
      </c>
      <c r="L2105" s="1252"/>
      <c r="M2105" s="540">
        <f>K2105*12*I2069</f>
        <v>1497.7200000000003</v>
      </c>
    </row>
    <row r="2106" spans="1:13">
      <c r="A2106" s="615" t="s">
        <v>53</v>
      </c>
      <c r="B2106" s="591"/>
      <c r="C2106" s="591"/>
      <c r="D2106" s="591"/>
      <c r="E2106" s="591"/>
      <c r="F2106" s="593"/>
      <c r="G2106" s="593"/>
      <c r="H2106" s="592"/>
      <c r="I2106" s="1271" t="s">
        <v>52</v>
      </c>
      <c r="J2106" s="1272"/>
      <c r="K2106" s="1271">
        <v>1.22</v>
      </c>
      <c r="L2106" s="1272"/>
      <c r="M2106" s="540">
        <f>K2106*12*I2069</f>
        <v>13051.560000000001</v>
      </c>
    </row>
    <row r="2107" spans="1:13">
      <c r="A2107" s="588" t="s">
        <v>51</v>
      </c>
      <c r="B2107" s="587"/>
      <c r="C2107" s="587"/>
      <c r="D2107" s="587"/>
      <c r="E2107" s="587"/>
      <c r="F2107" s="587"/>
      <c r="G2107" s="587"/>
      <c r="H2107" s="586"/>
      <c r="I2107" s="1275" t="s">
        <v>50</v>
      </c>
      <c r="J2107" s="1276"/>
      <c r="K2107" s="573"/>
      <c r="L2107" s="541"/>
      <c r="M2107" s="540"/>
    </row>
    <row r="2108" spans="1:13">
      <c r="A2108" s="595" t="s">
        <v>49</v>
      </c>
      <c r="B2108" s="676"/>
      <c r="C2108" s="676"/>
      <c r="D2108" s="676"/>
      <c r="E2108" s="676"/>
      <c r="F2108" s="676"/>
      <c r="G2108" s="676"/>
      <c r="H2108" s="675"/>
      <c r="I2108" s="1277" t="s">
        <v>48</v>
      </c>
      <c r="J2108" s="1278"/>
      <c r="K2108" s="1271">
        <v>0.75</v>
      </c>
      <c r="L2108" s="1272"/>
      <c r="M2108" s="540">
        <f>K2108*12*I2069</f>
        <v>8023.5</v>
      </c>
    </row>
    <row r="2109" spans="1:13">
      <c r="A2109" s="595" t="s">
        <v>47</v>
      </c>
      <c r="B2109" s="676"/>
      <c r="C2109" s="676"/>
      <c r="D2109" s="676"/>
      <c r="E2109" s="676"/>
      <c r="F2109" s="676"/>
      <c r="G2109" s="676"/>
      <c r="H2109" s="675"/>
      <c r="I2109" s="1277" t="s">
        <v>46</v>
      </c>
      <c r="J2109" s="1278"/>
      <c r="K2109" s="1271">
        <v>0.19</v>
      </c>
      <c r="L2109" s="1272"/>
      <c r="M2109" s="540">
        <f>K2109*12*I2069</f>
        <v>2032.6200000000001</v>
      </c>
    </row>
    <row r="2110" spans="1:13">
      <c r="A2110" s="594" t="s">
        <v>38</v>
      </c>
      <c r="B2110" s="593"/>
      <c r="C2110" s="593"/>
      <c r="D2110" s="593"/>
      <c r="E2110" s="593"/>
      <c r="F2110" s="593"/>
      <c r="G2110" s="593"/>
      <c r="H2110" s="592"/>
      <c r="I2110" s="1277" t="s">
        <v>37</v>
      </c>
      <c r="J2110" s="1278"/>
      <c r="K2110" s="1238">
        <v>0.1</v>
      </c>
      <c r="L2110" s="1239"/>
      <c r="M2110" s="540">
        <f>K2110*12*I2069</f>
        <v>1069.8000000000002</v>
      </c>
    </row>
    <row r="2111" spans="1:13" ht="19.5" thickBot="1">
      <c r="A2111" s="594" t="s">
        <v>45</v>
      </c>
      <c r="B2111" s="593"/>
      <c r="C2111" s="593"/>
      <c r="D2111" s="593"/>
      <c r="E2111" s="593"/>
      <c r="F2111" s="593"/>
      <c r="G2111" s="593"/>
      <c r="H2111" s="592"/>
      <c r="I2111" s="1240" t="s">
        <v>44</v>
      </c>
      <c r="J2111" s="1241"/>
      <c r="K2111" s="1242">
        <v>0.15</v>
      </c>
      <c r="L2111" s="1243"/>
      <c r="M2111" s="572">
        <f>K2111*12*I2069</f>
        <v>1604.6999999999998</v>
      </c>
    </row>
    <row r="2112" spans="1:13" ht="19.5" thickBot="1">
      <c r="A2112" s="1303" t="s">
        <v>43</v>
      </c>
      <c r="B2112" s="1304"/>
      <c r="C2112" s="1304"/>
      <c r="D2112" s="1304"/>
      <c r="E2112" s="1304"/>
      <c r="F2112" s="1304"/>
      <c r="G2112" s="1304"/>
      <c r="H2112" s="1305"/>
      <c r="I2112" s="571"/>
      <c r="J2112" s="570"/>
      <c r="K2112" s="1269">
        <f>K2113+K2114+K2115</f>
        <v>1.67</v>
      </c>
      <c r="L2112" s="1270"/>
      <c r="M2112" s="548">
        <f>K2112*12*I2069</f>
        <v>17865.66</v>
      </c>
    </row>
    <row r="2113" spans="1:13">
      <c r="A2113" s="588" t="s">
        <v>42</v>
      </c>
      <c r="B2113" s="587"/>
      <c r="C2113" s="587"/>
      <c r="D2113" s="587"/>
      <c r="E2113" s="587"/>
      <c r="F2113" s="587"/>
      <c r="G2113" s="587"/>
      <c r="H2113" s="586"/>
      <c r="I2113" s="1234" t="s">
        <v>41</v>
      </c>
      <c r="J2113" s="1235"/>
      <c r="K2113" s="1236">
        <v>0.8</v>
      </c>
      <c r="L2113" s="1237"/>
      <c r="M2113" s="540">
        <f>K2113*12*I2069</f>
        <v>8558.4000000000015</v>
      </c>
    </row>
    <row r="2114" spans="1:13">
      <c r="A2114" s="595" t="s">
        <v>40</v>
      </c>
      <c r="B2114" s="676"/>
      <c r="C2114" s="676"/>
      <c r="D2114" s="676"/>
      <c r="E2114" s="676"/>
      <c r="F2114" s="676"/>
      <c r="G2114" s="676"/>
      <c r="H2114" s="675"/>
      <c r="I2114" s="563" t="s">
        <v>39</v>
      </c>
      <c r="J2114" s="517"/>
      <c r="K2114" s="1238">
        <v>0.7</v>
      </c>
      <c r="L2114" s="1239"/>
      <c r="M2114" s="540">
        <f>K2114*12*I2069</f>
        <v>7488.5999999999985</v>
      </c>
    </row>
    <row r="2115" spans="1:13" ht="19.5" thickBot="1">
      <c r="A2115" s="594" t="s">
        <v>38</v>
      </c>
      <c r="B2115" s="593"/>
      <c r="C2115" s="593"/>
      <c r="D2115" s="593"/>
      <c r="E2115" s="593"/>
      <c r="F2115" s="593"/>
      <c r="G2115" s="593"/>
      <c r="H2115" s="592"/>
      <c r="I2115" s="1240" t="s">
        <v>37</v>
      </c>
      <c r="J2115" s="1241"/>
      <c r="K2115" s="1242">
        <v>0.17</v>
      </c>
      <c r="L2115" s="1243"/>
      <c r="M2115" s="540">
        <f>K2115*12*I2069</f>
        <v>1818.66</v>
      </c>
    </row>
    <row r="2116" spans="1:13" ht="19.5" thickBot="1">
      <c r="A2116" s="1228" t="s">
        <v>106</v>
      </c>
      <c r="B2116" s="1229"/>
      <c r="C2116" s="1229"/>
      <c r="D2116" s="1229"/>
      <c r="E2116" s="1229"/>
      <c r="F2116" s="1229"/>
      <c r="G2116" s="1229"/>
      <c r="H2116" s="1279"/>
      <c r="I2116" s="550"/>
      <c r="J2116" s="549"/>
      <c r="K2116" s="1274">
        <v>2.2000000000000002</v>
      </c>
      <c r="L2116" s="1270"/>
      <c r="M2116" s="548">
        <f>K2116*12*I2069</f>
        <v>23535.600000000002</v>
      </c>
    </row>
    <row r="2117" spans="1:13">
      <c r="A2117" s="547" t="s">
        <v>33</v>
      </c>
      <c r="B2117" s="546"/>
      <c r="C2117" s="546"/>
      <c r="D2117" s="546"/>
      <c r="E2117" s="546"/>
      <c r="F2117" s="546"/>
      <c r="G2117" s="546"/>
      <c r="H2117" s="544"/>
      <c r="I2117" s="1251" t="s">
        <v>32</v>
      </c>
      <c r="J2117" s="1252"/>
      <c r="K2117" s="543"/>
      <c r="L2117" s="542"/>
      <c r="M2117" s="540"/>
    </row>
    <row r="2118" spans="1:13">
      <c r="A2118" s="547" t="s">
        <v>31</v>
      </c>
      <c r="B2118" s="546"/>
      <c r="C2118" s="546"/>
      <c r="D2118" s="546"/>
      <c r="E2118" s="546"/>
      <c r="F2118" s="546"/>
      <c r="G2118" s="546"/>
      <c r="H2118" s="544"/>
      <c r="I2118" s="518"/>
      <c r="J2118" s="541"/>
      <c r="K2118" s="543"/>
      <c r="L2118" s="542"/>
      <c r="M2118" s="540"/>
    </row>
    <row r="2119" spans="1:13" ht="19.5" thickBot="1">
      <c r="A2119" s="547" t="s">
        <v>30</v>
      </c>
      <c r="B2119" s="546"/>
      <c r="C2119" s="546"/>
      <c r="D2119" s="546"/>
      <c r="E2119" s="546"/>
      <c r="F2119" s="546"/>
      <c r="G2119" s="546"/>
      <c r="H2119" s="544"/>
      <c r="I2119" s="558"/>
      <c r="J2119" s="541"/>
      <c r="K2119" s="543"/>
      <c r="L2119" s="542"/>
      <c r="M2119" s="540"/>
    </row>
    <row r="2120" spans="1:13" ht="19.5" thickBot="1">
      <c r="A2120" s="674" t="s">
        <v>105</v>
      </c>
      <c r="B2120" s="673"/>
      <c r="C2120" s="673"/>
      <c r="D2120" s="673"/>
      <c r="E2120" s="673"/>
      <c r="F2120" s="673"/>
      <c r="G2120" s="673"/>
      <c r="H2120" s="672"/>
      <c r="I2120" s="550"/>
      <c r="J2120" s="549"/>
      <c r="K2120" s="1274">
        <v>1.1000000000000001</v>
      </c>
      <c r="L2120" s="1270"/>
      <c r="M2120" s="548">
        <f>K2120*12*I2069</f>
        <v>11767.800000000001</v>
      </c>
    </row>
    <row r="2121" spans="1:13">
      <c r="A2121" s="547" t="s">
        <v>28</v>
      </c>
      <c r="B2121" s="546"/>
      <c r="C2121" s="546"/>
      <c r="D2121" s="546"/>
      <c r="E2121" s="546"/>
      <c r="F2121" s="546"/>
      <c r="G2121" s="546"/>
      <c r="H2121" s="544"/>
      <c r="I2121" s="1251" t="s">
        <v>27</v>
      </c>
      <c r="J2121" s="1252"/>
      <c r="K2121" s="551"/>
      <c r="L2121" s="542"/>
      <c r="M2121" s="540"/>
    </row>
    <row r="2122" spans="1:13" ht="19.5" thickBot="1">
      <c r="A2122" s="547" t="s">
        <v>26</v>
      </c>
      <c r="B2122" s="546"/>
      <c r="C2122" s="546"/>
      <c r="D2122" s="546"/>
      <c r="E2122" s="546"/>
      <c r="F2122" s="546"/>
      <c r="G2122" s="546"/>
      <c r="H2122" s="544"/>
      <c r="I2122" s="518"/>
      <c r="J2122" s="541"/>
      <c r="K2122" s="551"/>
      <c r="L2122" s="542"/>
      <c r="M2122" s="540"/>
    </row>
    <row r="2123" spans="1:13" ht="19.5" thickBot="1">
      <c r="A2123" s="1228" t="s">
        <v>111</v>
      </c>
      <c r="B2123" s="1229"/>
      <c r="C2123" s="1229"/>
      <c r="D2123" s="1229"/>
      <c r="E2123" s="1229"/>
      <c r="F2123" s="1229"/>
      <c r="G2123" s="1229"/>
      <c r="H2123" s="1279"/>
      <c r="I2123" s="550"/>
      <c r="J2123" s="549"/>
      <c r="K2123" s="1274">
        <v>7.34</v>
      </c>
      <c r="L2123" s="1270"/>
      <c r="M2123" s="548">
        <f>K2123*12*I2069</f>
        <v>78523.319999999992</v>
      </c>
    </row>
    <row r="2124" spans="1:13">
      <c r="A2124" s="547" t="s">
        <v>24</v>
      </c>
      <c r="B2124" s="545"/>
      <c r="C2124" s="545"/>
      <c r="D2124" s="545"/>
      <c r="E2124" s="545"/>
      <c r="F2124" s="546"/>
      <c r="G2124" s="545"/>
      <c r="H2124" s="544"/>
      <c r="I2124" s="1271" t="s">
        <v>23</v>
      </c>
      <c r="J2124" s="1272"/>
      <c r="K2124" s="543"/>
      <c r="L2124" s="542"/>
      <c r="M2124" s="540"/>
    </row>
    <row r="2125" spans="1:13">
      <c r="A2125" s="547" t="s">
        <v>22</v>
      </c>
      <c r="B2125" s="545"/>
      <c r="C2125" s="545"/>
      <c r="D2125" s="545"/>
      <c r="E2125" s="545"/>
      <c r="F2125" s="546"/>
      <c r="G2125" s="545"/>
      <c r="H2125" s="544"/>
      <c r="I2125" s="1271" t="s">
        <v>21</v>
      </c>
      <c r="J2125" s="1272"/>
      <c r="K2125" s="543"/>
      <c r="L2125" s="542"/>
      <c r="M2125" s="540"/>
    </row>
    <row r="2126" spans="1:13">
      <c r="A2126" s="547" t="s">
        <v>20</v>
      </c>
      <c r="B2126" s="545"/>
      <c r="C2126" s="545"/>
      <c r="D2126" s="545"/>
      <c r="E2126" s="545"/>
      <c r="F2126" s="546"/>
      <c r="G2126" s="545"/>
      <c r="H2126" s="544"/>
      <c r="I2126" s="1271" t="s">
        <v>19</v>
      </c>
      <c r="J2126" s="1272"/>
      <c r="K2126" s="543"/>
      <c r="L2126" s="542"/>
      <c r="M2126" s="540"/>
    </row>
    <row r="2127" spans="1:13">
      <c r="A2127" s="547" t="s">
        <v>18</v>
      </c>
      <c r="B2127" s="545"/>
      <c r="C2127" s="545"/>
      <c r="D2127" s="545"/>
      <c r="E2127" s="545"/>
      <c r="F2127" s="546"/>
      <c r="G2127" s="545"/>
      <c r="H2127" s="544"/>
      <c r="I2127" s="1271" t="s">
        <v>17</v>
      </c>
      <c r="J2127" s="1272"/>
      <c r="K2127" s="543"/>
      <c r="L2127" s="542"/>
      <c r="M2127" s="540"/>
    </row>
    <row r="2128" spans="1:13">
      <c r="A2128" s="547" t="s">
        <v>16</v>
      </c>
      <c r="B2128" s="545"/>
      <c r="C2128" s="545"/>
      <c r="D2128" s="545"/>
      <c r="E2128" s="545"/>
      <c r="F2128" s="546"/>
      <c r="G2128" s="545"/>
      <c r="H2128" s="544"/>
      <c r="I2128" s="1271" t="s">
        <v>15</v>
      </c>
      <c r="J2128" s="1272"/>
      <c r="K2128" s="543"/>
      <c r="L2128" s="542"/>
      <c r="M2128" s="540"/>
    </row>
    <row r="2129" spans="1:13">
      <c r="A2129" s="547" t="s">
        <v>14</v>
      </c>
      <c r="B2129" s="545"/>
      <c r="C2129" s="545"/>
      <c r="D2129" s="545"/>
      <c r="E2129" s="545"/>
      <c r="F2129" s="546"/>
      <c r="G2129" s="545"/>
      <c r="H2129" s="544"/>
      <c r="I2129" s="518"/>
      <c r="J2129" s="541"/>
      <c r="K2129" s="543"/>
      <c r="L2129" s="542"/>
      <c r="M2129" s="540"/>
    </row>
    <row r="2130" spans="1:13">
      <c r="A2130" s="547" t="s">
        <v>13</v>
      </c>
      <c r="B2130" s="545"/>
      <c r="C2130" s="545"/>
      <c r="D2130" s="545"/>
      <c r="E2130" s="545"/>
      <c r="F2130" s="546"/>
      <c r="G2130" s="545"/>
      <c r="H2130" s="544"/>
      <c r="I2130" s="518"/>
      <c r="J2130" s="541"/>
      <c r="K2130" s="543"/>
      <c r="L2130" s="542"/>
      <c r="M2130" s="540"/>
    </row>
    <row r="2131" spans="1:13">
      <c r="A2131" s="547" t="s">
        <v>12</v>
      </c>
      <c r="B2131" s="545"/>
      <c r="C2131" s="545"/>
      <c r="D2131" s="545"/>
      <c r="E2131" s="545"/>
      <c r="F2131" s="546"/>
      <c r="G2131" s="545"/>
      <c r="H2131" s="544"/>
      <c r="I2131" s="518"/>
      <c r="J2131" s="541"/>
      <c r="K2131" s="543"/>
      <c r="L2131" s="542"/>
      <c r="M2131" s="540"/>
    </row>
    <row r="2132" spans="1:13">
      <c r="A2132" s="547" t="s">
        <v>11</v>
      </c>
      <c r="B2132" s="545"/>
      <c r="C2132" s="545"/>
      <c r="D2132" s="545"/>
      <c r="E2132" s="545"/>
      <c r="F2132" s="546"/>
      <c r="G2132" s="545"/>
      <c r="H2132" s="544"/>
      <c r="I2132" s="518"/>
      <c r="J2132" s="541"/>
      <c r="K2132" s="543"/>
      <c r="L2132" s="542"/>
      <c r="M2132" s="540"/>
    </row>
    <row r="2133" spans="1:13">
      <c r="A2133" s="547" t="s">
        <v>10</v>
      </c>
      <c r="B2133" s="545"/>
      <c r="C2133" s="545"/>
      <c r="D2133" s="545"/>
      <c r="E2133" s="545"/>
      <c r="F2133" s="546"/>
      <c r="G2133" s="545"/>
      <c r="H2133" s="544"/>
      <c r="I2133" s="518"/>
      <c r="J2133" s="541"/>
      <c r="K2133" s="543"/>
      <c r="L2133" s="542"/>
      <c r="M2133" s="540"/>
    </row>
    <row r="2134" spans="1:13" ht="19.5" thickBot="1">
      <c r="A2134" s="1248" t="s">
        <v>9</v>
      </c>
      <c r="B2134" s="1249"/>
      <c r="C2134" s="1249"/>
      <c r="D2134" s="1249"/>
      <c r="E2134" s="1249"/>
      <c r="F2134" s="1249"/>
      <c r="G2134" s="1249"/>
      <c r="H2134" s="1250"/>
      <c r="I2134" s="518"/>
      <c r="J2134" s="541"/>
      <c r="K2134" s="518"/>
      <c r="L2134" s="541"/>
      <c r="M2134" s="540"/>
    </row>
    <row r="2135" spans="1:13">
      <c r="A2135" s="539" t="s">
        <v>8</v>
      </c>
      <c r="B2135" s="538"/>
      <c r="C2135" s="538"/>
      <c r="D2135" s="538"/>
      <c r="E2135" s="538"/>
      <c r="F2135" s="538"/>
      <c r="G2135" s="538"/>
      <c r="H2135" s="538"/>
      <c r="I2135" s="1251" t="s">
        <v>3</v>
      </c>
      <c r="J2135" s="1252"/>
      <c r="K2135" s="537"/>
      <c r="L2135" s="536"/>
      <c r="M2135" s="535"/>
    </row>
    <row r="2136" spans="1:13" ht="19.5" thickBot="1">
      <c r="A2136" s="534" t="s">
        <v>7</v>
      </c>
      <c r="B2136" s="533"/>
      <c r="C2136" s="533"/>
      <c r="D2136" s="533"/>
      <c r="E2136" s="533"/>
      <c r="F2136" s="533"/>
      <c r="G2136" s="533"/>
      <c r="H2136" s="533"/>
      <c r="I2136" s="532"/>
      <c r="J2136" s="530"/>
      <c r="K2136" s="531"/>
      <c r="L2136" s="530"/>
      <c r="M2136" s="529"/>
    </row>
    <row r="2137" spans="1:13" ht="19.5" thickBot="1">
      <c r="A2137" s="1228" t="s">
        <v>6</v>
      </c>
      <c r="B2137" s="1229"/>
      <c r="C2137" s="1229"/>
      <c r="D2137" s="1229"/>
      <c r="E2137" s="1229"/>
      <c r="F2137" s="1229"/>
      <c r="G2137" s="1229"/>
      <c r="H2137" s="1299"/>
      <c r="I2137" s="1232" t="s">
        <v>5</v>
      </c>
      <c r="J2137" s="1300"/>
      <c r="K2137" s="1296">
        <v>1.69</v>
      </c>
      <c r="L2137" s="1297"/>
      <c r="M2137" s="521">
        <f>K2137*12*I2069</f>
        <v>18079.620000000003</v>
      </c>
    </row>
    <row r="2138" spans="1:13" ht="19.5" thickBot="1">
      <c r="A2138" s="526" t="s">
        <v>4</v>
      </c>
      <c r="B2138" s="525"/>
      <c r="C2138" s="525"/>
      <c r="D2138" s="525"/>
      <c r="E2138" s="525"/>
      <c r="F2138" s="525"/>
      <c r="G2138" s="525"/>
      <c r="H2138" s="525"/>
      <c r="I2138" s="1232" t="s">
        <v>3</v>
      </c>
      <c r="J2138" s="1233"/>
      <c r="K2138" s="1258">
        <v>0.48</v>
      </c>
      <c r="L2138" s="1259"/>
      <c r="M2138" s="521">
        <f>K2138*I2069*12</f>
        <v>5135.0399999999991</v>
      </c>
    </row>
    <row r="2139" spans="1:13" ht="19.5" thickBot="1">
      <c r="A2139" s="526" t="s">
        <v>2</v>
      </c>
      <c r="B2139" s="525"/>
      <c r="C2139" s="525"/>
      <c r="D2139" s="525"/>
      <c r="E2139" s="525"/>
      <c r="F2139" s="525"/>
      <c r="G2139" s="525"/>
      <c r="H2139" s="525"/>
      <c r="I2139" s="524"/>
      <c r="J2139" s="523"/>
      <c r="K2139" s="1258"/>
      <c r="L2139" s="1259"/>
      <c r="M2139" s="521">
        <f>K2139*I2069*12</f>
        <v>0</v>
      </c>
    </row>
    <row r="2140" spans="1:13" ht="19.5" thickBot="1">
      <c r="A2140" s="1228" t="s">
        <v>0</v>
      </c>
      <c r="B2140" s="1229"/>
      <c r="C2140" s="1229"/>
      <c r="D2140" s="1229"/>
      <c r="E2140" s="1229"/>
      <c r="F2140" s="1229"/>
      <c r="G2140" s="1229"/>
      <c r="H2140" s="1229"/>
      <c r="I2140" s="522"/>
      <c r="J2140" s="521"/>
      <c r="K2140" s="1230">
        <f>K2138+K2139+K2137+K2123+K2095+K2080+K2070</f>
        <v>41.56</v>
      </c>
      <c r="L2140" s="1231"/>
      <c r="M2140" s="521">
        <f>M2070+M2080+M2095+M2123+M2137+M2139+M2138</f>
        <v>444608.87999999995</v>
      </c>
    </row>
    <row r="2141" spans="1:13">
      <c r="A2141" s="511" t="s">
        <v>256</v>
      </c>
      <c r="K2141" s="1301">
        <f>K2140-K2098-K2099-K2100-K2102</f>
        <v>33.26</v>
      </c>
      <c r="L2141" s="1302"/>
    </row>
    <row r="2142" spans="1:13">
      <c r="A2142" s="1329" t="s">
        <v>104</v>
      </c>
      <c r="B2142" s="1329"/>
      <c r="C2142" s="1329"/>
      <c r="D2142" s="1329"/>
      <c r="E2142" s="1329"/>
      <c r="F2142" s="1329"/>
      <c r="G2142" s="1329"/>
      <c r="H2142" s="1329"/>
      <c r="I2142" s="1329"/>
      <c r="J2142" s="1329"/>
      <c r="K2142" s="1329"/>
      <c r="L2142" s="1329"/>
      <c r="M2142" s="573"/>
    </row>
    <row r="2143" spans="1:13">
      <c r="A2143" s="1294" t="s">
        <v>139</v>
      </c>
      <c r="B2143" s="1294"/>
      <c r="C2143" s="1294"/>
      <c r="D2143" s="1294"/>
      <c r="E2143" s="1294"/>
      <c r="F2143" s="1294"/>
      <c r="G2143" s="1294"/>
      <c r="H2143" s="1294"/>
      <c r="I2143" s="1294"/>
      <c r="J2143" s="1294"/>
      <c r="K2143" s="1294"/>
      <c r="L2143" s="1294"/>
      <c r="M2143" s="573"/>
    </row>
    <row r="2144" spans="1:13">
      <c r="A2144" s="607"/>
      <c r="B2144" s="607"/>
      <c r="C2144" s="607"/>
      <c r="D2144" s="607"/>
      <c r="E2144" s="607"/>
      <c r="F2144" s="607" t="s">
        <v>255</v>
      </c>
      <c r="G2144" s="607"/>
      <c r="H2144" s="607"/>
      <c r="I2144" s="607"/>
      <c r="J2144" s="607"/>
      <c r="K2144" s="607"/>
      <c r="L2144" s="607"/>
      <c r="M2144" s="573"/>
    </row>
    <row r="2145" spans="1:13">
      <c r="A2145" s="615"/>
      <c r="B2145" s="591"/>
      <c r="C2145" s="1295" t="s">
        <v>100</v>
      </c>
      <c r="D2145" s="1295"/>
      <c r="E2145" s="1295"/>
      <c r="F2145" s="591"/>
      <c r="G2145" s="591"/>
      <c r="H2145" s="590"/>
      <c r="I2145" s="1285" t="s">
        <v>99</v>
      </c>
      <c r="J2145" s="1286"/>
      <c r="K2145" s="1285" t="s">
        <v>98</v>
      </c>
      <c r="L2145" s="1286"/>
      <c r="M2145" s="589"/>
    </row>
    <row r="2146" spans="1:13">
      <c r="A2146" s="558"/>
      <c r="B2146" s="518"/>
      <c r="C2146" s="518"/>
      <c r="D2146" s="518"/>
      <c r="E2146" s="518"/>
      <c r="F2146" s="518"/>
      <c r="G2146" s="518"/>
      <c r="H2146" s="541"/>
      <c r="I2146" s="518"/>
      <c r="J2146" s="541"/>
      <c r="K2146" s="1271" t="s">
        <v>97</v>
      </c>
      <c r="L2146" s="1272"/>
      <c r="M2146" s="616" t="s">
        <v>96</v>
      </c>
    </row>
    <row r="2147" spans="1:13">
      <c r="A2147" s="558"/>
      <c r="B2147" s="518"/>
      <c r="C2147" s="518"/>
      <c r="D2147" s="518"/>
      <c r="E2147" s="518"/>
      <c r="F2147" s="518"/>
      <c r="G2147" s="518"/>
      <c r="H2147" s="541"/>
      <c r="I2147" s="1271" t="s">
        <v>95</v>
      </c>
      <c r="J2147" s="1272"/>
      <c r="K2147" s="1275" t="s">
        <v>94</v>
      </c>
      <c r="L2147" s="1276"/>
      <c r="M2147" s="616" t="s">
        <v>93</v>
      </c>
    </row>
    <row r="2148" spans="1:13" ht="19.5" thickBot="1">
      <c r="A2148" s="615"/>
      <c r="B2148" s="591"/>
      <c r="C2148" s="591"/>
      <c r="D2148" s="591"/>
      <c r="E2148" s="591"/>
      <c r="F2148" s="591"/>
      <c r="G2148" s="591"/>
      <c r="H2148" s="590"/>
      <c r="I2148" s="1291">
        <v>881.9</v>
      </c>
      <c r="J2148" s="1292"/>
      <c r="K2148" s="1240"/>
      <c r="L2148" s="1241"/>
      <c r="M2148" s="614"/>
    </row>
    <row r="2149" spans="1:13">
      <c r="A2149" s="605" t="s">
        <v>92</v>
      </c>
      <c r="B2149" s="583"/>
      <c r="C2149" s="583"/>
      <c r="D2149" s="583"/>
      <c r="E2149" s="583"/>
      <c r="F2149" s="583"/>
      <c r="G2149" s="583"/>
      <c r="H2149" s="613"/>
      <c r="I2149" s="537"/>
      <c r="J2149" s="536"/>
      <c r="K2149" s="1293">
        <f>K2152+K2155</f>
        <v>7.59</v>
      </c>
      <c r="L2149" s="1288"/>
      <c r="M2149" s="535">
        <f>K2149*12*I2148</f>
        <v>80323.45199999999</v>
      </c>
    </row>
    <row r="2150" spans="1:13">
      <c r="A2150" s="612" t="s">
        <v>91</v>
      </c>
      <c r="B2150" s="611"/>
      <c r="C2150" s="611"/>
      <c r="D2150" s="611"/>
      <c r="E2150" s="611"/>
      <c r="F2150" s="611"/>
      <c r="G2150" s="611"/>
      <c r="H2150" s="606"/>
      <c r="I2150" s="518"/>
      <c r="J2150" s="541"/>
      <c r="K2150" s="518"/>
      <c r="L2150" s="541"/>
      <c r="M2150" s="610"/>
    </row>
    <row r="2151" spans="1:13" ht="19.5" thickBot="1">
      <c r="A2151" s="601" t="s">
        <v>90</v>
      </c>
      <c r="B2151" s="609"/>
      <c r="C2151" s="609"/>
      <c r="D2151" s="609"/>
      <c r="E2151" s="609"/>
      <c r="F2151" s="609"/>
      <c r="G2151" s="609"/>
      <c r="H2151" s="608"/>
      <c r="I2151" s="531"/>
      <c r="J2151" s="530"/>
      <c r="K2151" s="531"/>
      <c r="L2151" s="530"/>
      <c r="M2151" s="529"/>
    </row>
    <row r="2152" spans="1:13">
      <c r="A2152" s="588" t="s">
        <v>89</v>
      </c>
      <c r="B2152" s="581"/>
      <c r="C2152" s="581"/>
      <c r="D2152" s="581"/>
      <c r="E2152" s="581"/>
      <c r="F2152" s="581"/>
      <c r="G2152" s="581"/>
      <c r="H2152" s="580"/>
      <c r="I2152" s="1275" t="s">
        <v>27</v>
      </c>
      <c r="J2152" s="1276"/>
      <c r="K2152" s="1251">
        <v>4.54</v>
      </c>
      <c r="L2152" s="1252"/>
      <c r="M2152" s="540">
        <f>K2152*12*I2148</f>
        <v>48045.912000000004</v>
      </c>
    </row>
    <row r="2153" spans="1:13">
      <c r="A2153" s="547" t="s">
        <v>80</v>
      </c>
      <c r="B2153" s="518"/>
      <c r="C2153" s="518"/>
      <c r="D2153" s="518"/>
      <c r="E2153" s="518"/>
      <c r="F2153" s="518"/>
      <c r="G2153" s="518"/>
      <c r="H2153" s="541"/>
      <c r="I2153" s="1271" t="s">
        <v>70</v>
      </c>
      <c r="J2153" s="1272"/>
      <c r="K2153" s="573"/>
      <c r="L2153" s="541"/>
      <c r="M2153" s="540"/>
    </row>
    <row r="2154" spans="1:13">
      <c r="A2154" s="588" t="s">
        <v>79</v>
      </c>
      <c r="B2154" s="581"/>
      <c r="C2154" s="581"/>
      <c r="D2154" s="581"/>
      <c r="E2154" s="581"/>
      <c r="F2154" s="581"/>
      <c r="G2154" s="581"/>
      <c r="H2154" s="580"/>
      <c r="I2154" s="1275"/>
      <c r="J2154" s="1276"/>
      <c r="K2154" s="573"/>
      <c r="L2154" s="541"/>
      <c r="M2154" s="540"/>
    </row>
    <row r="2155" spans="1:13">
      <c r="A2155" s="588" t="s">
        <v>88</v>
      </c>
      <c r="B2155" s="581"/>
      <c r="C2155" s="581"/>
      <c r="D2155" s="581"/>
      <c r="E2155" s="581"/>
      <c r="F2155" s="581"/>
      <c r="G2155" s="581"/>
      <c r="H2155" s="580"/>
      <c r="I2155" s="1277" t="s">
        <v>59</v>
      </c>
      <c r="J2155" s="1278"/>
      <c r="K2155" s="1271">
        <v>3.05</v>
      </c>
      <c r="L2155" s="1272"/>
      <c r="M2155" s="540">
        <f>K2155*12*I2148</f>
        <v>32277.539999999994</v>
      </c>
    </row>
    <row r="2156" spans="1:13">
      <c r="A2156" s="595" t="s">
        <v>87</v>
      </c>
      <c r="B2156" s="563"/>
      <c r="C2156" s="563"/>
      <c r="D2156" s="563"/>
      <c r="E2156" s="563"/>
      <c r="F2156" s="563"/>
      <c r="G2156" s="563"/>
      <c r="H2156" s="517"/>
      <c r="I2156" s="1271" t="s">
        <v>70</v>
      </c>
      <c r="J2156" s="1272"/>
      <c r="K2156" s="607"/>
      <c r="L2156" s="606"/>
      <c r="M2156" s="540"/>
    </row>
    <row r="2157" spans="1:13">
      <c r="A2157" s="594" t="s">
        <v>86</v>
      </c>
      <c r="B2157" s="591"/>
      <c r="C2157" s="591"/>
      <c r="D2157" s="591"/>
      <c r="E2157" s="591"/>
      <c r="F2157" s="591"/>
      <c r="G2157" s="591"/>
      <c r="H2157" s="590"/>
      <c r="I2157" s="1271"/>
      <c r="J2157" s="1272"/>
      <c r="K2157" s="573"/>
      <c r="L2157" s="541"/>
      <c r="M2157" s="540"/>
    </row>
    <row r="2158" spans="1:13" ht="19.5" thickBot="1">
      <c r="A2158" s="588" t="s">
        <v>85</v>
      </c>
      <c r="B2158" s="587"/>
      <c r="C2158" s="587"/>
      <c r="D2158" s="587"/>
      <c r="E2158" s="587"/>
      <c r="F2158" s="587"/>
      <c r="G2158" s="587"/>
      <c r="H2158" s="586"/>
      <c r="I2158" s="581"/>
      <c r="J2158" s="580"/>
      <c r="K2158" s="1238"/>
      <c r="L2158" s="1239"/>
      <c r="M2158" s="540"/>
    </row>
    <row r="2159" spans="1:13">
      <c r="A2159" s="605" t="s">
        <v>84</v>
      </c>
      <c r="B2159" s="604"/>
      <c r="C2159" s="604"/>
      <c r="D2159" s="604"/>
      <c r="E2159" s="604"/>
      <c r="F2159" s="604"/>
      <c r="G2159" s="604"/>
      <c r="H2159" s="603"/>
      <c r="I2159" s="537"/>
      <c r="J2159" s="602"/>
      <c r="K2159" s="1290">
        <f>K2161+K2166+K2169</f>
        <v>6.1999999999999993</v>
      </c>
      <c r="L2159" s="1288"/>
      <c r="M2159" s="535">
        <f>K2159*12*I2148</f>
        <v>65613.359999999986</v>
      </c>
    </row>
    <row r="2160" spans="1:13" ht="19.5" thickBot="1">
      <c r="A2160" s="601" t="s">
        <v>83</v>
      </c>
      <c r="B2160" s="600"/>
      <c r="C2160" s="600"/>
      <c r="D2160" s="600"/>
      <c r="E2160" s="600"/>
      <c r="F2160" s="600"/>
      <c r="G2160" s="600"/>
      <c r="H2160" s="599"/>
      <c r="I2160" s="531"/>
      <c r="J2160" s="598"/>
      <c r="K2160" s="531"/>
      <c r="L2160" s="530"/>
      <c r="M2160" s="529"/>
    </row>
    <row r="2161" spans="1:13">
      <c r="A2161" s="547" t="s">
        <v>82</v>
      </c>
      <c r="B2161" s="546"/>
      <c r="C2161" s="546"/>
      <c r="D2161" s="546"/>
      <c r="E2161" s="546"/>
      <c r="F2161" s="546"/>
      <c r="G2161" s="546"/>
      <c r="H2161" s="544"/>
      <c r="I2161" s="1271" t="s">
        <v>27</v>
      </c>
      <c r="J2161" s="1272"/>
      <c r="K2161" s="1251">
        <v>3.11</v>
      </c>
      <c r="L2161" s="1252"/>
      <c r="M2161" s="540">
        <f>K2161*12*I2148</f>
        <v>32912.508000000002</v>
      </c>
    </row>
    <row r="2162" spans="1:13">
      <c r="A2162" s="588" t="s">
        <v>81</v>
      </c>
      <c r="B2162" s="587"/>
      <c r="C2162" s="587"/>
      <c r="D2162" s="587"/>
      <c r="E2162" s="587"/>
      <c r="F2162" s="587"/>
      <c r="G2162" s="587"/>
      <c r="H2162" s="586"/>
      <c r="I2162" s="597"/>
      <c r="J2162" s="596"/>
      <c r="K2162" s="573"/>
      <c r="L2162" s="541"/>
      <c r="M2162" s="540"/>
    </row>
    <row r="2163" spans="1:13">
      <c r="A2163" s="547" t="s">
        <v>80</v>
      </c>
      <c r="B2163" s="518"/>
      <c r="C2163" s="518"/>
      <c r="D2163" s="518"/>
      <c r="E2163" s="518"/>
      <c r="F2163" s="518"/>
      <c r="G2163" s="518"/>
      <c r="H2163" s="541"/>
      <c r="I2163" s="1271" t="s">
        <v>70</v>
      </c>
      <c r="J2163" s="1272"/>
      <c r="K2163" s="573"/>
      <c r="L2163" s="541"/>
      <c r="M2163" s="540"/>
    </row>
    <row r="2164" spans="1:13">
      <c r="A2164" s="588" t="s">
        <v>79</v>
      </c>
      <c r="B2164" s="581"/>
      <c r="C2164" s="581"/>
      <c r="D2164" s="581"/>
      <c r="E2164" s="581"/>
      <c r="F2164" s="581"/>
      <c r="G2164" s="581"/>
      <c r="H2164" s="580"/>
      <c r="I2164" s="1275"/>
      <c r="J2164" s="1276"/>
      <c r="K2164" s="573"/>
      <c r="L2164" s="541"/>
      <c r="M2164" s="540"/>
    </row>
    <row r="2165" spans="1:13">
      <c r="A2165" s="595" t="s">
        <v>78</v>
      </c>
      <c r="B2165" s="563"/>
      <c r="C2165" s="517"/>
      <c r="D2165" s="518"/>
      <c r="E2165" s="518"/>
      <c r="F2165" s="518"/>
      <c r="G2165" s="518"/>
      <c r="H2165" s="541"/>
      <c r="I2165" s="1271" t="s">
        <v>70</v>
      </c>
      <c r="J2165" s="1272"/>
      <c r="K2165" s="573"/>
      <c r="L2165" s="541"/>
      <c r="M2165" s="540"/>
    </row>
    <row r="2166" spans="1:13">
      <c r="A2166" s="547" t="s">
        <v>77</v>
      </c>
      <c r="B2166" s="518"/>
      <c r="C2166" s="518"/>
      <c r="D2166" s="563"/>
      <c r="E2166" s="563"/>
      <c r="F2166" s="563"/>
      <c r="G2166" s="563"/>
      <c r="H2166" s="517"/>
      <c r="I2166" s="1277" t="s">
        <v>59</v>
      </c>
      <c r="J2166" s="1278"/>
      <c r="K2166" s="1271">
        <v>1.36</v>
      </c>
      <c r="L2166" s="1272"/>
      <c r="M2166" s="540">
        <f>K2166*12*I2148</f>
        <v>14392.608</v>
      </c>
    </row>
    <row r="2167" spans="1:13">
      <c r="A2167" s="594" t="s">
        <v>76</v>
      </c>
      <c r="B2167" s="593"/>
      <c r="C2167" s="593"/>
      <c r="D2167" s="593"/>
      <c r="E2167" s="593"/>
      <c r="F2167" s="593"/>
      <c r="G2167" s="593"/>
      <c r="H2167" s="592"/>
      <c r="I2167" s="1285" t="s">
        <v>75</v>
      </c>
      <c r="J2167" s="1286"/>
      <c r="K2167" s="573"/>
      <c r="L2167" s="541"/>
      <c r="M2167" s="540"/>
    </row>
    <row r="2168" spans="1:13">
      <c r="A2168" s="588"/>
      <c r="B2168" s="587"/>
      <c r="C2168" s="587"/>
      <c r="D2168" s="587"/>
      <c r="E2168" s="587"/>
      <c r="F2168" s="587"/>
      <c r="G2168" s="587"/>
      <c r="H2168" s="586"/>
      <c r="I2168" s="581" t="s">
        <v>74</v>
      </c>
      <c r="J2168" s="580"/>
      <c r="K2168" s="573"/>
      <c r="L2168" s="541"/>
      <c r="M2168" s="540"/>
    </row>
    <row r="2169" spans="1:13">
      <c r="A2169" s="594" t="s">
        <v>73</v>
      </c>
      <c r="B2169" s="593"/>
      <c r="C2169" s="593"/>
      <c r="D2169" s="593"/>
      <c r="E2169" s="593"/>
      <c r="F2169" s="593"/>
      <c r="G2169" s="593"/>
      <c r="H2169" s="592"/>
      <c r="I2169" s="1285" t="s">
        <v>59</v>
      </c>
      <c r="J2169" s="1286"/>
      <c r="K2169" s="1271">
        <v>1.73</v>
      </c>
      <c r="L2169" s="1272"/>
      <c r="M2169" s="540">
        <f>K2169*12*I2148</f>
        <v>18308.243999999999</v>
      </c>
    </row>
    <row r="2170" spans="1:13">
      <c r="A2170" s="588" t="s">
        <v>72</v>
      </c>
      <c r="B2170" s="587"/>
      <c r="C2170" s="587"/>
      <c r="D2170" s="587"/>
      <c r="E2170" s="587"/>
      <c r="F2170" s="587"/>
      <c r="G2170" s="587"/>
      <c r="H2170" s="586"/>
      <c r="I2170" s="581"/>
      <c r="J2170" s="580"/>
      <c r="K2170" s="573"/>
      <c r="L2170" s="541"/>
      <c r="M2170" s="540"/>
    </row>
    <row r="2171" spans="1:13">
      <c r="A2171" s="594" t="s">
        <v>71</v>
      </c>
      <c r="B2171" s="593"/>
      <c r="C2171" s="593"/>
      <c r="D2171" s="593"/>
      <c r="E2171" s="593"/>
      <c r="F2171" s="593"/>
      <c r="G2171" s="593"/>
      <c r="H2171" s="592"/>
      <c r="I2171" s="1271" t="s">
        <v>70</v>
      </c>
      <c r="J2171" s="1272"/>
      <c r="K2171" s="573"/>
      <c r="L2171" s="541"/>
      <c r="M2171" s="540"/>
    </row>
    <row r="2172" spans="1:13">
      <c r="A2172" s="594" t="s">
        <v>69</v>
      </c>
      <c r="B2172" s="593"/>
      <c r="C2172" s="593"/>
      <c r="D2172" s="593"/>
      <c r="E2172" s="593"/>
      <c r="F2172" s="593"/>
      <c r="G2172" s="593"/>
      <c r="H2172" s="592"/>
      <c r="I2172" s="1285" t="s">
        <v>68</v>
      </c>
      <c r="J2172" s="1286"/>
      <c r="K2172" s="591"/>
      <c r="L2172" s="590"/>
      <c r="M2172" s="589"/>
    </row>
    <row r="2173" spans="1:13" ht="19.5" thickBot="1">
      <c r="A2173" s="588"/>
      <c r="B2173" s="587"/>
      <c r="C2173" s="587"/>
      <c r="D2173" s="587"/>
      <c r="E2173" s="587"/>
      <c r="F2173" s="587"/>
      <c r="G2173" s="587"/>
      <c r="H2173" s="586"/>
      <c r="I2173" s="1282" t="s">
        <v>67</v>
      </c>
      <c r="J2173" s="1283"/>
      <c r="K2173" s="581"/>
      <c r="L2173" s="580"/>
      <c r="M2173" s="585"/>
    </row>
    <row r="2174" spans="1:13">
      <c r="A2174" s="584" t="s">
        <v>66</v>
      </c>
      <c r="B2174" s="583"/>
      <c r="C2174" s="583"/>
      <c r="D2174" s="583"/>
      <c r="E2174" s="583"/>
      <c r="F2174" s="583"/>
      <c r="G2174" s="537"/>
      <c r="H2174" s="536"/>
      <c r="I2174" s="537"/>
      <c r="J2174" s="536"/>
      <c r="K2174" s="1287">
        <f>K2176+K2183+K2191+K2195+K2196+K2200</f>
        <v>42.260000000000005</v>
      </c>
      <c r="L2174" s="1288"/>
      <c r="M2174" s="535">
        <f>M2176+M2183+M2191+M2195+M2196+M2200</f>
        <v>447229.12800000003</v>
      </c>
    </row>
    <row r="2175" spans="1:13" ht="19.5" thickBot="1">
      <c r="A2175" s="582"/>
      <c r="B2175" s="531"/>
      <c r="C2175" s="531"/>
      <c r="D2175" s="531"/>
      <c r="E2175" s="531"/>
      <c r="F2175" s="531"/>
      <c r="G2175" s="531"/>
      <c r="H2175" s="530"/>
      <c r="I2175" s="531"/>
      <c r="J2175" s="530"/>
      <c r="K2175" s="531"/>
      <c r="L2175" s="530"/>
      <c r="M2175" s="529"/>
    </row>
    <row r="2176" spans="1:13" ht="19.5" thickBot="1">
      <c r="A2176" s="1228" t="s">
        <v>65</v>
      </c>
      <c r="B2176" s="1229"/>
      <c r="C2176" s="1229"/>
      <c r="D2176" s="1229"/>
      <c r="E2176" s="1229"/>
      <c r="F2176" s="1229"/>
      <c r="G2176" s="1229"/>
      <c r="H2176" s="1279"/>
      <c r="I2176" s="550"/>
      <c r="J2176" s="549"/>
      <c r="K2176" s="1289">
        <f>K2177+K2178+K2179+K2181+K2182</f>
        <v>9.6900000000000013</v>
      </c>
      <c r="L2176" s="1284"/>
      <c r="M2176" s="548">
        <f>K2176*12*I2148</f>
        <v>102547.33200000001</v>
      </c>
    </row>
    <row r="2177" spans="1:13">
      <c r="A2177" s="588" t="s">
        <v>64</v>
      </c>
      <c r="B2177" s="587"/>
      <c r="C2177" s="587"/>
      <c r="D2177" s="587"/>
      <c r="E2177" s="587"/>
      <c r="F2177" s="587"/>
      <c r="G2177" s="587"/>
      <c r="H2177" s="586"/>
      <c r="I2177" s="1275" t="s">
        <v>63</v>
      </c>
      <c r="J2177" s="1276"/>
      <c r="K2177" s="1251">
        <v>2.2400000000000002</v>
      </c>
      <c r="L2177" s="1252"/>
      <c r="M2177" s="540">
        <f>K2177*12*I2148</f>
        <v>23705.472000000002</v>
      </c>
    </row>
    <row r="2178" spans="1:13">
      <c r="A2178" s="595" t="s">
        <v>62</v>
      </c>
      <c r="B2178" s="676"/>
      <c r="C2178" s="676"/>
      <c r="D2178" s="676"/>
      <c r="E2178" s="676"/>
      <c r="F2178" s="676"/>
      <c r="G2178" s="676"/>
      <c r="H2178" s="675"/>
      <c r="I2178" s="1277" t="s">
        <v>61</v>
      </c>
      <c r="J2178" s="1278"/>
      <c r="K2178" s="1271">
        <v>5.28</v>
      </c>
      <c r="L2178" s="1272"/>
      <c r="M2178" s="540">
        <f>K2178*12*I2148</f>
        <v>55877.184000000001</v>
      </c>
    </row>
    <row r="2179" spans="1:13">
      <c r="A2179" s="594" t="s">
        <v>60</v>
      </c>
      <c r="B2179" s="593"/>
      <c r="C2179" s="593"/>
      <c r="D2179" s="593"/>
      <c r="E2179" s="593"/>
      <c r="F2179" s="593"/>
      <c r="G2179" s="593"/>
      <c r="H2179" s="592"/>
      <c r="I2179" s="1285" t="s">
        <v>59</v>
      </c>
      <c r="J2179" s="1286"/>
      <c r="K2179" s="1271">
        <v>0.6</v>
      </c>
      <c r="L2179" s="1272"/>
      <c r="M2179" s="540">
        <f>K2179*12*I2148</f>
        <v>6349.6799999999994</v>
      </c>
    </row>
    <row r="2180" spans="1:13">
      <c r="A2180" s="678" t="s">
        <v>58</v>
      </c>
      <c r="B2180" s="581"/>
      <c r="C2180" s="581"/>
      <c r="D2180" s="581"/>
      <c r="E2180" s="587"/>
      <c r="F2180" s="587"/>
      <c r="G2180" s="587"/>
      <c r="H2180" s="586"/>
      <c r="I2180" s="581"/>
      <c r="J2180" s="580"/>
      <c r="K2180" s="518"/>
      <c r="L2180" s="541"/>
      <c r="M2180" s="540"/>
    </row>
    <row r="2181" spans="1:13">
      <c r="A2181" s="595" t="s">
        <v>57</v>
      </c>
      <c r="B2181" s="676"/>
      <c r="C2181" s="676"/>
      <c r="D2181" s="676"/>
      <c r="E2181" s="676"/>
      <c r="F2181" s="676"/>
      <c r="G2181" s="676"/>
      <c r="H2181" s="675"/>
      <c r="I2181" s="1277" t="s">
        <v>27</v>
      </c>
      <c r="J2181" s="1278"/>
      <c r="K2181" s="1271">
        <v>0.18</v>
      </c>
      <c r="L2181" s="1272"/>
      <c r="M2181" s="540">
        <f>K2181*12*I2148</f>
        <v>1904.904</v>
      </c>
    </row>
    <row r="2182" spans="1:13" ht="19.5" thickBot="1">
      <c r="A2182" s="594" t="s">
        <v>56</v>
      </c>
      <c r="B2182" s="593"/>
      <c r="C2182" s="593"/>
      <c r="D2182" s="593"/>
      <c r="E2182" s="593"/>
      <c r="F2182" s="593"/>
      <c r="G2182" s="593"/>
      <c r="H2182" s="592"/>
      <c r="I2182" s="1240" t="s">
        <v>27</v>
      </c>
      <c r="J2182" s="1241"/>
      <c r="K2182" s="1282">
        <v>1.39</v>
      </c>
      <c r="L2182" s="1283"/>
      <c r="M2182" s="540">
        <f>K2182*12*I2148</f>
        <v>14710.091999999999</v>
      </c>
    </row>
    <row r="2183" spans="1:13" ht="19.5" thickBot="1">
      <c r="A2183" s="1303" t="s">
        <v>55</v>
      </c>
      <c r="B2183" s="1304"/>
      <c r="C2183" s="1304"/>
      <c r="D2183" s="1304"/>
      <c r="E2183" s="1304"/>
      <c r="F2183" s="1304"/>
      <c r="G2183" s="1304"/>
      <c r="H2183" s="1305"/>
      <c r="I2183" s="550"/>
      <c r="J2183" s="549"/>
      <c r="K2183" s="1274">
        <f>K2184+K2185+K2187+K2188+K2189+K2190</f>
        <v>2.5499999999999998</v>
      </c>
      <c r="L2183" s="1284"/>
      <c r="M2183" s="548">
        <f>K2183*12*I2148</f>
        <v>26986.139999999996</v>
      </c>
    </row>
    <row r="2184" spans="1:13">
      <c r="A2184" s="677" t="s">
        <v>54</v>
      </c>
      <c r="B2184" s="581"/>
      <c r="C2184" s="581"/>
      <c r="D2184" s="581"/>
      <c r="E2184" s="581"/>
      <c r="F2184" s="587"/>
      <c r="G2184" s="587"/>
      <c r="H2184" s="586"/>
      <c r="I2184" s="576"/>
      <c r="J2184" s="541"/>
      <c r="K2184" s="1251">
        <v>0.14000000000000001</v>
      </c>
      <c r="L2184" s="1252"/>
      <c r="M2184" s="540">
        <f>K2184*12*I2148</f>
        <v>1481.5920000000001</v>
      </c>
    </row>
    <row r="2185" spans="1:13">
      <c r="A2185" s="615" t="s">
        <v>53</v>
      </c>
      <c r="B2185" s="591"/>
      <c r="C2185" s="591"/>
      <c r="D2185" s="591"/>
      <c r="E2185" s="591"/>
      <c r="F2185" s="593"/>
      <c r="G2185" s="593"/>
      <c r="H2185" s="592"/>
      <c r="I2185" s="1271" t="s">
        <v>52</v>
      </c>
      <c r="J2185" s="1272"/>
      <c r="K2185" s="1271">
        <v>1.22</v>
      </c>
      <c r="L2185" s="1272"/>
      <c r="M2185" s="540">
        <f>K2185*12*I2148</f>
        <v>12911.016</v>
      </c>
    </row>
    <row r="2186" spans="1:13">
      <c r="A2186" s="588" t="s">
        <v>51</v>
      </c>
      <c r="B2186" s="587"/>
      <c r="C2186" s="587"/>
      <c r="D2186" s="587"/>
      <c r="E2186" s="587"/>
      <c r="F2186" s="587"/>
      <c r="G2186" s="587"/>
      <c r="H2186" s="586"/>
      <c r="I2186" s="1275" t="s">
        <v>50</v>
      </c>
      <c r="J2186" s="1276"/>
      <c r="K2186" s="573"/>
      <c r="L2186" s="541"/>
      <c r="M2186" s="540"/>
    </row>
    <row r="2187" spans="1:13">
      <c r="A2187" s="595" t="s">
        <v>49</v>
      </c>
      <c r="B2187" s="676"/>
      <c r="C2187" s="676"/>
      <c r="D2187" s="676"/>
      <c r="E2187" s="676"/>
      <c r="F2187" s="676"/>
      <c r="G2187" s="676"/>
      <c r="H2187" s="675"/>
      <c r="I2187" s="1277" t="s">
        <v>48</v>
      </c>
      <c r="J2187" s="1278"/>
      <c r="K2187" s="1271">
        <v>0.75</v>
      </c>
      <c r="L2187" s="1272"/>
      <c r="M2187" s="540">
        <f>K2187*12*I2148</f>
        <v>7937.0999999999995</v>
      </c>
    </row>
    <row r="2188" spans="1:13">
      <c r="A2188" s="595" t="s">
        <v>47</v>
      </c>
      <c r="B2188" s="676"/>
      <c r="C2188" s="676"/>
      <c r="D2188" s="676"/>
      <c r="E2188" s="676"/>
      <c r="F2188" s="676"/>
      <c r="G2188" s="676"/>
      <c r="H2188" s="675"/>
      <c r="I2188" s="1277" t="s">
        <v>46</v>
      </c>
      <c r="J2188" s="1278"/>
      <c r="K2188" s="1271">
        <v>0.19</v>
      </c>
      <c r="L2188" s="1272"/>
      <c r="M2188" s="540">
        <f>K2188*12*I2148</f>
        <v>2010.7320000000002</v>
      </c>
    </row>
    <row r="2189" spans="1:13">
      <c r="A2189" s="594" t="s">
        <v>38</v>
      </c>
      <c r="B2189" s="593"/>
      <c r="C2189" s="593"/>
      <c r="D2189" s="593"/>
      <c r="E2189" s="593"/>
      <c r="F2189" s="593"/>
      <c r="G2189" s="593"/>
      <c r="H2189" s="592"/>
      <c r="I2189" s="1277" t="s">
        <v>37</v>
      </c>
      <c r="J2189" s="1278"/>
      <c r="K2189" s="1238">
        <v>0.1</v>
      </c>
      <c r="L2189" s="1239"/>
      <c r="M2189" s="540">
        <f>K2189*12*I2148</f>
        <v>1058.2800000000002</v>
      </c>
    </row>
    <row r="2190" spans="1:13" ht="19.5" thickBot="1">
      <c r="A2190" s="594" t="s">
        <v>45</v>
      </c>
      <c r="B2190" s="593"/>
      <c r="C2190" s="593"/>
      <c r="D2190" s="593"/>
      <c r="E2190" s="593"/>
      <c r="F2190" s="593"/>
      <c r="G2190" s="593"/>
      <c r="H2190" s="592"/>
      <c r="I2190" s="1240" t="s">
        <v>44</v>
      </c>
      <c r="J2190" s="1241"/>
      <c r="K2190" s="1242">
        <v>0.15</v>
      </c>
      <c r="L2190" s="1243"/>
      <c r="M2190" s="572">
        <f>K2190*12*I2148</f>
        <v>1587.4199999999998</v>
      </c>
    </row>
    <row r="2191" spans="1:13" ht="19.5" thickBot="1">
      <c r="A2191" s="1303" t="s">
        <v>43</v>
      </c>
      <c r="B2191" s="1304"/>
      <c r="C2191" s="1304"/>
      <c r="D2191" s="1304"/>
      <c r="E2191" s="1304"/>
      <c r="F2191" s="1304"/>
      <c r="G2191" s="1304"/>
      <c r="H2191" s="1305"/>
      <c r="I2191" s="571"/>
      <c r="J2191" s="570"/>
      <c r="K2191" s="1269">
        <f>K2192+K2193+K2194</f>
        <v>1.67</v>
      </c>
      <c r="L2191" s="1270"/>
      <c r="M2191" s="548">
        <f>K2191*12*I2148</f>
        <v>17673.275999999998</v>
      </c>
    </row>
    <row r="2192" spans="1:13">
      <c r="A2192" s="588" t="s">
        <v>42</v>
      </c>
      <c r="B2192" s="587"/>
      <c r="C2192" s="587"/>
      <c r="D2192" s="587"/>
      <c r="E2192" s="587"/>
      <c r="F2192" s="587"/>
      <c r="G2192" s="587"/>
      <c r="H2192" s="586"/>
      <c r="I2192" s="1234" t="s">
        <v>41</v>
      </c>
      <c r="J2192" s="1235"/>
      <c r="K2192" s="1236">
        <v>0.8</v>
      </c>
      <c r="L2192" s="1237"/>
      <c r="M2192" s="540">
        <f>K2192*12*I2148</f>
        <v>8466.2400000000016</v>
      </c>
    </row>
    <row r="2193" spans="1:13">
      <c r="A2193" s="595" t="s">
        <v>40</v>
      </c>
      <c r="B2193" s="676"/>
      <c r="C2193" s="676"/>
      <c r="D2193" s="676"/>
      <c r="E2193" s="676"/>
      <c r="F2193" s="676"/>
      <c r="G2193" s="676"/>
      <c r="H2193" s="675"/>
      <c r="I2193" s="563" t="s">
        <v>39</v>
      </c>
      <c r="J2193" s="517"/>
      <c r="K2193" s="1238">
        <v>0.7</v>
      </c>
      <c r="L2193" s="1239"/>
      <c r="M2193" s="540">
        <f>K2193*12*I2148</f>
        <v>7407.9599999999982</v>
      </c>
    </row>
    <row r="2194" spans="1:13" ht="19.5" thickBot="1">
      <c r="A2194" s="594" t="s">
        <v>38</v>
      </c>
      <c r="B2194" s="593"/>
      <c r="C2194" s="593"/>
      <c r="D2194" s="593"/>
      <c r="E2194" s="593"/>
      <c r="F2194" s="593"/>
      <c r="G2194" s="593"/>
      <c r="H2194" s="592"/>
      <c r="I2194" s="1240" t="s">
        <v>37</v>
      </c>
      <c r="J2194" s="1241"/>
      <c r="K2194" s="1242">
        <v>0.17</v>
      </c>
      <c r="L2194" s="1243"/>
      <c r="M2194" s="540">
        <f>K2194*12*I2148</f>
        <v>1799.076</v>
      </c>
    </row>
    <row r="2195" spans="1:13" ht="19.5" thickBot="1">
      <c r="A2195" s="674" t="s">
        <v>36</v>
      </c>
      <c r="B2195" s="673"/>
      <c r="C2195" s="673"/>
      <c r="D2195" s="673"/>
      <c r="E2195" s="673"/>
      <c r="F2195" s="673"/>
      <c r="G2195" s="673"/>
      <c r="H2195" s="672"/>
      <c r="I2195" s="1330" t="s">
        <v>35</v>
      </c>
      <c r="J2195" s="1331"/>
      <c r="K2195" s="1246">
        <v>26.28</v>
      </c>
      <c r="L2195" s="1247"/>
      <c r="M2195" s="548">
        <f>K2195*12*I2148</f>
        <v>278115.984</v>
      </c>
    </row>
    <row r="2196" spans="1:13" ht="19.5" thickBot="1">
      <c r="A2196" s="1228" t="s">
        <v>34</v>
      </c>
      <c r="B2196" s="1229"/>
      <c r="C2196" s="1229"/>
      <c r="D2196" s="1229"/>
      <c r="E2196" s="1229"/>
      <c r="F2196" s="1229"/>
      <c r="G2196" s="1229"/>
      <c r="H2196" s="1279"/>
      <c r="I2196" s="550"/>
      <c r="J2196" s="549"/>
      <c r="K2196" s="1274">
        <v>1.98</v>
      </c>
      <c r="L2196" s="1270"/>
      <c r="M2196" s="548">
        <f>K2196*12*I2148</f>
        <v>20953.944</v>
      </c>
    </row>
    <row r="2197" spans="1:13">
      <c r="A2197" s="547" t="s">
        <v>33</v>
      </c>
      <c r="B2197" s="546"/>
      <c r="C2197" s="546"/>
      <c r="D2197" s="546"/>
      <c r="E2197" s="546"/>
      <c r="F2197" s="546"/>
      <c r="G2197" s="546"/>
      <c r="H2197" s="544"/>
      <c r="I2197" s="1251" t="s">
        <v>32</v>
      </c>
      <c r="J2197" s="1252"/>
      <c r="K2197" s="543"/>
      <c r="L2197" s="542"/>
      <c r="M2197" s="540"/>
    </row>
    <row r="2198" spans="1:13">
      <c r="A2198" s="547" t="s">
        <v>31</v>
      </c>
      <c r="B2198" s="546"/>
      <c r="C2198" s="546"/>
      <c r="D2198" s="546"/>
      <c r="E2198" s="546"/>
      <c r="F2198" s="546"/>
      <c r="G2198" s="546"/>
      <c r="H2198" s="544"/>
      <c r="I2198" s="518"/>
      <c r="J2198" s="541"/>
      <c r="K2198" s="543"/>
      <c r="L2198" s="542"/>
      <c r="M2198" s="540"/>
    </row>
    <row r="2199" spans="1:13" ht="19.5" thickBot="1">
      <c r="A2199" s="547" t="s">
        <v>30</v>
      </c>
      <c r="B2199" s="546"/>
      <c r="C2199" s="546"/>
      <c r="D2199" s="546"/>
      <c r="E2199" s="546"/>
      <c r="F2199" s="546"/>
      <c r="G2199" s="546"/>
      <c r="H2199" s="544"/>
      <c r="I2199" s="558"/>
      <c r="J2199" s="541"/>
      <c r="K2199" s="543"/>
      <c r="L2199" s="542"/>
      <c r="M2199" s="540"/>
    </row>
    <row r="2200" spans="1:13" ht="19.5" thickBot="1">
      <c r="A2200" s="674" t="s">
        <v>29</v>
      </c>
      <c r="B2200" s="673"/>
      <c r="C2200" s="673"/>
      <c r="D2200" s="673"/>
      <c r="E2200" s="673"/>
      <c r="F2200" s="673"/>
      <c r="G2200" s="673"/>
      <c r="H2200" s="672"/>
      <c r="I2200" s="550"/>
      <c r="J2200" s="549"/>
      <c r="K2200" s="1274">
        <v>0.09</v>
      </c>
      <c r="L2200" s="1270"/>
      <c r="M2200" s="548">
        <f>K2200*12*I2148</f>
        <v>952.452</v>
      </c>
    </row>
    <row r="2201" spans="1:13">
      <c r="A2201" s="547" t="s">
        <v>28</v>
      </c>
      <c r="B2201" s="546"/>
      <c r="C2201" s="546"/>
      <c r="D2201" s="546"/>
      <c r="E2201" s="546"/>
      <c r="F2201" s="546"/>
      <c r="G2201" s="546"/>
      <c r="H2201" s="544"/>
      <c r="I2201" s="1251" t="s">
        <v>27</v>
      </c>
      <c r="J2201" s="1252"/>
      <c r="K2201" s="551"/>
      <c r="L2201" s="542"/>
      <c r="M2201" s="540"/>
    </row>
    <row r="2202" spans="1:13" ht="19.5" thickBot="1">
      <c r="A2202" s="547" t="s">
        <v>26</v>
      </c>
      <c r="B2202" s="546"/>
      <c r="C2202" s="546"/>
      <c r="D2202" s="546"/>
      <c r="E2202" s="546"/>
      <c r="F2202" s="546"/>
      <c r="G2202" s="546"/>
      <c r="H2202" s="544"/>
      <c r="I2202" s="518"/>
      <c r="J2202" s="541"/>
      <c r="K2202" s="551"/>
      <c r="L2202" s="542"/>
      <c r="M2202" s="540"/>
    </row>
    <row r="2203" spans="1:13" ht="19.5" thickBot="1">
      <c r="A2203" s="1228" t="s">
        <v>111</v>
      </c>
      <c r="B2203" s="1229"/>
      <c r="C2203" s="1229"/>
      <c r="D2203" s="1229"/>
      <c r="E2203" s="1229"/>
      <c r="F2203" s="1229"/>
      <c r="G2203" s="1229"/>
      <c r="H2203" s="1279"/>
      <c r="I2203" s="550"/>
      <c r="J2203" s="549"/>
      <c r="K2203" s="1274">
        <v>7.34</v>
      </c>
      <c r="L2203" s="1270"/>
      <c r="M2203" s="548">
        <f>K2203*12*I2148</f>
        <v>77677.751999999993</v>
      </c>
    </row>
    <row r="2204" spans="1:13">
      <c r="A2204" s="547" t="s">
        <v>24</v>
      </c>
      <c r="B2204" s="545"/>
      <c r="C2204" s="545"/>
      <c r="D2204" s="545"/>
      <c r="E2204" s="545"/>
      <c r="F2204" s="546"/>
      <c r="G2204" s="545"/>
      <c r="H2204" s="544"/>
      <c r="I2204" s="1271" t="s">
        <v>23</v>
      </c>
      <c r="J2204" s="1272"/>
      <c r="K2204" s="543"/>
      <c r="L2204" s="542"/>
      <c r="M2204" s="540"/>
    </row>
    <row r="2205" spans="1:13">
      <c r="A2205" s="547" t="s">
        <v>22</v>
      </c>
      <c r="B2205" s="545"/>
      <c r="C2205" s="545"/>
      <c r="D2205" s="545"/>
      <c r="E2205" s="545"/>
      <c r="F2205" s="546"/>
      <c r="G2205" s="545"/>
      <c r="H2205" s="544"/>
      <c r="I2205" s="1271" t="s">
        <v>21</v>
      </c>
      <c r="J2205" s="1272"/>
      <c r="K2205" s="543"/>
      <c r="L2205" s="542"/>
      <c r="M2205" s="540"/>
    </row>
    <row r="2206" spans="1:13">
      <c r="A2206" s="547" t="s">
        <v>20</v>
      </c>
      <c r="B2206" s="545"/>
      <c r="C2206" s="545"/>
      <c r="D2206" s="545"/>
      <c r="E2206" s="545"/>
      <c r="F2206" s="546"/>
      <c r="G2206" s="545"/>
      <c r="H2206" s="544"/>
      <c r="I2206" s="1271" t="s">
        <v>19</v>
      </c>
      <c r="J2206" s="1272"/>
      <c r="K2206" s="543"/>
      <c r="L2206" s="542"/>
      <c r="M2206" s="540"/>
    </row>
    <row r="2207" spans="1:13">
      <c r="A2207" s="547" t="s">
        <v>18</v>
      </c>
      <c r="B2207" s="545"/>
      <c r="C2207" s="545"/>
      <c r="D2207" s="545"/>
      <c r="E2207" s="545"/>
      <c r="F2207" s="546"/>
      <c r="G2207" s="545"/>
      <c r="H2207" s="544"/>
      <c r="I2207" s="1271" t="s">
        <v>17</v>
      </c>
      <c r="J2207" s="1272"/>
      <c r="K2207" s="543"/>
      <c r="L2207" s="542"/>
      <c r="M2207" s="540"/>
    </row>
    <row r="2208" spans="1:13">
      <c r="A2208" s="547" t="s">
        <v>16</v>
      </c>
      <c r="B2208" s="545"/>
      <c r="C2208" s="545"/>
      <c r="D2208" s="545"/>
      <c r="E2208" s="545"/>
      <c r="F2208" s="546"/>
      <c r="G2208" s="545"/>
      <c r="H2208" s="544"/>
      <c r="I2208" s="1271" t="s">
        <v>15</v>
      </c>
      <c r="J2208" s="1272"/>
      <c r="K2208" s="543"/>
      <c r="L2208" s="542"/>
      <c r="M2208" s="540"/>
    </row>
    <row r="2209" spans="1:13">
      <c r="A2209" s="547" t="s">
        <v>14</v>
      </c>
      <c r="B2209" s="545"/>
      <c r="C2209" s="545"/>
      <c r="D2209" s="545"/>
      <c r="E2209" s="545"/>
      <c r="F2209" s="546"/>
      <c r="G2209" s="545"/>
      <c r="H2209" s="544"/>
      <c r="I2209" s="518"/>
      <c r="J2209" s="541"/>
      <c r="K2209" s="543"/>
      <c r="L2209" s="542"/>
      <c r="M2209" s="540"/>
    </row>
    <row r="2210" spans="1:13">
      <c r="A2210" s="547" t="s">
        <v>13</v>
      </c>
      <c r="B2210" s="545"/>
      <c r="C2210" s="545"/>
      <c r="D2210" s="545"/>
      <c r="E2210" s="545"/>
      <c r="F2210" s="546"/>
      <c r="G2210" s="545"/>
      <c r="H2210" s="544"/>
      <c r="I2210" s="518"/>
      <c r="J2210" s="541"/>
      <c r="K2210" s="543"/>
      <c r="L2210" s="542"/>
      <c r="M2210" s="540"/>
    </row>
    <row r="2211" spans="1:13">
      <c r="A2211" s="547" t="s">
        <v>12</v>
      </c>
      <c r="B2211" s="545"/>
      <c r="C2211" s="545"/>
      <c r="D2211" s="545"/>
      <c r="E2211" s="545"/>
      <c r="F2211" s="546"/>
      <c r="G2211" s="545"/>
      <c r="H2211" s="544"/>
      <c r="I2211" s="518"/>
      <c r="J2211" s="541"/>
      <c r="K2211" s="543"/>
      <c r="L2211" s="542"/>
      <c r="M2211" s="540"/>
    </row>
    <row r="2212" spans="1:13">
      <c r="A2212" s="547" t="s">
        <v>11</v>
      </c>
      <c r="B2212" s="545"/>
      <c r="C2212" s="545"/>
      <c r="D2212" s="545"/>
      <c r="E2212" s="545"/>
      <c r="F2212" s="546"/>
      <c r="G2212" s="545"/>
      <c r="H2212" s="544"/>
      <c r="I2212" s="518"/>
      <c r="J2212" s="541"/>
      <c r="K2212" s="543"/>
      <c r="L2212" s="542"/>
      <c r="M2212" s="540"/>
    </row>
    <row r="2213" spans="1:13">
      <c r="A2213" s="547" t="s">
        <v>10</v>
      </c>
      <c r="B2213" s="545"/>
      <c r="C2213" s="545"/>
      <c r="D2213" s="545"/>
      <c r="E2213" s="545"/>
      <c r="F2213" s="546"/>
      <c r="G2213" s="545"/>
      <c r="H2213" s="544"/>
      <c r="I2213" s="518"/>
      <c r="J2213" s="541"/>
      <c r="K2213" s="543"/>
      <c r="L2213" s="542"/>
      <c r="M2213" s="540"/>
    </row>
    <row r="2214" spans="1:13" ht="19.5" thickBot="1">
      <c r="A2214" s="1248" t="s">
        <v>9</v>
      </c>
      <c r="B2214" s="1249"/>
      <c r="C2214" s="1249"/>
      <c r="D2214" s="1249"/>
      <c r="E2214" s="1249"/>
      <c r="F2214" s="1249"/>
      <c r="G2214" s="1249"/>
      <c r="H2214" s="1250"/>
      <c r="I2214" s="518"/>
      <c r="J2214" s="541"/>
      <c r="K2214" s="518"/>
      <c r="L2214" s="541"/>
      <c r="M2214" s="540"/>
    </row>
    <row r="2215" spans="1:13">
      <c r="A2215" s="539" t="s">
        <v>8</v>
      </c>
      <c r="B2215" s="538"/>
      <c r="C2215" s="538"/>
      <c r="D2215" s="538"/>
      <c r="E2215" s="538"/>
      <c r="F2215" s="538"/>
      <c r="G2215" s="538"/>
      <c r="H2215" s="538"/>
      <c r="I2215" s="1251" t="s">
        <v>3</v>
      </c>
      <c r="J2215" s="1252"/>
      <c r="K2215" s="537"/>
      <c r="L2215" s="536"/>
      <c r="M2215" s="535"/>
    </row>
    <row r="2216" spans="1:13" ht="19.5" thickBot="1">
      <c r="A2216" s="534" t="s">
        <v>7</v>
      </c>
      <c r="B2216" s="533"/>
      <c r="C2216" s="533"/>
      <c r="D2216" s="533"/>
      <c r="E2216" s="533"/>
      <c r="F2216" s="533"/>
      <c r="G2216" s="533"/>
      <c r="H2216" s="533"/>
      <c r="I2216" s="532"/>
      <c r="J2216" s="530"/>
      <c r="K2216" s="531"/>
      <c r="L2216" s="530"/>
      <c r="M2216" s="529"/>
    </row>
    <row r="2217" spans="1:13" ht="19.5" thickBot="1">
      <c r="A2217" s="1228" t="s">
        <v>6</v>
      </c>
      <c r="B2217" s="1229"/>
      <c r="C2217" s="1229"/>
      <c r="D2217" s="1229"/>
      <c r="E2217" s="1229"/>
      <c r="F2217" s="1229"/>
      <c r="G2217" s="1229"/>
      <c r="H2217" s="1299"/>
      <c r="I2217" s="1232" t="s">
        <v>5</v>
      </c>
      <c r="J2217" s="1300"/>
      <c r="K2217" s="1296">
        <v>1.69</v>
      </c>
      <c r="L2217" s="1297"/>
      <c r="M2217" s="521">
        <f>K2217*12*I2148</f>
        <v>17884.932000000001</v>
      </c>
    </row>
    <row r="2218" spans="1:13" ht="19.5" thickBot="1">
      <c r="A2218" s="526" t="s">
        <v>4</v>
      </c>
      <c r="B2218" s="525"/>
      <c r="C2218" s="525"/>
      <c r="D2218" s="525"/>
      <c r="E2218" s="525"/>
      <c r="F2218" s="525"/>
      <c r="G2218" s="525"/>
      <c r="H2218" s="525"/>
      <c r="I2218" s="1232" t="s">
        <v>3</v>
      </c>
      <c r="J2218" s="1233"/>
      <c r="K2218" s="1258">
        <v>0.49</v>
      </c>
      <c r="L2218" s="1259"/>
      <c r="M2218" s="521">
        <f>K2218*I2148*12</f>
        <v>5185.5720000000001</v>
      </c>
    </row>
    <row r="2219" spans="1:13" ht="19.5" thickBot="1">
      <c r="A2219" s="526" t="s">
        <v>2</v>
      </c>
      <c r="B2219" s="525"/>
      <c r="C2219" s="525"/>
      <c r="D2219" s="525"/>
      <c r="E2219" s="525"/>
      <c r="F2219" s="525"/>
      <c r="G2219" s="525"/>
      <c r="H2219" s="525"/>
      <c r="I2219" s="524"/>
      <c r="J2219" s="523"/>
      <c r="K2219" s="1258"/>
      <c r="L2219" s="1259"/>
      <c r="M2219" s="521">
        <f>K2219*I2148*12</f>
        <v>0</v>
      </c>
    </row>
    <row r="2220" spans="1:13" ht="19.5" thickBot="1">
      <c r="A2220" s="1228" t="s">
        <v>0</v>
      </c>
      <c r="B2220" s="1229"/>
      <c r="C2220" s="1229"/>
      <c r="D2220" s="1229"/>
      <c r="E2220" s="1229"/>
      <c r="F2220" s="1229"/>
      <c r="G2220" s="1229"/>
      <c r="H2220" s="1229"/>
      <c r="I2220" s="522"/>
      <c r="J2220" s="521"/>
      <c r="K2220" s="1230">
        <f>K2149+K2159+K2174+K2203+K2217+K2219+K2218</f>
        <v>65.569999999999993</v>
      </c>
      <c r="L2220" s="1231"/>
      <c r="M2220" s="521">
        <f>M2149+M2159+M2174+M2203+M2217+M2219+M2218</f>
        <v>693914.196</v>
      </c>
    </row>
    <row r="2222" spans="1:13">
      <c r="A2222" s="1329" t="s">
        <v>104</v>
      </c>
      <c r="B2222" s="1329"/>
      <c r="C2222" s="1329"/>
      <c r="D2222" s="1329"/>
      <c r="E2222" s="1329"/>
      <c r="F2222" s="1329"/>
      <c r="G2222" s="1329"/>
      <c r="H2222" s="1329"/>
      <c r="I2222" s="1329"/>
      <c r="J2222" s="1329"/>
      <c r="K2222" s="1329"/>
      <c r="L2222" s="1329"/>
      <c r="M2222" s="573"/>
    </row>
    <row r="2223" spans="1:13">
      <c r="A2223" s="1294" t="s">
        <v>139</v>
      </c>
      <c r="B2223" s="1294"/>
      <c r="C2223" s="1294"/>
      <c r="D2223" s="1294"/>
      <c r="E2223" s="1294"/>
      <c r="F2223" s="1294"/>
      <c r="G2223" s="1294"/>
      <c r="H2223" s="1294"/>
      <c r="I2223" s="1294"/>
      <c r="J2223" s="1294"/>
      <c r="K2223" s="1294"/>
      <c r="L2223" s="1294"/>
      <c r="M2223" s="573"/>
    </row>
    <row r="2224" spans="1:13">
      <c r="A2224" s="607"/>
      <c r="B2224" s="607"/>
      <c r="C2224" s="607"/>
      <c r="D2224" s="607"/>
      <c r="E2224" s="607"/>
      <c r="F2224" s="607" t="s">
        <v>254</v>
      </c>
      <c r="G2224" s="607"/>
      <c r="H2224" s="607"/>
      <c r="I2224" s="607"/>
      <c r="J2224" s="607"/>
      <c r="K2224" s="607"/>
      <c r="L2224" s="607"/>
      <c r="M2224" s="573"/>
    </row>
    <row r="2225" spans="1:13">
      <c r="A2225" s="615"/>
      <c r="B2225" s="591"/>
      <c r="C2225" s="1295" t="s">
        <v>100</v>
      </c>
      <c r="D2225" s="1295"/>
      <c r="E2225" s="1295"/>
      <c r="F2225" s="591"/>
      <c r="G2225" s="591"/>
      <c r="H2225" s="590"/>
      <c r="I2225" s="1285" t="s">
        <v>99</v>
      </c>
      <c r="J2225" s="1286"/>
      <c r="K2225" s="1285" t="s">
        <v>98</v>
      </c>
      <c r="L2225" s="1286"/>
      <c r="M2225" s="589"/>
    </row>
    <row r="2226" spans="1:13">
      <c r="A2226" s="558"/>
      <c r="B2226" s="518"/>
      <c r="C2226" s="518"/>
      <c r="D2226" s="518"/>
      <c r="E2226" s="518"/>
      <c r="F2226" s="518"/>
      <c r="G2226" s="518"/>
      <c r="H2226" s="541"/>
      <c r="I2226" s="518"/>
      <c r="J2226" s="541"/>
      <c r="K2226" s="1271" t="s">
        <v>97</v>
      </c>
      <c r="L2226" s="1272"/>
      <c r="M2226" s="616" t="s">
        <v>96</v>
      </c>
    </row>
    <row r="2227" spans="1:13">
      <c r="A2227" s="558"/>
      <c r="B2227" s="518"/>
      <c r="C2227" s="518"/>
      <c r="D2227" s="518"/>
      <c r="E2227" s="518"/>
      <c r="F2227" s="518"/>
      <c r="G2227" s="518"/>
      <c r="H2227" s="541"/>
      <c r="I2227" s="1271" t="s">
        <v>95</v>
      </c>
      <c r="J2227" s="1272"/>
      <c r="K2227" s="1275" t="s">
        <v>94</v>
      </c>
      <c r="L2227" s="1276"/>
      <c r="M2227" s="616" t="s">
        <v>93</v>
      </c>
    </row>
    <row r="2228" spans="1:13" ht="19.5" thickBot="1">
      <c r="A2228" s="615"/>
      <c r="B2228" s="591"/>
      <c r="C2228" s="591"/>
      <c r="D2228" s="591"/>
      <c r="E2228" s="591"/>
      <c r="F2228" s="591"/>
      <c r="G2228" s="591"/>
      <c r="H2228" s="590"/>
      <c r="I2228" s="1291">
        <v>1283.2</v>
      </c>
      <c r="J2228" s="1292"/>
      <c r="K2228" s="1240"/>
      <c r="L2228" s="1241"/>
      <c r="M2228" s="614"/>
    </row>
    <row r="2229" spans="1:13">
      <c r="A2229" s="605" t="s">
        <v>92</v>
      </c>
      <c r="B2229" s="583"/>
      <c r="C2229" s="583"/>
      <c r="D2229" s="583"/>
      <c r="E2229" s="583"/>
      <c r="F2229" s="583"/>
      <c r="G2229" s="583"/>
      <c r="H2229" s="613"/>
      <c r="I2229" s="537"/>
      <c r="J2229" s="536"/>
      <c r="K2229" s="1293">
        <f>K2232+K2235</f>
        <v>7.59</v>
      </c>
      <c r="L2229" s="1288"/>
      <c r="M2229" s="535">
        <f>K2229*12*I2228</f>
        <v>116873.856</v>
      </c>
    </row>
    <row r="2230" spans="1:13">
      <c r="A2230" s="612" t="s">
        <v>91</v>
      </c>
      <c r="B2230" s="611"/>
      <c r="C2230" s="611"/>
      <c r="D2230" s="611"/>
      <c r="E2230" s="611"/>
      <c r="F2230" s="611"/>
      <c r="G2230" s="611"/>
      <c r="H2230" s="606"/>
      <c r="I2230" s="518"/>
      <c r="J2230" s="541"/>
      <c r="K2230" s="518"/>
      <c r="L2230" s="541"/>
      <c r="M2230" s="610"/>
    </row>
    <row r="2231" spans="1:13" ht="19.5" thickBot="1">
      <c r="A2231" s="601" t="s">
        <v>90</v>
      </c>
      <c r="B2231" s="609"/>
      <c r="C2231" s="609"/>
      <c r="D2231" s="609"/>
      <c r="E2231" s="609"/>
      <c r="F2231" s="609"/>
      <c r="G2231" s="609"/>
      <c r="H2231" s="608"/>
      <c r="I2231" s="531"/>
      <c r="J2231" s="530"/>
      <c r="K2231" s="531"/>
      <c r="L2231" s="530"/>
      <c r="M2231" s="529"/>
    </row>
    <row r="2232" spans="1:13">
      <c r="A2232" s="588" t="s">
        <v>89</v>
      </c>
      <c r="B2232" s="581"/>
      <c r="C2232" s="581"/>
      <c r="D2232" s="581"/>
      <c r="E2232" s="581"/>
      <c r="F2232" s="581"/>
      <c r="G2232" s="581"/>
      <c r="H2232" s="580"/>
      <c r="I2232" s="1275" t="s">
        <v>27</v>
      </c>
      <c r="J2232" s="1276"/>
      <c r="K2232" s="1251">
        <v>4.54</v>
      </c>
      <c r="L2232" s="1252"/>
      <c r="M2232" s="540">
        <f>K2232*12*I2228</f>
        <v>69908.736000000004</v>
      </c>
    </row>
    <row r="2233" spans="1:13">
      <c r="A2233" s="547" t="s">
        <v>80</v>
      </c>
      <c r="B2233" s="518"/>
      <c r="C2233" s="518"/>
      <c r="D2233" s="518"/>
      <c r="E2233" s="518"/>
      <c r="F2233" s="518"/>
      <c r="G2233" s="518"/>
      <c r="H2233" s="541"/>
      <c r="I2233" s="1271" t="s">
        <v>70</v>
      </c>
      <c r="J2233" s="1272"/>
      <c r="K2233" s="573"/>
      <c r="L2233" s="541"/>
      <c r="M2233" s="540"/>
    </row>
    <row r="2234" spans="1:13">
      <c r="A2234" s="588" t="s">
        <v>79</v>
      </c>
      <c r="B2234" s="581"/>
      <c r="C2234" s="581"/>
      <c r="D2234" s="581"/>
      <c r="E2234" s="581"/>
      <c r="F2234" s="581"/>
      <c r="G2234" s="581"/>
      <c r="H2234" s="580"/>
      <c r="I2234" s="1275"/>
      <c r="J2234" s="1276"/>
      <c r="K2234" s="573"/>
      <c r="L2234" s="541"/>
      <c r="M2234" s="540"/>
    </row>
    <row r="2235" spans="1:13">
      <c r="A2235" s="588" t="s">
        <v>88</v>
      </c>
      <c r="B2235" s="581"/>
      <c r="C2235" s="581"/>
      <c r="D2235" s="581"/>
      <c r="E2235" s="581"/>
      <c r="F2235" s="581"/>
      <c r="G2235" s="581"/>
      <c r="H2235" s="580"/>
      <c r="I2235" s="1277" t="s">
        <v>59</v>
      </c>
      <c r="J2235" s="1278"/>
      <c r="K2235" s="1271">
        <v>3.05</v>
      </c>
      <c r="L2235" s="1272"/>
      <c r="M2235" s="540">
        <f>K2235*12*I2228</f>
        <v>46965.119999999995</v>
      </c>
    </row>
    <row r="2236" spans="1:13">
      <c r="A2236" s="595" t="s">
        <v>87</v>
      </c>
      <c r="B2236" s="563"/>
      <c r="C2236" s="563"/>
      <c r="D2236" s="563"/>
      <c r="E2236" s="563"/>
      <c r="F2236" s="563"/>
      <c r="G2236" s="563"/>
      <c r="H2236" s="517"/>
      <c r="I2236" s="1271" t="s">
        <v>70</v>
      </c>
      <c r="J2236" s="1272"/>
      <c r="K2236" s="607"/>
      <c r="L2236" s="606"/>
      <c r="M2236" s="540"/>
    </row>
    <row r="2237" spans="1:13">
      <c r="A2237" s="594" t="s">
        <v>86</v>
      </c>
      <c r="B2237" s="591"/>
      <c r="C2237" s="591"/>
      <c r="D2237" s="591"/>
      <c r="E2237" s="591"/>
      <c r="F2237" s="591"/>
      <c r="G2237" s="591"/>
      <c r="H2237" s="590"/>
      <c r="I2237" s="1271"/>
      <c r="J2237" s="1272"/>
      <c r="K2237" s="573"/>
      <c r="L2237" s="541"/>
      <c r="M2237" s="540"/>
    </row>
    <row r="2238" spans="1:13" ht="19.5" thickBot="1">
      <c r="A2238" s="588" t="s">
        <v>85</v>
      </c>
      <c r="B2238" s="587"/>
      <c r="C2238" s="587"/>
      <c r="D2238" s="587"/>
      <c r="E2238" s="587"/>
      <c r="F2238" s="587"/>
      <c r="G2238" s="587"/>
      <c r="H2238" s="586"/>
      <c r="I2238" s="581"/>
      <c r="J2238" s="580"/>
      <c r="K2238" s="1238"/>
      <c r="L2238" s="1239"/>
      <c r="M2238" s="540"/>
    </row>
    <row r="2239" spans="1:13">
      <c r="A2239" s="605" t="s">
        <v>84</v>
      </c>
      <c r="B2239" s="604"/>
      <c r="C2239" s="604"/>
      <c r="D2239" s="604"/>
      <c r="E2239" s="604"/>
      <c r="F2239" s="604"/>
      <c r="G2239" s="604"/>
      <c r="H2239" s="603"/>
      <c r="I2239" s="537"/>
      <c r="J2239" s="602"/>
      <c r="K2239" s="1290">
        <f>K2241+K2246+K2249</f>
        <v>6.1999999999999993</v>
      </c>
      <c r="L2239" s="1288"/>
      <c r="M2239" s="535">
        <f>K2239*12*I2228</f>
        <v>95470.079999999987</v>
      </c>
    </row>
    <row r="2240" spans="1:13" ht="19.5" thickBot="1">
      <c r="A2240" s="601" t="s">
        <v>83</v>
      </c>
      <c r="B2240" s="600"/>
      <c r="C2240" s="600"/>
      <c r="D2240" s="600"/>
      <c r="E2240" s="600"/>
      <c r="F2240" s="600"/>
      <c r="G2240" s="600"/>
      <c r="H2240" s="599"/>
      <c r="I2240" s="531"/>
      <c r="J2240" s="598"/>
      <c r="K2240" s="531"/>
      <c r="L2240" s="530"/>
      <c r="M2240" s="529"/>
    </row>
    <row r="2241" spans="1:13">
      <c r="A2241" s="547" t="s">
        <v>82</v>
      </c>
      <c r="B2241" s="546"/>
      <c r="C2241" s="546"/>
      <c r="D2241" s="546"/>
      <c r="E2241" s="546"/>
      <c r="F2241" s="546"/>
      <c r="G2241" s="546"/>
      <c r="H2241" s="544"/>
      <c r="I2241" s="1271" t="s">
        <v>27</v>
      </c>
      <c r="J2241" s="1272"/>
      <c r="K2241" s="1251">
        <v>3.11</v>
      </c>
      <c r="L2241" s="1252"/>
      <c r="M2241" s="540">
        <f>K2241*12*I2228</f>
        <v>47889.024000000005</v>
      </c>
    </row>
    <row r="2242" spans="1:13">
      <c r="A2242" s="588" t="s">
        <v>81</v>
      </c>
      <c r="B2242" s="587"/>
      <c r="C2242" s="587"/>
      <c r="D2242" s="587"/>
      <c r="E2242" s="587"/>
      <c r="F2242" s="587"/>
      <c r="G2242" s="587"/>
      <c r="H2242" s="586"/>
      <c r="I2242" s="597"/>
      <c r="J2242" s="596"/>
      <c r="K2242" s="573"/>
      <c r="L2242" s="541"/>
      <c r="M2242" s="540"/>
    </row>
    <row r="2243" spans="1:13">
      <c r="A2243" s="547" t="s">
        <v>80</v>
      </c>
      <c r="B2243" s="518"/>
      <c r="C2243" s="518"/>
      <c r="D2243" s="518"/>
      <c r="E2243" s="518"/>
      <c r="F2243" s="518"/>
      <c r="G2243" s="518"/>
      <c r="H2243" s="541"/>
      <c r="I2243" s="1271" t="s">
        <v>70</v>
      </c>
      <c r="J2243" s="1272"/>
      <c r="K2243" s="573"/>
      <c r="L2243" s="541"/>
      <c r="M2243" s="540"/>
    </row>
    <row r="2244" spans="1:13">
      <c r="A2244" s="588" t="s">
        <v>79</v>
      </c>
      <c r="B2244" s="581"/>
      <c r="C2244" s="581"/>
      <c r="D2244" s="581"/>
      <c r="E2244" s="581"/>
      <c r="F2244" s="581"/>
      <c r="G2244" s="581"/>
      <c r="H2244" s="580"/>
      <c r="I2244" s="1275"/>
      <c r="J2244" s="1276"/>
      <c r="K2244" s="573"/>
      <c r="L2244" s="541"/>
      <c r="M2244" s="540"/>
    </row>
    <row r="2245" spans="1:13">
      <c r="A2245" s="595" t="s">
        <v>78</v>
      </c>
      <c r="B2245" s="563"/>
      <c r="C2245" s="517"/>
      <c r="D2245" s="518"/>
      <c r="E2245" s="518"/>
      <c r="F2245" s="518"/>
      <c r="G2245" s="518"/>
      <c r="H2245" s="541"/>
      <c r="I2245" s="1271" t="s">
        <v>70</v>
      </c>
      <c r="J2245" s="1272"/>
      <c r="K2245" s="573"/>
      <c r="L2245" s="541"/>
      <c r="M2245" s="540"/>
    </row>
    <row r="2246" spans="1:13">
      <c r="A2246" s="547" t="s">
        <v>77</v>
      </c>
      <c r="B2246" s="518"/>
      <c r="C2246" s="518"/>
      <c r="D2246" s="563"/>
      <c r="E2246" s="563"/>
      <c r="F2246" s="563"/>
      <c r="G2246" s="563"/>
      <c r="H2246" s="517"/>
      <c r="I2246" s="1277" t="s">
        <v>59</v>
      </c>
      <c r="J2246" s="1278"/>
      <c r="K2246" s="1271">
        <v>1.36</v>
      </c>
      <c r="L2246" s="1272"/>
      <c r="M2246" s="540">
        <f>K2246*12*I2228</f>
        <v>20941.824000000001</v>
      </c>
    </row>
    <row r="2247" spans="1:13">
      <c r="A2247" s="594" t="s">
        <v>76</v>
      </c>
      <c r="B2247" s="593"/>
      <c r="C2247" s="593"/>
      <c r="D2247" s="593"/>
      <c r="E2247" s="593"/>
      <c r="F2247" s="593"/>
      <c r="G2247" s="593"/>
      <c r="H2247" s="592"/>
      <c r="I2247" s="1285" t="s">
        <v>75</v>
      </c>
      <c r="J2247" s="1286"/>
      <c r="K2247" s="573"/>
      <c r="L2247" s="541"/>
      <c r="M2247" s="540"/>
    </row>
    <row r="2248" spans="1:13">
      <c r="A2248" s="588"/>
      <c r="B2248" s="587"/>
      <c r="C2248" s="587"/>
      <c r="D2248" s="587"/>
      <c r="E2248" s="587"/>
      <c r="F2248" s="587"/>
      <c r="G2248" s="587"/>
      <c r="H2248" s="586"/>
      <c r="I2248" s="581" t="s">
        <v>74</v>
      </c>
      <c r="J2248" s="580"/>
      <c r="K2248" s="573"/>
      <c r="L2248" s="541"/>
      <c r="M2248" s="540"/>
    </row>
    <row r="2249" spans="1:13">
      <c r="A2249" s="594" t="s">
        <v>73</v>
      </c>
      <c r="B2249" s="593"/>
      <c r="C2249" s="593"/>
      <c r="D2249" s="593"/>
      <c r="E2249" s="593"/>
      <c r="F2249" s="593"/>
      <c r="G2249" s="593"/>
      <c r="H2249" s="592"/>
      <c r="I2249" s="1285" t="s">
        <v>59</v>
      </c>
      <c r="J2249" s="1286"/>
      <c r="K2249" s="1271">
        <v>1.73</v>
      </c>
      <c r="L2249" s="1272"/>
      <c r="M2249" s="540">
        <f>K2249*12*I2228</f>
        <v>26639.232</v>
      </c>
    </row>
    <row r="2250" spans="1:13">
      <c r="A2250" s="588" t="s">
        <v>72</v>
      </c>
      <c r="B2250" s="587"/>
      <c r="C2250" s="587"/>
      <c r="D2250" s="587"/>
      <c r="E2250" s="587"/>
      <c r="F2250" s="587"/>
      <c r="G2250" s="587"/>
      <c r="H2250" s="586"/>
      <c r="I2250" s="581"/>
      <c r="J2250" s="580"/>
      <c r="K2250" s="573"/>
      <c r="L2250" s="541"/>
      <c r="M2250" s="540"/>
    </row>
    <row r="2251" spans="1:13">
      <c r="A2251" s="594" t="s">
        <v>71</v>
      </c>
      <c r="B2251" s="593"/>
      <c r="C2251" s="593"/>
      <c r="D2251" s="593"/>
      <c r="E2251" s="593"/>
      <c r="F2251" s="593"/>
      <c r="G2251" s="593"/>
      <c r="H2251" s="592"/>
      <c r="I2251" s="1271" t="s">
        <v>70</v>
      </c>
      <c r="J2251" s="1272"/>
      <c r="K2251" s="573"/>
      <c r="L2251" s="541"/>
      <c r="M2251" s="540"/>
    </row>
    <row r="2252" spans="1:13">
      <c r="A2252" s="594" t="s">
        <v>69</v>
      </c>
      <c r="B2252" s="593"/>
      <c r="C2252" s="593"/>
      <c r="D2252" s="593"/>
      <c r="E2252" s="593"/>
      <c r="F2252" s="593"/>
      <c r="G2252" s="593"/>
      <c r="H2252" s="592"/>
      <c r="I2252" s="1285" t="s">
        <v>68</v>
      </c>
      <c r="J2252" s="1286"/>
      <c r="K2252" s="591"/>
      <c r="L2252" s="590"/>
      <c r="M2252" s="589"/>
    </row>
    <row r="2253" spans="1:13" ht="19.5" thickBot="1">
      <c r="A2253" s="588"/>
      <c r="B2253" s="587"/>
      <c r="C2253" s="587"/>
      <c r="D2253" s="587"/>
      <c r="E2253" s="587"/>
      <c r="F2253" s="587"/>
      <c r="G2253" s="587"/>
      <c r="H2253" s="586"/>
      <c r="I2253" s="1282" t="s">
        <v>67</v>
      </c>
      <c r="J2253" s="1283"/>
      <c r="K2253" s="581"/>
      <c r="L2253" s="580"/>
      <c r="M2253" s="585"/>
    </row>
    <row r="2254" spans="1:13">
      <c r="A2254" s="584" t="s">
        <v>66</v>
      </c>
      <c r="B2254" s="583"/>
      <c r="C2254" s="583"/>
      <c r="D2254" s="583"/>
      <c r="E2254" s="583"/>
      <c r="F2254" s="583"/>
      <c r="G2254" s="537"/>
      <c r="H2254" s="536"/>
      <c r="I2254" s="537"/>
      <c r="J2254" s="536"/>
      <c r="K2254" s="1287">
        <f>K2256+K2263+K2271+K2275+K2279</f>
        <v>16.34</v>
      </c>
      <c r="L2254" s="1288"/>
      <c r="M2254" s="535">
        <f>M2256+M2263+M2271+M2275+M2279</f>
        <v>251609.85600000003</v>
      </c>
    </row>
    <row r="2255" spans="1:13" ht="19.5" thickBot="1">
      <c r="A2255" s="582"/>
      <c r="B2255" s="531"/>
      <c r="C2255" s="531"/>
      <c r="D2255" s="531"/>
      <c r="E2255" s="531"/>
      <c r="F2255" s="531"/>
      <c r="G2255" s="531"/>
      <c r="H2255" s="530"/>
      <c r="I2255" s="531"/>
      <c r="J2255" s="530"/>
      <c r="K2255" s="531"/>
      <c r="L2255" s="530"/>
      <c r="M2255" s="529"/>
    </row>
    <row r="2256" spans="1:13" ht="19.5" thickBot="1">
      <c r="A2256" s="1228" t="s">
        <v>65</v>
      </c>
      <c r="B2256" s="1229"/>
      <c r="C2256" s="1229"/>
      <c r="D2256" s="1229"/>
      <c r="E2256" s="1229"/>
      <c r="F2256" s="1229"/>
      <c r="G2256" s="1229"/>
      <c r="H2256" s="1279"/>
      <c r="I2256" s="550"/>
      <c r="J2256" s="549"/>
      <c r="K2256" s="1289">
        <f>K2257+K2258+K2259+K2261+K2262</f>
        <v>10.050000000000001</v>
      </c>
      <c r="L2256" s="1284"/>
      <c r="M2256" s="548">
        <f>K2256*12*I2228</f>
        <v>154753.92000000001</v>
      </c>
    </row>
    <row r="2257" spans="1:13">
      <c r="A2257" s="588" t="s">
        <v>64</v>
      </c>
      <c r="B2257" s="587"/>
      <c r="C2257" s="587"/>
      <c r="D2257" s="587"/>
      <c r="E2257" s="587"/>
      <c r="F2257" s="587"/>
      <c r="G2257" s="587"/>
      <c r="H2257" s="586"/>
      <c r="I2257" s="1275" t="s">
        <v>63</v>
      </c>
      <c r="J2257" s="1276"/>
      <c r="K2257" s="1251">
        <v>2.2400000000000002</v>
      </c>
      <c r="L2257" s="1252"/>
      <c r="M2257" s="540">
        <f>K2257*12*I2228</f>
        <v>34492.416000000005</v>
      </c>
    </row>
    <row r="2258" spans="1:13">
      <c r="A2258" s="595" t="s">
        <v>62</v>
      </c>
      <c r="B2258" s="676"/>
      <c r="C2258" s="676"/>
      <c r="D2258" s="676"/>
      <c r="E2258" s="676"/>
      <c r="F2258" s="676"/>
      <c r="G2258" s="676"/>
      <c r="H2258" s="675"/>
      <c r="I2258" s="1277" t="s">
        <v>61</v>
      </c>
      <c r="J2258" s="1278"/>
      <c r="K2258" s="1271">
        <v>5.28</v>
      </c>
      <c r="L2258" s="1272"/>
      <c r="M2258" s="540">
        <f>K2258*12*I2228</f>
        <v>81303.551999999996</v>
      </c>
    </row>
    <row r="2259" spans="1:13">
      <c r="A2259" s="594" t="s">
        <v>60</v>
      </c>
      <c r="B2259" s="593"/>
      <c r="C2259" s="593"/>
      <c r="D2259" s="593"/>
      <c r="E2259" s="593"/>
      <c r="F2259" s="593"/>
      <c r="G2259" s="593"/>
      <c r="H2259" s="592"/>
      <c r="I2259" s="1285" t="s">
        <v>59</v>
      </c>
      <c r="J2259" s="1286"/>
      <c r="K2259" s="1271">
        <v>0.6</v>
      </c>
      <c r="L2259" s="1272"/>
      <c r="M2259" s="540">
        <f>K2259*12*I2228</f>
        <v>9239.0399999999991</v>
      </c>
    </row>
    <row r="2260" spans="1:13">
      <c r="A2260" s="678" t="s">
        <v>58</v>
      </c>
      <c r="B2260" s="581"/>
      <c r="C2260" s="581"/>
      <c r="D2260" s="581"/>
      <c r="E2260" s="587"/>
      <c r="F2260" s="587"/>
      <c r="G2260" s="587"/>
      <c r="H2260" s="586"/>
      <c r="I2260" s="581"/>
      <c r="J2260" s="580"/>
      <c r="K2260" s="518"/>
      <c r="L2260" s="541"/>
      <c r="M2260" s="540"/>
    </row>
    <row r="2261" spans="1:13">
      <c r="A2261" s="595" t="s">
        <v>57</v>
      </c>
      <c r="B2261" s="676"/>
      <c r="C2261" s="676"/>
      <c r="D2261" s="676"/>
      <c r="E2261" s="676"/>
      <c r="F2261" s="676"/>
      <c r="G2261" s="676"/>
      <c r="H2261" s="675"/>
      <c r="I2261" s="1277" t="s">
        <v>27</v>
      </c>
      <c r="J2261" s="1278"/>
      <c r="K2261" s="1271">
        <v>0.18</v>
      </c>
      <c r="L2261" s="1272"/>
      <c r="M2261" s="540">
        <f>K2261*12*I2228</f>
        <v>2771.7120000000004</v>
      </c>
    </row>
    <row r="2262" spans="1:13" ht="19.5" thickBot="1">
      <c r="A2262" s="594" t="s">
        <v>56</v>
      </c>
      <c r="B2262" s="593"/>
      <c r="C2262" s="593"/>
      <c r="D2262" s="593"/>
      <c r="E2262" s="593"/>
      <c r="F2262" s="593"/>
      <c r="G2262" s="593"/>
      <c r="H2262" s="592"/>
      <c r="I2262" s="1240" t="s">
        <v>27</v>
      </c>
      <c r="J2262" s="1241"/>
      <c r="K2262" s="1282">
        <v>1.75</v>
      </c>
      <c r="L2262" s="1283"/>
      <c r="M2262" s="540">
        <f>K2262*12*I2228</f>
        <v>26947.200000000001</v>
      </c>
    </row>
    <row r="2263" spans="1:13" ht="19.5" thickBot="1">
      <c r="A2263" s="1303" t="s">
        <v>55</v>
      </c>
      <c r="B2263" s="1304"/>
      <c r="C2263" s="1304"/>
      <c r="D2263" s="1304"/>
      <c r="E2263" s="1304"/>
      <c r="F2263" s="1304"/>
      <c r="G2263" s="1304"/>
      <c r="H2263" s="1305"/>
      <c r="I2263" s="550"/>
      <c r="J2263" s="549"/>
      <c r="K2263" s="1274">
        <f>K2264+K2265+K2267+K2268+K2269+K2270</f>
        <v>2.5499999999999998</v>
      </c>
      <c r="L2263" s="1284"/>
      <c r="M2263" s="548">
        <f>K2263*12*I2228</f>
        <v>39265.919999999998</v>
      </c>
    </row>
    <row r="2264" spans="1:13">
      <c r="A2264" s="677" t="s">
        <v>54</v>
      </c>
      <c r="B2264" s="581"/>
      <c r="C2264" s="581"/>
      <c r="D2264" s="581"/>
      <c r="E2264" s="581"/>
      <c r="F2264" s="587"/>
      <c r="G2264" s="587"/>
      <c r="H2264" s="586"/>
      <c r="I2264" s="576"/>
      <c r="J2264" s="541"/>
      <c r="K2264" s="1251">
        <v>0.14000000000000001</v>
      </c>
      <c r="L2264" s="1252"/>
      <c r="M2264" s="540">
        <f>K2264*12*I2228</f>
        <v>2155.7760000000003</v>
      </c>
    </row>
    <row r="2265" spans="1:13">
      <c r="A2265" s="615" t="s">
        <v>53</v>
      </c>
      <c r="B2265" s="591"/>
      <c r="C2265" s="591"/>
      <c r="D2265" s="591"/>
      <c r="E2265" s="591"/>
      <c r="F2265" s="593"/>
      <c r="G2265" s="593"/>
      <c r="H2265" s="592"/>
      <c r="I2265" s="1271" t="s">
        <v>52</v>
      </c>
      <c r="J2265" s="1272"/>
      <c r="K2265" s="1271">
        <v>1.22</v>
      </c>
      <c r="L2265" s="1272"/>
      <c r="M2265" s="540">
        <f>K2265*12*I2228</f>
        <v>18786.048000000003</v>
      </c>
    </row>
    <row r="2266" spans="1:13">
      <c r="A2266" s="588" t="s">
        <v>51</v>
      </c>
      <c r="B2266" s="587"/>
      <c r="C2266" s="587"/>
      <c r="D2266" s="587"/>
      <c r="E2266" s="587"/>
      <c r="F2266" s="587"/>
      <c r="G2266" s="587"/>
      <c r="H2266" s="586"/>
      <c r="I2266" s="1275" t="s">
        <v>50</v>
      </c>
      <c r="J2266" s="1276"/>
      <c r="K2266" s="573"/>
      <c r="L2266" s="541"/>
      <c r="M2266" s="540"/>
    </row>
    <row r="2267" spans="1:13">
      <c r="A2267" s="595" t="s">
        <v>49</v>
      </c>
      <c r="B2267" s="676"/>
      <c r="C2267" s="676"/>
      <c r="D2267" s="676"/>
      <c r="E2267" s="676"/>
      <c r="F2267" s="676"/>
      <c r="G2267" s="676"/>
      <c r="H2267" s="675"/>
      <c r="I2267" s="1277" t="s">
        <v>48</v>
      </c>
      <c r="J2267" s="1278"/>
      <c r="K2267" s="1271">
        <v>0.75</v>
      </c>
      <c r="L2267" s="1272"/>
      <c r="M2267" s="540">
        <f>K2267*12*I2228</f>
        <v>11548.800000000001</v>
      </c>
    </row>
    <row r="2268" spans="1:13">
      <c r="A2268" s="595" t="s">
        <v>47</v>
      </c>
      <c r="B2268" s="676"/>
      <c r="C2268" s="676"/>
      <c r="D2268" s="676"/>
      <c r="E2268" s="676"/>
      <c r="F2268" s="676"/>
      <c r="G2268" s="676"/>
      <c r="H2268" s="675"/>
      <c r="I2268" s="1277" t="s">
        <v>46</v>
      </c>
      <c r="J2268" s="1278"/>
      <c r="K2268" s="1271">
        <v>0.19</v>
      </c>
      <c r="L2268" s="1272"/>
      <c r="M2268" s="540">
        <f>K2268*12*I2228</f>
        <v>2925.6960000000004</v>
      </c>
    </row>
    <row r="2269" spans="1:13">
      <c r="A2269" s="594" t="s">
        <v>38</v>
      </c>
      <c r="B2269" s="593"/>
      <c r="C2269" s="593"/>
      <c r="D2269" s="593"/>
      <c r="E2269" s="593"/>
      <c r="F2269" s="593"/>
      <c r="G2269" s="593"/>
      <c r="H2269" s="592"/>
      <c r="I2269" s="1277" t="s">
        <v>37</v>
      </c>
      <c r="J2269" s="1278"/>
      <c r="K2269" s="1238">
        <v>0.1</v>
      </c>
      <c r="L2269" s="1239"/>
      <c r="M2269" s="540">
        <f>K2269*12*I2228</f>
        <v>1539.8400000000004</v>
      </c>
    </row>
    <row r="2270" spans="1:13" ht="19.5" thickBot="1">
      <c r="A2270" s="594" t="s">
        <v>45</v>
      </c>
      <c r="B2270" s="593"/>
      <c r="C2270" s="593"/>
      <c r="D2270" s="593"/>
      <c r="E2270" s="593"/>
      <c r="F2270" s="593"/>
      <c r="G2270" s="593"/>
      <c r="H2270" s="592"/>
      <c r="I2270" s="1240" t="s">
        <v>44</v>
      </c>
      <c r="J2270" s="1241"/>
      <c r="K2270" s="1242">
        <v>0.15</v>
      </c>
      <c r="L2270" s="1243"/>
      <c r="M2270" s="572">
        <f>K2270*12*I2228</f>
        <v>2309.7599999999998</v>
      </c>
    </row>
    <row r="2271" spans="1:13" ht="19.5" thickBot="1">
      <c r="A2271" s="1303" t="s">
        <v>43</v>
      </c>
      <c r="B2271" s="1304"/>
      <c r="C2271" s="1304"/>
      <c r="D2271" s="1304"/>
      <c r="E2271" s="1304"/>
      <c r="F2271" s="1304"/>
      <c r="G2271" s="1304"/>
      <c r="H2271" s="1305"/>
      <c r="I2271" s="571"/>
      <c r="J2271" s="570"/>
      <c r="K2271" s="1269">
        <f>K2272+K2273+K2274</f>
        <v>1.67</v>
      </c>
      <c r="L2271" s="1270"/>
      <c r="M2271" s="548">
        <f>K2271*12*I2228</f>
        <v>25715.328000000001</v>
      </c>
    </row>
    <row r="2272" spans="1:13">
      <c r="A2272" s="588" t="s">
        <v>42</v>
      </c>
      <c r="B2272" s="587"/>
      <c r="C2272" s="587"/>
      <c r="D2272" s="587"/>
      <c r="E2272" s="587"/>
      <c r="F2272" s="587"/>
      <c r="G2272" s="587"/>
      <c r="H2272" s="586"/>
      <c r="I2272" s="1234" t="s">
        <v>41</v>
      </c>
      <c r="J2272" s="1235"/>
      <c r="K2272" s="1236">
        <v>0.8</v>
      </c>
      <c r="L2272" s="1237"/>
      <c r="M2272" s="540">
        <f>K2272*12*I2228</f>
        <v>12318.720000000003</v>
      </c>
    </row>
    <row r="2273" spans="1:13">
      <c r="A2273" s="595" t="s">
        <v>40</v>
      </c>
      <c r="B2273" s="676"/>
      <c r="C2273" s="676"/>
      <c r="D2273" s="676"/>
      <c r="E2273" s="676"/>
      <c r="F2273" s="676"/>
      <c r="G2273" s="676"/>
      <c r="H2273" s="675"/>
      <c r="I2273" s="563" t="s">
        <v>39</v>
      </c>
      <c r="J2273" s="517"/>
      <c r="K2273" s="1238">
        <v>0.7</v>
      </c>
      <c r="L2273" s="1239"/>
      <c r="M2273" s="540">
        <f>K2273*12*I2228</f>
        <v>10778.88</v>
      </c>
    </row>
    <row r="2274" spans="1:13" ht="19.5" thickBot="1">
      <c r="A2274" s="594" t="s">
        <v>38</v>
      </c>
      <c r="B2274" s="593"/>
      <c r="C2274" s="593"/>
      <c r="D2274" s="593"/>
      <c r="E2274" s="593"/>
      <c r="F2274" s="593"/>
      <c r="G2274" s="593"/>
      <c r="H2274" s="592"/>
      <c r="I2274" s="1240" t="s">
        <v>37</v>
      </c>
      <c r="J2274" s="1241"/>
      <c r="K2274" s="1242">
        <v>0.17</v>
      </c>
      <c r="L2274" s="1243"/>
      <c r="M2274" s="540">
        <f>K2274*12*I2228</f>
        <v>2617.7280000000001</v>
      </c>
    </row>
    <row r="2275" spans="1:13" ht="19.5" thickBot="1">
      <c r="A2275" s="1228" t="s">
        <v>106</v>
      </c>
      <c r="B2275" s="1229"/>
      <c r="C2275" s="1229"/>
      <c r="D2275" s="1229"/>
      <c r="E2275" s="1229"/>
      <c r="F2275" s="1229"/>
      <c r="G2275" s="1229"/>
      <c r="H2275" s="1279"/>
      <c r="I2275" s="550"/>
      <c r="J2275" s="549"/>
      <c r="K2275" s="1274">
        <v>1.98</v>
      </c>
      <c r="L2275" s="1270"/>
      <c r="M2275" s="548">
        <f>K2275*12*I2228</f>
        <v>30488.831999999999</v>
      </c>
    </row>
    <row r="2276" spans="1:13">
      <c r="A2276" s="547" t="s">
        <v>33</v>
      </c>
      <c r="B2276" s="546"/>
      <c r="C2276" s="546"/>
      <c r="D2276" s="546"/>
      <c r="E2276" s="546"/>
      <c r="F2276" s="546"/>
      <c r="G2276" s="546"/>
      <c r="H2276" s="544"/>
      <c r="I2276" s="1251" t="s">
        <v>32</v>
      </c>
      <c r="J2276" s="1252"/>
      <c r="K2276" s="543"/>
      <c r="L2276" s="542"/>
      <c r="M2276" s="540"/>
    </row>
    <row r="2277" spans="1:13">
      <c r="A2277" s="547" t="s">
        <v>31</v>
      </c>
      <c r="B2277" s="546"/>
      <c r="C2277" s="546"/>
      <c r="D2277" s="546"/>
      <c r="E2277" s="546"/>
      <c r="F2277" s="546"/>
      <c r="G2277" s="546"/>
      <c r="H2277" s="544"/>
      <c r="I2277" s="518"/>
      <c r="J2277" s="541"/>
      <c r="K2277" s="543"/>
      <c r="L2277" s="542"/>
      <c r="M2277" s="540"/>
    </row>
    <row r="2278" spans="1:13" ht="19.5" thickBot="1">
      <c r="A2278" s="547" t="s">
        <v>30</v>
      </c>
      <c r="B2278" s="546"/>
      <c r="C2278" s="546"/>
      <c r="D2278" s="546"/>
      <c r="E2278" s="546"/>
      <c r="F2278" s="546"/>
      <c r="G2278" s="546"/>
      <c r="H2278" s="544"/>
      <c r="I2278" s="558"/>
      <c r="J2278" s="541"/>
      <c r="K2278" s="543"/>
      <c r="L2278" s="542"/>
      <c r="M2278" s="540"/>
    </row>
    <row r="2279" spans="1:13" ht="19.5" thickBot="1">
      <c r="A2279" s="674" t="s">
        <v>105</v>
      </c>
      <c r="B2279" s="673"/>
      <c r="C2279" s="673"/>
      <c r="D2279" s="673"/>
      <c r="E2279" s="673"/>
      <c r="F2279" s="673"/>
      <c r="G2279" s="673"/>
      <c r="H2279" s="672"/>
      <c r="I2279" s="550"/>
      <c r="J2279" s="549"/>
      <c r="K2279" s="1274">
        <v>0.09</v>
      </c>
      <c r="L2279" s="1270"/>
      <c r="M2279" s="548">
        <f>K2279*12*I2228</f>
        <v>1385.8560000000002</v>
      </c>
    </row>
    <row r="2280" spans="1:13">
      <c r="A2280" s="547" t="s">
        <v>28</v>
      </c>
      <c r="B2280" s="546"/>
      <c r="C2280" s="546"/>
      <c r="D2280" s="546"/>
      <c r="E2280" s="546"/>
      <c r="F2280" s="546"/>
      <c r="G2280" s="546"/>
      <c r="H2280" s="544"/>
      <c r="I2280" s="1251" t="s">
        <v>27</v>
      </c>
      <c r="J2280" s="1252"/>
      <c r="K2280" s="551"/>
      <c r="L2280" s="542"/>
      <c r="M2280" s="540"/>
    </row>
    <row r="2281" spans="1:13" ht="19.5" thickBot="1">
      <c r="A2281" s="547" t="s">
        <v>26</v>
      </c>
      <c r="B2281" s="546"/>
      <c r="C2281" s="546"/>
      <c r="D2281" s="546"/>
      <c r="E2281" s="546"/>
      <c r="F2281" s="546"/>
      <c r="G2281" s="546"/>
      <c r="H2281" s="544"/>
      <c r="I2281" s="518"/>
      <c r="J2281" s="541"/>
      <c r="K2281" s="551"/>
      <c r="L2281" s="542"/>
      <c r="M2281" s="540"/>
    </row>
    <row r="2282" spans="1:13" ht="19.5" thickBot="1">
      <c r="A2282" s="1228" t="s">
        <v>111</v>
      </c>
      <c r="B2282" s="1229"/>
      <c r="C2282" s="1229"/>
      <c r="D2282" s="1229"/>
      <c r="E2282" s="1229"/>
      <c r="F2282" s="1229"/>
      <c r="G2282" s="1229"/>
      <c r="H2282" s="1279"/>
      <c r="I2282" s="550"/>
      <c r="J2282" s="549"/>
      <c r="K2282" s="1274">
        <v>7.34</v>
      </c>
      <c r="L2282" s="1270"/>
      <c r="M2282" s="548">
        <f>K2282*12*I2228</f>
        <v>113024.25600000001</v>
      </c>
    </row>
    <row r="2283" spans="1:13">
      <c r="A2283" s="547" t="s">
        <v>24</v>
      </c>
      <c r="B2283" s="545"/>
      <c r="C2283" s="545"/>
      <c r="D2283" s="545"/>
      <c r="E2283" s="545"/>
      <c r="F2283" s="546"/>
      <c r="G2283" s="545"/>
      <c r="H2283" s="544"/>
      <c r="I2283" s="1271" t="s">
        <v>23</v>
      </c>
      <c r="J2283" s="1272"/>
      <c r="K2283" s="543"/>
      <c r="L2283" s="542"/>
      <c r="M2283" s="540"/>
    </row>
    <row r="2284" spans="1:13">
      <c r="A2284" s="547" t="s">
        <v>22</v>
      </c>
      <c r="B2284" s="545"/>
      <c r="C2284" s="545"/>
      <c r="D2284" s="545"/>
      <c r="E2284" s="545"/>
      <c r="F2284" s="546"/>
      <c r="G2284" s="545"/>
      <c r="H2284" s="544"/>
      <c r="I2284" s="1271" t="s">
        <v>21</v>
      </c>
      <c r="J2284" s="1272"/>
      <c r="K2284" s="543"/>
      <c r="L2284" s="542"/>
      <c r="M2284" s="540"/>
    </row>
    <row r="2285" spans="1:13">
      <c r="A2285" s="547" t="s">
        <v>20</v>
      </c>
      <c r="B2285" s="545"/>
      <c r="C2285" s="545"/>
      <c r="D2285" s="545"/>
      <c r="E2285" s="545"/>
      <c r="F2285" s="546"/>
      <c r="G2285" s="545"/>
      <c r="H2285" s="544"/>
      <c r="I2285" s="1271" t="s">
        <v>19</v>
      </c>
      <c r="J2285" s="1272"/>
      <c r="K2285" s="543"/>
      <c r="L2285" s="542"/>
      <c r="M2285" s="540"/>
    </row>
    <row r="2286" spans="1:13">
      <c r="A2286" s="547" t="s">
        <v>18</v>
      </c>
      <c r="B2286" s="545"/>
      <c r="C2286" s="545"/>
      <c r="D2286" s="545"/>
      <c r="E2286" s="545"/>
      <c r="F2286" s="546"/>
      <c r="G2286" s="545"/>
      <c r="H2286" s="544"/>
      <c r="I2286" s="1271" t="s">
        <v>17</v>
      </c>
      <c r="J2286" s="1272"/>
      <c r="K2286" s="543"/>
      <c r="L2286" s="542"/>
      <c r="M2286" s="540"/>
    </row>
    <row r="2287" spans="1:13">
      <c r="A2287" s="547" t="s">
        <v>16</v>
      </c>
      <c r="B2287" s="545"/>
      <c r="C2287" s="545"/>
      <c r="D2287" s="545"/>
      <c r="E2287" s="545"/>
      <c r="F2287" s="546"/>
      <c r="G2287" s="545"/>
      <c r="H2287" s="544"/>
      <c r="I2287" s="1271" t="s">
        <v>15</v>
      </c>
      <c r="J2287" s="1272"/>
      <c r="K2287" s="543"/>
      <c r="L2287" s="542"/>
      <c r="M2287" s="540"/>
    </row>
    <row r="2288" spans="1:13">
      <c r="A2288" s="547" t="s">
        <v>14</v>
      </c>
      <c r="B2288" s="545"/>
      <c r="C2288" s="545"/>
      <c r="D2288" s="545"/>
      <c r="E2288" s="545"/>
      <c r="F2288" s="546"/>
      <c r="G2288" s="545"/>
      <c r="H2288" s="544"/>
      <c r="I2288" s="518"/>
      <c r="J2288" s="541"/>
      <c r="K2288" s="543"/>
      <c r="L2288" s="542"/>
      <c r="M2288" s="540"/>
    </row>
    <row r="2289" spans="1:13">
      <c r="A2289" s="547" t="s">
        <v>13</v>
      </c>
      <c r="B2289" s="545"/>
      <c r="C2289" s="545"/>
      <c r="D2289" s="545"/>
      <c r="E2289" s="545"/>
      <c r="F2289" s="546"/>
      <c r="G2289" s="545"/>
      <c r="H2289" s="544"/>
      <c r="I2289" s="518"/>
      <c r="J2289" s="541"/>
      <c r="K2289" s="543"/>
      <c r="L2289" s="542"/>
      <c r="M2289" s="540"/>
    </row>
    <row r="2290" spans="1:13">
      <c r="A2290" s="547" t="s">
        <v>12</v>
      </c>
      <c r="B2290" s="545"/>
      <c r="C2290" s="545"/>
      <c r="D2290" s="545"/>
      <c r="E2290" s="545"/>
      <c r="F2290" s="546"/>
      <c r="G2290" s="545"/>
      <c r="H2290" s="544"/>
      <c r="I2290" s="518"/>
      <c r="J2290" s="541"/>
      <c r="K2290" s="543"/>
      <c r="L2290" s="542"/>
      <c r="M2290" s="540"/>
    </row>
    <row r="2291" spans="1:13">
      <c r="A2291" s="547" t="s">
        <v>11</v>
      </c>
      <c r="B2291" s="545"/>
      <c r="C2291" s="545"/>
      <c r="D2291" s="545"/>
      <c r="E2291" s="545"/>
      <c r="F2291" s="546"/>
      <c r="G2291" s="545"/>
      <c r="H2291" s="544"/>
      <c r="I2291" s="518"/>
      <c r="J2291" s="541"/>
      <c r="K2291" s="543"/>
      <c r="L2291" s="542"/>
      <c r="M2291" s="540"/>
    </row>
    <row r="2292" spans="1:13">
      <c r="A2292" s="547" t="s">
        <v>10</v>
      </c>
      <c r="B2292" s="545"/>
      <c r="C2292" s="545"/>
      <c r="D2292" s="545"/>
      <c r="E2292" s="545"/>
      <c r="F2292" s="546"/>
      <c r="G2292" s="545"/>
      <c r="H2292" s="544"/>
      <c r="I2292" s="518"/>
      <c r="J2292" s="541"/>
      <c r="K2292" s="543"/>
      <c r="L2292" s="542"/>
      <c r="M2292" s="540"/>
    </row>
    <row r="2293" spans="1:13" ht="19.5" thickBot="1">
      <c r="A2293" s="1248" t="s">
        <v>9</v>
      </c>
      <c r="B2293" s="1249"/>
      <c r="C2293" s="1249"/>
      <c r="D2293" s="1249"/>
      <c r="E2293" s="1249"/>
      <c r="F2293" s="1249"/>
      <c r="G2293" s="1249"/>
      <c r="H2293" s="1250"/>
      <c r="I2293" s="518"/>
      <c r="J2293" s="541"/>
      <c r="K2293" s="518"/>
      <c r="L2293" s="541"/>
      <c r="M2293" s="540"/>
    </row>
    <row r="2294" spans="1:13">
      <c r="A2294" s="539" t="s">
        <v>8</v>
      </c>
      <c r="B2294" s="538"/>
      <c r="C2294" s="538"/>
      <c r="D2294" s="538"/>
      <c r="E2294" s="538"/>
      <c r="F2294" s="538"/>
      <c r="G2294" s="538"/>
      <c r="H2294" s="538"/>
      <c r="I2294" s="1251" t="s">
        <v>3</v>
      </c>
      <c r="J2294" s="1252"/>
      <c r="K2294" s="537"/>
      <c r="L2294" s="536"/>
      <c r="M2294" s="535"/>
    </row>
    <row r="2295" spans="1:13" ht="19.5" thickBot="1">
      <c r="A2295" s="534" t="s">
        <v>7</v>
      </c>
      <c r="B2295" s="533"/>
      <c r="C2295" s="533"/>
      <c r="D2295" s="533"/>
      <c r="E2295" s="533"/>
      <c r="F2295" s="533"/>
      <c r="G2295" s="533"/>
      <c r="H2295" s="533"/>
      <c r="I2295" s="532"/>
      <c r="J2295" s="530"/>
      <c r="K2295" s="531"/>
      <c r="L2295" s="530"/>
      <c r="M2295" s="529"/>
    </row>
    <row r="2296" spans="1:13" ht="19.5" thickBot="1">
      <c r="A2296" s="1228" t="s">
        <v>6</v>
      </c>
      <c r="B2296" s="1229"/>
      <c r="C2296" s="1229"/>
      <c r="D2296" s="1229"/>
      <c r="E2296" s="1229"/>
      <c r="F2296" s="1229"/>
      <c r="G2296" s="1229"/>
      <c r="H2296" s="1299"/>
      <c r="I2296" s="1232" t="s">
        <v>5</v>
      </c>
      <c r="J2296" s="1300"/>
      <c r="K2296" s="1296">
        <v>1.69</v>
      </c>
      <c r="L2296" s="1297"/>
      <c r="M2296" s="521">
        <f>K2296*12*I2228</f>
        <v>26023.296000000002</v>
      </c>
    </row>
    <row r="2297" spans="1:13" ht="19.5" thickBot="1">
      <c r="A2297" s="526" t="s">
        <v>4</v>
      </c>
      <c r="B2297" s="525"/>
      <c r="C2297" s="525"/>
      <c r="D2297" s="525"/>
      <c r="E2297" s="525"/>
      <c r="F2297" s="525"/>
      <c r="G2297" s="525"/>
      <c r="H2297" s="525"/>
      <c r="I2297" s="1232" t="s">
        <v>3</v>
      </c>
      <c r="J2297" s="1233"/>
      <c r="K2297" s="1258">
        <v>0.33</v>
      </c>
      <c r="L2297" s="1259"/>
      <c r="M2297" s="521">
        <f>K2297*I2228*12</f>
        <v>5081.4719999999998</v>
      </c>
    </row>
    <row r="2298" spans="1:13" ht="19.5" thickBot="1">
      <c r="A2298" s="526" t="s">
        <v>2</v>
      </c>
      <c r="B2298" s="525"/>
      <c r="C2298" s="525"/>
      <c r="D2298" s="525"/>
      <c r="E2298" s="525"/>
      <c r="F2298" s="525"/>
      <c r="G2298" s="525"/>
      <c r="H2298" s="525"/>
      <c r="I2298" s="524"/>
      <c r="J2298" s="523"/>
      <c r="K2298" s="1258"/>
      <c r="L2298" s="1259"/>
      <c r="M2298" s="521">
        <f>K2298*I1749*12</f>
        <v>0</v>
      </c>
    </row>
    <row r="2299" spans="1:13" ht="19.5" thickBot="1">
      <c r="A2299" s="1228" t="s">
        <v>0</v>
      </c>
      <c r="B2299" s="1229"/>
      <c r="C2299" s="1229"/>
      <c r="D2299" s="1229"/>
      <c r="E2299" s="1229"/>
      <c r="F2299" s="1229"/>
      <c r="G2299" s="1229"/>
      <c r="H2299" s="1229"/>
      <c r="I2299" s="522"/>
      <c r="J2299" s="521"/>
      <c r="K2299" s="1230">
        <f>K2229+K2239+K2254+K2282+K2296+K2298+K2297</f>
        <v>39.489999999999995</v>
      </c>
      <c r="L2299" s="1231"/>
      <c r="M2299" s="521">
        <f>M2229+M2239+M2254+M2282+M2296+M2298+M2297</f>
        <v>608082.81599999999</v>
      </c>
    </row>
    <row r="2301" spans="1:13">
      <c r="A2301" s="1329" t="s">
        <v>104</v>
      </c>
      <c r="B2301" s="1329"/>
      <c r="C2301" s="1329"/>
      <c r="D2301" s="1329"/>
      <c r="E2301" s="1329"/>
      <c r="F2301" s="1329"/>
      <c r="G2301" s="1329"/>
      <c r="H2301" s="1329"/>
      <c r="I2301" s="1329"/>
      <c r="J2301" s="1329"/>
      <c r="K2301" s="1329"/>
      <c r="L2301" s="1329"/>
      <c r="M2301" s="573"/>
    </row>
    <row r="2302" spans="1:13">
      <c r="A2302" s="1294" t="s">
        <v>139</v>
      </c>
      <c r="B2302" s="1294"/>
      <c r="C2302" s="1294"/>
      <c r="D2302" s="1294"/>
      <c r="E2302" s="1294"/>
      <c r="F2302" s="1294"/>
      <c r="G2302" s="1294"/>
      <c r="H2302" s="1294"/>
      <c r="I2302" s="1294"/>
      <c r="J2302" s="1294"/>
      <c r="K2302" s="1294"/>
      <c r="L2302" s="1294"/>
      <c r="M2302" s="573"/>
    </row>
    <row r="2303" spans="1:13">
      <c r="A2303" s="607"/>
      <c r="B2303" s="607"/>
      <c r="C2303" s="607"/>
      <c r="D2303" s="607"/>
      <c r="E2303" s="607"/>
      <c r="F2303" s="607" t="s">
        <v>253</v>
      </c>
      <c r="G2303" s="607"/>
      <c r="H2303" s="607"/>
      <c r="I2303" s="607"/>
      <c r="J2303" s="607"/>
      <c r="K2303" s="607"/>
      <c r="L2303" s="607"/>
      <c r="M2303" s="573"/>
    </row>
    <row r="2304" spans="1:13">
      <c r="A2304" s="615"/>
      <c r="B2304" s="591"/>
      <c r="C2304" s="1295" t="s">
        <v>100</v>
      </c>
      <c r="D2304" s="1295"/>
      <c r="E2304" s="1295"/>
      <c r="F2304" s="591"/>
      <c r="G2304" s="591"/>
      <c r="H2304" s="590"/>
      <c r="I2304" s="1285" t="s">
        <v>99</v>
      </c>
      <c r="J2304" s="1286"/>
      <c r="K2304" s="1285" t="s">
        <v>98</v>
      </c>
      <c r="L2304" s="1286"/>
      <c r="M2304" s="589"/>
    </row>
    <row r="2305" spans="1:13">
      <c r="A2305" s="558"/>
      <c r="B2305" s="518"/>
      <c r="C2305" s="518"/>
      <c r="D2305" s="518"/>
      <c r="E2305" s="518"/>
      <c r="F2305" s="518"/>
      <c r="G2305" s="518"/>
      <c r="H2305" s="541"/>
      <c r="I2305" s="518"/>
      <c r="J2305" s="541"/>
      <c r="K2305" s="1271" t="s">
        <v>97</v>
      </c>
      <c r="L2305" s="1272"/>
      <c r="M2305" s="616" t="s">
        <v>96</v>
      </c>
    </row>
    <row r="2306" spans="1:13">
      <c r="A2306" s="558"/>
      <c r="B2306" s="518"/>
      <c r="C2306" s="518"/>
      <c r="D2306" s="518"/>
      <c r="E2306" s="518"/>
      <c r="F2306" s="518"/>
      <c r="G2306" s="518"/>
      <c r="H2306" s="541"/>
      <c r="I2306" s="1271" t="s">
        <v>95</v>
      </c>
      <c r="J2306" s="1272"/>
      <c r="K2306" s="1275" t="s">
        <v>94</v>
      </c>
      <c r="L2306" s="1276"/>
      <c r="M2306" s="616" t="s">
        <v>93</v>
      </c>
    </row>
    <row r="2307" spans="1:13" ht="19.5" thickBot="1">
      <c r="A2307" s="615"/>
      <c r="B2307" s="591"/>
      <c r="C2307" s="591"/>
      <c r="D2307" s="591"/>
      <c r="E2307" s="591"/>
      <c r="F2307" s="591"/>
      <c r="G2307" s="591"/>
      <c r="H2307" s="590"/>
      <c r="I2307" s="1291">
        <v>388.1</v>
      </c>
      <c r="J2307" s="1292"/>
      <c r="K2307" s="1240"/>
      <c r="L2307" s="1241"/>
      <c r="M2307" s="614"/>
    </row>
    <row r="2308" spans="1:13">
      <c r="A2308" s="605" t="s">
        <v>92</v>
      </c>
      <c r="B2308" s="583"/>
      <c r="C2308" s="583"/>
      <c r="D2308" s="583"/>
      <c r="E2308" s="583"/>
      <c r="F2308" s="583"/>
      <c r="G2308" s="583"/>
      <c r="H2308" s="613"/>
      <c r="I2308" s="537"/>
      <c r="J2308" s="536"/>
      <c r="K2308" s="1293">
        <f>K2311+K2314</f>
        <v>7.59</v>
      </c>
      <c r="L2308" s="1288"/>
      <c r="M2308" s="535">
        <f>K2308*12*I2307</f>
        <v>35348.148000000001</v>
      </c>
    </row>
    <row r="2309" spans="1:13">
      <c r="A2309" s="612" t="s">
        <v>91</v>
      </c>
      <c r="B2309" s="611"/>
      <c r="C2309" s="611"/>
      <c r="D2309" s="611"/>
      <c r="E2309" s="611"/>
      <c r="F2309" s="611"/>
      <c r="G2309" s="611"/>
      <c r="H2309" s="606"/>
      <c r="I2309" s="518"/>
      <c r="J2309" s="541"/>
      <c r="K2309" s="518"/>
      <c r="L2309" s="541"/>
      <c r="M2309" s="610"/>
    </row>
    <row r="2310" spans="1:13" ht="19.5" thickBot="1">
      <c r="A2310" s="601" t="s">
        <v>90</v>
      </c>
      <c r="B2310" s="609"/>
      <c r="C2310" s="609"/>
      <c r="D2310" s="609"/>
      <c r="E2310" s="609"/>
      <c r="F2310" s="609"/>
      <c r="G2310" s="609"/>
      <c r="H2310" s="608"/>
      <c r="I2310" s="531"/>
      <c r="J2310" s="530"/>
      <c r="K2310" s="531"/>
      <c r="L2310" s="530"/>
      <c r="M2310" s="529"/>
    </row>
    <row r="2311" spans="1:13">
      <c r="A2311" s="588" t="s">
        <v>89</v>
      </c>
      <c r="B2311" s="581"/>
      <c r="C2311" s="581"/>
      <c r="D2311" s="581"/>
      <c r="E2311" s="581"/>
      <c r="F2311" s="581"/>
      <c r="G2311" s="581"/>
      <c r="H2311" s="580"/>
      <c r="I2311" s="1275" t="s">
        <v>27</v>
      </c>
      <c r="J2311" s="1276"/>
      <c r="K2311" s="1251">
        <v>4.54</v>
      </c>
      <c r="L2311" s="1252"/>
      <c r="M2311" s="540">
        <f>K2311*12*I2307</f>
        <v>21143.688000000002</v>
      </c>
    </row>
    <row r="2312" spans="1:13">
      <c r="A2312" s="547" t="s">
        <v>80</v>
      </c>
      <c r="B2312" s="518"/>
      <c r="C2312" s="518"/>
      <c r="D2312" s="518"/>
      <c r="E2312" s="518"/>
      <c r="F2312" s="518"/>
      <c r="G2312" s="518"/>
      <c r="H2312" s="541"/>
      <c r="I2312" s="1271" t="s">
        <v>70</v>
      </c>
      <c r="J2312" s="1272"/>
      <c r="K2312" s="573"/>
      <c r="L2312" s="541"/>
      <c r="M2312" s="540"/>
    </row>
    <row r="2313" spans="1:13">
      <c r="A2313" s="588" t="s">
        <v>79</v>
      </c>
      <c r="B2313" s="581"/>
      <c r="C2313" s="581"/>
      <c r="D2313" s="581"/>
      <c r="E2313" s="581"/>
      <c r="F2313" s="581"/>
      <c r="G2313" s="581"/>
      <c r="H2313" s="580"/>
      <c r="I2313" s="1275"/>
      <c r="J2313" s="1276"/>
      <c r="K2313" s="573"/>
      <c r="L2313" s="541"/>
      <c r="M2313" s="540"/>
    </row>
    <row r="2314" spans="1:13">
      <c r="A2314" s="588" t="s">
        <v>88</v>
      </c>
      <c r="B2314" s="581"/>
      <c r="C2314" s="581"/>
      <c r="D2314" s="581"/>
      <c r="E2314" s="581"/>
      <c r="F2314" s="581"/>
      <c r="G2314" s="581"/>
      <c r="H2314" s="580"/>
      <c r="I2314" s="1277" t="s">
        <v>59</v>
      </c>
      <c r="J2314" s="1278"/>
      <c r="K2314" s="1271">
        <v>3.05</v>
      </c>
      <c r="L2314" s="1272"/>
      <c r="M2314" s="540">
        <f>K2314*12*I2307</f>
        <v>14204.46</v>
      </c>
    </row>
    <row r="2315" spans="1:13">
      <c r="A2315" s="595" t="s">
        <v>87</v>
      </c>
      <c r="B2315" s="563"/>
      <c r="C2315" s="563"/>
      <c r="D2315" s="563"/>
      <c r="E2315" s="563"/>
      <c r="F2315" s="563"/>
      <c r="G2315" s="563"/>
      <c r="H2315" s="517"/>
      <c r="I2315" s="1271" t="s">
        <v>70</v>
      </c>
      <c r="J2315" s="1272"/>
      <c r="K2315" s="607"/>
      <c r="L2315" s="606"/>
      <c r="M2315" s="540"/>
    </row>
    <row r="2316" spans="1:13">
      <c r="A2316" s="594" t="s">
        <v>86</v>
      </c>
      <c r="B2316" s="591"/>
      <c r="C2316" s="591"/>
      <c r="D2316" s="591"/>
      <c r="E2316" s="591"/>
      <c r="F2316" s="591"/>
      <c r="G2316" s="591"/>
      <c r="H2316" s="590"/>
      <c r="I2316" s="1271"/>
      <c r="J2316" s="1272"/>
      <c r="K2316" s="573"/>
      <c r="L2316" s="541"/>
      <c r="M2316" s="540"/>
    </row>
    <row r="2317" spans="1:13" ht="19.5" thickBot="1">
      <c r="A2317" s="588" t="s">
        <v>85</v>
      </c>
      <c r="B2317" s="587"/>
      <c r="C2317" s="587"/>
      <c r="D2317" s="587"/>
      <c r="E2317" s="587"/>
      <c r="F2317" s="587"/>
      <c r="G2317" s="587"/>
      <c r="H2317" s="586"/>
      <c r="I2317" s="581"/>
      <c r="J2317" s="580"/>
      <c r="K2317" s="1238"/>
      <c r="L2317" s="1239"/>
      <c r="M2317" s="540"/>
    </row>
    <row r="2318" spans="1:13">
      <c r="A2318" s="605" t="s">
        <v>84</v>
      </c>
      <c r="B2318" s="604"/>
      <c r="C2318" s="604"/>
      <c r="D2318" s="604"/>
      <c r="E2318" s="604"/>
      <c r="F2318" s="604"/>
      <c r="G2318" s="604"/>
      <c r="H2318" s="603"/>
      <c r="I2318" s="537"/>
      <c r="J2318" s="602"/>
      <c r="K2318" s="1290">
        <f>K2320+K2325+K2328</f>
        <v>6.35</v>
      </c>
      <c r="L2318" s="1288"/>
      <c r="M2318" s="535">
        <f>K2318*12*I2307</f>
        <v>29573.219999999998</v>
      </c>
    </row>
    <row r="2319" spans="1:13" ht="19.5" thickBot="1">
      <c r="A2319" s="601" t="s">
        <v>83</v>
      </c>
      <c r="B2319" s="600"/>
      <c r="C2319" s="600"/>
      <c r="D2319" s="600"/>
      <c r="E2319" s="600"/>
      <c r="F2319" s="600"/>
      <c r="G2319" s="600"/>
      <c r="H2319" s="599"/>
      <c r="I2319" s="531"/>
      <c r="J2319" s="598"/>
      <c r="K2319" s="531"/>
      <c r="L2319" s="530"/>
      <c r="M2319" s="529"/>
    </row>
    <row r="2320" spans="1:13">
      <c r="A2320" s="547" t="s">
        <v>82</v>
      </c>
      <c r="B2320" s="546"/>
      <c r="C2320" s="546"/>
      <c r="D2320" s="546"/>
      <c r="E2320" s="546"/>
      <c r="F2320" s="546"/>
      <c r="G2320" s="546"/>
      <c r="H2320" s="544"/>
      <c r="I2320" s="1271" t="s">
        <v>27</v>
      </c>
      <c r="J2320" s="1272"/>
      <c r="K2320" s="1251">
        <v>3.19</v>
      </c>
      <c r="L2320" s="1252"/>
      <c r="M2320" s="540">
        <f>K2320*12*I2307</f>
        <v>14856.468000000001</v>
      </c>
    </row>
    <row r="2321" spans="1:13">
      <c r="A2321" s="588" t="s">
        <v>81</v>
      </c>
      <c r="B2321" s="587"/>
      <c r="C2321" s="587"/>
      <c r="D2321" s="587"/>
      <c r="E2321" s="587"/>
      <c r="F2321" s="587"/>
      <c r="G2321" s="587"/>
      <c r="H2321" s="586"/>
      <c r="I2321" s="597"/>
      <c r="J2321" s="596"/>
      <c r="K2321" s="573"/>
      <c r="L2321" s="541"/>
      <c r="M2321" s="540"/>
    </row>
    <row r="2322" spans="1:13">
      <c r="A2322" s="547" t="s">
        <v>80</v>
      </c>
      <c r="B2322" s="518"/>
      <c r="C2322" s="518"/>
      <c r="D2322" s="518"/>
      <c r="E2322" s="518"/>
      <c r="F2322" s="518"/>
      <c r="G2322" s="518"/>
      <c r="H2322" s="541"/>
      <c r="I2322" s="1271" t="s">
        <v>70</v>
      </c>
      <c r="J2322" s="1272"/>
      <c r="K2322" s="573"/>
      <c r="L2322" s="541"/>
      <c r="M2322" s="540"/>
    </row>
    <row r="2323" spans="1:13">
      <c r="A2323" s="588" t="s">
        <v>79</v>
      </c>
      <c r="B2323" s="581"/>
      <c r="C2323" s="581"/>
      <c r="D2323" s="581"/>
      <c r="E2323" s="581"/>
      <c r="F2323" s="581"/>
      <c r="G2323" s="581"/>
      <c r="H2323" s="580"/>
      <c r="I2323" s="1275"/>
      <c r="J2323" s="1276"/>
      <c r="K2323" s="573"/>
      <c r="L2323" s="541"/>
      <c r="M2323" s="540"/>
    </row>
    <row r="2324" spans="1:13">
      <c r="A2324" s="595" t="s">
        <v>78</v>
      </c>
      <c r="B2324" s="563"/>
      <c r="C2324" s="517"/>
      <c r="D2324" s="518"/>
      <c r="E2324" s="518"/>
      <c r="F2324" s="518"/>
      <c r="G2324" s="518"/>
      <c r="H2324" s="541"/>
      <c r="I2324" s="1271" t="s">
        <v>70</v>
      </c>
      <c r="J2324" s="1272"/>
      <c r="K2324" s="573"/>
      <c r="L2324" s="541"/>
      <c r="M2324" s="540"/>
    </row>
    <row r="2325" spans="1:13">
      <c r="A2325" s="547" t="s">
        <v>77</v>
      </c>
      <c r="B2325" s="518"/>
      <c r="C2325" s="518"/>
      <c r="D2325" s="563"/>
      <c r="E2325" s="563"/>
      <c r="F2325" s="563"/>
      <c r="G2325" s="563"/>
      <c r="H2325" s="517"/>
      <c r="I2325" s="1277" t="s">
        <v>59</v>
      </c>
      <c r="J2325" s="1278"/>
      <c r="K2325" s="1271">
        <v>1.43</v>
      </c>
      <c r="L2325" s="1272"/>
      <c r="M2325" s="540">
        <f>K2325*12*I2307</f>
        <v>6659.7960000000003</v>
      </c>
    </row>
    <row r="2326" spans="1:13">
      <c r="A2326" s="594" t="s">
        <v>76</v>
      </c>
      <c r="B2326" s="593"/>
      <c r="C2326" s="593"/>
      <c r="D2326" s="593"/>
      <c r="E2326" s="593"/>
      <c r="F2326" s="593"/>
      <c r="G2326" s="593"/>
      <c r="H2326" s="592"/>
      <c r="I2326" s="1285" t="s">
        <v>75</v>
      </c>
      <c r="J2326" s="1286"/>
      <c r="K2326" s="573"/>
      <c r="L2326" s="541"/>
      <c r="M2326" s="540"/>
    </row>
    <row r="2327" spans="1:13">
      <c r="A2327" s="588"/>
      <c r="B2327" s="587"/>
      <c r="C2327" s="587"/>
      <c r="D2327" s="587"/>
      <c r="E2327" s="587"/>
      <c r="F2327" s="587"/>
      <c r="G2327" s="587"/>
      <c r="H2327" s="586"/>
      <c r="I2327" s="581" t="s">
        <v>74</v>
      </c>
      <c r="J2327" s="580"/>
      <c r="K2327" s="573"/>
      <c r="L2327" s="541"/>
      <c r="M2327" s="540"/>
    </row>
    <row r="2328" spans="1:13">
      <c r="A2328" s="594" t="s">
        <v>73</v>
      </c>
      <c r="B2328" s="593"/>
      <c r="C2328" s="593"/>
      <c r="D2328" s="593"/>
      <c r="E2328" s="593"/>
      <c r="F2328" s="593"/>
      <c r="G2328" s="593"/>
      <c r="H2328" s="592"/>
      <c r="I2328" s="1285" t="s">
        <v>59</v>
      </c>
      <c r="J2328" s="1286"/>
      <c r="K2328" s="1271">
        <v>1.73</v>
      </c>
      <c r="L2328" s="1272"/>
      <c r="M2328" s="540">
        <f>K2328*12*I2307</f>
        <v>8056.9560000000001</v>
      </c>
    </row>
    <row r="2329" spans="1:13">
      <c r="A2329" s="588" t="s">
        <v>72</v>
      </c>
      <c r="B2329" s="587"/>
      <c r="C2329" s="587"/>
      <c r="D2329" s="587"/>
      <c r="E2329" s="587"/>
      <c r="F2329" s="587"/>
      <c r="G2329" s="587"/>
      <c r="H2329" s="586"/>
      <c r="I2329" s="581"/>
      <c r="J2329" s="580"/>
      <c r="K2329" s="573"/>
      <c r="L2329" s="541"/>
      <c r="M2329" s="540"/>
    </row>
    <row r="2330" spans="1:13">
      <c r="A2330" s="594" t="s">
        <v>71</v>
      </c>
      <c r="B2330" s="593"/>
      <c r="C2330" s="593"/>
      <c r="D2330" s="593"/>
      <c r="E2330" s="593"/>
      <c r="F2330" s="593"/>
      <c r="G2330" s="593"/>
      <c r="H2330" s="592"/>
      <c r="I2330" s="1271" t="s">
        <v>70</v>
      </c>
      <c r="J2330" s="1272"/>
      <c r="K2330" s="573"/>
      <c r="L2330" s="541"/>
      <c r="M2330" s="540"/>
    </row>
    <row r="2331" spans="1:13">
      <c r="A2331" s="594" t="s">
        <v>69</v>
      </c>
      <c r="B2331" s="593"/>
      <c r="C2331" s="593"/>
      <c r="D2331" s="593"/>
      <c r="E2331" s="593"/>
      <c r="F2331" s="593"/>
      <c r="G2331" s="593"/>
      <c r="H2331" s="592"/>
      <c r="I2331" s="1285" t="s">
        <v>68</v>
      </c>
      <c r="J2331" s="1286"/>
      <c r="K2331" s="591"/>
      <c r="L2331" s="590"/>
      <c r="M2331" s="589"/>
    </row>
    <row r="2332" spans="1:13" ht="19.5" thickBot="1">
      <c r="A2332" s="588"/>
      <c r="B2332" s="587"/>
      <c r="C2332" s="587"/>
      <c r="D2332" s="587"/>
      <c r="E2332" s="587"/>
      <c r="F2332" s="587"/>
      <c r="G2332" s="587"/>
      <c r="H2332" s="586"/>
      <c r="I2332" s="1282" t="s">
        <v>67</v>
      </c>
      <c r="J2332" s="1283"/>
      <c r="K2332" s="581"/>
      <c r="L2332" s="580"/>
      <c r="M2332" s="585"/>
    </row>
    <row r="2333" spans="1:13">
      <c r="A2333" s="584" t="s">
        <v>66</v>
      </c>
      <c r="B2333" s="583"/>
      <c r="C2333" s="583"/>
      <c r="D2333" s="583"/>
      <c r="E2333" s="583"/>
      <c r="F2333" s="583"/>
      <c r="G2333" s="537"/>
      <c r="H2333" s="536"/>
      <c r="I2333" s="537"/>
      <c r="J2333" s="536"/>
      <c r="K2333" s="1287">
        <f>K2335+K2342+K2350+K2354+K2355+K2359</f>
        <v>39.950000000000003</v>
      </c>
      <c r="L2333" s="1288"/>
      <c r="M2333" s="535">
        <f>M2335+M2342+M2350+M2354+M2355+M2359</f>
        <v>186055.14</v>
      </c>
    </row>
    <row r="2334" spans="1:13" ht="19.5" thickBot="1">
      <c r="A2334" s="582"/>
      <c r="B2334" s="531"/>
      <c r="C2334" s="531"/>
      <c r="D2334" s="531"/>
      <c r="E2334" s="531"/>
      <c r="F2334" s="531"/>
      <c r="G2334" s="531"/>
      <c r="H2334" s="530"/>
      <c r="I2334" s="531"/>
      <c r="J2334" s="530"/>
      <c r="K2334" s="531"/>
      <c r="L2334" s="530"/>
      <c r="M2334" s="529"/>
    </row>
    <row r="2335" spans="1:13" ht="19.5" thickBot="1">
      <c r="A2335" s="1228" t="s">
        <v>65</v>
      </c>
      <c r="B2335" s="1229"/>
      <c r="C2335" s="1229"/>
      <c r="D2335" s="1229"/>
      <c r="E2335" s="1229"/>
      <c r="F2335" s="1229"/>
      <c r="G2335" s="1229"/>
      <c r="H2335" s="1279"/>
      <c r="I2335" s="550"/>
      <c r="J2335" s="549"/>
      <c r="K2335" s="1289">
        <f>K2336+K2337+K2338+K2340+K2341</f>
        <v>10.97</v>
      </c>
      <c r="L2335" s="1284"/>
      <c r="M2335" s="548">
        <f>K2335*12*I2307</f>
        <v>51089.484000000011</v>
      </c>
    </row>
    <row r="2336" spans="1:13">
      <c r="A2336" s="588" t="s">
        <v>64</v>
      </c>
      <c r="B2336" s="587"/>
      <c r="C2336" s="587"/>
      <c r="D2336" s="587"/>
      <c r="E2336" s="587"/>
      <c r="F2336" s="587"/>
      <c r="G2336" s="587"/>
      <c r="H2336" s="586"/>
      <c r="I2336" s="1275" t="s">
        <v>63</v>
      </c>
      <c r="J2336" s="1276"/>
      <c r="K2336" s="1251">
        <v>2.2400000000000002</v>
      </c>
      <c r="L2336" s="1252"/>
      <c r="M2336" s="540">
        <f>K2336*12*I2307</f>
        <v>10432.128000000002</v>
      </c>
    </row>
    <row r="2337" spans="1:13">
      <c r="A2337" s="595" t="s">
        <v>62</v>
      </c>
      <c r="B2337" s="676"/>
      <c r="C2337" s="676"/>
      <c r="D2337" s="676"/>
      <c r="E2337" s="676"/>
      <c r="F2337" s="676"/>
      <c r="G2337" s="676"/>
      <c r="H2337" s="675"/>
      <c r="I2337" s="1277" t="s">
        <v>61</v>
      </c>
      <c r="J2337" s="1278"/>
      <c r="K2337" s="1271">
        <v>5.28</v>
      </c>
      <c r="L2337" s="1272"/>
      <c r="M2337" s="540">
        <f>K2337*12*I2307</f>
        <v>24590.016</v>
      </c>
    </row>
    <row r="2338" spans="1:13">
      <c r="A2338" s="594" t="s">
        <v>60</v>
      </c>
      <c r="B2338" s="593"/>
      <c r="C2338" s="593"/>
      <c r="D2338" s="593"/>
      <c r="E2338" s="593"/>
      <c r="F2338" s="593"/>
      <c r="G2338" s="593"/>
      <c r="H2338" s="592"/>
      <c r="I2338" s="1285" t="s">
        <v>59</v>
      </c>
      <c r="J2338" s="1286"/>
      <c r="K2338" s="1271">
        <v>0.6</v>
      </c>
      <c r="L2338" s="1272"/>
      <c r="M2338" s="540">
        <f>K2338*12*I2307</f>
        <v>2794.3199999999997</v>
      </c>
    </row>
    <row r="2339" spans="1:13">
      <c r="A2339" s="678" t="s">
        <v>58</v>
      </c>
      <c r="B2339" s="581"/>
      <c r="C2339" s="581"/>
      <c r="D2339" s="581"/>
      <c r="E2339" s="587"/>
      <c r="F2339" s="587"/>
      <c r="G2339" s="587"/>
      <c r="H2339" s="586"/>
      <c r="I2339" s="581"/>
      <c r="J2339" s="580"/>
      <c r="K2339" s="518"/>
      <c r="L2339" s="541"/>
      <c r="M2339" s="540"/>
    </row>
    <row r="2340" spans="1:13">
      <c r="A2340" s="595" t="s">
        <v>57</v>
      </c>
      <c r="B2340" s="676"/>
      <c r="C2340" s="676"/>
      <c r="D2340" s="676"/>
      <c r="E2340" s="676"/>
      <c r="F2340" s="676"/>
      <c r="G2340" s="676"/>
      <c r="H2340" s="675"/>
      <c r="I2340" s="1277" t="s">
        <v>27</v>
      </c>
      <c r="J2340" s="1278"/>
      <c r="K2340" s="1271">
        <v>0.18</v>
      </c>
      <c r="L2340" s="1272"/>
      <c r="M2340" s="540">
        <f>K2340*12*I2307</f>
        <v>838.29600000000005</v>
      </c>
    </row>
    <row r="2341" spans="1:13" ht="19.5" thickBot="1">
      <c r="A2341" s="594" t="s">
        <v>56</v>
      </c>
      <c r="B2341" s="593"/>
      <c r="C2341" s="593"/>
      <c r="D2341" s="593"/>
      <c r="E2341" s="593"/>
      <c r="F2341" s="593"/>
      <c r="G2341" s="593"/>
      <c r="H2341" s="592"/>
      <c r="I2341" s="1240" t="s">
        <v>27</v>
      </c>
      <c r="J2341" s="1241"/>
      <c r="K2341" s="1282">
        <v>2.67</v>
      </c>
      <c r="L2341" s="1283"/>
      <c r="M2341" s="540">
        <f>K2341*12*I2307</f>
        <v>12434.724</v>
      </c>
    </row>
    <row r="2342" spans="1:13" ht="19.5" thickBot="1">
      <c r="A2342" s="1303" t="s">
        <v>55</v>
      </c>
      <c r="B2342" s="1304"/>
      <c r="C2342" s="1304"/>
      <c r="D2342" s="1304"/>
      <c r="E2342" s="1304"/>
      <c r="F2342" s="1304"/>
      <c r="G2342" s="1304"/>
      <c r="H2342" s="1305"/>
      <c r="I2342" s="550"/>
      <c r="J2342" s="549"/>
      <c r="K2342" s="1274">
        <f>K2343+K2344+K2346+K2347+K2348+K2349</f>
        <v>2.5499999999999998</v>
      </c>
      <c r="L2342" s="1284"/>
      <c r="M2342" s="548">
        <f>K2342*12*I2307</f>
        <v>11875.86</v>
      </c>
    </row>
    <row r="2343" spans="1:13">
      <c r="A2343" s="677" t="s">
        <v>54</v>
      </c>
      <c r="B2343" s="581"/>
      <c r="C2343" s="581"/>
      <c r="D2343" s="581"/>
      <c r="E2343" s="581"/>
      <c r="F2343" s="587"/>
      <c r="G2343" s="587"/>
      <c r="H2343" s="586"/>
      <c r="I2343" s="576"/>
      <c r="J2343" s="541"/>
      <c r="K2343" s="1251">
        <v>0.14000000000000001</v>
      </c>
      <c r="L2343" s="1252"/>
      <c r="M2343" s="540">
        <f>K2343*12*I2307</f>
        <v>652.00800000000015</v>
      </c>
    </row>
    <row r="2344" spans="1:13">
      <c r="A2344" s="615" t="s">
        <v>53</v>
      </c>
      <c r="B2344" s="591"/>
      <c r="C2344" s="591"/>
      <c r="D2344" s="591"/>
      <c r="E2344" s="591"/>
      <c r="F2344" s="593"/>
      <c r="G2344" s="593"/>
      <c r="H2344" s="592"/>
      <c r="I2344" s="1271" t="s">
        <v>52</v>
      </c>
      <c r="J2344" s="1272"/>
      <c r="K2344" s="1271">
        <v>1.22</v>
      </c>
      <c r="L2344" s="1272"/>
      <c r="M2344" s="540">
        <f>K2344*12*I2307</f>
        <v>5681.7840000000006</v>
      </c>
    </row>
    <row r="2345" spans="1:13">
      <c r="A2345" s="588" t="s">
        <v>51</v>
      </c>
      <c r="B2345" s="587"/>
      <c r="C2345" s="587"/>
      <c r="D2345" s="587"/>
      <c r="E2345" s="587"/>
      <c r="F2345" s="587"/>
      <c r="G2345" s="587"/>
      <c r="H2345" s="586"/>
      <c r="I2345" s="1275" t="s">
        <v>50</v>
      </c>
      <c r="J2345" s="1276"/>
      <c r="K2345" s="573"/>
      <c r="L2345" s="541"/>
      <c r="M2345" s="540"/>
    </row>
    <row r="2346" spans="1:13">
      <c r="A2346" s="595" t="s">
        <v>49</v>
      </c>
      <c r="B2346" s="676"/>
      <c r="C2346" s="676"/>
      <c r="D2346" s="676"/>
      <c r="E2346" s="676"/>
      <c r="F2346" s="676"/>
      <c r="G2346" s="676"/>
      <c r="H2346" s="675"/>
      <c r="I2346" s="1277" t="s">
        <v>48</v>
      </c>
      <c r="J2346" s="1278"/>
      <c r="K2346" s="1271">
        <v>0.75</v>
      </c>
      <c r="L2346" s="1272"/>
      <c r="M2346" s="540">
        <f>K2346*12*I2307</f>
        <v>3492.9</v>
      </c>
    </row>
    <row r="2347" spans="1:13">
      <c r="A2347" s="595" t="s">
        <v>47</v>
      </c>
      <c r="B2347" s="676"/>
      <c r="C2347" s="676"/>
      <c r="D2347" s="676"/>
      <c r="E2347" s="676"/>
      <c r="F2347" s="676"/>
      <c r="G2347" s="676"/>
      <c r="H2347" s="675"/>
      <c r="I2347" s="1277" t="s">
        <v>46</v>
      </c>
      <c r="J2347" s="1278"/>
      <c r="K2347" s="1271">
        <v>0.19</v>
      </c>
      <c r="L2347" s="1272"/>
      <c r="M2347" s="540">
        <f>K2347*12*I2307</f>
        <v>884.86800000000017</v>
      </c>
    </row>
    <row r="2348" spans="1:13">
      <c r="A2348" s="594" t="s">
        <v>38</v>
      </c>
      <c r="B2348" s="593"/>
      <c r="C2348" s="593"/>
      <c r="D2348" s="593"/>
      <c r="E2348" s="593"/>
      <c r="F2348" s="593"/>
      <c r="G2348" s="593"/>
      <c r="H2348" s="592"/>
      <c r="I2348" s="1277" t="s">
        <v>37</v>
      </c>
      <c r="J2348" s="1278"/>
      <c r="K2348" s="1238">
        <v>0.1</v>
      </c>
      <c r="L2348" s="1239"/>
      <c r="M2348" s="540">
        <f>K2348*12*I2307</f>
        <v>465.72000000000008</v>
      </c>
    </row>
    <row r="2349" spans="1:13" ht="19.5" thickBot="1">
      <c r="A2349" s="594" t="s">
        <v>45</v>
      </c>
      <c r="B2349" s="593"/>
      <c r="C2349" s="593"/>
      <c r="D2349" s="593"/>
      <c r="E2349" s="593"/>
      <c r="F2349" s="593"/>
      <c r="G2349" s="593"/>
      <c r="H2349" s="592"/>
      <c r="I2349" s="1240" t="s">
        <v>44</v>
      </c>
      <c r="J2349" s="1241"/>
      <c r="K2349" s="1242">
        <v>0.15</v>
      </c>
      <c r="L2349" s="1243"/>
      <c r="M2349" s="572">
        <f>K2349*12*I2307</f>
        <v>698.57999999999993</v>
      </c>
    </row>
    <row r="2350" spans="1:13" ht="19.5" thickBot="1">
      <c r="A2350" s="1303" t="s">
        <v>43</v>
      </c>
      <c r="B2350" s="1304"/>
      <c r="C2350" s="1304"/>
      <c r="D2350" s="1304"/>
      <c r="E2350" s="1304"/>
      <c r="F2350" s="1304"/>
      <c r="G2350" s="1304"/>
      <c r="H2350" s="1305"/>
      <c r="I2350" s="571"/>
      <c r="J2350" s="570"/>
      <c r="K2350" s="1269">
        <f>K2351+K2352+K2353</f>
        <v>1.67</v>
      </c>
      <c r="L2350" s="1270"/>
      <c r="M2350" s="548">
        <f>K2350*12*I2307</f>
        <v>7777.5240000000003</v>
      </c>
    </row>
    <row r="2351" spans="1:13">
      <c r="A2351" s="588" t="s">
        <v>42</v>
      </c>
      <c r="B2351" s="587"/>
      <c r="C2351" s="587"/>
      <c r="D2351" s="587"/>
      <c r="E2351" s="587"/>
      <c r="F2351" s="587"/>
      <c r="G2351" s="587"/>
      <c r="H2351" s="586"/>
      <c r="I2351" s="1234" t="s">
        <v>41</v>
      </c>
      <c r="J2351" s="1235"/>
      <c r="K2351" s="1236">
        <v>0.8</v>
      </c>
      <c r="L2351" s="1237"/>
      <c r="M2351" s="540">
        <f>K2351*12*I2307</f>
        <v>3725.7600000000007</v>
      </c>
    </row>
    <row r="2352" spans="1:13">
      <c r="A2352" s="595" t="s">
        <v>40</v>
      </c>
      <c r="B2352" s="676"/>
      <c r="C2352" s="676"/>
      <c r="D2352" s="676"/>
      <c r="E2352" s="676"/>
      <c r="F2352" s="676"/>
      <c r="G2352" s="676"/>
      <c r="H2352" s="675"/>
      <c r="I2352" s="563" t="s">
        <v>39</v>
      </c>
      <c r="J2352" s="517"/>
      <c r="K2352" s="1238">
        <v>0.7</v>
      </c>
      <c r="L2352" s="1239"/>
      <c r="M2352" s="540">
        <f>K2352*12*I2307</f>
        <v>3260.0399999999995</v>
      </c>
    </row>
    <row r="2353" spans="1:13" ht="19.5" thickBot="1">
      <c r="A2353" s="594" t="s">
        <v>38</v>
      </c>
      <c r="B2353" s="593"/>
      <c r="C2353" s="593"/>
      <c r="D2353" s="593"/>
      <c r="E2353" s="593"/>
      <c r="F2353" s="593"/>
      <c r="G2353" s="593"/>
      <c r="H2353" s="592"/>
      <c r="I2353" s="1240" t="s">
        <v>37</v>
      </c>
      <c r="J2353" s="1241"/>
      <c r="K2353" s="1242">
        <v>0.17</v>
      </c>
      <c r="L2353" s="1243"/>
      <c r="M2353" s="540">
        <f>K2353*12*I2307</f>
        <v>791.72400000000005</v>
      </c>
    </row>
    <row r="2354" spans="1:13" ht="19.5" thickBot="1">
      <c r="A2354" s="674" t="s">
        <v>36</v>
      </c>
      <c r="B2354" s="673"/>
      <c r="C2354" s="673"/>
      <c r="D2354" s="673"/>
      <c r="E2354" s="673"/>
      <c r="F2354" s="673"/>
      <c r="G2354" s="673"/>
      <c r="H2354" s="672"/>
      <c r="I2354" s="1330" t="s">
        <v>35</v>
      </c>
      <c r="J2354" s="1331"/>
      <c r="K2354" s="1246">
        <v>21.46</v>
      </c>
      <c r="L2354" s="1247"/>
      <c r="M2354" s="548">
        <f>K2354*12*I2307</f>
        <v>99943.512000000002</v>
      </c>
    </row>
    <row r="2355" spans="1:13" ht="19.5" thickBot="1">
      <c r="A2355" s="1228" t="s">
        <v>252</v>
      </c>
      <c r="B2355" s="1229"/>
      <c r="C2355" s="1229"/>
      <c r="D2355" s="1229"/>
      <c r="E2355" s="1229"/>
      <c r="F2355" s="1229"/>
      <c r="G2355" s="1229"/>
      <c r="H2355" s="1279"/>
      <c r="I2355" s="550"/>
      <c r="J2355" s="549"/>
      <c r="K2355" s="1274">
        <v>2.2000000000000002</v>
      </c>
      <c r="L2355" s="1270"/>
      <c r="M2355" s="548">
        <f>K2355*12*I2307</f>
        <v>10245.840000000002</v>
      </c>
    </row>
    <row r="2356" spans="1:13">
      <c r="A2356" s="547" t="s">
        <v>33</v>
      </c>
      <c r="B2356" s="546"/>
      <c r="C2356" s="546"/>
      <c r="D2356" s="546"/>
      <c r="E2356" s="546"/>
      <c r="F2356" s="546"/>
      <c r="G2356" s="546"/>
      <c r="H2356" s="544"/>
      <c r="I2356" s="1251" t="s">
        <v>32</v>
      </c>
      <c r="J2356" s="1252"/>
      <c r="K2356" s="543"/>
      <c r="L2356" s="542"/>
      <c r="M2356" s="540"/>
    </row>
    <row r="2357" spans="1:13">
      <c r="A2357" s="547" t="s">
        <v>31</v>
      </c>
      <c r="B2357" s="546"/>
      <c r="C2357" s="546"/>
      <c r="D2357" s="546"/>
      <c r="E2357" s="546"/>
      <c r="F2357" s="546"/>
      <c r="G2357" s="546"/>
      <c r="H2357" s="544"/>
      <c r="I2357" s="518"/>
      <c r="J2357" s="541"/>
      <c r="K2357" s="543"/>
      <c r="L2357" s="542"/>
      <c r="M2357" s="540"/>
    </row>
    <row r="2358" spans="1:13" ht="19.5" thickBot="1">
      <c r="A2358" s="547" t="s">
        <v>30</v>
      </c>
      <c r="B2358" s="546"/>
      <c r="C2358" s="546"/>
      <c r="D2358" s="546"/>
      <c r="E2358" s="546"/>
      <c r="F2358" s="546"/>
      <c r="G2358" s="546"/>
      <c r="H2358" s="544"/>
      <c r="I2358" s="558"/>
      <c r="J2358" s="541"/>
      <c r="K2358" s="543"/>
      <c r="L2358" s="542"/>
      <c r="M2358" s="540"/>
    </row>
    <row r="2359" spans="1:13" ht="19.5" thickBot="1">
      <c r="A2359" s="674" t="s">
        <v>29</v>
      </c>
      <c r="B2359" s="673"/>
      <c r="C2359" s="673"/>
      <c r="D2359" s="673"/>
      <c r="E2359" s="673"/>
      <c r="F2359" s="673"/>
      <c r="G2359" s="673"/>
      <c r="H2359" s="672"/>
      <c r="I2359" s="550"/>
      <c r="J2359" s="549"/>
      <c r="K2359" s="1274">
        <v>1.1000000000000001</v>
      </c>
      <c r="L2359" s="1270"/>
      <c r="M2359" s="548">
        <f>K2359*12*I2307</f>
        <v>5122.920000000001</v>
      </c>
    </row>
    <row r="2360" spans="1:13">
      <c r="A2360" s="547" t="s">
        <v>28</v>
      </c>
      <c r="B2360" s="546"/>
      <c r="C2360" s="546"/>
      <c r="D2360" s="546"/>
      <c r="E2360" s="546"/>
      <c r="F2360" s="546"/>
      <c r="G2360" s="546"/>
      <c r="H2360" s="544"/>
      <c r="I2360" s="1251" t="s">
        <v>27</v>
      </c>
      <c r="J2360" s="1252"/>
      <c r="K2360" s="551"/>
      <c r="L2360" s="542"/>
      <c r="M2360" s="540"/>
    </row>
    <row r="2361" spans="1:13" ht="19.5" thickBot="1">
      <c r="A2361" s="547" t="s">
        <v>26</v>
      </c>
      <c r="B2361" s="546"/>
      <c r="C2361" s="546"/>
      <c r="D2361" s="546"/>
      <c r="E2361" s="546"/>
      <c r="F2361" s="546"/>
      <c r="G2361" s="546"/>
      <c r="H2361" s="544"/>
      <c r="I2361" s="518"/>
      <c r="J2361" s="541"/>
      <c r="K2361" s="551"/>
      <c r="L2361" s="542"/>
      <c r="M2361" s="540"/>
    </row>
    <row r="2362" spans="1:13" ht="19.5" thickBot="1">
      <c r="A2362" s="1228" t="s">
        <v>111</v>
      </c>
      <c r="B2362" s="1229"/>
      <c r="C2362" s="1229"/>
      <c r="D2362" s="1229"/>
      <c r="E2362" s="1229"/>
      <c r="F2362" s="1229"/>
      <c r="G2362" s="1229"/>
      <c r="H2362" s="1279"/>
      <c r="I2362" s="550"/>
      <c r="J2362" s="549"/>
      <c r="K2362" s="1274">
        <v>7.92</v>
      </c>
      <c r="L2362" s="1270"/>
      <c r="M2362" s="548">
        <f>K2362*12*I2307</f>
        <v>36885.023999999998</v>
      </c>
    </row>
    <row r="2363" spans="1:13">
      <c r="A2363" s="547" t="s">
        <v>24</v>
      </c>
      <c r="B2363" s="545"/>
      <c r="C2363" s="545"/>
      <c r="D2363" s="545"/>
      <c r="E2363" s="545"/>
      <c r="F2363" s="546"/>
      <c r="G2363" s="545"/>
      <c r="H2363" s="544"/>
      <c r="I2363" s="1271" t="s">
        <v>23</v>
      </c>
      <c r="J2363" s="1272"/>
      <c r="K2363" s="543"/>
      <c r="L2363" s="542"/>
      <c r="M2363" s="540"/>
    </row>
    <row r="2364" spans="1:13">
      <c r="A2364" s="547" t="s">
        <v>22</v>
      </c>
      <c r="B2364" s="545"/>
      <c r="C2364" s="545"/>
      <c r="D2364" s="545"/>
      <c r="E2364" s="545"/>
      <c r="F2364" s="546"/>
      <c r="G2364" s="545"/>
      <c r="H2364" s="544"/>
      <c r="I2364" s="1271" t="s">
        <v>21</v>
      </c>
      <c r="J2364" s="1272"/>
      <c r="K2364" s="543"/>
      <c r="L2364" s="542"/>
      <c r="M2364" s="540"/>
    </row>
    <row r="2365" spans="1:13">
      <c r="A2365" s="547" t="s">
        <v>20</v>
      </c>
      <c r="B2365" s="545"/>
      <c r="C2365" s="545"/>
      <c r="D2365" s="545"/>
      <c r="E2365" s="545"/>
      <c r="F2365" s="546"/>
      <c r="G2365" s="545"/>
      <c r="H2365" s="544"/>
      <c r="I2365" s="1271" t="s">
        <v>19</v>
      </c>
      <c r="J2365" s="1272"/>
      <c r="K2365" s="543"/>
      <c r="L2365" s="542"/>
      <c r="M2365" s="540"/>
    </row>
    <row r="2366" spans="1:13">
      <c r="A2366" s="547" t="s">
        <v>18</v>
      </c>
      <c r="B2366" s="545"/>
      <c r="C2366" s="545"/>
      <c r="D2366" s="545"/>
      <c r="E2366" s="545"/>
      <c r="F2366" s="546"/>
      <c r="G2366" s="545"/>
      <c r="H2366" s="544"/>
      <c r="I2366" s="1271" t="s">
        <v>17</v>
      </c>
      <c r="J2366" s="1272"/>
      <c r="K2366" s="543"/>
      <c r="L2366" s="542"/>
      <c r="M2366" s="540"/>
    </row>
    <row r="2367" spans="1:13">
      <c r="A2367" s="547" t="s">
        <v>16</v>
      </c>
      <c r="B2367" s="545"/>
      <c r="C2367" s="545"/>
      <c r="D2367" s="545"/>
      <c r="E2367" s="545"/>
      <c r="F2367" s="546"/>
      <c r="G2367" s="545"/>
      <c r="H2367" s="544"/>
      <c r="I2367" s="1271" t="s">
        <v>15</v>
      </c>
      <c r="J2367" s="1272"/>
      <c r="K2367" s="543"/>
      <c r="L2367" s="542"/>
      <c r="M2367" s="540"/>
    </row>
    <row r="2368" spans="1:13">
      <c r="A2368" s="547" t="s">
        <v>14</v>
      </c>
      <c r="B2368" s="545"/>
      <c r="C2368" s="545"/>
      <c r="D2368" s="545"/>
      <c r="E2368" s="545"/>
      <c r="F2368" s="546"/>
      <c r="G2368" s="545"/>
      <c r="H2368" s="544"/>
      <c r="I2368" s="518"/>
      <c r="J2368" s="541"/>
      <c r="K2368" s="543"/>
      <c r="L2368" s="542"/>
      <c r="M2368" s="540"/>
    </row>
    <row r="2369" spans="1:13">
      <c r="A2369" s="547" t="s">
        <v>13</v>
      </c>
      <c r="B2369" s="545"/>
      <c r="C2369" s="545"/>
      <c r="D2369" s="545"/>
      <c r="E2369" s="545"/>
      <c r="F2369" s="546"/>
      <c r="G2369" s="545"/>
      <c r="H2369" s="544"/>
      <c r="I2369" s="518"/>
      <c r="J2369" s="541"/>
      <c r="K2369" s="543"/>
      <c r="L2369" s="542"/>
      <c r="M2369" s="540"/>
    </row>
    <row r="2370" spans="1:13">
      <c r="A2370" s="547" t="s">
        <v>12</v>
      </c>
      <c r="B2370" s="545"/>
      <c r="C2370" s="545"/>
      <c r="D2370" s="545"/>
      <c r="E2370" s="545"/>
      <c r="F2370" s="546"/>
      <c r="G2370" s="545"/>
      <c r="H2370" s="544"/>
      <c r="I2370" s="518"/>
      <c r="J2370" s="541"/>
      <c r="K2370" s="543"/>
      <c r="L2370" s="542"/>
      <c r="M2370" s="540"/>
    </row>
    <row r="2371" spans="1:13">
      <c r="A2371" s="547" t="s">
        <v>11</v>
      </c>
      <c r="B2371" s="545"/>
      <c r="C2371" s="545"/>
      <c r="D2371" s="545"/>
      <c r="E2371" s="545"/>
      <c r="F2371" s="546"/>
      <c r="G2371" s="545"/>
      <c r="H2371" s="544"/>
      <c r="I2371" s="518"/>
      <c r="J2371" s="541"/>
      <c r="K2371" s="543"/>
      <c r="L2371" s="542"/>
      <c r="M2371" s="540"/>
    </row>
    <row r="2372" spans="1:13">
      <c r="A2372" s="547" t="s">
        <v>10</v>
      </c>
      <c r="B2372" s="545"/>
      <c r="C2372" s="545"/>
      <c r="D2372" s="545"/>
      <c r="E2372" s="545"/>
      <c r="F2372" s="546"/>
      <c r="G2372" s="545"/>
      <c r="H2372" s="544"/>
      <c r="I2372" s="518"/>
      <c r="J2372" s="541"/>
      <c r="K2372" s="543"/>
      <c r="L2372" s="542"/>
      <c r="M2372" s="540"/>
    </row>
    <row r="2373" spans="1:13" ht="19.5" thickBot="1">
      <c r="A2373" s="1248" t="s">
        <v>9</v>
      </c>
      <c r="B2373" s="1249"/>
      <c r="C2373" s="1249"/>
      <c r="D2373" s="1249"/>
      <c r="E2373" s="1249"/>
      <c r="F2373" s="1249"/>
      <c r="G2373" s="1249"/>
      <c r="H2373" s="1250"/>
      <c r="I2373" s="518"/>
      <c r="J2373" s="541"/>
      <c r="K2373" s="518"/>
      <c r="L2373" s="541"/>
      <c r="M2373" s="540"/>
    </row>
    <row r="2374" spans="1:13">
      <c r="A2374" s="539" t="s">
        <v>8</v>
      </c>
      <c r="B2374" s="538"/>
      <c r="C2374" s="538"/>
      <c r="D2374" s="538"/>
      <c r="E2374" s="538"/>
      <c r="F2374" s="538"/>
      <c r="G2374" s="538"/>
      <c r="H2374" s="538"/>
      <c r="I2374" s="1251" t="s">
        <v>3</v>
      </c>
      <c r="J2374" s="1252"/>
      <c r="K2374" s="537"/>
      <c r="L2374" s="536"/>
      <c r="M2374" s="535"/>
    </row>
    <row r="2375" spans="1:13" ht="19.5" thickBot="1">
      <c r="A2375" s="534" t="s">
        <v>7</v>
      </c>
      <c r="B2375" s="533"/>
      <c r="C2375" s="533"/>
      <c r="D2375" s="533"/>
      <c r="E2375" s="533"/>
      <c r="F2375" s="533"/>
      <c r="G2375" s="533"/>
      <c r="H2375" s="533"/>
      <c r="I2375" s="532"/>
      <c r="J2375" s="530"/>
      <c r="K2375" s="531"/>
      <c r="L2375" s="530"/>
      <c r="M2375" s="529"/>
    </row>
    <row r="2376" spans="1:13" ht="19.5" thickBot="1">
      <c r="A2376" s="1228" t="s">
        <v>6</v>
      </c>
      <c r="B2376" s="1229"/>
      <c r="C2376" s="1229"/>
      <c r="D2376" s="1229"/>
      <c r="E2376" s="1229"/>
      <c r="F2376" s="1229"/>
      <c r="G2376" s="1229"/>
      <c r="H2376" s="1299"/>
      <c r="I2376" s="1232" t="s">
        <v>5</v>
      </c>
      <c r="J2376" s="1300"/>
      <c r="K2376" s="1296">
        <v>1.69</v>
      </c>
      <c r="L2376" s="1297"/>
      <c r="M2376" s="521">
        <f>K2376*12*I2307</f>
        <v>7870.6680000000006</v>
      </c>
    </row>
    <row r="2377" spans="1:13" ht="19.5" thickBot="1">
      <c r="A2377" s="526" t="s">
        <v>4</v>
      </c>
      <c r="B2377" s="525"/>
      <c r="C2377" s="525"/>
      <c r="D2377" s="525"/>
      <c r="E2377" s="525"/>
      <c r="F2377" s="525"/>
      <c r="G2377" s="525"/>
      <c r="H2377" s="525"/>
      <c r="I2377" s="1232" t="s">
        <v>3</v>
      </c>
      <c r="J2377" s="1233"/>
      <c r="K2377" s="1258">
        <v>0.44</v>
      </c>
      <c r="L2377" s="1259"/>
      <c r="M2377" s="521">
        <f>K2377*I2307*12</f>
        <v>2049.1680000000001</v>
      </c>
    </row>
    <row r="2378" spans="1:13" ht="19.5" thickBot="1">
      <c r="A2378" s="526" t="s">
        <v>2</v>
      </c>
      <c r="B2378" s="525"/>
      <c r="C2378" s="525"/>
      <c r="D2378" s="525"/>
      <c r="E2378" s="525"/>
      <c r="F2378" s="525"/>
      <c r="G2378" s="525"/>
      <c r="H2378" s="525"/>
      <c r="I2378" s="524"/>
      <c r="J2378" s="523"/>
      <c r="K2378" s="1258"/>
      <c r="L2378" s="1259"/>
      <c r="M2378" s="521">
        <f>K2378*I2307*12</f>
        <v>0</v>
      </c>
    </row>
    <row r="2379" spans="1:13" ht="19.5" thickBot="1">
      <c r="A2379" s="1228" t="s">
        <v>0</v>
      </c>
      <c r="B2379" s="1229"/>
      <c r="C2379" s="1229"/>
      <c r="D2379" s="1229"/>
      <c r="E2379" s="1229"/>
      <c r="F2379" s="1229"/>
      <c r="G2379" s="1229"/>
      <c r="H2379" s="1229"/>
      <c r="I2379" s="522"/>
      <c r="J2379" s="521"/>
      <c r="K2379" s="1230">
        <f>K2308+K2318+K2333+K2362+K2376+K2378+K2377</f>
        <v>63.94</v>
      </c>
      <c r="L2379" s="1231"/>
      <c r="M2379" s="521">
        <f>M2308+M2318+M2333+M2362+M2376+M2378+M2377</f>
        <v>297781.36800000002</v>
      </c>
    </row>
    <row r="2381" spans="1:13">
      <c r="A2381" s="1329" t="s">
        <v>104</v>
      </c>
      <c r="B2381" s="1329"/>
      <c r="C2381" s="1329"/>
      <c r="D2381" s="1329"/>
      <c r="E2381" s="1329"/>
      <c r="F2381" s="1329"/>
      <c r="G2381" s="1329"/>
      <c r="H2381" s="1329"/>
      <c r="I2381" s="1329"/>
      <c r="J2381" s="1329"/>
      <c r="K2381" s="1329"/>
      <c r="L2381" s="1329"/>
      <c r="M2381" s="573"/>
    </row>
    <row r="2382" spans="1:13">
      <c r="A2382" s="1294" t="s">
        <v>139</v>
      </c>
      <c r="B2382" s="1294"/>
      <c r="C2382" s="1294"/>
      <c r="D2382" s="1294"/>
      <c r="E2382" s="1294"/>
      <c r="F2382" s="1294"/>
      <c r="G2382" s="1294"/>
      <c r="H2382" s="1294"/>
      <c r="I2382" s="1294"/>
      <c r="J2382" s="1294"/>
      <c r="K2382" s="1294"/>
      <c r="L2382" s="1294"/>
      <c r="M2382" s="573"/>
    </row>
    <row r="2383" spans="1:13">
      <c r="A2383" s="607"/>
      <c r="B2383" s="607"/>
      <c r="C2383" s="607"/>
      <c r="D2383" s="607"/>
      <c r="E2383" s="607"/>
      <c r="F2383" s="607" t="s">
        <v>251</v>
      </c>
      <c r="G2383" s="607"/>
      <c r="H2383" s="607"/>
      <c r="I2383" s="607"/>
      <c r="J2383" s="607"/>
      <c r="K2383" s="607"/>
      <c r="L2383" s="607"/>
      <c r="M2383" s="573"/>
    </row>
    <row r="2384" spans="1:13">
      <c r="A2384" s="615"/>
      <c r="B2384" s="591"/>
      <c r="C2384" s="1295" t="s">
        <v>100</v>
      </c>
      <c r="D2384" s="1295"/>
      <c r="E2384" s="1295"/>
      <c r="F2384" s="591"/>
      <c r="G2384" s="591"/>
      <c r="H2384" s="590"/>
      <c r="I2384" s="1285" t="s">
        <v>99</v>
      </c>
      <c r="J2384" s="1286"/>
      <c r="K2384" s="1285" t="s">
        <v>98</v>
      </c>
      <c r="L2384" s="1286"/>
      <c r="M2384" s="589"/>
    </row>
    <row r="2385" spans="1:13">
      <c r="A2385" s="558"/>
      <c r="B2385" s="518"/>
      <c r="C2385" s="518"/>
      <c r="D2385" s="518"/>
      <c r="E2385" s="518"/>
      <c r="F2385" s="518"/>
      <c r="G2385" s="518"/>
      <c r="H2385" s="541"/>
      <c r="I2385" s="518"/>
      <c r="J2385" s="541"/>
      <c r="K2385" s="1271" t="s">
        <v>97</v>
      </c>
      <c r="L2385" s="1272"/>
      <c r="M2385" s="616" t="s">
        <v>96</v>
      </c>
    </row>
    <row r="2386" spans="1:13">
      <c r="A2386" s="558"/>
      <c r="B2386" s="518"/>
      <c r="C2386" s="518"/>
      <c r="D2386" s="518"/>
      <c r="E2386" s="518"/>
      <c r="F2386" s="518"/>
      <c r="G2386" s="518"/>
      <c r="H2386" s="541"/>
      <c r="I2386" s="1271" t="s">
        <v>95</v>
      </c>
      <c r="J2386" s="1272"/>
      <c r="K2386" s="1275" t="s">
        <v>94</v>
      </c>
      <c r="L2386" s="1276"/>
      <c r="M2386" s="616" t="s">
        <v>93</v>
      </c>
    </row>
    <row r="2387" spans="1:13" ht="19.5" thickBot="1">
      <c r="A2387" s="615"/>
      <c r="B2387" s="591"/>
      <c r="C2387" s="591"/>
      <c r="D2387" s="591"/>
      <c r="E2387" s="591"/>
      <c r="F2387" s="591"/>
      <c r="G2387" s="591"/>
      <c r="H2387" s="590"/>
      <c r="I2387" s="1291">
        <v>628.29999999999995</v>
      </c>
      <c r="J2387" s="1292"/>
      <c r="K2387" s="1240"/>
      <c r="L2387" s="1241"/>
      <c r="M2387" s="614"/>
    </row>
    <row r="2388" spans="1:13">
      <c r="A2388" s="605" t="s">
        <v>92</v>
      </c>
      <c r="B2388" s="583"/>
      <c r="C2388" s="583"/>
      <c r="D2388" s="583"/>
      <c r="E2388" s="583"/>
      <c r="F2388" s="583"/>
      <c r="G2388" s="583"/>
      <c r="H2388" s="613"/>
      <c r="I2388" s="537"/>
      <c r="J2388" s="536"/>
      <c r="K2388" s="1293">
        <f>K2391+K2394</f>
        <v>9.59</v>
      </c>
      <c r="L2388" s="1288"/>
      <c r="M2388" s="535">
        <f>K2388*12*I2387</f>
        <v>72304.763999999996</v>
      </c>
    </row>
    <row r="2389" spans="1:13">
      <c r="A2389" s="612" t="s">
        <v>91</v>
      </c>
      <c r="B2389" s="611"/>
      <c r="C2389" s="611"/>
      <c r="D2389" s="611"/>
      <c r="E2389" s="611"/>
      <c r="F2389" s="611"/>
      <c r="G2389" s="611"/>
      <c r="H2389" s="606"/>
      <c r="I2389" s="518"/>
      <c r="J2389" s="541"/>
      <c r="K2389" s="518"/>
      <c r="L2389" s="541"/>
      <c r="M2389" s="610"/>
    </row>
    <row r="2390" spans="1:13" ht="19.5" thickBot="1">
      <c r="A2390" s="601" t="s">
        <v>90</v>
      </c>
      <c r="B2390" s="609"/>
      <c r="C2390" s="609"/>
      <c r="D2390" s="609"/>
      <c r="E2390" s="609"/>
      <c r="F2390" s="609"/>
      <c r="G2390" s="609"/>
      <c r="H2390" s="608"/>
      <c r="I2390" s="531"/>
      <c r="J2390" s="530"/>
      <c r="K2390" s="531"/>
      <c r="L2390" s="530"/>
      <c r="M2390" s="529"/>
    </row>
    <row r="2391" spans="1:13">
      <c r="A2391" s="588" t="s">
        <v>89</v>
      </c>
      <c r="B2391" s="581"/>
      <c r="C2391" s="581"/>
      <c r="D2391" s="581"/>
      <c r="E2391" s="581"/>
      <c r="F2391" s="581"/>
      <c r="G2391" s="581"/>
      <c r="H2391" s="580"/>
      <c r="I2391" s="1275" t="s">
        <v>27</v>
      </c>
      <c r="J2391" s="1276"/>
      <c r="K2391" s="1251">
        <v>5.54</v>
      </c>
      <c r="L2391" s="1252"/>
      <c r="M2391" s="540">
        <f>K2391*12*I2387</f>
        <v>41769.383999999998</v>
      </c>
    </row>
    <row r="2392" spans="1:13">
      <c r="A2392" s="547" t="s">
        <v>80</v>
      </c>
      <c r="B2392" s="518"/>
      <c r="C2392" s="518"/>
      <c r="D2392" s="518"/>
      <c r="E2392" s="518"/>
      <c r="F2392" s="518"/>
      <c r="G2392" s="518"/>
      <c r="H2392" s="541"/>
      <c r="I2392" s="1271" t="s">
        <v>70</v>
      </c>
      <c r="J2392" s="1272"/>
      <c r="K2392" s="573"/>
      <c r="L2392" s="541"/>
      <c r="M2392" s="540"/>
    </row>
    <row r="2393" spans="1:13">
      <c r="A2393" s="588" t="s">
        <v>79</v>
      </c>
      <c r="B2393" s="581"/>
      <c r="C2393" s="581"/>
      <c r="D2393" s="581"/>
      <c r="E2393" s="581"/>
      <c r="F2393" s="581"/>
      <c r="G2393" s="581"/>
      <c r="H2393" s="580"/>
      <c r="I2393" s="1275"/>
      <c r="J2393" s="1276"/>
      <c r="K2393" s="573"/>
      <c r="L2393" s="541"/>
      <c r="M2393" s="540"/>
    </row>
    <row r="2394" spans="1:13">
      <c r="A2394" s="588" t="s">
        <v>88</v>
      </c>
      <c r="B2394" s="581"/>
      <c r="C2394" s="581"/>
      <c r="D2394" s="581"/>
      <c r="E2394" s="581"/>
      <c r="F2394" s="581"/>
      <c r="G2394" s="581"/>
      <c r="H2394" s="580"/>
      <c r="I2394" s="1277" t="s">
        <v>59</v>
      </c>
      <c r="J2394" s="1278"/>
      <c r="K2394" s="1271">
        <v>4.05</v>
      </c>
      <c r="L2394" s="1272"/>
      <c r="M2394" s="540">
        <f>K2394*12*I2387</f>
        <v>30535.379999999994</v>
      </c>
    </row>
    <row r="2395" spans="1:13">
      <c r="A2395" s="595" t="s">
        <v>87</v>
      </c>
      <c r="B2395" s="563"/>
      <c r="C2395" s="563"/>
      <c r="D2395" s="563"/>
      <c r="E2395" s="563"/>
      <c r="F2395" s="563"/>
      <c r="G2395" s="563"/>
      <c r="H2395" s="517"/>
      <c r="I2395" s="1271" t="s">
        <v>70</v>
      </c>
      <c r="J2395" s="1272"/>
      <c r="K2395" s="607"/>
      <c r="L2395" s="606"/>
      <c r="M2395" s="540"/>
    </row>
    <row r="2396" spans="1:13">
      <c r="A2396" s="594" t="s">
        <v>86</v>
      </c>
      <c r="B2396" s="591"/>
      <c r="C2396" s="591"/>
      <c r="D2396" s="591"/>
      <c r="E2396" s="591"/>
      <c r="F2396" s="591"/>
      <c r="G2396" s="591"/>
      <c r="H2396" s="590"/>
      <c r="I2396" s="1271"/>
      <c r="J2396" s="1272"/>
      <c r="K2396" s="573"/>
      <c r="L2396" s="541"/>
      <c r="M2396" s="540"/>
    </row>
    <row r="2397" spans="1:13" ht="19.5" thickBot="1">
      <c r="A2397" s="588" t="s">
        <v>85</v>
      </c>
      <c r="B2397" s="587"/>
      <c r="C2397" s="587"/>
      <c r="D2397" s="587"/>
      <c r="E2397" s="587"/>
      <c r="F2397" s="587"/>
      <c r="G2397" s="587"/>
      <c r="H2397" s="586"/>
      <c r="I2397" s="581"/>
      <c r="J2397" s="580"/>
      <c r="K2397" s="1238"/>
      <c r="L2397" s="1239"/>
      <c r="M2397" s="540"/>
    </row>
    <row r="2398" spans="1:13">
      <c r="A2398" s="605" t="s">
        <v>84</v>
      </c>
      <c r="B2398" s="604"/>
      <c r="C2398" s="604"/>
      <c r="D2398" s="604"/>
      <c r="E2398" s="604"/>
      <c r="F2398" s="604"/>
      <c r="G2398" s="604"/>
      <c r="H2398" s="603"/>
      <c r="I2398" s="537"/>
      <c r="J2398" s="602"/>
      <c r="K2398" s="1290">
        <f>K2400+K2405+K2408</f>
        <v>6.1999999999999993</v>
      </c>
      <c r="L2398" s="1288"/>
      <c r="M2398" s="535">
        <f>K2398*12*I2387</f>
        <v>46745.51999999999</v>
      </c>
    </row>
    <row r="2399" spans="1:13" ht="19.5" thickBot="1">
      <c r="A2399" s="601" t="s">
        <v>83</v>
      </c>
      <c r="B2399" s="600"/>
      <c r="C2399" s="600"/>
      <c r="D2399" s="600"/>
      <c r="E2399" s="600"/>
      <c r="F2399" s="600"/>
      <c r="G2399" s="600"/>
      <c r="H2399" s="599"/>
      <c r="I2399" s="531"/>
      <c r="J2399" s="598"/>
      <c r="K2399" s="531"/>
      <c r="L2399" s="530"/>
      <c r="M2399" s="529"/>
    </row>
    <row r="2400" spans="1:13">
      <c r="A2400" s="547" t="s">
        <v>82</v>
      </c>
      <c r="B2400" s="546"/>
      <c r="C2400" s="546"/>
      <c r="D2400" s="546"/>
      <c r="E2400" s="546"/>
      <c r="F2400" s="546"/>
      <c r="G2400" s="546"/>
      <c r="H2400" s="544"/>
      <c r="I2400" s="1271" t="s">
        <v>27</v>
      </c>
      <c r="J2400" s="1272"/>
      <c r="K2400" s="1251">
        <v>3.11</v>
      </c>
      <c r="L2400" s="1252"/>
      <c r="M2400" s="540">
        <f>K2400*12*I2387</f>
        <v>23448.155999999999</v>
      </c>
    </row>
    <row r="2401" spans="1:13">
      <c r="A2401" s="588" t="s">
        <v>81</v>
      </c>
      <c r="B2401" s="587"/>
      <c r="C2401" s="587"/>
      <c r="D2401" s="587"/>
      <c r="E2401" s="587"/>
      <c r="F2401" s="587"/>
      <c r="G2401" s="587"/>
      <c r="H2401" s="586"/>
      <c r="I2401" s="597"/>
      <c r="J2401" s="596"/>
      <c r="K2401" s="573"/>
      <c r="L2401" s="541"/>
      <c r="M2401" s="540"/>
    </row>
    <row r="2402" spans="1:13">
      <c r="A2402" s="547" t="s">
        <v>80</v>
      </c>
      <c r="B2402" s="518"/>
      <c r="C2402" s="518"/>
      <c r="D2402" s="518"/>
      <c r="E2402" s="518"/>
      <c r="F2402" s="518"/>
      <c r="G2402" s="518"/>
      <c r="H2402" s="541"/>
      <c r="I2402" s="1271" t="s">
        <v>70</v>
      </c>
      <c r="J2402" s="1272"/>
      <c r="K2402" s="573"/>
      <c r="L2402" s="541"/>
      <c r="M2402" s="540"/>
    </row>
    <row r="2403" spans="1:13">
      <c r="A2403" s="588" t="s">
        <v>79</v>
      </c>
      <c r="B2403" s="581"/>
      <c r="C2403" s="581"/>
      <c r="D2403" s="581"/>
      <c r="E2403" s="581"/>
      <c r="F2403" s="581"/>
      <c r="G2403" s="581"/>
      <c r="H2403" s="580"/>
      <c r="I2403" s="1275"/>
      <c r="J2403" s="1276"/>
      <c r="K2403" s="573"/>
      <c r="L2403" s="541"/>
      <c r="M2403" s="540"/>
    </row>
    <row r="2404" spans="1:13">
      <c r="A2404" s="595" t="s">
        <v>78</v>
      </c>
      <c r="B2404" s="563"/>
      <c r="C2404" s="517"/>
      <c r="D2404" s="518"/>
      <c r="E2404" s="518"/>
      <c r="F2404" s="518"/>
      <c r="G2404" s="518"/>
      <c r="H2404" s="541"/>
      <c r="I2404" s="1271" t="s">
        <v>70</v>
      </c>
      <c r="J2404" s="1272"/>
      <c r="K2404" s="573"/>
      <c r="L2404" s="541"/>
      <c r="M2404" s="540"/>
    </row>
    <row r="2405" spans="1:13">
      <c r="A2405" s="547" t="s">
        <v>77</v>
      </c>
      <c r="B2405" s="518"/>
      <c r="C2405" s="518"/>
      <c r="D2405" s="563"/>
      <c r="E2405" s="563"/>
      <c r="F2405" s="563"/>
      <c r="G2405" s="563"/>
      <c r="H2405" s="517"/>
      <c r="I2405" s="1277" t="s">
        <v>59</v>
      </c>
      <c r="J2405" s="1278"/>
      <c r="K2405" s="1271">
        <v>1.36</v>
      </c>
      <c r="L2405" s="1272"/>
      <c r="M2405" s="540">
        <f>K2405*12*I2387</f>
        <v>10253.856</v>
      </c>
    </row>
    <row r="2406" spans="1:13">
      <c r="A2406" s="594" t="s">
        <v>76</v>
      </c>
      <c r="B2406" s="593"/>
      <c r="C2406" s="593"/>
      <c r="D2406" s="593"/>
      <c r="E2406" s="593"/>
      <c r="F2406" s="593"/>
      <c r="G2406" s="593"/>
      <c r="H2406" s="592"/>
      <c r="I2406" s="1285" t="s">
        <v>75</v>
      </c>
      <c r="J2406" s="1286"/>
      <c r="K2406" s="573"/>
      <c r="L2406" s="541"/>
      <c r="M2406" s="540"/>
    </row>
    <row r="2407" spans="1:13">
      <c r="A2407" s="588"/>
      <c r="B2407" s="587"/>
      <c r="C2407" s="587"/>
      <c r="D2407" s="587"/>
      <c r="E2407" s="587"/>
      <c r="F2407" s="587"/>
      <c r="G2407" s="587"/>
      <c r="H2407" s="586"/>
      <c r="I2407" s="581" t="s">
        <v>74</v>
      </c>
      <c r="J2407" s="580"/>
      <c r="K2407" s="573"/>
      <c r="L2407" s="541"/>
      <c r="M2407" s="540"/>
    </row>
    <row r="2408" spans="1:13">
      <c r="A2408" s="594" t="s">
        <v>73</v>
      </c>
      <c r="B2408" s="593"/>
      <c r="C2408" s="593"/>
      <c r="D2408" s="593"/>
      <c r="E2408" s="593"/>
      <c r="F2408" s="593"/>
      <c r="G2408" s="593"/>
      <c r="H2408" s="592"/>
      <c r="I2408" s="1285" t="s">
        <v>59</v>
      </c>
      <c r="J2408" s="1286"/>
      <c r="K2408" s="1271">
        <v>1.73</v>
      </c>
      <c r="L2408" s="1272"/>
      <c r="M2408" s="540">
        <f>K2408*12*I2387</f>
        <v>13043.507999999998</v>
      </c>
    </row>
    <row r="2409" spans="1:13">
      <c r="A2409" s="588" t="s">
        <v>72</v>
      </c>
      <c r="B2409" s="587"/>
      <c r="C2409" s="587"/>
      <c r="D2409" s="587"/>
      <c r="E2409" s="587"/>
      <c r="F2409" s="587"/>
      <c r="G2409" s="587"/>
      <c r="H2409" s="586"/>
      <c r="I2409" s="581"/>
      <c r="J2409" s="580"/>
      <c r="K2409" s="573"/>
      <c r="L2409" s="541"/>
      <c r="M2409" s="540"/>
    </row>
    <row r="2410" spans="1:13">
      <c r="A2410" s="594" t="s">
        <v>71</v>
      </c>
      <c r="B2410" s="593"/>
      <c r="C2410" s="593"/>
      <c r="D2410" s="593"/>
      <c r="E2410" s="593"/>
      <c r="F2410" s="593"/>
      <c r="G2410" s="593"/>
      <c r="H2410" s="592"/>
      <c r="I2410" s="1271" t="s">
        <v>70</v>
      </c>
      <c r="J2410" s="1272"/>
      <c r="K2410" s="573"/>
      <c r="L2410" s="541"/>
      <c r="M2410" s="540"/>
    </row>
    <row r="2411" spans="1:13">
      <c r="A2411" s="594" t="s">
        <v>69</v>
      </c>
      <c r="B2411" s="593"/>
      <c r="C2411" s="593"/>
      <c r="D2411" s="593"/>
      <c r="E2411" s="593"/>
      <c r="F2411" s="593"/>
      <c r="G2411" s="593"/>
      <c r="H2411" s="592"/>
      <c r="I2411" s="1285" t="s">
        <v>68</v>
      </c>
      <c r="J2411" s="1286"/>
      <c r="K2411" s="591"/>
      <c r="L2411" s="590"/>
      <c r="M2411" s="589"/>
    </row>
    <row r="2412" spans="1:13" ht="19.5" thickBot="1">
      <c r="A2412" s="588"/>
      <c r="B2412" s="587"/>
      <c r="C2412" s="587"/>
      <c r="D2412" s="587"/>
      <c r="E2412" s="587"/>
      <c r="F2412" s="587"/>
      <c r="G2412" s="587"/>
      <c r="H2412" s="586"/>
      <c r="I2412" s="1282" t="s">
        <v>67</v>
      </c>
      <c r="J2412" s="1283"/>
      <c r="K2412" s="581"/>
      <c r="L2412" s="580"/>
      <c r="M2412" s="585"/>
    </row>
    <row r="2413" spans="1:13">
      <c r="A2413" s="584" t="s">
        <v>66</v>
      </c>
      <c r="B2413" s="583"/>
      <c r="C2413" s="583"/>
      <c r="D2413" s="583"/>
      <c r="E2413" s="583"/>
      <c r="F2413" s="583"/>
      <c r="G2413" s="537"/>
      <c r="H2413" s="536"/>
      <c r="I2413" s="537"/>
      <c r="J2413" s="536"/>
      <c r="K2413" s="1287">
        <f>K2415+K2422+K2430+K2434+K2438</f>
        <v>14.590000000000002</v>
      </c>
      <c r="L2413" s="1288"/>
      <c r="M2413" s="535">
        <f>M2415+M2422+M2430+M2434+M2438</f>
        <v>110002.764</v>
      </c>
    </row>
    <row r="2414" spans="1:13" ht="19.5" thickBot="1">
      <c r="A2414" s="582"/>
      <c r="B2414" s="531"/>
      <c r="C2414" s="531"/>
      <c r="D2414" s="531"/>
      <c r="E2414" s="531"/>
      <c r="F2414" s="531"/>
      <c r="G2414" s="531"/>
      <c r="H2414" s="530"/>
      <c r="I2414" s="531"/>
      <c r="J2414" s="530"/>
      <c r="K2414" s="531"/>
      <c r="L2414" s="530"/>
      <c r="M2414" s="529"/>
    </row>
    <row r="2415" spans="1:13" ht="19.5" thickBot="1">
      <c r="A2415" s="1228" t="s">
        <v>65</v>
      </c>
      <c r="B2415" s="1229"/>
      <c r="C2415" s="1229"/>
      <c r="D2415" s="1229"/>
      <c r="E2415" s="1229"/>
      <c r="F2415" s="1229"/>
      <c r="G2415" s="1229"/>
      <c r="H2415" s="1279"/>
      <c r="I2415" s="550"/>
      <c r="J2415" s="549"/>
      <c r="K2415" s="1289">
        <f>K2416+K2417+K2418+K2420+K2421</f>
        <v>8.3000000000000007</v>
      </c>
      <c r="L2415" s="1284"/>
      <c r="M2415" s="548">
        <f>K2415*12*I2387</f>
        <v>62578.68</v>
      </c>
    </row>
    <row r="2416" spans="1:13">
      <c r="A2416" s="588" t="s">
        <v>64</v>
      </c>
      <c r="B2416" s="587"/>
      <c r="C2416" s="587"/>
      <c r="D2416" s="587"/>
      <c r="E2416" s="587"/>
      <c r="F2416" s="587"/>
      <c r="G2416" s="587"/>
      <c r="H2416" s="586"/>
      <c r="I2416" s="1275" t="s">
        <v>63</v>
      </c>
      <c r="J2416" s="1276"/>
      <c r="K2416" s="1251">
        <v>2.2400000000000002</v>
      </c>
      <c r="L2416" s="1252"/>
      <c r="M2416" s="540">
        <f>K2416*12*I2387</f>
        <v>16888.704000000002</v>
      </c>
    </row>
    <row r="2417" spans="1:13">
      <c r="A2417" s="595" t="s">
        <v>62</v>
      </c>
      <c r="B2417" s="676"/>
      <c r="C2417" s="676"/>
      <c r="D2417" s="676"/>
      <c r="E2417" s="676"/>
      <c r="F2417" s="676"/>
      <c r="G2417" s="676"/>
      <c r="H2417" s="675"/>
      <c r="I2417" s="1277" t="s">
        <v>61</v>
      </c>
      <c r="J2417" s="1278"/>
      <c r="K2417" s="1271">
        <v>5.28</v>
      </c>
      <c r="L2417" s="1272"/>
      <c r="M2417" s="540">
        <f>K2417*12*I2387</f>
        <v>39809.087999999996</v>
      </c>
    </row>
    <row r="2418" spans="1:13">
      <c r="A2418" s="594" t="s">
        <v>60</v>
      </c>
      <c r="B2418" s="593"/>
      <c r="C2418" s="593"/>
      <c r="D2418" s="593"/>
      <c r="E2418" s="593"/>
      <c r="F2418" s="593"/>
      <c r="G2418" s="593"/>
      <c r="H2418" s="592"/>
      <c r="I2418" s="1285" t="s">
        <v>59</v>
      </c>
      <c r="J2418" s="1286"/>
      <c r="K2418" s="1271">
        <v>0.6</v>
      </c>
      <c r="L2418" s="1272"/>
      <c r="M2418" s="540">
        <f>K2418*12*I2387</f>
        <v>4523.7599999999993</v>
      </c>
    </row>
    <row r="2419" spans="1:13">
      <c r="A2419" s="678" t="s">
        <v>58</v>
      </c>
      <c r="B2419" s="581"/>
      <c r="C2419" s="581"/>
      <c r="D2419" s="581"/>
      <c r="E2419" s="587"/>
      <c r="F2419" s="587"/>
      <c r="G2419" s="587"/>
      <c r="H2419" s="586"/>
      <c r="I2419" s="581"/>
      <c r="J2419" s="580"/>
      <c r="K2419" s="518"/>
      <c r="L2419" s="541"/>
      <c r="M2419" s="540"/>
    </row>
    <row r="2420" spans="1:13">
      <c r="A2420" s="595" t="s">
        <v>57</v>
      </c>
      <c r="B2420" s="676"/>
      <c r="C2420" s="676"/>
      <c r="D2420" s="676"/>
      <c r="E2420" s="676"/>
      <c r="F2420" s="676"/>
      <c r="G2420" s="676"/>
      <c r="H2420" s="675"/>
      <c r="I2420" s="1277" t="s">
        <v>27</v>
      </c>
      <c r="J2420" s="1278"/>
      <c r="K2420" s="1271">
        <v>0.18</v>
      </c>
      <c r="L2420" s="1272"/>
      <c r="M2420" s="540">
        <f>K2420*12*I2387</f>
        <v>1357.1279999999999</v>
      </c>
    </row>
    <row r="2421" spans="1:13" ht="19.5" thickBot="1">
      <c r="A2421" s="594" t="s">
        <v>56</v>
      </c>
      <c r="B2421" s="593"/>
      <c r="C2421" s="593"/>
      <c r="D2421" s="593"/>
      <c r="E2421" s="593"/>
      <c r="F2421" s="593"/>
      <c r="G2421" s="593"/>
      <c r="H2421" s="592"/>
      <c r="I2421" s="1240" t="s">
        <v>27</v>
      </c>
      <c r="J2421" s="1241"/>
      <c r="K2421" s="1282"/>
      <c r="L2421" s="1283"/>
      <c r="M2421" s="540">
        <f>K2421*12*I2387</f>
        <v>0</v>
      </c>
    </row>
    <row r="2422" spans="1:13" ht="19.5" thickBot="1">
      <c r="A2422" s="1303" t="s">
        <v>55</v>
      </c>
      <c r="B2422" s="1304"/>
      <c r="C2422" s="1304"/>
      <c r="D2422" s="1304"/>
      <c r="E2422" s="1304"/>
      <c r="F2422" s="1304"/>
      <c r="G2422" s="1304"/>
      <c r="H2422" s="1305"/>
      <c r="I2422" s="550"/>
      <c r="J2422" s="549"/>
      <c r="K2422" s="1274">
        <f>K2423+K2424+K2426+K2427+K2428+K2429</f>
        <v>2.5499999999999998</v>
      </c>
      <c r="L2422" s="1284"/>
      <c r="M2422" s="548">
        <f>K2422*12*I2387</f>
        <v>19225.979999999996</v>
      </c>
    </row>
    <row r="2423" spans="1:13">
      <c r="A2423" s="677" t="s">
        <v>54</v>
      </c>
      <c r="B2423" s="581"/>
      <c r="C2423" s="581"/>
      <c r="D2423" s="581"/>
      <c r="E2423" s="581"/>
      <c r="F2423" s="587"/>
      <c r="G2423" s="587"/>
      <c r="H2423" s="586"/>
      <c r="I2423" s="576"/>
      <c r="J2423" s="541"/>
      <c r="K2423" s="1251">
        <v>0.14000000000000001</v>
      </c>
      <c r="L2423" s="1252"/>
      <c r="M2423" s="540">
        <f>K2423*12*I2387</f>
        <v>1055.5440000000001</v>
      </c>
    </row>
    <row r="2424" spans="1:13">
      <c r="A2424" s="615" t="s">
        <v>53</v>
      </c>
      <c r="B2424" s="591"/>
      <c r="C2424" s="591"/>
      <c r="D2424" s="591"/>
      <c r="E2424" s="591"/>
      <c r="F2424" s="593"/>
      <c r="G2424" s="593"/>
      <c r="H2424" s="592"/>
      <c r="I2424" s="1271" t="s">
        <v>52</v>
      </c>
      <c r="J2424" s="1272"/>
      <c r="K2424" s="1271">
        <v>1.22</v>
      </c>
      <c r="L2424" s="1272"/>
      <c r="M2424" s="540">
        <f>K2424*12*I2387</f>
        <v>9198.3119999999999</v>
      </c>
    </row>
    <row r="2425" spans="1:13">
      <c r="A2425" s="588" t="s">
        <v>51</v>
      </c>
      <c r="B2425" s="587"/>
      <c r="C2425" s="587"/>
      <c r="D2425" s="587"/>
      <c r="E2425" s="587"/>
      <c r="F2425" s="587"/>
      <c r="G2425" s="587"/>
      <c r="H2425" s="586"/>
      <c r="I2425" s="1275" t="s">
        <v>50</v>
      </c>
      <c r="J2425" s="1276"/>
      <c r="K2425" s="573"/>
      <c r="L2425" s="541"/>
      <c r="M2425" s="540"/>
    </row>
    <row r="2426" spans="1:13">
      <c r="A2426" s="595" t="s">
        <v>49</v>
      </c>
      <c r="B2426" s="676"/>
      <c r="C2426" s="676"/>
      <c r="D2426" s="676"/>
      <c r="E2426" s="676"/>
      <c r="F2426" s="676"/>
      <c r="G2426" s="676"/>
      <c r="H2426" s="675"/>
      <c r="I2426" s="1277" t="s">
        <v>48</v>
      </c>
      <c r="J2426" s="1278"/>
      <c r="K2426" s="1271">
        <v>0.75</v>
      </c>
      <c r="L2426" s="1272"/>
      <c r="M2426" s="540">
        <f>K2426*12*I2387</f>
        <v>5654.7</v>
      </c>
    </row>
    <row r="2427" spans="1:13">
      <c r="A2427" s="595" t="s">
        <v>47</v>
      </c>
      <c r="B2427" s="676"/>
      <c r="C2427" s="676"/>
      <c r="D2427" s="676"/>
      <c r="E2427" s="676"/>
      <c r="F2427" s="676"/>
      <c r="G2427" s="676"/>
      <c r="H2427" s="675"/>
      <c r="I2427" s="1277" t="s">
        <v>46</v>
      </c>
      <c r="J2427" s="1278"/>
      <c r="K2427" s="1271">
        <v>0.19</v>
      </c>
      <c r="L2427" s="1272"/>
      <c r="M2427" s="540">
        <f>K2427*12*I2387</f>
        <v>1432.5240000000001</v>
      </c>
    </row>
    <row r="2428" spans="1:13">
      <c r="A2428" s="594" t="s">
        <v>38</v>
      </c>
      <c r="B2428" s="593"/>
      <c r="C2428" s="593"/>
      <c r="D2428" s="593"/>
      <c r="E2428" s="593"/>
      <c r="F2428" s="593"/>
      <c r="G2428" s="593"/>
      <c r="H2428" s="592"/>
      <c r="I2428" s="1277" t="s">
        <v>37</v>
      </c>
      <c r="J2428" s="1278"/>
      <c r="K2428" s="1238">
        <v>0.1</v>
      </c>
      <c r="L2428" s="1239"/>
      <c r="M2428" s="540">
        <f>K2428*12*I2387</f>
        <v>753.96</v>
      </c>
    </row>
    <row r="2429" spans="1:13" ht="19.5" thickBot="1">
      <c r="A2429" s="594" t="s">
        <v>45</v>
      </c>
      <c r="B2429" s="593"/>
      <c r="C2429" s="593"/>
      <c r="D2429" s="593"/>
      <c r="E2429" s="593"/>
      <c r="F2429" s="593"/>
      <c r="G2429" s="593"/>
      <c r="H2429" s="592"/>
      <c r="I2429" s="1240" t="s">
        <v>44</v>
      </c>
      <c r="J2429" s="1241"/>
      <c r="K2429" s="1242">
        <v>0.15</v>
      </c>
      <c r="L2429" s="1243"/>
      <c r="M2429" s="572">
        <f>K2429*12*I2387</f>
        <v>1130.9399999999998</v>
      </c>
    </row>
    <row r="2430" spans="1:13" ht="19.5" thickBot="1">
      <c r="A2430" s="1303" t="s">
        <v>43</v>
      </c>
      <c r="B2430" s="1304"/>
      <c r="C2430" s="1304"/>
      <c r="D2430" s="1304"/>
      <c r="E2430" s="1304"/>
      <c r="F2430" s="1304"/>
      <c r="G2430" s="1304"/>
      <c r="H2430" s="1305"/>
      <c r="I2430" s="571"/>
      <c r="J2430" s="570"/>
      <c r="K2430" s="1269">
        <f>K2431+K2432+K2433</f>
        <v>1.67</v>
      </c>
      <c r="L2430" s="1270"/>
      <c r="M2430" s="548">
        <f>K2430*12*I2387</f>
        <v>12591.131999999998</v>
      </c>
    </row>
    <row r="2431" spans="1:13">
      <c r="A2431" s="588" t="s">
        <v>42</v>
      </c>
      <c r="B2431" s="587"/>
      <c r="C2431" s="587"/>
      <c r="D2431" s="587"/>
      <c r="E2431" s="587"/>
      <c r="F2431" s="587"/>
      <c r="G2431" s="587"/>
      <c r="H2431" s="586"/>
      <c r="I2431" s="1234" t="s">
        <v>41</v>
      </c>
      <c r="J2431" s="1235"/>
      <c r="K2431" s="1236">
        <v>0.8</v>
      </c>
      <c r="L2431" s="1237"/>
      <c r="M2431" s="540">
        <f>K2431*12*I2387</f>
        <v>6031.68</v>
      </c>
    </row>
    <row r="2432" spans="1:13">
      <c r="A2432" s="595" t="s">
        <v>40</v>
      </c>
      <c r="B2432" s="676"/>
      <c r="C2432" s="676"/>
      <c r="D2432" s="676"/>
      <c r="E2432" s="676"/>
      <c r="F2432" s="676"/>
      <c r="G2432" s="676"/>
      <c r="H2432" s="675"/>
      <c r="I2432" s="563" t="s">
        <v>39</v>
      </c>
      <c r="J2432" s="517"/>
      <c r="K2432" s="1238">
        <v>0.7</v>
      </c>
      <c r="L2432" s="1239"/>
      <c r="M2432" s="540">
        <f>K2432*12*I2387</f>
        <v>5277.7199999999984</v>
      </c>
    </row>
    <row r="2433" spans="1:15" ht="19.5" thickBot="1">
      <c r="A2433" s="594" t="s">
        <v>38</v>
      </c>
      <c r="B2433" s="593"/>
      <c r="C2433" s="593"/>
      <c r="D2433" s="593"/>
      <c r="E2433" s="593"/>
      <c r="F2433" s="593"/>
      <c r="G2433" s="593"/>
      <c r="H2433" s="592"/>
      <c r="I2433" s="1240" t="s">
        <v>37</v>
      </c>
      <c r="J2433" s="1241"/>
      <c r="K2433" s="1242">
        <v>0.17</v>
      </c>
      <c r="L2433" s="1243"/>
      <c r="M2433" s="540">
        <f>K2433*12*I2387</f>
        <v>1281.732</v>
      </c>
      <c r="O2433" s="512"/>
    </row>
    <row r="2434" spans="1:15" ht="19.5" thickBot="1">
      <c r="A2434" s="1228" t="s">
        <v>106</v>
      </c>
      <c r="B2434" s="1229"/>
      <c r="C2434" s="1229"/>
      <c r="D2434" s="1229"/>
      <c r="E2434" s="1229"/>
      <c r="F2434" s="1229"/>
      <c r="G2434" s="1229"/>
      <c r="H2434" s="1279"/>
      <c r="I2434" s="550"/>
      <c r="J2434" s="549"/>
      <c r="K2434" s="1274">
        <v>1.98</v>
      </c>
      <c r="L2434" s="1270"/>
      <c r="M2434" s="548">
        <f>K2434*12*I2387</f>
        <v>14928.407999999998</v>
      </c>
    </row>
    <row r="2435" spans="1:15">
      <c r="A2435" s="547" t="s">
        <v>33</v>
      </c>
      <c r="B2435" s="546"/>
      <c r="C2435" s="546"/>
      <c r="D2435" s="546"/>
      <c r="E2435" s="546"/>
      <c r="F2435" s="546"/>
      <c r="G2435" s="546"/>
      <c r="H2435" s="544"/>
      <c r="I2435" s="1251" t="s">
        <v>32</v>
      </c>
      <c r="J2435" s="1252"/>
      <c r="K2435" s="543"/>
      <c r="L2435" s="542"/>
      <c r="M2435" s="540"/>
    </row>
    <row r="2436" spans="1:15">
      <c r="A2436" s="547" t="s">
        <v>31</v>
      </c>
      <c r="B2436" s="546"/>
      <c r="C2436" s="546"/>
      <c r="D2436" s="546"/>
      <c r="E2436" s="546"/>
      <c r="F2436" s="546"/>
      <c r="G2436" s="546"/>
      <c r="H2436" s="544"/>
      <c r="I2436" s="518"/>
      <c r="J2436" s="541"/>
      <c r="K2436" s="543"/>
      <c r="L2436" s="542"/>
      <c r="M2436" s="540"/>
    </row>
    <row r="2437" spans="1:15" ht="19.5" thickBot="1">
      <c r="A2437" s="547" t="s">
        <v>30</v>
      </c>
      <c r="B2437" s="546"/>
      <c r="C2437" s="546"/>
      <c r="D2437" s="546"/>
      <c r="E2437" s="546"/>
      <c r="F2437" s="546"/>
      <c r="G2437" s="546"/>
      <c r="H2437" s="544"/>
      <c r="I2437" s="558"/>
      <c r="J2437" s="541"/>
      <c r="K2437" s="543"/>
      <c r="L2437" s="542"/>
      <c r="M2437" s="540"/>
    </row>
    <row r="2438" spans="1:15" ht="19.5" thickBot="1">
      <c r="A2438" s="674" t="s">
        <v>105</v>
      </c>
      <c r="B2438" s="673"/>
      <c r="C2438" s="673"/>
      <c r="D2438" s="673"/>
      <c r="E2438" s="673"/>
      <c r="F2438" s="673"/>
      <c r="G2438" s="673"/>
      <c r="H2438" s="672"/>
      <c r="I2438" s="550"/>
      <c r="J2438" s="549"/>
      <c r="K2438" s="1274">
        <v>0.09</v>
      </c>
      <c r="L2438" s="1270"/>
      <c r="M2438" s="548">
        <f>K2438*12*I2387</f>
        <v>678.56399999999996</v>
      </c>
    </row>
    <row r="2439" spans="1:15">
      <c r="A2439" s="547" t="s">
        <v>28</v>
      </c>
      <c r="B2439" s="546"/>
      <c r="C2439" s="546"/>
      <c r="D2439" s="546"/>
      <c r="E2439" s="546"/>
      <c r="F2439" s="546"/>
      <c r="G2439" s="546"/>
      <c r="H2439" s="544"/>
      <c r="I2439" s="1251" t="s">
        <v>27</v>
      </c>
      <c r="J2439" s="1252"/>
      <c r="K2439" s="551"/>
      <c r="L2439" s="542"/>
      <c r="M2439" s="540"/>
    </row>
    <row r="2440" spans="1:15" ht="19.5" thickBot="1">
      <c r="A2440" s="547" t="s">
        <v>26</v>
      </c>
      <c r="B2440" s="546"/>
      <c r="C2440" s="546"/>
      <c r="D2440" s="546"/>
      <c r="E2440" s="546"/>
      <c r="F2440" s="546"/>
      <c r="G2440" s="546"/>
      <c r="H2440" s="544"/>
      <c r="I2440" s="518"/>
      <c r="J2440" s="541"/>
      <c r="K2440" s="551"/>
      <c r="L2440" s="542"/>
      <c r="M2440" s="540"/>
    </row>
    <row r="2441" spans="1:15" ht="19.5" thickBot="1">
      <c r="A2441" s="1228" t="s">
        <v>111</v>
      </c>
      <c r="B2441" s="1229"/>
      <c r="C2441" s="1229"/>
      <c r="D2441" s="1229"/>
      <c r="E2441" s="1229"/>
      <c r="F2441" s="1229"/>
      <c r="G2441" s="1229"/>
      <c r="H2441" s="1279"/>
      <c r="I2441" s="550"/>
      <c r="J2441" s="549"/>
      <c r="K2441" s="1274">
        <v>7.34</v>
      </c>
      <c r="L2441" s="1270"/>
      <c r="M2441" s="548">
        <f>K2441*12*I2387</f>
        <v>55340.663999999997</v>
      </c>
    </row>
    <row r="2442" spans="1:15">
      <c r="A2442" s="547" t="s">
        <v>24</v>
      </c>
      <c r="B2442" s="545"/>
      <c r="C2442" s="545"/>
      <c r="D2442" s="545"/>
      <c r="E2442" s="545"/>
      <c r="F2442" s="546"/>
      <c r="G2442" s="545"/>
      <c r="H2442" s="544"/>
      <c r="I2442" s="1271" t="s">
        <v>23</v>
      </c>
      <c r="J2442" s="1272"/>
      <c r="K2442" s="543"/>
      <c r="L2442" s="542"/>
      <c r="M2442" s="540"/>
    </row>
    <row r="2443" spans="1:15">
      <c r="A2443" s="547" t="s">
        <v>22</v>
      </c>
      <c r="B2443" s="545"/>
      <c r="C2443" s="545"/>
      <c r="D2443" s="545"/>
      <c r="E2443" s="545"/>
      <c r="F2443" s="546"/>
      <c r="G2443" s="545"/>
      <c r="H2443" s="544"/>
      <c r="I2443" s="1271" t="s">
        <v>21</v>
      </c>
      <c r="J2443" s="1272"/>
      <c r="K2443" s="543"/>
      <c r="L2443" s="542"/>
      <c r="M2443" s="540"/>
    </row>
    <row r="2444" spans="1:15">
      <c r="A2444" s="547" t="s">
        <v>20</v>
      </c>
      <c r="B2444" s="545"/>
      <c r="C2444" s="545"/>
      <c r="D2444" s="545"/>
      <c r="E2444" s="545"/>
      <c r="F2444" s="546"/>
      <c r="G2444" s="545"/>
      <c r="H2444" s="544"/>
      <c r="I2444" s="1271" t="s">
        <v>19</v>
      </c>
      <c r="J2444" s="1272"/>
      <c r="K2444" s="543"/>
      <c r="L2444" s="542"/>
      <c r="M2444" s="540"/>
    </row>
    <row r="2445" spans="1:15">
      <c r="A2445" s="547" t="s">
        <v>18</v>
      </c>
      <c r="B2445" s="545"/>
      <c r="C2445" s="545"/>
      <c r="D2445" s="545"/>
      <c r="E2445" s="545"/>
      <c r="F2445" s="546"/>
      <c r="G2445" s="545"/>
      <c r="H2445" s="544"/>
      <c r="I2445" s="1271" t="s">
        <v>17</v>
      </c>
      <c r="J2445" s="1272"/>
      <c r="K2445" s="543"/>
      <c r="L2445" s="542"/>
      <c r="M2445" s="540"/>
    </row>
    <row r="2446" spans="1:15">
      <c r="A2446" s="547" t="s">
        <v>16</v>
      </c>
      <c r="B2446" s="545"/>
      <c r="C2446" s="545"/>
      <c r="D2446" s="545"/>
      <c r="E2446" s="545"/>
      <c r="F2446" s="546"/>
      <c r="G2446" s="545"/>
      <c r="H2446" s="544"/>
      <c r="I2446" s="1271" t="s">
        <v>15</v>
      </c>
      <c r="J2446" s="1272"/>
      <c r="K2446" s="543"/>
      <c r="L2446" s="542"/>
      <c r="M2446" s="540"/>
    </row>
    <row r="2447" spans="1:15">
      <c r="A2447" s="547" t="s">
        <v>14</v>
      </c>
      <c r="B2447" s="545"/>
      <c r="C2447" s="545"/>
      <c r="D2447" s="545"/>
      <c r="E2447" s="545"/>
      <c r="F2447" s="546"/>
      <c r="G2447" s="545"/>
      <c r="H2447" s="544"/>
      <c r="I2447" s="518"/>
      <c r="J2447" s="541"/>
      <c r="K2447" s="543"/>
      <c r="L2447" s="542"/>
      <c r="M2447" s="540"/>
    </row>
    <row r="2448" spans="1:15">
      <c r="A2448" s="547" t="s">
        <v>13</v>
      </c>
      <c r="B2448" s="545"/>
      <c r="C2448" s="545"/>
      <c r="D2448" s="545"/>
      <c r="E2448" s="545"/>
      <c r="F2448" s="546"/>
      <c r="G2448" s="545"/>
      <c r="H2448" s="544"/>
      <c r="I2448" s="518"/>
      <c r="J2448" s="541"/>
      <c r="K2448" s="543"/>
      <c r="L2448" s="542"/>
      <c r="M2448" s="540"/>
    </row>
    <row r="2449" spans="1:13">
      <c r="A2449" s="547" t="s">
        <v>12</v>
      </c>
      <c r="B2449" s="545"/>
      <c r="C2449" s="545"/>
      <c r="D2449" s="545"/>
      <c r="E2449" s="545"/>
      <c r="F2449" s="546"/>
      <c r="G2449" s="545"/>
      <c r="H2449" s="544"/>
      <c r="I2449" s="518"/>
      <c r="J2449" s="541"/>
      <c r="K2449" s="543"/>
      <c r="L2449" s="542"/>
      <c r="M2449" s="540"/>
    </row>
    <row r="2450" spans="1:13">
      <c r="A2450" s="547" t="s">
        <v>11</v>
      </c>
      <c r="B2450" s="545"/>
      <c r="C2450" s="545"/>
      <c r="D2450" s="545"/>
      <c r="E2450" s="545"/>
      <c r="F2450" s="546"/>
      <c r="G2450" s="545"/>
      <c r="H2450" s="544"/>
      <c r="I2450" s="518"/>
      <c r="J2450" s="541"/>
      <c r="K2450" s="543"/>
      <c r="L2450" s="542"/>
      <c r="M2450" s="540"/>
    </row>
    <row r="2451" spans="1:13">
      <c r="A2451" s="547" t="s">
        <v>10</v>
      </c>
      <c r="B2451" s="545"/>
      <c r="C2451" s="545"/>
      <c r="D2451" s="545"/>
      <c r="E2451" s="545"/>
      <c r="F2451" s="546"/>
      <c r="G2451" s="545"/>
      <c r="H2451" s="544"/>
      <c r="I2451" s="518"/>
      <c r="J2451" s="541"/>
      <c r="K2451" s="543"/>
      <c r="L2451" s="542"/>
      <c r="M2451" s="540"/>
    </row>
    <row r="2452" spans="1:13" ht="19.5" thickBot="1">
      <c r="A2452" s="1248" t="s">
        <v>9</v>
      </c>
      <c r="B2452" s="1249"/>
      <c r="C2452" s="1249"/>
      <c r="D2452" s="1249"/>
      <c r="E2452" s="1249"/>
      <c r="F2452" s="1249"/>
      <c r="G2452" s="1249"/>
      <c r="H2452" s="1250"/>
      <c r="I2452" s="518"/>
      <c r="J2452" s="541"/>
      <c r="K2452" s="518"/>
      <c r="L2452" s="541"/>
      <c r="M2452" s="540"/>
    </row>
    <row r="2453" spans="1:13">
      <c r="A2453" s="539" t="s">
        <v>8</v>
      </c>
      <c r="B2453" s="538"/>
      <c r="C2453" s="538"/>
      <c r="D2453" s="538"/>
      <c r="E2453" s="538"/>
      <c r="F2453" s="538"/>
      <c r="G2453" s="538"/>
      <c r="H2453" s="538"/>
      <c r="I2453" s="1251" t="s">
        <v>3</v>
      </c>
      <c r="J2453" s="1252"/>
      <c r="K2453" s="537"/>
      <c r="L2453" s="536"/>
      <c r="M2453" s="535"/>
    </row>
    <row r="2454" spans="1:13" ht="19.5" thickBot="1">
      <c r="A2454" s="534" t="s">
        <v>7</v>
      </c>
      <c r="B2454" s="533"/>
      <c r="C2454" s="533"/>
      <c r="D2454" s="533"/>
      <c r="E2454" s="533"/>
      <c r="F2454" s="533"/>
      <c r="G2454" s="533"/>
      <c r="H2454" s="533"/>
      <c r="I2454" s="532"/>
      <c r="J2454" s="530"/>
      <c r="K2454" s="531"/>
      <c r="L2454" s="530"/>
      <c r="M2454" s="529"/>
    </row>
    <row r="2455" spans="1:13" ht="19.5" thickBot="1">
      <c r="A2455" s="1228" t="s">
        <v>6</v>
      </c>
      <c r="B2455" s="1229"/>
      <c r="C2455" s="1229"/>
      <c r="D2455" s="1229"/>
      <c r="E2455" s="1229"/>
      <c r="F2455" s="1229"/>
      <c r="G2455" s="1229"/>
      <c r="H2455" s="1299"/>
      <c r="I2455" s="1232" t="s">
        <v>5</v>
      </c>
      <c r="J2455" s="1300"/>
      <c r="K2455" s="1296">
        <v>1.69</v>
      </c>
      <c r="L2455" s="1297"/>
      <c r="M2455" s="521">
        <f>K2455*12*I2387</f>
        <v>12741.923999999999</v>
      </c>
    </row>
    <row r="2456" spans="1:13" ht="19.5" thickBot="1">
      <c r="A2456" s="526" t="s">
        <v>4</v>
      </c>
      <c r="B2456" s="525"/>
      <c r="C2456" s="525"/>
      <c r="D2456" s="525"/>
      <c r="E2456" s="525"/>
      <c r="F2456" s="525"/>
      <c r="G2456" s="525"/>
      <c r="H2456" s="525"/>
      <c r="I2456" s="1232" t="s">
        <v>3</v>
      </c>
      <c r="J2456" s="1233"/>
      <c r="K2456" s="1258">
        <v>0.5</v>
      </c>
      <c r="L2456" s="1259"/>
      <c r="M2456" s="521">
        <f>K2456*I2387*12</f>
        <v>3769.7999999999997</v>
      </c>
    </row>
    <row r="2457" spans="1:13" ht="19.5" thickBot="1">
      <c r="A2457" s="526" t="s">
        <v>2</v>
      </c>
      <c r="B2457" s="525"/>
      <c r="C2457" s="525"/>
      <c r="D2457" s="525"/>
      <c r="E2457" s="525"/>
      <c r="F2457" s="525"/>
      <c r="G2457" s="525"/>
      <c r="H2457" s="525"/>
      <c r="I2457" s="524"/>
      <c r="J2457" s="523"/>
      <c r="K2457" s="1258"/>
      <c r="L2457" s="1259"/>
      <c r="M2457" s="521">
        <f>K2457*I2387*12</f>
        <v>0</v>
      </c>
    </row>
    <row r="2458" spans="1:13" ht="19.5" thickBot="1">
      <c r="A2458" s="1228" t="s">
        <v>0</v>
      </c>
      <c r="B2458" s="1229"/>
      <c r="C2458" s="1229"/>
      <c r="D2458" s="1229"/>
      <c r="E2458" s="1229"/>
      <c r="F2458" s="1229"/>
      <c r="G2458" s="1229"/>
      <c r="H2458" s="1229"/>
      <c r="I2458" s="522"/>
      <c r="J2458" s="521"/>
      <c r="K2458" s="1230">
        <f>K2388+K2398+K2413+K2441+K2455+K2457+K2456</f>
        <v>39.909999999999997</v>
      </c>
      <c r="L2458" s="1231"/>
      <c r="M2458" s="521">
        <f>M2388+M2398+M2413+M2441+M2455+M2457+M2456</f>
        <v>300905.43599999999</v>
      </c>
    </row>
    <row r="2460" spans="1:13">
      <c r="A2460" s="1329" t="s">
        <v>104</v>
      </c>
      <c r="B2460" s="1329"/>
      <c r="C2460" s="1329"/>
      <c r="D2460" s="1329"/>
      <c r="E2460" s="1329"/>
      <c r="F2460" s="1329"/>
      <c r="G2460" s="1329"/>
      <c r="H2460" s="1329"/>
      <c r="I2460" s="1329"/>
      <c r="J2460" s="1329"/>
      <c r="K2460" s="1329"/>
      <c r="L2460" s="1329"/>
      <c r="M2460" s="573"/>
    </row>
    <row r="2461" spans="1:13">
      <c r="A2461" s="1294" t="s">
        <v>139</v>
      </c>
      <c r="B2461" s="1294"/>
      <c r="C2461" s="1294"/>
      <c r="D2461" s="1294"/>
      <c r="E2461" s="1294"/>
      <c r="F2461" s="1294"/>
      <c r="G2461" s="1294"/>
      <c r="H2461" s="1294"/>
      <c r="I2461" s="1294"/>
      <c r="J2461" s="1294"/>
      <c r="K2461" s="1294"/>
      <c r="L2461" s="1294"/>
      <c r="M2461" s="573"/>
    </row>
    <row r="2462" spans="1:13">
      <c r="A2462" s="607"/>
      <c r="B2462" s="607"/>
      <c r="C2462" s="607"/>
      <c r="D2462" s="607"/>
      <c r="E2462" s="607"/>
      <c r="F2462" s="607" t="s">
        <v>250</v>
      </c>
      <c r="G2462" s="607"/>
      <c r="H2462" s="607"/>
      <c r="I2462" s="607"/>
      <c r="J2462" s="607"/>
      <c r="K2462" s="607"/>
      <c r="L2462" s="607"/>
      <c r="M2462" s="573"/>
    </row>
    <row r="2463" spans="1:13">
      <c r="A2463" s="615"/>
      <c r="B2463" s="591"/>
      <c r="C2463" s="1295" t="s">
        <v>100</v>
      </c>
      <c r="D2463" s="1295"/>
      <c r="E2463" s="1295"/>
      <c r="F2463" s="591"/>
      <c r="G2463" s="591"/>
      <c r="H2463" s="590"/>
      <c r="I2463" s="1285" t="s">
        <v>99</v>
      </c>
      <c r="J2463" s="1286"/>
      <c r="K2463" s="1285" t="s">
        <v>98</v>
      </c>
      <c r="L2463" s="1286"/>
      <c r="M2463" s="589"/>
    </row>
    <row r="2464" spans="1:13">
      <c r="A2464" s="558"/>
      <c r="B2464" s="518"/>
      <c r="C2464" s="518"/>
      <c r="D2464" s="518"/>
      <c r="E2464" s="518"/>
      <c r="F2464" s="518"/>
      <c r="G2464" s="518"/>
      <c r="H2464" s="541"/>
      <c r="I2464" s="518"/>
      <c r="J2464" s="541"/>
      <c r="K2464" s="1271" t="s">
        <v>97</v>
      </c>
      <c r="L2464" s="1272"/>
      <c r="M2464" s="616" t="s">
        <v>96</v>
      </c>
    </row>
    <row r="2465" spans="1:13">
      <c r="A2465" s="558"/>
      <c r="B2465" s="518"/>
      <c r="C2465" s="518"/>
      <c r="D2465" s="518"/>
      <c r="E2465" s="518"/>
      <c r="F2465" s="518"/>
      <c r="G2465" s="518"/>
      <c r="H2465" s="541"/>
      <c r="I2465" s="1271" t="s">
        <v>95</v>
      </c>
      <c r="J2465" s="1272"/>
      <c r="K2465" s="1275" t="s">
        <v>94</v>
      </c>
      <c r="L2465" s="1276"/>
      <c r="M2465" s="616" t="s">
        <v>93</v>
      </c>
    </row>
    <row r="2466" spans="1:13" ht="19.5" thickBot="1">
      <c r="A2466" s="615"/>
      <c r="B2466" s="591"/>
      <c r="C2466" s="591"/>
      <c r="D2466" s="591"/>
      <c r="E2466" s="591"/>
      <c r="F2466" s="591"/>
      <c r="G2466" s="591"/>
      <c r="H2466" s="590"/>
      <c r="I2466" s="1291">
        <v>600.70000000000005</v>
      </c>
      <c r="J2466" s="1292"/>
      <c r="K2466" s="1240"/>
      <c r="L2466" s="1241"/>
      <c r="M2466" s="614"/>
    </row>
    <row r="2467" spans="1:13">
      <c r="A2467" s="605" t="s">
        <v>92</v>
      </c>
      <c r="B2467" s="583"/>
      <c r="C2467" s="583"/>
      <c r="D2467" s="583"/>
      <c r="E2467" s="583"/>
      <c r="F2467" s="583"/>
      <c r="G2467" s="583"/>
      <c r="H2467" s="613"/>
      <c r="I2467" s="537"/>
      <c r="J2467" s="536"/>
      <c r="K2467" s="1293">
        <f>K2470+K2473</f>
        <v>9.59</v>
      </c>
      <c r="L2467" s="1288"/>
      <c r="M2467" s="535">
        <f>K2467*12*I2466</f>
        <v>69128.556000000011</v>
      </c>
    </row>
    <row r="2468" spans="1:13">
      <c r="A2468" s="612" t="s">
        <v>91</v>
      </c>
      <c r="B2468" s="611"/>
      <c r="C2468" s="611"/>
      <c r="D2468" s="611"/>
      <c r="E2468" s="611"/>
      <c r="F2468" s="611"/>
      <c r="G2468" s="611"/>
      <c r="H2468" s="606"/>
      <c r="I2468" s="518"/>
      <c r="J2468" s="541"/>
      <c r="K2468" s="518"/>
      <c r="L2468" s="541"/>
      <c r="M2468" s="610"/>
    </row>
    <row r="2469" spans="1:13" ht="19.5" thickBot="1">
      <c r="A2469" s="601" t="s">
        <v>90</v>
      </c>
      <c r="B2469" s="609"/>
      <c r="C2469" s="609"/>
      <c r="D2469" s="609"/>
      <c r="E2469" s="609"/>
      <c r="F2469" s="609"/>
      <c r="G2469" s="609"/>
      <c r="H2469" s="608"/>
      <c r="I2469" s="531"/>
      <c r="J2469" s="530"/>
      <c r="K2469" s="531"/>
      <c r="L2469" s="530"/>
      <c r="M2469" s="529"/>
    </row>
    <row r="2470" spans="1:13">
      <c r="A2470" s="588" t="s">
        <v>89</v>
      </c>
      <c r="B2470" s="581"/>
      <c r="C2470" s="581"/>
      <c r="D2470" s="581"/>
      <c r="E2470" s="581"/>
      <c r="F2470" s="581"/>
      <c r="G2470" s="581"/>
      <c r="H2470" s="580"/>
      <c r="I2470" s="1275" t="s">
        <v>27</v>
      </c>
      <c r="J2470" s="1276"/>
      <c r="K2470" s="1251">
        <v>5.54</v>
      </c>
      <c r="L2470" s="1252"/>
      <c r="M2470" s="540">
        <f>K2470*12*I2466</f>
        <v>39934.536000000007</v>
      </c>
    </row>
    <row r="2471" spans="1:13">
      <c r="A2471" s="547" t="s">
        <v>80</v>
      </c>
      <c r="B2471" s="518"/>
      <c r="C2471" s="518"/>
      <c r="D2471" s="518"/>
      <c r="E2471" s="518"/>
      <c r="F2471" s="518"/>
      <c r="G2471" s="518"/>
      <c r="H2471" s="541"/>
      <c r="I2471" s="1271" t="s">
        <v>70</v>
      </c>
      <c r="J2471" s="1272"/>
      <c r="K2471" s="573"/>
      <c r="L2471" s="541"/>
      <c r="M2471" s="540"/>
    </row>
    <row r="2472" spans="1:13">
      <c r="A2472" s="588" t="s">
        <v>79</v>
      </c>
      <c r="B2472" s="581"/>
      <c r="C2472" s="581"/>
      <c r="D2472" s="581"/>
      <c r="E2472" s="581"/>
      <c r="F2472" s="581"/>
      <c r="G2472" s="581"/>
      <c r="H2472" s="580"/>
      <c r="I2472" s="1275"/>
      <c r="J2472" s="1276"/>
      <c r="K2472" s="573"/>
      <c r="L2472" s="541"/>
      <c r="M2472" s="540"/>
    </row>
    <row r="2473" spans="1:13">
      <c r="A2473" s="588" t="s">
        <v>88</v>
      </c>
      <c r="B2473" s="581"/>
      <c r="C2473" s="581"/>
      <c r="D2473" s="581"/>
      <c r="E2473" s="581"/>
      <c r="F2473" s="581"/>
      <c r="G2473" s="581"/>
      <c r="H2473" s="580"/>
      <c r="I2473" s="1277" t="s">
        <v>59</v>
      </c>
      <c r="J2473" s="1278"/>
      <c r="K2473" s="1271">
        <v>4.05</v>
      </c>
      <c r="L2473" s="1272"/>
      <c r="M2473" s="540">
        <f>K2473*12*I2466</f>
        <v>29194.02</v>
      </c>
    </row>
    <row r="2474" spans="1:13">
      <c r="A2474" s="595" t="s">
        <v>87</v>
      </c>
      <c r="B2474" s="563"/>
      <c r="C2474" s="563"/>
      <c r="D2474" s="563"/>
      <c r="E2474" s="563"/>
      <c r="F2474" s="563"/>
      <c r="G2474" s="563"/>
      <c r="H2474" s="517"/>
      <c r="I2474" s="1271" t="s">
        <v>70</v>
      </c>
      <c r="J2474" s="1272"/>
      <c r="K2474" s="607"/>
      <c r="L2474" s="606"/>
      <c r="M2474" s="540"/>
    </row>
    <row r="2475" spans="1:13">
      <c r="A2475" s="594" t="s">
        <v>86</v>
      </c>
      <c r="B2475" s="591"/>
      <c r="C2475" s="591"/>
      <c r="D2475" s="591"/>
      <c r="E2475" s="591"/>
      <c r="F2475" s="591"/>
      <c r="G2475" s="591"/>
      <c r="H2475" s="590"/>
      <c r="I2475" s="1271"/>
      <c r="J2475" s="1272"/>
      <c r="K2475" s="573"/>
      <c r="L2475" s="541"/>
      <c r="M2475" s="540"/>
    </row>
    <row r="2476" spans="1:13" ht="19.5" thickBot="1">
      <c r="A2476" s="588" t="s">
        <v>85</v>
      </c>
      <c r="B2476" s="587"/>
      <c r="C2476" s="587"/>
      <c r="D2476" s="587"/>
      <c r="E2476" s="587"/>
      <c r="F2476" s="587"/>
      <c r="G2476" s="587"/>
      <c r="H2476" s="586"/>
      <c r="I2476" s="581"/>
      <c r="J2476" s="580"/>
      <c r="K2476" s="1238"/>
      <c r="L2476" s="1239"/>
      <c r="M2476" s="540"/>
    </row>
    <row r="2477" spans="1:13">
      <c r="A2477" s="605" t="s">
        <v>84</v>
      </c>
      <c r="B2477" s="604"/>
      <c r="C2477" s="604"/>
      <c r="D2477" s="604"/>
      <c r="E2477" s="604"/>
      <c r="F2477" s="604"/>
      <c r="G2477" s="604"/>
      <c r="H2477" s="603"/>
      <c r="I2477" s="537"/>
      <c r="J2477" s="602"/>
      <c r="K2477" s="1290">
        <f>K2479+K2484+K2487</f>
        <v>6.1999999999999993</v>
      </c>
      <c r="L2477" s="1288"/>
      <c r="M2477" s="535">
        <f>K2477*12*I2466</f>
        <v>44692.08</v>
      </c>
    </row>
    <row r="2478" spans="1:13" ht="19.5" thickBot="1">
      <c r="A2478" s="601" t="s">
        <v>83</v>
      </c>
      <c r="B2478" s="600"/>
      <c r="C2478" s="600"/>
      <c r="D2478" s="600"/>
      <c r="E2478" s="600"/>
      <c r="F2478" s="600"/>
      <c r="G2478" s="600"/>
      <c r="H2478" s="599"/>
      <c r="I2478" s="531"/>
      <c r="J2478" s="598"/>
      <c r="K2478" s="531"/>
      <c r="L2478" s="530"/>
      <c r="M2478" s="529"/>
    </row>
    <row r="2479" spans="1:13">
      <c r="A2479" s="547" t="s">
        <v>82</v>
      </c>
      <c r="B2479" s="546"/>
      <c r="C2479" s="546"/>
      <c r="D2479" s="546"/>
      <c r="E2479" s="546"/>
      <c r="F2479" s="546"/>
      <c r="G2479" s="546"/>
      <c r="H2479" s="544"/>
      <c r="I2479" s="1271" t="s">
        <v>27</v>
      </c>
      <c r="J2479" s="1272"/>
      <c r="K2479" s="1251">
        <v>3.11</v>
      </c>
      <c r="L2479" s="1252"/>
      <c r="M2479" s="540">
        <f>K2479*12*I2466</f>
        <v>22418.124000000003</v>
      </c>
    </row>
    <row r="2480" spans="1:13">
      <c r="A2480" s="588" t="s">
        <v>81</v>
      </c>
      <c r="B2480" s="587"/>
      <c r="C2480" s="587"/>
      <c r="D2480" s="587"/>
      <c r="E2480" s="587"/>
      <c r="F2480" s="587"/>
      <c r="G2480" s="587"/>
      <c r="H2480" s="586"/>
      <c r="I2480" s="597"/>
      <c r="J2480" s="596"/>
      <c r="K2480" s="573"/>
      <c r="L2480" s="541"/>
      <c r="M2480" s="540"/>
    </row>
    <row r="2481" spans="1:13">
      <c r="A2481" s="547" t="s">
        <v>80</v>
      </c>
      <c r="B2481" s="518"/>
      <c r="C2481" s="518"/>
      <c r="D2481" s="518"/>
      <c r="E2481" s="518"/>
      <c r="F2481" s="518"/>
      <c r="G2481" s="518"/>
      <c r="H2481" s="541"/>
      <c r="I2481" s="1271" t="s">
        <v>70</v>
      </c>
      <c r="J2481" s="1272"/>
      <c r="K2481" s="573"/>
      <c r="L2481" s="541"/>
      <c r="M2481" s="540"/>
    </row>
    <row r="2482" spans="1:13">
      <c r="A2482" s="588" t="s">
        <v>79</v>
      </c>
      <c r="B2482" s="581"/>
      <c r="C2482" s="581"/>
      <c r="D2482" s="581"/>
      <c r="E2482" s="581"/>
      <c r="F2482" s="581"/>
      <c r="G2482" s="581"/>
      <c r="H2482" s="580"/>
      <c r="I2482" s="1275"/>
      <c r="J2482" s="1276"/>
      <c r="K2482" s="573"/>
      <c r="L2482" s="541"/>
      <c r="M2482" s="540"/>
    </row>
    <row r="2483" spans="1:13">
      <c r="A2483" s="595" t="s">
        <v>78</v>
      </c>
      <c r="B2483" s="563"/>
      <c r="C2483" s="517"/>
      <c r="D2483" s="518"/>
      <c r="E2483" s="518"/>
      <c r="F2483" s="518"/>
      <c r="G2483" s="518"/>
      <c r="H2483" s="541"/>
      <c r="I2483" s="1271" t="s">
        <v>70</v>
      </c>
      <c r="J2483" s="1272"/>
      <c r="K2483" s="573"/>
      <c r="L2483" s="541"/>
      <c r="M2483" s="540"/>
    </row>
    <row r="2484" spans="1:13">
      <c r="A2484" s="547" t="s">
        <v>77</v>
      </c>
      <c r="B2484" s="518"/>
      <c r="C2484" s="518"/>
      <c r="D2484" s="563"/>
      <c r="E2484" s="563"/>
      <c r="F2484" s="563"/>
      <c r="G2484" s="563"/>
      <c r="H2484" s="517"/>
      <c r="I2484" s="1277" t="s">
        <v>59</v>
      </c>
      <c r="J2484" s="1278"/>
      <c r="K2484" s="1271">
        <v>1.36</v>
      </c>
      <c r="L2484" s="1272"/>
      <c r="M2484" s="540">
        <f>K2484*12*I2466</f>
        <v>9803.4240000000009</v>
      </c>
    </row>
    <row r="2485" spans="1:13">
      <c r="A2485" s="594" t="s">
        <v>76</v>
      </c>
      <c r="B2485" s="593"/>
      <c r="C2485" s="593"/>
      <c r="D2485" s="593"/>
      <c r="E2485" s="593"/>
      <c r="F2485" s="593"/>
      <c r="G2485" s="593"/>
      <c r="H2485" s="592"/>
      <c r="I2485" s="1285" t="s">
        <v>75</v>
      </c>
      <c r="J2485" s="1286"/>
      <c r="K2485" s="573"/>
      <c r="L2485" s="541"/>
      <c r="M2485" s="540"/>
    </row>
    <row r="2486" spans="1:13">
      <c r="A2486" s="588"/>
      <c r="B2486" s="587"/>
      <c r="C2486" s="587"/>
      <c r="D2486" s="587"/>
      <c r="E2486" s="587"/>
      <c r="F2486" s="587"/>
      <c r="G2486" s="587"/>
      <c r="H2486" s="586"/>
      <c r="I2486" s="581" t="s">
        <v>74</v>
      </c>
      <c r="J2486" s="580"/>
      <c r="K2486" s="573"/>
      <c r="L2486" s="541"/>
      <c r="M2486" s="540"/>
    </row>
    <row r="2487" spans="1:13">
      <c r="A2487" s="594" t="s">
        <v>73</v>
      </c>
      <c r="B2487" s="593"/>
      <c r="C2487" s="593"/>
      <c r="D2487" s="593"/>
      <c r="E2487" s="593"/>
      <c r="F2487" s="593"/>
      <c r="G2487" s="593"/>
      <c r="H2487" s="592"/>
      <c r="I2487" s="1285" t="s">
        <v>59</v>
      </c>
      <c r="J2487" s="1286"/>
      <c r="K2487" s="1271">
        <v>1.73</v>
      </c>
      <c r="L2487" s="1272"/>
      <c r="M2487" s="540">
        <f>K2487*12*I2466</f>
        <v>12470.531999999999</v>
      </c>
    </row>
    <row r="2488" spans="1:13">
      <c r="A2488" s="588" t="s">
        <v>72</v>
      </c>
      <c r="B2488" s="587"/>
      <c r="C2488" s="587"/>
      <c r="D2488" s="587"/>
      <c r="E2488" s="587"/>
      <c r="F2488" s="587"/>
      <c r="G2488" s="587"/>
      <c r="H2488" s="586"/>
      <c r="I2488" s="581"/>
      <c r="J2488" s="580"/>
      <c r="K2488" s="573"/>
      <c r="L2488" s="541"/>
      <c r="M2488" s="540"/>
    </row>
    <row r="2489" spans="1:13">
      <c r="A2489" s="594" t="s">
        <v>71</v>
      </c>
      <c r="B2489" s="593"/>
      <c r="C2489" s="593"/>
      <c r="D2489" s="593"/>
      <c r="E2489" s="593"/>
      <c r="F2489" s="593"/>
      <c r="G2489" s="593"/>
      <c r="H2489" s="592"/>
      <c r="I2489" s="1271" t="s">
        <v>70</v>
      </c>
      <c r="J2489" s="1272"/>
      <c r="K2489" s="573"/>
      <c r="L2489" s="541"/>
      <c r="M2489" s="540"/>
    </row>
    <row r="2490" spans="1:13">
      <c r="A2490" s="594" t="s">
        <v>69</v>
      </c>
      <c r="B2490" s="593"/>
      <c r="C2490" s="593"/>
      <c r="D2490" s="593"/>
      <c r="E2490" s="593"/>
      <c r="F2490" s="593"/>
      <c r="G2490" s="593"/>
      <c r="H2490" s="592"/>
      <c r="I2490" s="1285" t="s">
        <v>68</v>
      </c>
      <c r="J2490" s="1286"/>
      <c r="K2490" s="591"/>
      <c r="L2490" s="590"/>
      <c r="M2490" s="589"/>
    </row>
    <row r="2491" spans="1:13" ht="19.5" thickBot="1">
      <c r="A2491" s="588"/>
      <c r="B2491" s="587"/>
      <c r="C2491" s="587"/>
      <c r="D2491" s="587"/>
      <c r="E2491" s="587"/>
      <c r="F2491" s="587"/>
      <c r="G2491" s="587"/>
      <c r="H2491" s="586"/>
      <c r="I2491" s="1282" t="s">
        <v>67</v>
      </c>
      <c r="J2491" s="1283"/>
      <c r="K2491" s="581"/>
      <c r="L2491" s="580"/>
      <c r="M2491" s="585"/>
    </row>
    <row r="2492" spans="1:13">
      <c r="A2492" s="584" t="s">
        <v>66</v>
      </c>
      <c r="B2492" s="583"/>
      <c r="C2492" s="583"/>
      <c r="D2492" s="583"/>
      <c r="E2492" s="583"/>
      <c r="F2492" s="583"/>
      <c r="G2492" s="537"/>
      <c r="H2492" s="536"/>
      <c r="I2492" s="537"/>
      <c r="J2492" s="536"/>
      <c r="K2492" s="1287">
        <f>K2494+K2501+K2509+K2513+K2517</f>
        <v>14.590000000000002</v>
      </c>
      <c r="L2492" s="1288"/>
      <c r="M2492" s="535">
        <f>M2494+M2501+M2509+M2513+M2517</f>
        <v>105170.55600000001</v>
      </c>
    </row>
    <row r="2493" spans="1:13" ht="19.5" thickBot="1">
      <c r="A2493" s="582"/>
      <c r="B2493" s="531"/>
      <c r="C2493" s="531"/>
      <c r="D2493" s="531"/>
      <c r="E2493" s="531"/>
      <c r="F2493" s="531"/>
      <c r="G2493" s="531"/>
      <c r="H2493" s="530"/>
      <c r="I2493" s="531"/>
      <c r="J2493" s="530"/>
      <c r="K2493" s="531"/>
      <c r="L2493" s="530"/>
      <c r="M2493" s="529"/>
    </row>
    <row r="2494" spans="1:13" ht="19.5" thickBot="1">
      <c r="A2494" s="1228" t="s">
        <v>65</v>
      </c>
      <c r="B2494" s="1229"/>
      <c r="C2494" s="1229"/>
      <c r="D2494" s="1229"/>
      <c r="E2494" s="1229"/>
      <c r="F2494" s="1229"/>
      <c r="G2494" s="1229"/>
      <c r="H2494" s="1279"/>
      <c r="I2494" s="550"/>
      <c r="J2494" s="549"/>
      <c r="K2494" s="1289">
        <f>K2495+K2496+K2497+K2499+K2500</f>
        <v>8.3000000000000007</v>
      </c>
      <c r="L2494" s="1284"/>
      <c r="M2494" s="548">
        <f>K2494*12*I2466</f>
        <v>59829.720000000008</v>
      </c>
    </row>
    <row r="2495" spans="1:13">
      <c r="A2495" s="588" t="s">
        <v>64</v>
      </c>
      <c r="B2495" s="587"/>
      <c r="C2495" s="587"/>
      <c r="D2495" s="587"/>
      <c r="E2495" s="587"/>
      <c r="F2495" s="587"/>
      <c r="G2495" s="587"/>
      <c r="H2495" s="586"/>
      <c r="I2495" s="1275" t="s">
        <v>63</v>
      </c>
      <c r="J2495" s="1276"/>
      <c r="K2495" s="1251">
        <v>2.2400000000000002</v>
      </c>
      <c r="L2495" s="1252"/>
      <c r="M2495" s="540">
        <f>K2495*12*I2466</f>
        <v>16146.816000000003</v>
      </c>
    </row>
    <row r="2496" spans="1:13">
      <c r="A2496" s="595" t="s">
        <v>62</v>
      </c>
      <c r="B2496" s="676"/>
      <c r="C2496" s="676"/>
      <c r="D2496" s="676"/>
      <c r="E2496" s="676"/>
      <c r="F2496" s="676"/>
      <c r="G2496" s="676"/>
      <c r="H2496" s="675"/>
      <c r="I2496" s="1277" t="s">
        <v>61</v>
      </c>
      <c r="J2496" s="1278"/>
      <c r="K2496" s="1271">
        <v>5.28</v>
      </c>
      <c r="L2496" s="1272"/>
      <c r="M2496" s="540">
        <f>K2496*12*I2466</f>
        <v>38060.351999999999</v>
      </c>
    </row>
    <row r="2497" spans="1:13">
      <c r="A2497" s="594" t="s">
        <v>60</v>
      </c>
      <c r="B2497" s="593"/>
      <c r="C2497" s="593"/>
      <c r="D2497" s="593"/>
      <c r="E2497" s="593"/>
      <c r="F2497" s="593"/>
      <c r="G2497" s="593"/>
      <c r="H2497" s="592"/>
      <c r="I2497" s="1285" t="s">
        <v>59</v>
      </c>
      <c r="J2497" s="1286"/>
      <c r="K2497" s="1271">
        <v>0.6</v>
      </c>
      <c r="L2497" s="1272"/>
      <c r="M2497" s="540">
        <f>K2497*12*I2466</f>
        <v>4325.04</v>
      </c>
    </row>
    <row r="2498" spans="1:13">
      <c r="A2498" s="678" t="s">
        <v>58</v>
      </c>
      <c r="B2498" s="581"/>
      <c r="C2498" s="581"/>
      <c r="D2498" s="581"/>
      <c r="E2498" s="587"/>
      <c r="F2498" s="587"/>
      <c r="G2498" s="587"/>
      <c r="H2498" s="586"/>
      <c r="I2498" s="581"/>
      <c r="J2498" s="580"/>
      <c r="K2498" s="518"/>
      <c r="L2498" s="541"/>
      <c r="M2498" s="540"/>
    </row>
    <row r="2499" spans="1:13">
      <c r="A2499" s="595" t="s">
        <v>57</v>
      </c>
      <c r="B2499" s="676"/>
      <c r="C2499" s="676"/>
      <c r="D2499" s="676"/>
      <c r="E2499" s="676"/>
      <c r="F2499" s="676"/>
      <c r="G2499" s="676"/>
      <c r="H2499" s="675"/>
      <c r="I2499" s="1277" t="s">
        <v>27</v>
      </c>
      <c r="J2499" s="1278"/>
      <c r="K2499" s="1271">
        <v>0.18</v>
      </c>
      <c r="L2499" s="1272"/>
      <c r="M2499" s="540">
        <f>K2499*12*I2466</f>
        <v>1297.5120000000002</v>
      </c>
    </row>
    <row r="2500" spans="1:13" ht="19.5" thickBot="1">
      <c r="A2500" s="594" t="s">
        <v>56</v>
      </c>
      <c r="B2500" s="593"/>
      <c r="C2500" s="593"/>
      <c r="D2500" s="593"/>
      <c r="E2500" s="593"/>
      <c r="F2500" s="593"/>
      <c r="G2500" s="593"/>
      <c r="H2500" s="592"/>
      <c r="I2500" s="1240" t="s">
        <v>27</v>
      </c>
      <c r="J2500" s="1241"/>
      <c r="K2500" s="1282"/>
      <c r="L2500" s="1283"/>
      <c r="M2500" s="540">
        <f>K2500*12*I2466</f>
        <v>0</v>
      </c>
    </row>
    <row r="2501" spans="1:13" ht="19.5" thickBot="1">
      <c r="A2501" s="1303" t="s">
        <v>55</v>
      </c>
      <c r="B2501" s="1304"/>
      <c r="C2501" s="1304"/>
      <c r="D2501" s="1304"/>
      <c r="E2501" s="1304"/>
      <c r="F2501" s="1304"/>
      <c r="G2501" s="1304"/>
      <c r="H2501" s="1305"/>
      <c r="I2501" s="550"/>
      <c r="J2501" s="549"/>
      <c r="K2501" s="1274">
        <f>K2502+K2503+K2505+K2506+K2507+K2508</f>
        <v>2.5499999999999998</v>
      </c>
      <c r="L2501" s="1284"/>
      <c r="M2501" s="548">
        <f>K2501*12*I2466</f>
        <v>18381.420000000002</v>
      </c>
    </row>
    <row r="2502" spans="1:13">
      <c r="A2502" s="677" t="s">
        <v>54</v>
      </c>
      <c r="B2502" s="581"/>
      <c r="C2502" s="581"/>
      <c r="D2502" s="581"/>
      <c r="E2502" s="581"/>
      <c r="F2502" s="587"/>
      <c r="G2502" s="587"/>
      <c r="H2502" s="586"/>
      <c r="I2502" s="576"/>
      <c r="J2502" s="541"/>
      <c r="K2502" s="1251">
        <v>0.14000000000000001</v>
      </c>
      <c r="L2502" s="1252"/>
      <c r="M2502" s="540">
        <f>K2502*12*I2466</f>
        <v>1009.1760000000002</v>
      </c>
    </row>
    <row r="2503" spans="1:13">
      <c r="A2503" s="615" t="s">
        <v>53</v>
      </c>
      <c r="B2503" s="591"/>
      <c r="C2503" s="591"/>
      <c r="D2503" s="591"/>
      <c r="E2503" s="591"/>
      <c r="F2503" s="593"/>
      <c r="G2503" s="593"/>
      <c r="H2503" s="592"/>
      <c r="I2503" s="1271" t="s">
        <v>52</v>
      </c>
      <c r="J2503" s="1272"/>
      <c r="K2503" s="1271">
        <v>1.22</v>
      </c>
      <c r="L2503" s="1272"/>
      <c r="M2503" s="540">
        <f>K2503*12*I2466</f>
        <v>8794.2480000000014</v>
      </c>
    </row>
    <row r="2504" spans="1:13">
      <c r="A2504" s="588" t="s">
        <v>51</v>
      </c>
      <c r="B2504" s="587"/>
      <c r="C2504" s="587"/>
      <c r="D2504" s="587"/>
      <c r="E2504" s="587"/>
      <c r="F2504" s="587"/>
      <c r="G2504" s="587"/>
      <c r="H2504" s="586"/>
      <c r="I2504" s="1275" t="s">
        <v>50</v>
      </c>
      <c r="J2504" s="1276"/>
      <c r="K2504" s="573"/>
      <c r="L2504" s="541"/>
      <c r="M2504" s="540"/>
    </row>
    <row r="2505" spans="1:13">
      <c r="A2505" s="595" t="s">
        <v>49</v>
      </c>
      <c r="B2505" s="676"/>
      <c r="C2505" s="676"/>
      <c r="D2505" s="676"/>
      <c r="E2505" s="676"/>
      <c r="F2505" s="676"/>
      <c r="G2505" s="676"/>
      <c r="H2505" s="675"/>
      <c r="I2505" s="1277" t="s">
        <v>48</v>
      </c>
      <c r="J2505" s="1278"/>
      <c r="K2505" s="1271">
        <v>0.75</v>
      </c>
      <c r="L2505" s="1272"/>
      <c r="M2505" s="540">
        <f>K2505*12*I2466</f>
        <v>5406.3</v>
      </c>
    </row>
    <row r="2506" spans="1:13">
      <c r="A2506" s="595" t="s">
        <v>47</v>
      </c>
      <c r="B2506" s="676"/>
      <c r="C2506" s="676"/>
      <c r="D2506" s="676"/>
      <c r="E2506" s="676"/>
      <c r="F2506" s="676"/>
      <c r="G2506" s="676"/>
      <c r="H2506" s="675"/>
      <c r="I2506" s="1277" t="s">
        <v>46</v>
      </c>
      <c r="J2506" s="1278"/>
      <c r="K2506" s="1271">
        <v>0.19</v>
      </c>
      <c r="L2506" s="1272"/>
      <c r="M2506" s="540">
        <f>K2506*12*I2466</f>
        <v>1369.5960000000002</v>
      </c>
    </row>
    <row r="2507" spans="1:13">
      <c r="A2507" s="594" t="s">
        <v>38</v>
      </c>
      <c r="B2507" s="593"/>
      <c r="C2507" s="593"/>
      <c r="D2507" s="593"/>
      <c r="E2507" s="593"/>
      <c r="F2507" s="593"/>
      <c r="G2507" s="593"/>
      <c r="H2507" s="592"/>
      <c r="I2507" s="1277" t="s">
        <v>37</v>
      </c>
      <c r="J2507" s="1278"/>
      <c r="K2507" s="1238">
        <v>0.1</v>
      </c>
      <c r="L2507" s="1239"/>
      <c r="M2507" s="540">
        <f>K2507*12*I2466</f>
        <v>720.84000000000015</v>
      </c>
    </row>
    <row r="2508" spans="1:13" ht="19.5" thickBot="1">
      <c r="A2508" s="594" t="s">
        <v>45</v>
      </c>
      <c r="B2508" s="593"/>
      <c r="C2508" s="593"/>
      <c r="D2508" s="593"/>
      <c r="E2508" s="593"/>
      <c r="F2508" s="593"/>
      <c r="G2508" s="593"/>
      <c r="H2508" s="592"/>
      <c r="I2508" s="1240" t="s">
        <v>44</v>
      </c>
      <c r="J2508" s="1241"/>
      <c r="K2508" s="1242">
        <v>0.15</v>
      </c>
      <c r="L2508" s="1243"/>
      <c r="M2508" s="572">
        <f>K2508*12*I2466</f>
        <v>1081.26</v>
      </c>
    </row>
    <row r="2509" spans="1:13" ht="19.5" thickBot="1">
      <c r="A2509" s="1303" t="s">
        <v>43</v>
      </c>
      <c r="B2509" s="1304"/>
      <c r="C2509" s="1304"/>
      <c r="D2509" s="1304"/>
      <c r="E2509" s="1304"/>
      <c r="F2509" s="1304"/>
      <c r="G2509" s="1304"/>
      <c r="H2509" s="1305"/>
      <c r="I2509" s="571"/>
      <c r="J2509" s="570"/>
      <c r="K2509" s="1269">
        <f>K2510+K2511+K2512</f>
        <v>1.67</v>
      </c>
      <c r="L2509" s="1270"/>
      <c r="M2509" s="548">
        <f>K2509*12*I2466</f>
        <v>12038.028</v>
      </c>
    </row>
    <row r="2510" spans="1:13">
      <c r="A2510" s="588" t="s">
        <v>42</v>
      </c>
      <c r="B2510" s="587"/>
      <c r="C2510" s="587"/>
      <c r="D2510" s="587"/>
      <c r="E2510" s="587"/>
      <c r="F2510" s="587"/>
      <c r="G2510" s="587"/>
      <c r="H2510" s="586"/>
      <c r="I2510" s="1234" t="s">
        <v>41</v>
      </c>
      <c r="J2510" s="1235"/>
      <c r="K2510" s="1236">
        <v>0.8</v>
      </c>
      <c r="L2510" s="1237"/>
      <c r="M2510" s="540">
        <f>K2510*12*I2466</f>
        <v>5766.7200000000012</v>
      </c>
    </row>
    <row r="2511" spans="1:13">
      <c r="A2511" s="595" t="s">
        <v>40</v>
      </c>
      <c r="B2511" s="676"/>
      <c r="C2511" s="676"/>
      <c r="D2511" s="676"/>
      <c r="E2511" s="676"/>
      <c r="F2511" s="676"/>
      <c r="G2511" s="676"/>
      <c r="H2511" s="675"/>
      <c r="I2511" s="563" t="s">
        <v>39</v>
      </c>
      <c r="J2511" s="517"/>
      <c r="K2511" s="1238">
        <v>0.7</v>
      </c>
      <c r="L2511" s="1239"/>
      <c r="M2511" s="540">
        <f>K2511*12*I2466</f>
        <v>5045.8799999999992</v>
      </c>
    </row>
    <row r="2512" spans="1:13" ht="19.5" thickBot="1">
      <c r="A2512" s="594" t="s">
        <v>38</v>
      </c>
      <c r="B2512" s="593"/>
      <c r="C2512" s="593"/>
      <c r="D2512" s="593"/>
      <c r="E2512" s="593"/>
      <c r="F2512" s="593"/>
      <c r="G2512" s="593"/>
      <c r="H2512" s="592"/>
      <c r="I2512" s="1240" t="s">
        <v>37</v>
      </c>
      <c r="J2512" s="1241"/>
      <c r="K2512" s="1242">
        <v>0.17</v>
      </c>
      <c r="L2512" s="1243"/>
      <c r="M2512" s="540">
        <f>K2512*12*I2466</f>
        <v>1225.4280000000001</v>
      </c>
    </row>
    <row r="2513" spans="1:13" ht="19.5" thickBot="1">
      <c r="A2513" s="1228" t="s">
        <v>106</v>
      </c>
      <c r="B2513" s="1229"/>
      <c r="C2513" s="1229"/>
      <c r="D2513" s="1229"/>
      <c r="E2513" s="1229"/>
      <c r="F2513" s="1229"/>
      <c r="G2513" s="1229"/>
      <c r="H2513" s="1279"/>
      <c r="I2513" s="550"/>
      <c r="J2513" s="549"/>
      <c r="K2513" s="1274">
        <v>1.98</v>
      </c>
      <c r="L2513" s="1270"/>
      <c r="M2513" s="548">
        <f>K2513*12*I2466</f>
        <v>14272.632</v>
      </c>
    </row>
    <row r="2514" spans="1:13">
      <c r="A2514" s="547" t="s">
        <v>33</v>
      </c>
      <c r="B2514" s="546"/>
      <c r="C2514" s="546"/>
      <c r="D2514" s="546"/>
      <c r="E2514" s="546"/>
      <c r="F2514" s="546"/>
      <c r="G2514" s="546"/>
      <c r="H2514" s="544"/>
      <c r="I2514" s="1251" t="s">
        <v>32</v>
      </c>
      <c r="J2514" s="1252"/>
      <c r="K2514" s="543"/>
      <c r="L2514" s="542"/>
      <c r="M2514" s="540"/>
    </row>
    <row r="2515" spans="1:13">
      <c r="A2515" s="547" t="s">
        <v>31</v>
      </c>
      <c r="B2515" s="546"/>
      <c r="C2515" s="546"/>
      <c r="D2515" s="546"/>
      <c r="E2515" s="546"/>
      <c r="F2515" s="546"/>
      <c r="G2515" s="546"/>
      <c r="H2515" s="544"/>
      <c r="I2515" s="518"/>
      <c r="J2515" s="541"/>
      <c r="K2515" s="543"/>
      <c r="L2515" s="542"/>
      <c r="M2515" s="540"/>
    </row>
    <row r="2516" spans="1:13" ht="19.5" thickBot="1">
      <c r="A2516" s="547" t="s">
        <v>30</v>
      </c>
      <c r="B2516" s="546"/>
      <c r="C2516" s="546"/>
      <c r="D2516" s="546"/>
      <c r="E2516" s="546"/>
      <c r="F2516" s="546"/>
      <c r="G2516" s="546"/>
      <c r="H2516" s="544"/>
      <c r="I2516" s="558"/>
      <c r="J2516" s="541"/>
      <c r="K2516" s="543"/>
      <c r="L2516" s="542"/>
      <c r="M2516" s="540"/>
    </row>
    <row r="2517" spans="1:13" ht="19.5" thickBot="1">
      <c r="A2517" s="674" t="s">
        <v>105</v>
      </c>
      <c r="B2517" s="673"/>
      <c r="C2517" s="673"/>
      <c r="D2517" s="673"/>
      <c r="E2517" s="673"/>
      <c r="F2517" s="673"/>
      <c r="G2517" s="673"/>
      <c r="H2517" s="672"/>
      <c r="I2517" s="550"/>
      <c r="J2517" s="549"/>
      <c r="K2517" s="1274">
        <v>0.09</v>
      </c>
      <c r="L2517" s="1270"/>
      <c r="M2517" s="548">
        <f>K2517*12*I2466</f>
        <v>648.75600000000009</v>
      </c>
    </row>
    <row r="2518" spans="1:13">
      <c r="A2518" s="547" t="s">
        <v>28</v>
      </c>
      <c r="B2518" s="546"/>
      <c r="C2518" s="546"/>
      <c r="D2518" s="546"/>
      <c r="E2518" s="546"/>
      <c r="F2518" s="546"/>
      <c r="G2518" s="546"/>
      <c r="H2518" s="544"/>
      <c r="I2518" s="1251" t="s">
        <v>27</v>
      </c>
      <c r="J2518" s="1252"/>
      <c r="K2518" s="551"/>
      <c r="L2518" s="542"/>
      <c r="M2518" s="540"/>
    </row>
    <row r="2519" spans="1:13" ht="19.5" thickBot="1">
      <c r="A2519" s="547" t="s">
        <v>26</v>
      </c>
      <c r="B2519" s="546"/>
      <c r="C2519" s="546"/>
      <c r="D2519" s="546"/>
      <c r="E2519" s="546"/>
      <c r="F2519" s="546"/>
      <c r="G2519" s="546"/>
      <c r="H2519" s="544"/>
      <c r="I2519" s="518"/>
      <c r="J2519" s="541"/>
      <c r="K2519" s="551"/>
      <c r="L2519" s="542"/>
      <c r="M2519" s="540"/>
    </row>
    <row r="2520" spans="1:13" ht="19.5" thickBot="1">
      <c r="A2520" s="1228" t="s">
        <v>111</v>
      </c>
      <c r="B2520" s="1229"/>
      <c r="C2520" s="1229"/>
      <c r="D2520" s="1229"/>
      <c r="E2520" s="1229"/>
      <c r="F2520" s="1229"/>
      <c r="G2520" s="1229"/>
      <c r="H2520" s="1279"/>
      <c r="I2520" s="550"/>
      <c r="J2520" s="549"/>
      <c r="K2520" s="1274">
        <v>7.34</v>
      </c>
      <c r="L2520" s="1270"/>
      <c r="M2520" s="548">
        <f>K2520*12*I2466</f>
        <v>52909.656000000003</v>
      </c>
    </row>
    <row r="2521" spans="1:13">
      <c r="A2521" s="547" t="s">
        <v>24</v>
      </c>
      <c r="B2521" s="545"/>
      <c r="C2521" s="545"/>
      <c r="D2521" s="545"/>
      <c r="E2521" s="545"/>
      <c r="F2521" s="546"/>
      <c r="G2521" s="545"/>
      <c r="H2521" s="544"/>
      <c r="I2521" s="1271" t="s">
        <v>23</v>
      </c>
      <c r="J2521" s="1272"/>
      <c r="K2521" s="543"/>
      <c r="L2521" s="542"/>
      <c r="M2521" s="540"/>
    </row>
    <row r="2522" spans="1:13">
      <c r="A2522" s="547" t="s">
        <v>22</v>
      </c>
      <c r="B2522" s="545"/>
      <c r="C2522" s="545"/>
      <c r="D2522" s="545"/>
      <c r="E2522" s="545"/>
      <c r="F2522" s="546"/>
      <c r="G2522" s="545"/>
      <c r="H2522" s="544"/>
      <c r="I2522" s="1271" t="s">
        <v>21</v>
      </c>
      <c r="J2522" s="1272"/>
      <c r="K2522" s="543"/>
      <c r="L2522" s="542"/>
      <c r="M2522" s="540"/>
    </row>
    <row r="2523" spans="1:13">
      <c r="A2523" s="547" t="s">
        <v>20</v>
      </c>
      <c r="B2523" s="545"/>
      <c r="C2523" s="545"/>
      <c r="D2523" s="545"/>
      <c r="E2523" s="545"/>
      <c r="F2523" s="546"/>
      <c r="G2523" s="545"/>
      <c r="H2523" s="544"/>
      <c r="I2523" s="1271" t="s">
        <v>19</v>
      </c>
      <c r="J2523" s="1272"/>
      <c r="K2523" s="543"/>
      <c r="L2523" s="542"/>
      <c r="M2523" s="540"/>
    </row>
    <row r="2524" spans="1:13">
      <c r="A2524" s="547" t="s">
        <v>18</v>
      </c>
      <c r="B2524" s="545"/>
      <c r="C2524" s="545"/>
      <c r="D2524" s="545"/>
      <c r="E2524" s="545"/>
      <c r="F2524" s="546"/>
      <c r="G2524" s="545"/>
      <c r="H2524" s="544"/>
      <c r="I2524" s="1271" t="s">
        <v>17</v>
      </c>
      <c r="J2524" s="1272"/>
      <c r="K2524" s="543"/>
      <c r="L2524" s="542"/>
      <c r="M2524" s="540"/>
    </row>
    <row r="2525" spans="1:13">
      <c r="A2525" s="547" t="s">
        <v>16</v>
      </c>
      <c r="B2525" s="545"/>
      <c r="C2525" s="545"/>
      <c r="D2525" s="545"/>
      <c r="E2525" s="545"/>
      <c r="F2525" s="546"/>
      <c r="G2525" s="545"/>
      <c r="H2525" s="544"/>
      <c r="I2525" s="1271" t="s">
        <v>15</v>
      </c>
      <c r="J2525" s="1272"/>
      <c r="K2525" s="543"/>
      <c r="L2525" s="542"/>
      <c r="M2525" s="540"/>
    </row>
    <row r="2526" spans="1:13">
      <c r="A2526" s="547" t="s">
        <v>14</v>
      </c>
      <c r="B2526" s="545"/>
      <c r="C2526" s="545"/>
      <c r="D2526" s="545"/>
      <c r="E2526" s="545"/>
      <c r="F2526" s="546"/>
      <c r="G2526" s="545"/>
      <c r="H2526" s="544"/>
      <c r="I2526" s="518"/>
      <c r="J2526" s="541"/>
      <c r="K2526" s="543"/>
      <c r="L2526" s="542"/>
      <c r="M2526" s="540"/>
    </row>
    <row r="2527" spans="1:13">
      <c r="A2527" s="547" t="s">
        <v>13</v>
      </c>
      <c r="B2527" s="545"/>
      <c r="C2527" s="545"/>
      <c r="D2527" s="545"/>
      <c r="E2527" s="545"/>
      <c r="F2527" s="546"/>
      <c r="G2527" s="545"/>
      <c r="H2527" s="544"/>
      <c r="I2527" s="518"/>
      <c r="J2527" s="541"/>
      <c r="K2527" s="543"/>
      <c r="L2527" s="542"/>
      <c r="M2527" s="540"/>
    </row>
    <row r="2528" spans="1:13">
      <c r="A2528" s="547" t="s">
        <v>12</v>
      </c>
      <c r="B2528" s="545"/>
      <c r="C2528" s="545"/>
      <c r="D2528" s="545"/>
      <c r="E2528" s="545"/>
      <c r="F2528" s="546"/>
      <c r="G2528" s="545"/>
      <c r="H2528" s="544"/>
      <c r="I2528" s="518"/>
      <c r="J2528" s="541"/>
      <c r="K2528" s="543"/>
      <c r="L2528" s="542"/>
      <c r="M2528" s="540"/>
    </row>
    <row r="2529" spans="1:13">
      <c r="A2529" s="547" t="s">
        <v>11</v>
      </c>
      <c r="B2529" s="545"/>
      <c r="C2529" s="545"/>
      <c r="D2529" s="545"/>
      <c r="E2529" s="545"/>
      <c r="F2529" s="546"/>
      <c r="G2529" s="545"/>
      <c r="H2529" s="544"/>
      <c r="I2529" s="518"/>
      <c r="J2529" s="541"/>
      <c r="K2529" s="543"/>
      <c r="L2529" s="542"/>
      <c r="M2529" s="540"/>
    </row>
    <row r="2530" spans="1:13">
      <c r="A2530" s="547" t="s">
        <v>10</v>
      </c>
      <c r="B2530" s="545"/>
      <c r="C2530" s="545"/>
      <c r="D2530" s="545"/>
      <c r="E2530" s="545"/>
      <c r="F2530" s="546"/>
      <c r="G2530" s="545"/>
      <c r="H2530" s="544"/>
      <c r="I2530" s="518"/>
      <c r="J2530" s="541"/>
      <c r="K2530" s="543"/>
      <c r="L2530" s="542"/>
      <c r="M2530" s="540"/>
    </row>
    <row r="2531" spans="1:13" ht="19.5" thickBot="1">
      <c r="A2531" s="1248" t="s">
        <v>9</v>
      </c>
      <c r="B2531" s="1249"/>
      <c r="C2531" s="1249"/>
      <c r="D2531" s="1249"/>
      <c r="E2531" s="1249"/>
      <c r="F2531" s="1249"/>
      <c r="G2531" s="1249"/>
      <c r="H2531" s="1250"/>
      <c r="I2531" s="518"/>
      <c r="J2531" s="541"/>
      <c r="K2531" s="518"/>
      <c r="L2531" s="541"/>
      <c r="M2531" s="540"/>
    </row>
    <row r="2532" spans="1:13">
      <c r="A2532" s="539" t="s">
        <v>8</v>
      </c>
      <c r="B2532" s="538"/>
      <c r="C2532" s="538"/>
      <c r="D2532" s="538"/>
      <c r="E2532" s="538"/>
      <c r="F2532" s="538"/>
      <c r="G2532" s="538"/>
      <c r="H2532" s="538"/>
      <c r="I2532" s="1251" t="s">
        <v>3</v>
      </c>
      <c r="J2532" s="1252"/>
      <c r="K2532" s="537"/>
      <c r="L2532" s="536"/>
      <c r="M2532" s="535"/>
    </row>
    <row r="2533" spans="1:13" ht="19.5" thickBot="1">
      <c r="A2533" s="534" t="s">
        <v>7</v>
      </c>
      <c r="B2533" s="533"/>
      <c r="C2533" s="533"/>
      <c r="D2533" s="533"/>
      <c r="E2533" s="533"/>
      <c r="F2533" s="533"/>
      <c r="G2533" s="533"/>
      <c r="H2533" s="533"/>
      <c r="I2533" s="532"/>
      <c r="J2533" s="530"/>
      <c r="K2533" s="531"/>
      <c r="L2533" s="530"/>
      <c r="M2533" s="529"/>
    </row>
    <row r="2534" spans="1:13" ht="19.5" thickBot="1">
      <c r="A2534" s="1228" t="s">
        <v>6</v>
      </c>
      <c r="B2534" s="1229"/>
      <c r="C2534" s="1229"/>
      <c r="D2534" s="1229"/>
      <c r="E2534" s="1229"/>
      <c r="F2534" s="1229"/>
      <c r="G2534" s="1229"/>
      <c r="H2534" s="1299"/>
      <c r="I2534" s="1232" t="s">
        <v>5</v>
      </c>
      <c r="J2534" s="1300"/>
      <c r="K2534" s="1296">
        <v>1.69</v>
      </c>
      <c r="L2534" s="1297"/>
      <c r="M2534" s="521">
        <f>K2534*12*I2466</f>
        <v>12182.196000000002</v>
      </c>
    </row>
    <row r="2535" spans="1:13" ht="19.5" thickBot="1">
      <c r="A2535" s="526" t="s">
        <v>4</v>
      </c>
      <c r="B2535" s="525"/>
      <c r="C2535" s="525"/>
      <c r="D2535" s="525"/>
      <c r="E2535" s="525"/>
      <c r="F2535" s="525"/>
      <c r="G2535" s="525"/>
      <c r="H2535" s="525"/>
      <c r="I2535" s="1232" t="s">
        <v>3</v>
      </c>
      <c r="J2535" s="1233"/>
      <c r="K2535" s="1258">
        <v>0.6</v>
      </c>
      <c r="L2535" s="1259"/>
      <c r="M2535" s="521">
        <f>K2535*12*I2466</f>
        <v>4325.04</v>
      </c>
    </row>
    <row r="2536" spans="1:13" ht="19.5" thickBot="1">
      <c r="A2536" s="526" t="s">
        <v>2</v>
      </c>
      <c r="B2536" s="525"/>
      <c r="C2536" s="525"/>
      <c r="D2536" s="525"/>
      <c r="E2536" s="525"/>
      <c r="F2536" s="525"/>
      <c r="G2536" s="525"/>
      <c r="H2536" s="525"/>
      <c r="I2536" s="524"/>
      <c r="J2536" s="523"/>
      <c r="K2536" s="1258"/>
      <c r="L2536" s="1259"/>
      <c r="M2536" s="521">
        <f>K2536*12*I2466</f>
        <v>0</v>
      </c>
    </row>
    <row r="2537" spans="1:13" ht="19.5" thickBot="1">
      <c r="A2537" s="1228" t="s">
        <v>0</v>
      </c>
      <c r="B2537" s="1229"/>
      <c r="C2537" s="1229"/>
      <c r="D2537" s="1229"/>
      <c r="E2537" s="1229"/>
      <c r="F2537" s="1229"/>
      <c r="G2537" s="1229"/>
      <c r="H2537" s="1229"/>
      <c r="I2537" s="522"/>
      <c r="J2537" s="521"/>
      <c r="K2537" s="1230">
        <f>K2467+K2477+K2492+K2520+K2534+K2536+K2535</f>
        <v>40.01</v>
      </c>
      <c r="L2537" s="1231"/>
      <c r="M2537" s="521">
        <f>M2467+M2477+M2492+M2520+M2534+M2536+M2535</f>
        <v>288408.08400000003</v>
      </c>
    </row>
    <row r="2539" spans="1:13">
      <c r="A2539" s="1329" t="s">
        <v>104</v>
      </c>
      <c r="B2539" s="1329"/>
      <c r="C2539" s="1329"/>
      <c r="D2539" s="1329"/>
      <c r="E2539" s="1329"/>
      <c r="F2539" s="1329"/>
      <c r="G2539" s="1329"/>
      <c r="H2539" s="1329"/>
      <c r="I2539" s="1329"/>
      <c r="J2539" s="1329"/>
      <c r="K2539" s="1329"/>
      <c r="L2539" s="1329"/>
      <c r="M2539" s="573"/>
    </row>
    <row r="2540" spans="1:13">
      <c r="A2540" s="1294" t="s">
        <v>139</v>
      </c>
      <c r="B2540" s="1294"/>
      <c r="C2540" s="1294"/>
      <c r="D2540" s="1294"/>
      <c r="E2540" s="1294"/>
      <c r="F2540" s="1294"/>
      <c r="G2540" s="1294"/>
      <c r="H2540" s="1294"/>
      <c r="I2540" s="1294"/>
      <c r="J2540" s="1294"/>
      <c r="K2540" s="1294"/>
      <c r="L2540" s="1294"/>
      <c r="M2540" s="573"/>
    </row>
    <row r="2541" spans="1:13">
      <c r="A2541" s="607"/>
      <c r="B2541" s="607"/>
      <c r="C2541" s="607"/>
      <c r="D2541" s="607"/>
      <c r="E2541" s="607"/>
      <c r="F2541" s="607" t="s">
        <v>249</v>
      </c>
      <c r="G2541" s="607"/>
      <c r="H2541" s="607"/>
      <c r="I2541" s="607"/>
      <c r="J2541" s="607"/>
      <c r="K2541" s="607"/>
      <c r="L2541" s="607"/>
      <c r="M2541" s="573"/>
    </row>
    <row r="2542" spans="1:13">
      <c r="A2542" s="615"/>
      <c r="B2542" s="591"/>
      <c r="C2542" s="1295" t="s">
        <v>100</v>
      </c>
      <c r="D2542" s="1295"/>
      <c r="E2542" s="1295"/>
      <c r="F2542" s="591"/>
      <c r="G2542" s="591"/>
      <c r="H2542" s="590"/>
      <c r="I2542" s="1285" t="s">
        <v>99</v>
      </c>
      <c r="J2542" s="1286"/>
      <c r="K2542" s="1285" t="s">
        <v>98</v>
      </c>
      <c r="L2542" s="1286"/>
      <c r="M2542" s="589"/>
    </row>
    <row r="2543" spans="1:13">
      <c r="A2543" s="558"/>
      <c r="B2543" s="518"/>
      <c r="C2543" s="518"/>
      <c r="D2543" s="518"/>
      <c r="E2543" s="518"/>
      <c r="F2543" s="518"/>
      <c r="G2543" s="518"/>
      <c r="H2543" s="541"/>
      <c r="I2543" s="518"/>
      <c r="J2543" s="541"/>
      <c r="K2543" s="1271" t="s">
        <v>97</v>
      </c>
      <c r="L2543" s="1272"/>
      <c r="M2543" s="616" t="s">
        <v>96</v>
      </c>
    </row>
    <row r="2544" spans="1:13">
      <c r="A2544" s="558"/>
      <c r="B2544" s="518"/>
      <c r="C2544" s="518"/>
      <c r="D2544" s="518"/>
      <c r="E2544" s="518"/>
      <c r="F2544" s="518"/>
      <c r="G2544" s="518"/>
      <c r="H2544" s="541"/>
      <c r="I2544" s="1271" t="s">
        <v>95</v>
      </c>
      <c r="J2544" s="1272"/>
      <c r="K2544" s="1275" t="s">
        <v>94</v>
      </c>
      <c r="L2544" s="1276"/>
      <c r="M2544" s="616" t="s">
        <v>93</v>
      </c>
    </row>
    <row r="2545" spans="1:13" ht="19.5" thickBot="1">
      <c r="A2545" s="615"/>
      <c r="B2545" s="591"/>
      <c r="C2545" s="591"/>
      <c r="D2545" s="591"/>
      <c r="E2545" s="591"/>
      <c r="F2545" s="591"/>
      <c r="G2545" s="591"/>
      <c r="H2545" s="590"/>
      <c r="I2545" s="1291">
        <v>621.20000000000005</v>
      </c>
      <c r="J2545" s="1292"/>
      <c r="K2545" s="1240"/>
      <c r="L2545" s="1241"/>
      <c r="M2545" s="614"/>
    </row>
    <row r="2546" spans="1:13">
      <c r="A2546" s="605" t="s">
        <v>92</v>
      </c>
      <c r="B2546" s="583"/>
      <c r="C2546" s="583"/>
      <c r="D2546" s="583"/>
      <c r="E2546" s="583"/>
      <c r="F2546" s="583"/>
      <c r="G2546" s="583"/>
      <c r="H2546" s="613"/>
      <c r="I2546" s="537"/>
      <c r="J2546" s="536"/>
      <c r="K2546" s="1293">
        <f>K2549+K2552</f>
        <v>7.59</v>
      </c>
      <c r="L2546" s="1288"/>
      <c r="M2546" s="535">
        <f>K2546*12*I2545</f>
        <v>56578.896000000001</v>
      </c>
    </row>
    <row r="2547" spans="1:13">
      <c r="A2547" s="612" t="s">
        <v>91</v>
      </c>
      <c r="B2547" s="611"/>
      <c r="C2547" s="611"/>
      <c r="D2547" s="611"/>
      <c r="E2547" s="611"/>
      <c r="F2547" s="611"/>
      <c r="G2547" s="611"/>
      <c r="H2547" s="606"/>
      <c r="I2547" s="518"/>
      <c r="J2547" s="541"/>
      <c r="K2547" s="518"/>
      <c r="L2547" s="541"/>
      <c r="M2547" s="610"/>
    </row>
    <row r="2548" spans="1:13" ht="19.5" thickBot="1">
      <c r="A2548" s="601" t="s">
        <v>90</v>
      </c>
      <c r="B2548" s="609"/>
      <c r="C2548" s="609"/>
      <c r="D2548" s="609"/>
      <c r="E2548" s="609"/>
      <c r="F2548" s="609"/>
      <c r="G2548" s="609"/>
      <c r="H2548" s="608"/>
      <c r="I2548" s="531"/>
      <c r="J2548" s="530"/>
      <c r="K2548" s="531"/>
      <c r="L2548" s="530"/>
      <c r="M2548" s="529"/>
    </row>
    <row r="2549" spans="1:13">
      <c r="A2549" s="588" t="s">
        <v>89</v>
      </c>
      <c r="B2549" s="581"/>
      <c r="C2549" s="581"/>
      <c r="D2549" s="581"/>
      <c r="E2549" s="581"/>
      <c r="F2549" s="581"/>
      <c r="G2549" s="581"/>
      <c r="H2549" s="580"/>
      <c r="I2549" s="1275" t="s">
        <v>27</v>
      </c>
      <c r="J2549" s="1276"/>
      <c r="K2549" s="1251">
        <v>4.54</v>
      </c>
      <c r="L2549" s="1252"/>
      <c r="M2549" s="540">
        <f>K2549*12*I2545</f>
        <v>33842.976000000002</v>
      </c>
    </row>
    <row r="2550" spans="1:13">
      <c r="A2550" s="547" t="s">
        <v>80</v>
      </c>
      <c r="B2550" s="518"/>
      <c r="C2550" s="518"/>
      <c r="D2550" s="518"/>
      <c r="E2550" s="518"/>
      <c r="F2550" s="518"/>
      <c r="G2550" s="518"/>
      <c r="H2550" s="541"/>
      <c r="I2550" s="1271" t="s">
        <v>70</v>
      </c>
      <c r="J2550" s="1272"/>
      <c r="K2550" s="573"/>
      <c r="L2550" s="541"/>
      <c r="M2550" s="540"/>
    </row>
    <row r="2551" spans="1:13">
      <c r="A2551" s="588" t="s">
        <v>79</v>
      </c>
      <c r="B2551" s="581"/>
      <c r="C2551" s="581"/>
      <c r="D2551" s="581"/>
      <c r="E2551" s="581"/>
      <c r="F2551" s="581"/>
      <c r="G2551" s="581"/>
      <c r="H2551" s="580"/>
      <c r="I2551" s="1275"/>
      <c r="J2551" s="1276"/>
      <c r="K2551" s="573"/>
      <c r="L2551" s="541"/>
      <c r="M2551" s="540"/>
    </row>
    <row r="2552" spans="1:13">
      <c r="A2552" s="588" t="s">
        <v>88</v>
      </c>
      <c r="B2552" s="581"/>
      <c r="C2552" s="581"/>
      <c r="D2552" s="581"/>
      <c r="E2552" s="581"/>
      <c r="F2552" s="581"/>
      <c r="G2552" s="581"/>
      <c r="H2552" s="580"/>
      <c r="I2552" s="1277" t="s">
        <v>59</v>
      </c>
      <c r="J2552" s="1278"/>
      <c r="K2552" s="1271">
        <v>3.05</v>
      </c>
      <c r="L2552" s="1272"/>
      <c r="M2552" s="540">
        <f>K2552*12*I2545</f>
        <v>22735.919999999998</v>
      </c>
    </row>
    <row r="2553" spans="1:13">
      <c r="A2553" s="595" t="s">
        <v>87</v>
      </c>
      <c r="B2553" s="563"/>
      <c r="C2553" s="563"/>
      <c r="D2553" s="563"/>
      <c r="E2553" s="563"/>
      <c r="F2553" s="563"/>
      <c r="G2553" s="563"/>
      <c r="H2553" s="517"/>
      <c r="I2553" s="1271" t="s">
        <v>70</v>
      </c>
      <c r="J2553" s="1272"/>
      <c r="K2553" s="607"/>
      <c r="L2553" s="606"/>
      <c r="M2553" s="540"/>
    </row>
    <row r="2554" spans="1:13">
      <c r="A2554" s="594" t="s">
        <v>86</v>
      </c>
      <c r="B2554" s="591"/>
      <c r="C2554" s="591"/>
      <c r="D2554" s="591"/>
      <c r="E2554" s="591"/>
      <c r="F2554" s="591"/>
      <c r="G2554" s="591"/>
      <c r="H2554" s="590"/>
      <c r="I2554" s="1271"/>
      <c r="J2554" s="1272"/>
      <c r="K2554" s="573"/>
      <c r="L2554" s="541"/>
      <c r="M2554" s="540"/>
    </row>
    <row r="2555" spans="1:13" ht="19.5" thickBot="1">
      <c r="A2555" s="588" t="s">
        <v>85</v>
      </c>
      <c r="B2555" s="587"/>
      <c r="C2555" s="587"/>
      <c r="D2555" s="587"/>
      <c r="E2555" s="587"/>
      <c r="F2555" s="587"/>
      <c r="G2555" s="587"/>
      <c r="H2555" s="586"/>
      <c r="I2555" s="581"/>
      <c r="J2555" s="580"/>
      <c r="K2555" s="1238"/>
      <c r="L2555" s="1239"/>
      <c r="M2555" s="540"/>
    </row>
    <row r="2556" spans="1:13">
      <c r="A2556" s="605" t="s">
        <v>84</v>
      </c>
      <c r="B2556" s="604"/>
      <c r="C2556" s="604"/>
      <c r="D2556" s="604"/>
      <c r="E2556" s="604"/>
      <c r="F2556" s="604"/>
      <c r="G2556" s="604"/>
      <c r="H2556" s="603"/>
      <c r="I2556" s="537"/>
      <c r="J2556" s="602"/>
      <c r="K2556" s="1290">
        <f>K2558+K2563+K2566</f>
        <v>6.1999999999999993</v>
      </c>
      <c r="L2556" s="1288"/>
      <c r="M2556" s="535">
        <f>K2556*12*I2545</f>
        <v>46217.279999999999</v>
      </c>
    </row>
    <row r="2557" spans="1:13" ht="19.5" thickBot="1">
      <c r="A2557" s="601" t="s">
        <v>83</v>
      </c>
      <c r="B2557" s="600"/>
      <c r="C2557" s="600"/>
      <c r="D2557" s="600"/>
      <c r="E2557" s="600"/>
      <c r="F2557" s="600"/>
      <c r="G2557" s="600"/>
      <c r="H2557" s="599"/>
      <c r="I2557" s="531"/>
      <c r="J2557" s="598"/>
      <c r="K2557" s="531"/>
      <c r="L2557" s="530"/>
      <c r="M2557" s="529"/>
    </row>
    <row r="2558" spans="1:13">
      <c r="A2558" s="547" t="s">
        <v>82</v>
      </c>
      <c r="B2558" s="546"/>
      <c r="C2558" s="546"/>
      <c r="D2558" s="546"/>
      <c r="E2558" s="546"/>
      <c r="F2558" s="546"/>
      <c r="G2558" s="546"/>
      <c r="H2558" s="544"/>
      <c r="I2558" s="1271" t="s">
        <v>27</v>
      </c>
      <c r="J2558" s="1272"/>
      <c r="K2558" s="1251">
        <v>3.11</v>
      </c>
      <c r="L2558" s="1252"/>
      <c r="M2558" s="540">
        <f>K2558*12*I2545</f>
        <v>23183.184000000001</v>
      </c>
    </row>
    <row r="2559" spans="1:13">
      <c r="A2559" s="588" t="s">
        <v>81</v>
      </c>
      <c r="B2559" s="587"/>
      <c r="C2559" s="587"/>
      <c r="D2559" s="587"/>
      <c r="E2559" s="587"/>
      <c r="F2559" s="587"/>
      <c r="G2559" s="587"/>
      <c r="H2559" s="586"/>
      <c r="I2559" s="597"/>
      <c r="J2559" s="596"/>
      <c r="K2559" s="573"/>
      <c r="L2559" s="541"/>
      <c r="M2559" s="540"/>
    </row>
    <row r="2560" spans="1:13">
      <c r="A2560" s="547" t="s">
        <v>80</v>
      </c>
      <c r="B2560" s="518"/>
      <c r="C2560" s="518"/>
      <c r="D2560" s="518"/>
      <c r="E2560" s="518"/>
      <c r="F2560" s="518"/>
      <c r="G2560" s="518"/>
      <c r="H2560" s="541"/>
      <c r="I2560" s="1271" t="s">
        <v>70</v>
      </c>
      <c r="J2560" s="1272"/>
      <c r="K2560" s="573"/>
      <c r="L2560" s="541"/>
      <c r="M2560" s="540"/>
    </row>
    <row r="2561" spans="1:13">
      <c r="A2561" s="588" t="s">
        <v>79</v>
      </c>
      <c r="B2561" s="581"/>
      <c r="C2561" s="581"/>
      <c r="D2561" s="581"/>
      <c r="E2561" s="581"/>
      <c r="F2561" s="581"/>
      <c r="G2561" s="581"/>
      <c r="H2561" s="580"/>
      <c r="I2561" s="1275"/>
      <c r="J2561" s="1276"/>
      <c r="K2561" s="573"/>
      <c r="L2561" s="541"/>
      <c r="M2561" s="540"/>
    </row>
    <row r="2562" spans="1:13">
      <c r="A2562" s="595" t="s">
        <v>78</v>
      </c>
      <c r="B2562" s="563"/>
      <c r="C2562" s="517"/>
      <c r="D2562" s="518"/>
      <c r="E2562" s="518"/>
      <c r="F2562" s="518"/>
      <c r="G2562" s="518"/>
      <c r="H2562" s="541"/>
      <c r="I2562" s="1271" t="s">
        <v>70</v>
      </c>
      <c r="J2562" s="1272"/>
      <c r="K2562" s="573"/>
      <c r="L2562" s="541"/>
      <c r="M2562" s="540"/>
    </row>
    <row r="2563" spans="1:13">
      <c r="A2563" s="547" t="s">
        <v>77</v>
      </c>
      <c r="B2563" s="518"/>
      <c r="C2563" s="518"/>
      <c r="D2563" s="563"/>
      <c r="E2563" s="563"/>
      <c r="F2563" s="563"/>
      <c r="G2563" s="563"/>
      <c r="H2563" s="517"/>
      <c r="I2563" s="1277" t="s">
        <v>59</v>
      </c>
      <c r="J2563" s="1278"/>
      <c r="K2563" s="1271">
        <v>1.36</v>
      </c>
      <c r="L2563" s="1272"/>
      <c r="M2563" s="540">
        <f>K2563*12*I2545</f>
        <v>10137.984</v>
      </c>
    </row>
    <row r="2564" spans="1:13">
      <c r="A2564" s="594" t="s">
        <v>76</v>
      </c>
      <c r="B2564" s="593"/>
      <c r="C2564" s="593"/>
      <c r="D2564" s="593"/>
      <c r="E2564" s="593"/>
      <c r="F2564" s="593"/>
      <c r="G2564" s="593"/>
      <c r="H2564" s="592"/>
      <c r="I2564" s="1285" t="s">
        <v>75</v>
      </c>
      <c r="J2564" s="1286"/>
      <c r="K2564" s="573"/>
      <c r="L2564" s="541"/>
      <c r="M2564" s="540"/>
    </row>
    <row r="2565" spans="1:13">
      <c r="A2565" s="588"/>
      <c r="B2565" s="587"/>
      <c r="C2565" s="587"/>
      <c r="D2565" s="587"/>
      <c r="E2565" s="587"/>
      <c r="F2565" s="587"/>
      <c r="G2565" s="587"/>
      <c r="H2565" s="586"/>
      <c r="I2565" s="581" t="s">
        <v>74</v>
      </c>
      <c r="J2565" s="580"/>
      <c r="K2565" s="573"/>
      <c r="L2565" s="541"/>
      <c r="M2565" s="540"/>
    </row>
    <row r="2566" spans="1:13">
      <c r="A2566" s="594" t="s">
        <v>73</v>
      </c>
      <c r="B2566" s="593"/>
      <c r="C2566" s="593"/>
      <c r="D2566" s="593"/>
      <c r="E2566" s="593"/>
      <c r="F2566" s="593"/>
      <c r="G2566" s="593"/>
      <c r="H2566" s="592"/>
      <c r="I2566" s="1285" t="s">
        <v>59</v>
      </c>
      <c r="J2566" s="1286"/>
      <c r="K2566" s="1271">
        <v>1.73</v>
      </c>
      <c r="L2566" s="1272"/>
      <c r="M2566" s="540">
        <f>K2566*12*I2545</f>
        <v>12896.111999999999</v>
      </c>
    </row>
    <row r="2567" spans="1:13">
      <c r="A2567" s="588" t="s">
        <v>72</v>
      </c>
      <c r="B2567" s="587"/>
      <c r="C2567" s="587"/>
      <c r="D2567" s="587"/>
      <c r="E2567" s="587"/>
      <c r="F2567" s="587"/>
      <c r="G2567" s="587"/>
      <c r="H2567" s="586"/>
      <c r="I2567" s="581"/>
      <c r="J2567" s="580"/>
      <c r="K2567" s="573"/>
      <c r="L2567" s="541"/>
      <c r="M2567" s="540"/>
    </row>
    <row r="2568" spans="1:13">
      <c r="A2568" s="594" t="s">
        <v>71</v>
      </c>
      <c r="B2568" s="593"/>
      <c r="C2568" s="593"/>
      <c r="D2568" s="593"/>
      <c r="E2568" s="593"/>
      <c r="F2568" s="593"/>
      <c r="G2568" s="593"/>
      <c r="H2568" s="592"/>
      <c r="I2568" s="1271" t="s">
        <v>70</v>
      </c>
      <c r="J2568" s="1272"/>
      <c r="K2568" s="573"/>
      <c r="L2568" s="541"/>
      <c r="M2568" s="540"/>
    </row>
    <row r="2569" spans="1:13">
      <c r="A2569" s="594" t="s">
        <v>69</v>
      </c>
      <c r="B2569" s="593"/>
      <c r="C2569" s="593"/>
      <c r="D2569" s="593"/>
      <c r="E2569" s="593"/>
      <c r="F2569" s="593"/>
      <c r="G2569" s="593"/>
      <c r="H2569" s="592"/>
      <c r="I2569" s="1285" t="s">
        <v>68</v>
      </c>
      <c r="J2569" s="1286"/>
      <c r="K2569" s="591"/>
      <c r="L2569" s="590"/>
      <c r="M2569" s="589"/>
    </row>
    <row r="2570" spans="1:13" ht="19.5" thickBot="1">
      <c r="A2570" s="588"/>
      <c r="B2570" s="587"/>
      <c r="C2570" s="587"/>
      <c r="D2570" s="587"/>
      <c r="E2570" s="587"/>
      <c r="F2570" s="587"/>
      <c r="G2570" s="587"/>
      <c r="H2570" s="586"/>
      <c r="I2570" s="1282" t="s">
        <v>67</v>
      </c>
      <c r="J2570" s="1283"/>
      <c r="K2570" s="581"/>
      <c r="L2570" s="580"/>
      <c r="M2570" s="585"/>
    </row>
    <row r="2571" spans="1:13">
      <c r="A2571" s="584" t="s">
        <v>66</v>
      </c>
      <c r="B2571" s="583"/>
      <c r="C2571" s="583"/>
      <c r="D2571" s="583"/>
      <c r="E2571" s="583"/>
      <c r="F2571" s="583"/>
      <c r="G2571" s="537"/>
      <c r="H2571" s="536"/>
      <c r="I2571" s="537"/>
      <c r="J2571" s="536"/>
      <c r="K2571" s="1287">
        <f>K2573+K2580+K2588+K2592+K2596</f>
        <v>17.14</v>
      </c>
      <c r="L2571" s="1288"/>
      <c r="M2571" s="535">
        <f>M2573+M2580+M2588+M2592+M2596</f>
        <v>127768.41600000001</v>
      </c>
    </row>
    <row r="2572" spans="1:13" ht="19.5" thickBot="1">
      <c r="A2572" s="582"/>
      <c r="B2572" s="531"/>
      <c r="C2572" s="531"/>
      <c r="D2572" s="531"/>
      <c r="E2572" s="531"/>
      <c r="F2572" s="531"/>
      <c r="G2572" s="531"/>
      <c r="H2572" s="530"/>
      <c r="I2572" s="531"/>
      <c r="J2572" s="530"/>
      <c r="K2572" s="531"/>
      <c r="L2572" s="530"/>
      <c r="M2572" s="529"/>
    </row>
    <row r="2573" spans="1:13" ht="19.5" thickBot="1">
      <c r="A2573" s="1228" t="s">
        <v>65</v>
      </c>
      <c r="B2573" s="1229"/>
      <c r="C2573" s="1229"/>
      <c r="D2573" s="1229"/>
      <c r="E2573" s="1229"/>
      <c r="F2573" s="1229"/>
      <c r="G2573" s="1229"/>
      <c r="H2573" s="1279"/>
      <c r="I2573" s="550"/>
      <c r="J2573" s="549"/>
      <c r="K2573" s="1289">
        <f>K2574+K2575+K2576+K2578+K2579</f>
        <v>10.850000000000001</v>
      </c>
      <c r="L2573" s="1284"/>
      <c r="M2573" s="548">
        <f>K2573*12*I2545</f>
        <v>80880.24000000002</v>
      </c>
    </row>
    <row r="2574" spans="1:13">
      <c r="A2574" s="588" t="s">
        <v>64</v>
      </c>
      <c r="B2574" s="587"/>
      <c r="C2574" s="587"/>
      <c r="D2574" s="587"/>
      <c r="E2574" s="587"/>
      <c r="F2574" s="587"/>
      <c r="G2574" s="587"/>
      <c r="H2574" s="586"/>
      <c r="I2574" s="1275" t="s">
        <v>63</v>
      </c>
      <c r="J2574" s="1276"/>
      <c r="K2574" s="1251">
        <v>2.2400000000000002</v>
      </c>
      <c r="L2574" s="1252"/>
      <c r="M2574" s="540">
        <f>K2574*12*I2545</f>
        <v>16697.856000000003</v>
      </c>
    </row>
    <row r="2575" spans="1:13">
      <c r="A2575" s="595" t="s">
        <v>62</v>
      </c>
      <c r="B2575" s="676"/>
      <c r="C2575" s="676"/>
      <c r="D2575" s="676"/>
      <c r="E2575" s="676"/>
      <c r="F2575" s="676"/>
      <c r="G2575" s="676"/>
      <c r="H2575" s="675"/>
      <c r="I2575" s="1277" t="s">
        <v>61</v>
      </c>
      <c r="J2575" s="1278"/>
      <c r="K2575" s="1271">
        <v>5.28</v>
      </c>
      <c r="L2575" s="1272"/>
      <c r="M2575" s="540">
        <f>K2575*12*I2545</f>
        <v>39359.232000000004</v>
      </c>
    </row>
    <row r="2576" spans="1:13">
      <c r="A2576" s="594" t="s">
        <v>60</v>
      </c>
      <c r="B2576" s="593"/>
      <c r="C2576" s="593"/>
      <c r="D2576" s="593"/>
      <c r="E2576" s="593"/>
      <c r="F2576" s="593"/>
      <c r="G2576" s="593"/>
      <c r="H2576" s="592"/>
      <c r="I2576" s="1285" t="s">
        <v>59</v>
      </c>
      <c r="J2576" s="1286"/>
      <c r="K2576" s="1271">
        <v>0.6</v>
      </c>
      <c r="L2576" s="1272"/>
      <c r="M2576" s="540">
        <f>K2576*12*I2545</f>
        <v>4472.6400000000003</v>
      </c>
    </row>
    <row r="2577" spans="1:13">
      <c r="A2577" s="678" t="s">
        <v>58</v>
      </c>
      <c r="B2577" s="581"/>
      <c r="C2577" s="581"/>
      <c r="D2577" s="581"/>
      <c r="E2577" s="587"/>
      <c r="F2577" s="587"/>
      <c r="G2577" s="587"/>
      <c r="H2577" s="586"/>
      <c r="I2577" s="581"/>
      <c r="J2577" s="580"/>
      <c r="K2577" s="518"/>
      <c r="L2577" s="541"/>
      <c r="M2577" s="540"/>
    </row>
    <row r="2578" spans="1:13">
      <c r="A2578" s="595" t="s">
        <v>57</v>
      </c>
      <c r="B2578" s="676"/>
      <c r="C2578" s="676"/>
      <c r="D2578" s="676"/>
      <c r="E2578" s="676"/>
      <c r="F2578" s="676"/>
      <c r="G2578" s="676"/>
      <c r="H2578" s="675"/>
      <c r="I2578" s="1277" t="s">
        <v>27</v>
      </c>
      <c r="J2578" s="1278"/>
      <c r="K2578" s="1271">
        <v>0.18</v>
      </c>
      <c r="L2578" s="1272"/>
      <c r="M2578" s="540">
        <f>K2578*12*I2545</f>
        <v>1341.7920000000001</v>
      </c>
    </row>
    <row r="2579" spans="1:13" ht="19.5" thickBot="1">
      <c r="A2579" s="594" t="s">
        <v>56</v>
      </c>
      <c r="B2579" s="593"/>
      <c r="C2579" s="593"/>
      <c r="D2579" s="593"/>
      <c r="E2579" s="593"/>
      <c r="F2579" s="593"/>
      <c r="G2579" s="593"/>
      <c r="H2579" s="592"/>
      <c r="I2579" s="1240" t="s">
        <v>27</v>
      </c>
      <c r="J2579" s="1241"/>
      <c r="K2579" s="1282">
        <v>2.5499999999999998</v>
      </c>
      <c r="L2579" s="1283"/>
      <c r="M2579" s="540">
        <f>K2579*12*I2545</f>
        <v>19008.72</v>
      </c>
    </row>
    <row r="2580" spans="1:13" ht="19.5" thickBot="1">
      <c r="A2580" s="1303" t="s">
        <v>55</v>
      </c>
      <c r="B2580" s="1304"/>
      <c r="C2580" s="1304"/>
      <c r="D2580" s="1304"/>
      <c r="E2580" s="1304"/>
      <c r="F2580" s="1304"/>
      <c r="G2580" s="1304"/>
      <c r="H2580" s="1305"/>
      <c r="I2580" s="550"/>
      <c r="J2580" s="549"/>
      <c r="K2580" s="1274">
        <f>K2581+K2582+K2584+K2585+K2586+K2587</f>
        <v>2.5499999999999998</v>
      </c>
      <c r="L2580" s="1284"/>
      <c r="M2580" s="548">
        <f>K2580*12*I2545</f>
        <v>19008.72</v>
      </c>
    </row>
    <row r="2581" spans="1:13">
      <c r="A2581" s="677" t="s">
        <v>54</v>
      </c>
      <c r="B2581" s="581"/>
      <c r="C2581" s="581"/>
      <c r="D2581" s="581"/>
      <c r="E2581" s="581"/>
      <c r="F2581" s="587"/>
      <c r="G2581" s="587"/>
      <c r="H2581" s="586"/>
      <c r="I2581" s="576"/>
      <c r="J2581" s="541"/>
      <c r="K2581" s="1251">
        <v>0.14000000000000001</v>
      </c>
      <c r="L2581" s="1252"/>
      <c r="M2581" s="540">
        <f>K2581*12*I2545</f>
        <v>1043.6160000000002</v>
      </c>
    </row>
    <row r="2582" spans="1:13">
      <c r="A2582" s="615" t="s">
        <v>53</v>
      </c>
      <c r="B2582" s="591"/>
      <c r="C2582" s="591"/>
      <c r="D2582" s="591"/>
      <c r="E2582" s="591"/>
      <c r="F2582" s="593"/>
      <c r="G2582" s="593"/>
      <c r="H2582" s="592"/>
      <c r="I2582" s="1271" t="s">
        <v>52</v>
      </c>
      <c r="J2582" s="1272"/>
      <c r="K2582" s="1271">
        <v>1.22</v>
      </c>
      <c r="L2582" s="1272"/>
      <c r="M2582" s="540">
        <f>K2582*12*I2545</f>
        <v>9094.3680000000004</v>
      </c>
    </row>
    <row r="2583" spans="1:13">
      <c r="A2583" s="588" t="s">
        <v>51</v>
      </c>
      <c r="B2583" s="587"/>
      <c r="C2583" s="587"/>
      <c r="D2583" s="587"/>
      <c r="E2583" s="587"/>
      <c r="F2583" s="587"/>
      <c r="G2583" s="587"/>
      <c r="H2583" s="586"/>
      <c r="I2583" s="1275" t="s">
        <v>50</v>
      </c>
      <c r="J2583" s="1276"/>
      <c r="K2583" s="573"/>
      <c r="L2583" s="541"/>
      <c r="M2583" s="540"/>
    </row>
    <row r="2584" spans="1:13">
      <c r="A2584" s="595" t="s">
        <v>49</v>
      </c>
      <c r="B2584" s="676"/>
      <c r="C2584" s="676"/>
      <c r="D2584" s="676"/>
      <c r="E2584" s="676"/>
      <c r="F2584" s="676"/>
      <c r="G2584" s="676"/>
      <c r="H2584" s="675"/>
      <c r="I2584" s="1277" t="s">
        <v>48</v>
      </c>
      <c r="J2584" s="1278"/>
      <c r="K2584" s="1271">
        <v>0.75</v>
      </c>
      <c r="L2584" s="1272"/>
      <c r="M2584" s="540">
        <f>K2584*12*I2545</f>
        <v>5590.8</v>
      </c>
    </row>
    <row r="2585" spans="1:13">
      <c r="A2585" s="595" t="s">
        <v>47</v>
      </c>
      <c r="B2585" s="676"/>
      <c r="C2585" s="676"/>
      <c r="D2585" s="676"/>
      <c r="E2585" s="676"/>
      <c r="F2585" s="676"/>
      <c r="G2585" s="676"/>
      <c r="H2585" s="675"/>
      <c r="I2585" s="1277" t="s">
        <v>46</v>
      </c>
      <c r="J2585" s="1278"/>
      <c r="K2585" s="1271">
        <v>0.19</v>
      </c>
      <c r="L2585" s="1272"/>
      <c r="M2585" s="540">
        <f>K2585*12*I2545</f>
        <v>1416.3360000000002</v>
      </c>
    </row>
    <row r="2586" spans="1:13">
      <c r="A2586" s="594" t="s">
        <v>38</v>
      </c>
      <c r="B2586" s="593"/>
      <c r="C2586" s="593"/>
      <c r="D2586" s="593"/>
      <c r="E2586" s="593"/>
      <c r="F2586" s="593"/>
      <c r="G2586" s="593"/>
      <c r="H2586" s="592"/>
      <c r="I2586" s="1277" t="s">
        <v>37</v>
      </c>
      <c r="J2586" s="1278"/>
      <c r="K2586" s="1238">
        <v>0.1</v>
      </c>
      <c r="L2586" s="1239"/>
      <c r="M2586" s="540">
        <f>K2586*12*I2545</f>
        <v>745.44000000000017</v>
      </c>
    </row>
    <row r="2587" spans="1:13" ht="19.5" thickBot="1">
      <c r="A2587" s="594" t="s">
        <v>45</v>
      </c>
      <c r="B2587" s="593"/>
      <c r="C2587" s="593"/>
      <c r="D2587" s="593"/>
      <c r="E2587" s="593"/>
      <c r="F2587" s="593"/>
      <c r="G2587" s="593"/>
      <c r="H2587" s="592"/>
      <c r="I2587" s="1240" t="s">
        <v>44</v>
      </c>
      <c r="J2587" s="1241"/>
      <c r="K2587" s="1242">
        <v>0.15</v>
      </c>
      <c r="L2587" s="1243"/>
      <c r="M2587" s="572">
        <f>K2587*12*I2545</f>
        <v>1118.1600000000001</v>
      </c>
    </row>
    <row r="2588" spans="1:13" ht="19.5" thickBot="1">
      <c r="A2588" s="1303" t="s">
        <v>43</v>
      </c>
      <c r="B2588" s="1304"/>
      <c r="C2588" s="1304"/>
      <c r="D2588" s="1304"/>
      <c r="E2588" s="1304"/>
      <c r="F2588" s="1304"/>
      <c r="G2588" s="1304"/>
      <c r="H2588" s="1305"/>
      <c r="I2588" s="571"/>
      <c r="J2588" s="570"/>
      <c r="K2588" s="1269">
        <f>K2589+K2590+K2591</f>
        <v>1.67</v>
      </c>
      <c r="L2588" s="1270"/>
      <c r="M2588" s="548">
        <f>K2588*12*I2545</f>
        <v>12448.848</v>
      </c>
    </row>
    <row r="2589" spans="1:13">
      <c r="A2589" s="588" t="s">
        <v>42</v>
      </c>
      <c r="B2589" s="587"/>
      <c r="C2589" s="587"/>
      <c r="D2589" s="587"/>
      <c r="E2589" s="587"/>
      <c r="F2589" s="587"/>
      <c r="G2589" s="587"/>
      <c r="H2589" s="586"/>
      <c r="I2589" s="1234" t="s">
        <v>41</v>
      </c>
      <c r="J2589" s="1235"/>
      <c r="K2589" s="1236">
        <v>0.8</v>
      </c>
      <c r="L2589" s="1237"/>
      <c r="M2589" s="540">
        <f>K2589*12*I2545</f>
        <v>5963.5200000000013</v>
      </c>
    </row>
    <row r="2590" spans="1:13">
      <c r="A2590" s="595" t="s">
        <v>40</v>
      </c>
      <c r="B2590" s="676"/>
      <c r="C2590" s="676"/>
      <c r="D2590" s="676"/>
      <c r="E2590" s="676"/>
      <c r="F2590" s="676"/>
      <c r="G2590" s="676"/>
      <c r="H2590" s="675"/>
      <c r="I2590" s="563" t="s">
        <v>39</v>
      </c>
      <c r="J2590" s="517"/>
      <c r="K2590" s="1238">
        <v>0.7</v>
      </c>
      <c r="L2590" s="1239"/>
      <c r="M2590" s="540">
        <f>K2590*12*I2545</f>
        <v>5218.08</v>
      </c>
    </row>
    <row r="2591" spans="1:13" ht="19.5" thickBot="1">
      <c r="A2591" s="594" t="s">
        <v>38</v>
      </c>
      <c r="B2591" s="593"/>
      <c r="C2591" s="593"/>
      <c r="D2591" s="593"/>
      <c r="E2591" s="593"/>
      <c r="F2591" s="593"/>
      <c r="G2591" s="593"/>
      <c r="H2591" s="592"/>
      <c r="I2591" s="1240" t="s">
        <v>37</v>
      </c>
      <c r="J2591" s="1241"/>
      <c r="K2591" s="1242">
        <v>0.17</v>
      </c>
      <c r="L2591" s="1243"/>
      <c r="M2591" s="540">
        <f>K2591*12*I2545</f>
        <v>1267.248</v>
      </c>
    </row>
    <row r="2592" spans="1:13" ht="19.5" thickBot="1">
      <c r="A2592" s="1228" t="s">
        <v>106</v>
      </c>
      <c r="B2592" s="1229"/>
      <c r="C2592" s="1229"/>
      <c r="D2592" s="1229"/>
      <c r="E2592" s="1229"/>
      <c r="F2592" s="1229"/>
      <c r="G2592" s="1229"/>
      <c r="H2592" s="1279"/>
      <c r="I2592" s="550"/>
      <c r="J2592" s="549"/>
      <c r="K2592" s="1274">
        <v>1.98</v>
      </c>
      <c r="L2592" s="1270"/>
      <c r="M2592" s="548">
        <f>K2592*12*I2545</f>
        <v>14759.712</v>
      </c>
    </row>
    <row r="2593" spans="1:13">
      <c r="A2593" s="547" t="s">
        <v>33</v>
      </c>
      <c r="B2593" s="546"/>
      <c r="C2593" s="546"/>
      <c r="D2593" s="546"/>
      <c r="E2593" s="546"/>
      <c r="F2593" s="546"/>
      <c r="G2593" s="546"/>
      <c r="H2593" s="544"/>
      <c r="I2593" s="1251" t="s">
        <v>32</v>
      </c>
      <c r="J2593" s="1252"/>
      <c r="K2593" s="543"/>
      <c r="L2593" s="542"/>
      <c r="M2593" s="540"/>
    </row>
    <row r="2594" spans="1:13">
      <c r="A2594" s="547" t="s">
        <v>31</v>
      </c>
      <c r="B2594" s="546"/>
      <c r="C2594" s="546"/>
      <c r="D2594" s="546"/>
      <c r="E2594" s="546"/>
      <c r="F2594" s="546"/>
      <c r="G2594" s="546"/>
      <c r="H2594" s="544"/>
      <c r="I2594" s="518"/>
      <c r="J2594" s="541"/>
      <c r="K2594" s="543"/>
      <c r="L2594" s="542"/>
      <c r="M2594" s="540"/>
    </row>
    <row r="2595" spans="1:13" ht="19.5" thickBot="1">
      <c r="A2595" s="547" t="s">
        <v>30</v>
      </c>
      <c r="B2595" s="546"/>
      <c r="C2595" s="546"/>
      <c r="D2595" s="546"/>
      <c r="E2595" s="546"/>
      <c r="F2595" s="546"/>
      <c r="G2595" s="546"/>
      <c r="H2595" s="544"/>
      <c r="I2595" s="558"/>
      <c r="J2595" s="541"/>
      <c r="K2595" s="543"/>
      <c r="L2595" s="542"/>
      <c r="M2595" s="540"/>
    </row>
    <row r="2596" spans="1:13" ht="19.5" thickBot="1">
      <c r="A2596" s="674" t="s">
        <v>105</v>
      </c>
      <c r="B2596" s="673"/>
      <c r="C2596" s="673"/>
      <c r="D2596" s="673"/>
      <c r="E2596" s="673"/>
      <c r="F2596" s="673"/>
      <c r="G2596" s="673"/>
      <c r="H2596" s="672"/>
      <c r="I2596" s="550"/>
      <c r="J2596" s="549"/>
      <c r="K2596" s="1274">
        <v>0.09</v>
      </c>
      <c r="L2596" s="1270"/>
      <c r="M2596" s="548">
        <f>K2596*12*I2545</f>
        <v>670.89600000000007</v>
      </c>
    </row>
    <row r="2597" spans="1:13">
      <c r="A2597" s="547" t="s">
        <v>28</v>
      </c>
      <c r="B2597" s="546"/>
      <c r="C2597" s="546"/>
      <c r="D2597" s="546"/>
      <c r="E2597" s="546"/>
      <c r="F2597" s="546"/>
      <c r="G2597" s="546"/>
      <c r="H2597" s="544"/>
      <c r="I2597" s="1251" t="s">
        <v>27</v>
      </c>
      <c r="J2597" s="1252"/>
      <c r="K2597" s="551"/>
      <c r="L2597" s="542"/>
      <c r="M2597" s="540"/>
    </row>
    <row r="2598" spans="1:13" ht="19.5" thickBot="1">
      <c r="A2598" s="547" t="s">
        <v>26</v>
      </c>
      <c r="B2598" s="546"/>
      <c r="C2598" s="546"/>
      <c r="D2598" s="546"/>
      <c r="E2598" s="546"/>
      <c r="F2598" s="546"/>
      <c r="G2598" s="546"/>
      <c r="H2598" s="544"/>
      <c r="I2598" s="518"/>
      <c r="J2598" s="541"/>
      <c r="K2598" s="551"/>
      <c r="L2598" s="542"/>
      <c r="M2598" s="540"/>
    </row>
    <row r="2599" spans="1:13" ht="19.5" thickBot="1">
      <c r="A2599" s="1228" t="s">
        <v>111</v>
      </c>
      <c r="B2599" s="1229"/>
      <c r="C2599" s="1229"/>
      <c r="D2599" s="1229"/>
      <c r="E2599" s="1229"/>
      <c r="F2599" s="1229"/>
      <c r="G2599" s="1229"/>
      <c r="H2599" s="1279"/>
      <c r="I2599" s="550"/>
      <c r="J2599" s="549"/>
      <c r="K2599" s="1274">
        <v>7.34</v>
      </c>
      <c r="L2599" s="1270"/>
      <c r="M2599" s="548">
        <f>K2599*12*I2545</f>
        <v>54715.296000000002</v>
      </c>
    </row>
    <row r="2600" spans="1:13">
      <c r="A2600" s="547" t="s">
        <v>24</v>
      </c>
      <c r="B2600" s="545"/>
      <c r="C2600" s="545"/>
      <c r="D2600" s="545"/>
      <c r="E2600" s="545"/>
      <c r="F2600" s="546"/>
      <c r="G2600" s="545"/>
      <c r="H2600" s="544"/>
      <c r="I2600" s="1271" t="s">
        <v>23</v>
      </c>
      <c r="J2600" s="1272"/>
      <c r="K2600" s="543"/>
      <c r="L2600" s="542"/>
      <c r="M2600" s="540"/>
    </row>
    <row r="2601" spans="1:13">
      <c r="A2601" s="547" t="s">
        <v>22</v>
      </c>
      <c r="B2601" s="545"/>
      <c r="C2601" s="545"/>
      <c r="D2601" s="545"/>
      <c r="E2601" s="545"/>
      <c r="F2601" s="546"/>
      <c r="G2601" s="545"/>
      <c r="H2601" s="544"/>
      <c r="I2601" s="1271" t="s">
        <v>21</v>
      </c>
      <c r="J2601" s="1272"/>
      <c r="K2601" s="543"/>
      <c r="L2601" s="542"/>
      <c r="M2601" s="540"/>
    </row>
    <row r="2602" spans="1:13">
      <c r="A2602" s="547" t="s">
        <v>20</v>
      </c>
      <c r="B2602" s="545"/>
      <c r="C2602" s="545"/>
      <c r="D2602" s="545"/>
      <c r="E2602" s="545"/>
      <c r="F2602" s="546"/>
      <c r="G2602" s="545"/>
      <c r="H2602" s="544"/>
      <c r="I2602" s="1271" t="s">
        <v>19</v>
      </c>
      <c r="J2602" s="1272"/>
      <c r="K2602" s="543"/>
      <c r="L2602" s="542"/>
      <c r="M2602" s="540"/>
    </row>
    <row r="2603" spans="1:13">
      <c r="A2603" s="547" t="s">
        <v>18</v>
      </c>
      <c r="B2603" s="545"/>
      <c r="C2603" s="545"/>
      <c r="D2603" s="545"/>
      <c r="E2603" s="545"/>
      <c r="F2603" s="546"/>
      <c r="G2603" s="545"/>
      <c r="H2603" s="544"/>
      <c r="I2603" s="1271" t="s">
        <v>17</v>
      </c>
      <c r="J2603" s="1272"/>
      <c r="K2603" s="543"/>
      <c r="L2603" s="542"/>
      <c r="M2603" s="540"/>
    </row>
    <row r="2604" spans="1:13">
      <c r="A2604" s="547" t="s">
        <v>16</v>
      </c>
      <c r="B2604" s="545"/>
      <c r="C2604" s="545"/>
      <c r="D2604" s="545"/>
      <c r="E2604" s="545"/>
      <c r="F2604" s="546"/>
      <c r="G2604" s="545"/>
      <c r="H2604" s="544"/>
      <c r="I2604" s="1271" t="s">
        <v>15</v>
      </c>
      <c r="J2604" s="1272"/>
      <c r="K2604" s="543"/>
      <c r="L2604" s="542"/>
      <c r="M2604" s="540"/>
    </row>
    <row r="2605" spans="1:13">
      <c r="A2605" s="547" t="s">
        <v>14</v>
      </c>
      <c r="B2605" s="545"/>
      <c r="C2605" s="545"/>
      <c r="D2605" s="545"/>
      <c r="E2605" s="545"/>
      <c r="F2605" s="546"/>
      <c r="G2605" s="545"/>
      <c r="H2605" s="544"/>
      <c r="I2605" s="518"/>
      <c r="J2605" s="541"/>
      <c r="K2605" s="543"/>
      <c r="L2605" s="542"/>
      <c r="M2605" s="540"/>
    </row>
    <row r="2606" spans="1:13">
      <c r="A2606" s="547" t="s">
        <v>13</v>
      </c>
      <c r="B2606" s="545"/>
      <c r="C2606" s="545"/>
      <c r="D2606" s="545"/>
      <c r="E2606" s="545"/>
      <c r="F2606" s="546"/>
      <c r="G2606" s="545"/>
      <c r="H2606" s="544"/>
      <c r="I2606" s="518"/>
      <c r="J2606" s="541"/>
      <c r="K2606" s="543"/>
      <c r="L2606" s="542"/>
      <c r="M2606" s="540"/>
    </row>
    <row r="2607" spans="1:13">
      <c r="A2607" s="547" t="s">
        <v>12</v>
      </c>
      <c r="B2607" s="545"/>
      <c r="C2607" s="545"/>
      <c r="D2607" s="545"/>
      <c r="E2607" s="545"/>
      <c r="F2607" s="546"/>
      <c r="G2607" s="545"/>
      <c r="H2607" s="544"/>
      <c r="I2607" s="518"/>
      <c r="J2607" s="541"/>
      <c r="K2607" s="543"/>
      <c r="L2607" s="542"/>
      <c r="M2607" s="540"/>
    </row>
    <row r="2608" spans="1:13">
      <c r="A2608" s="547" t="s">
        <v>11</v>
      </c>
      <c r="B2608" s="545"/>
      <c r="C2608" s="545"/>
      <c r="D2608" s="545"/>
      <c r="E2608" s="545"/>
      <c r="F2608" s="546"/>
      <c r="G2608" s="545"/>
      <c r="H2608" s="544"/>
      <c r="I2608" s="518"/>
      <c r="J2608" s="541"/>
      <c r="K2608" s="543"/>
      <c r="L2608" s="542"/>
      <c r="M2608" s="540"/>
    </row>
    <row r="2609" spans="1:13">
      <c r="A2609" s="547" t="s">
        <v>10</v>
      </c>
      <c r="B2609" s="545"/>
      <c r="C2609" s="545"/>
      <c r="D2609" s="545"/>
      <c r="E2609" s="545"/>
      <c r="F2609" s="546"/>
      <c r="G2609" s="545"/>
      <c r="H2609" s="544"/>
      <c r="I2609" s="518"/>
      <c r="J2609" s="541"/>
      <c r="K2609" s="543"/>
      <c r="L2609" s="542"/>
      <c r="M2609" s="540"/>
    </row>
    <row r="2610" spans="1:13" ht="19.5" thickBot="1">
      <c r="A2610" s="1248" t="s">
        <v>9</v>
      </c>
      <c r="B2610" s="1249"/>
      <c r="C2610" s="1249"/>
      <c r="D2610" s="1249"/>
      <c r="E2610" s="1249"/>
      <c r="F2610" s="1249"/>
      <c r="G2610" s="1249"/>
      <c r="H2610" s="1250"/>
      <c r="I2610" s="518"/>
      <c r="J2610" s="541"/>
      <c r="K2610" s="518"/>
      <c r="L2610" s="541"/>
      <c r="M2610" s="540"/>
    </row>
    <row r="2611" spans="1:13">
      <c r="A2611" s="539" t="s">
        <v>8</v>
      </c>
      <c r="B2611" s="538"/>
      <c r="C2611" s="538"/>
      <c r="D2611" s="538"/>
      <c r="E2611" s="538"/>
      <c r="F2611" s="538"/>
      <c r="G2611" s="538"/>
      <c r="H2611" s="538"/>
      <c r="I2611" s="1251" t="s">
        <v>3</v>
      </c>
      <c r="J2611" s="1252"/>
      <c r="K2611" s="537"/>
      <c r="L2611" s="536"/>
      <c r="M2611" s="535"/>
    </row>
    <row r="2612" spans="1:13" ht="19.5" thickBot="1">
      <c r="A2612" s="534" t="s">
        <v>7</v>
      </c>
      <c r="B2612" s="533"/>
      <c r="C2612" s="533"/>
      <c r="D2612" s="533"/>
      <c r="E2612" s="533"/>
      <c r="F2612" s="533"/>
      <c r="G2612" s="533"/>
      <c r="H2612" s="533"/>
      <c r="I2612" s="532"/>
      <c r="J2612" s="530"/>
      <c r="K2612" s="531"/>
      <c r="L2612" s="530"/>
      <c r="M2612" s="529"/>
    </row>
    <row r="2613" spans="1:13" ht="19.5" thickBot="1">
      <c r="A2613" s="1228" t="s">
        <v>6</v>
      </c>
      <c r="B2613" s="1229"/>
      <c r="C2613" s="1229"/>
      <c r="D2613" s="1229"/>
      <c r="E2613" s="1229"/>
      <c r="F2613" s="1229"/>
      <c r="G2613" s="1229"/>
      <c r="H2613" s="1299"/>
      <c r="I2613" s="1232" t="s">
        <v>5</v>
      </c>
      <c r="J2613" s="1300"/>
      <c r="K2613" s="1296">
        <v>1.69</v>
      </c>
      <c r="L2613" s="1297"/>
      <c r="M2613" s="521">
        <f>K2613*12*I2545</f>
        <v>12597.936000000002</v>
      </c>
    </row>
    <row r="2614" spans="1:13" ht="19.5" thickBot="1">
      <c r="A2614" s="526" t="s">
        <v>4</v>
      </c>
      <c r="B2614" s="525"/>
      <c r="C2614" s="525"/>
      <c r="D2614" s="525"/>
      <c r="E2614" s="525"/>
      <c r="F2614" s="525"/>
      <c r="G2614" s="525"/>
      <c r="H2614" s="525"/>
      <c r="I2614" s="1232" t="s">
        <v>3</v>
      </c>
      <c r="J2614" s="1233"/>
      <c r="K2614" s="1258">
        <v>0.28000000000000003</v>
      </c>
      <c r="L2614" s="1259"/>
      <c r="M2614" s="521">
        <f>K2614*12*I2545</f>
        <v>2087.2320000000004</v>
      </c>
    </row>
    <row r="2615" spans="1:13" ht="19.5" thickBot="1">
      <c r="A2615" s="526" t="s">
        <v>2</v>
      </c>
      <c r="B2615" s="525"/>
      <c r="C2615" s="525"/>
      <c r="D2615" s="525"/>
      <c r="E2615" s="525"/>
      <c r="F2615" s="525"/>
      <c r="G2615" s="525"/>
      <c r="H2615" s="525"/>
      <c r="I2615" s="524"/>
      <c r="J2615" s="523"/>
      <c r="K2615" s="1258">
        <v>1.76</v>
      </c>
      <c r="L2615" s="1259"/>
      <c r="M2615" s="521">
        <f>K2615*12*I2545</f>
        <v>13119.744000000002</v>
      </c>
    </row>
    <row r="2616" spans="1:13" ht="19.5" thickBot="1">
      <c r="A2616" s="1228" t="s">
        <v>0</v>
      </c>
      <c r="B2616" s="1229"/>
      <c r="C2616" s="1229"/>
      <c r="D2616" s="1229"/>
      <c r="E2616" s="1229"/>
      <c r="F2616" s="1229"/>
      <c r="G2616" s="1229"/>
      <c r="H2616" s="1229"/>
      <c r="I2616" s="522"/>
      <c r="J2616" s="521"/>
      <c r="K2616" s="1230">
        <f>K2546+K2556+K2571+K2599+K2613+K2615+K2614</f>
        <v>41.999999999999993</v>
      </c>
      <c r="L2616" s="1231"/>
      <c r="M2616" s="521">
        <f>M2546+M2556+M2571+M2599+M2613+M2615+M2614</f>
        <v>313084.80000000005</v>
      </c>
    </row>
    <row r="2618" spans="1:13">
      <c r="A2618" s="1329" t="s">
        <v>104</v>
      </c>
      <c r="B2618" s="1329"/>
      <c r="C2618" s="1329"/>
      <c r="D2618" s="1329"/>
      <c r="E2618" s="1329"/>
      <c r="F2618" s="1329"/>
      <c r="G2618" s="1329"/>
      <c r="H2618" s="1329"/>
      <c r="I2618" s="1329"/>
      <c r="J2618" s="1329"/>
      <c r="K2618" s="1329"/>
      <c r="L2618" s="1329"/>
      <c r="M2618" s="573"/>
    </row>
    <row r="2619" spans="1:13">
      <c r="A2619" s="1294" t="s">
        <v>139</v>
      </c>
      <c r="B2619" s="1294"/>
      <c r="C2619" s="1294"/>
      <c r="D2619" s="1294"/>
      <c r="E2619" s="1294"/>
      <c r="F2619" s="1294"/>
      <c r="G2619" s="1294"/>
      <c r="H2619" s="1294"/>
      <c r="I2619" s="1294"/>
      <c r="J2619" s="1294"/>
      <c r="K2619" s="1294"/>
      <c r="L2619" s="1294"/>
      <c r="M2619" s="573"/>
    </row>
    <row r="2620" spans="1:13">
      <c r="A2620" s="607"/>
      <c r="B2620" s="607"/>
      <c r="C2620" s="607"/>
      <c r="D2620" s="607"/>
      <c r="E2620" s="607"/>
      <c r="F2620" s="607" t="s">
        <v>248</v>
      </c>
      <c r="G2620" s="607"/>
      <c r="H2620" s="607"/>
      <c r="I2620" s="607"/>
      <c r="J2620" s="607"/>
      <c r="K2620" s="607"/>
      <c r="L2620" s="607"/>
      <c r="M2620" s="573"/>
    </row>
    <row r="2621" spans="1:13">
      <c r="A2621" s="615"/>
      <c r="B2621" s="591"/>
      <c r="C2621" s="1295" t="s">
        <v>100</v>
      </c>
      <c r="D2621" s="1295"/>
      <c r="E2621" s="1295"/>
      <c r="F2621" s="591"/>
      <c r="G2621" s="591"/>
      <c r="H2621" s="590"/>
      <c r="I2621" s="1285" t="s">
        <v>99</v>
      </c>
      <c r="J2621" s="1286"/>
      <c r="K2621" s="1285" t="s">
        <v>98</v>
      </c>
      <c r="L2621" s="1286"/>
      <c r="M2621" s="589"/>
    </row>
    <row r="2622" spans="1:13">
      <c r="A2622" s="558"/>
      <c r="B2622" s="518"/>
      <c r="C2622" s="518"/>
      <c r="D2622" s="518"/>
      <c r="E2622" s="518"/>
      <c r="F2622" s="518"/>
      <c r="G2622" s="518"/>
      <c r="H2622" s="541"/>
      <c r="I2622" s="518"/>
      <c r="J2622" s="541"/>
      <c r="K2622" s="1271" t="s">
        <v>97</v>
      </c>
      <c r="L2622" s="1272"/>
      <c r="M2622" s="616" t="s">
        <v>96</v>
      </c>
    </row>
    <row r="2623" spans="1:13">
      <c r="A2623" s="558"/>
      <c r="B2623" s="518"/>
      <c r="C2623" s="518"/>
      <c r="D2623" s="518"/>
      <c r="E2623" s="518"/>
      <c r="F2623" s="518"/>
      <c r="G2623" s="518"/>
      <c r="H2623" s="541"/>
      <c r="I2623" s="1271" t="s">
        <v>95</v>
      </c>
      <c r="J2623" s="1272"/>
      <c r="K2623" s="1275" t="s">
        <v>94</v>
      </c>
      <c r="L2623" s="1276"/>
      <c r="M2623" s="616" t="s">
        <v>93</v>
      </c>
    </row>
    <row r="2624" spans="1:13" ht="19.5" thickBot="1">
      <c r="A2624" s="615"/>
      <c r="B2624" s="591"/>
      <c r="C2624" s="591"/>
      <c r="D2624" s="591"/>
      <c r="E2624" s="591"/>
      <c r="F2624" s="591"/>
      <c r="G2624" s="591"/>
      <c r="H2624" s="590"/>
      <c r="I2624" s="1291">
        <v>724.3</v>
      </c>
      <c r="J2624" s="1292"/>
      <c r="K2624" s="1240"/>
      <c r="L2624" s="1241"/>
      <c r="M2624" s="614"/>
    </row>
    <row r="2625" spans="1:13">
      <c r="A2625" s="605" t="s">
        <v>92</v>
      </c>
      <c r="B2625" s="583"/>
      <c r="C2625" s="583"/>
      <c r="D2625" s="583"/>
      <c r="E2625" s="583"/>
      <c r="F2625" s="583"/>
      <c r="G2625" s="583"/>
      <c r="H2625" s="613"/>
      <c r="I2625" s="537"/>
      <c r="J2625" s="536"/>
      <c r="K2625" s="1293">
        <f>K2628+K2631</f>
        <v>8.59</v>
      </c>
      <c r="L2625" s="1288"/>
      <c r="M2625" s="535">
        <f>K2625*12*I2624</f>
        <v>74660.843999999997</v>
      </c>
    </row>
    <row r="2626" spans="1:13">
      <c r="A2626" s="612" t="s">
        <v>91</v>
      </c>
      <c r="B2626" s="611"/>
      <c r="C2626" s="611"/>
      <c r="D2626" s="611"/>
      <c r="E2626" s="611"/>
      <c r="F2626" s="611"/>
      <c r="G2626" s="611"/>
      <c r="H2626" s="606"/>
      <c r="I2626" s="518"/>
      <c r="J2626" s="541"/>
      <c r="K2626" s="518"/>
      <c r="L2626" s="541"/>
      <c r="M2626" s="610"/>
    </row>
    <row r="2627" spans="1:13" ht="19.5" thickBot="1">
      <c r="A2627" s="601" t="s">
        <v>90</v>
      </c>
      <c r="B2627" s="609"/>
      <c r="C2627" s="609"/>
      <c r="D2627" s="609"/>
      <c r="E2627" s="609"/>
      <c r="F2627" s="609"/>
      <c r="G2627" s="609"/>
      <c r="H2627" s="608"/>
      <c r="I2627" s="531"/>
      <c r="J2627" s="530"/>
      <c r="K2627" s="531"/>
      <c r="L2627" s="530"/>
      <c r="M2627" s="529"/>
    </row>
    <row r="2628" spans="1:13">
      <c r="A2628" s="588" t="s">
        <v>89</v>
      </c>
      <c r="B2628" s="581"/>
      <c r="C2628" s="581"/>
      <c r="D2628" s="581"/>
      <c r="E2628" s="581"/>
      <c r="F2628" s="581"/>
      <c r="G2628" s="581"/>
      <c r="H2628" s="580"/>
      <c r="I2628" s="1275" t="s">
        <v>27</v>
      </c>
      <c r="J2628" s="1276"/>
      <c r="K2628" s="1251">
        <v>5.54</v>
      </c>
      <c r="L2628" s="1252"/>
      <c r="M2628" s="540">
        <f>K2628*12*I2624</f>
        <v>48151.464</v>
      </c>
    </row>
    <row r="2629" spans="1:13">
      <c r="A2629" s="547" t="s">
        <v>80</v>
      </c>
      <c r="B2629" s="518"/>
      <c r="C2629" s="518"/>
      <c r="D2629" s="518"/>
      <c r="E2629" s="518"/>
      <c r="F2629" s="518"/>
      <c r="G2629" s="518"/>
      <c r="H2629" s="541"/>
      <c r="I2629" s="1271" t="s">
        <v>70</v>
      </c>
      <c r="J2629" s="1272"/>
      <c r="K2629" s="573"/>
      <c r="L2629" s="541"/>
      <c r="M2629" s="540"/>
    </row>
    <row r="2630" spans="1:13">
      <c r="A2630" s="588" t="s">
        <v>79</v>
      </c>
      <c r="B2630" s="581"/>
      <c r="C2630" s="581"/>
      <c r="D2630" s="581"/>
      <c r="E2630" s="581"/>
      <c r="F2630" s="581"/>
      <c r="G2630" s="581"/>
      <c r="H2630" s="580"/>
      <c r="I2630" s="1275"/>
      <c r="J2630" s="1276"/>
      <c r="K2630" s="573"/>
      <c r="L2630" s="541"/>
      <c r="M2630" s="540"/>
    </row>
    <row r="2631" spans="1:13">
      <c r="A2631" s="588" t="s">
        <v>88</v>
      </c>
      <c r="B2631" s="581"/>
      <c r="C2631" s="581"/>
      <c r="D2631" s="581"/>
      <c r="E2631" s="581"/>
      <c r="F2631" s="581"/>
      <c r="G2631" s="581"/>
      <c r="H2631" s="580"/>
      <c r="I2631" s="1277" t="s">
        <v>59</v>
      </c>
      <c r="J2631" s="1278"/>
      <c r="K2631" s="1271">
        <v>3.05</v>
      </c>
      <c r="L2631" s="1272"/>
      <c r="M2631" s="540">
        <f>K2631*12*I2624</f>
        <v>26509.379999999994</v>
      </c>
    </row>
    <row r="2632" spans="1:13">
      <c r="A2632" s="595" t="s">
        <v>87</v>
      </c>
      <c r="B2632" s="563"/>
      <c r="C2632" s="563"/>
      <c r="D2632" s="563"/>
      <c r="E2632" s="563"/>
      <c r="F2632" s="563"/>
      <c r="G2632" s="563"/>
      <c r="H2632" s="517"/>
      <c r="I2632" s="1271" t="s">
        <v>70</v>
      </c>
      <c r="J2632" s="1272"/>
      <c r="K2632" s="607"/>
      <c r="L2632" s="606"/>
      <c r="M2632" s="540"/>
    </row>
    <row r="2633" spans="1:13">
      <c r="A2633" s="594" t="s">
        <v>86</v>
      </c>
      <c r="B2633" s="591"/>
      <c r="C2633" s="591"/>
      <c r="D2633" s="591"/>
      <c r="E2633" s="591"/>
      <c r="F2633" s="591"/>
      <c r="G2633" s="591"/>
      <c r="H2633" s="590"/>
      <c r="I2633" s="1271"/>
      <c r="J2633" s="1272"/>
      <c r="K2633" s="573"/>
      <c r="L2633" s="541"/>
      <c r="M2633" s="540"/>
    </row>
    <row r="2634" spans="1:13" ht="19.5" thickBot="1">
      <c r="A2634" s="588" t="s">
        <v>85</v>
      </c>
      <c r="B2634" s="587"/>
      <c r="C2634" s="587"/>
      <c r="D2634" s="587"/>
      <c r="E2634" s="587"/>
      <c r="F2634" s="587"/>
      <c r="G2634" s="587"/>
      <c r="H2634" s="586"/>
      <c r="I2634" s="581"/>
      <c r="J2634" s="580"/>
      <c r="K2634" s="1238"/>
      <c r="L2634" s="1239"/>
      <c r="M2634" s="540"/>
    </row>
    <row r="2635" spans="1:13">
      <c r="A2635" s="605" t="s">
        <v>84</v>
      </c>
      <c r="B2635" s="604"/>
      <c r="C2635" s="604"/>
      <c r="D2635" s="604"/>
      <c r="E2635" s="604"/>
      <c r="F2635" s="604"/>
      <c r="G2635" s="604"/>
      <c r="H2635" s="603"/>
      <c r="I2635" s="537"/>
      <c r="J2635" s="602"/>
      <c r="K2635" s="1290">
        <f>K2637+K2642+K2645</f>
        <v>6.1999999999999993</v>
      </c>
      <c r="L2635" s="1288"/>
      <c r="M2635" s="535">
        <f>K2635*12*I2624</f>
        <v>53887.919999999991</v>
      </c>
    </row>
    <row r="2636" spans="1:13" ht="19.5" thickBot="1">
      <c r="A2636" s="601" t="s">
        <v>83</v>
      </c>
      <c r="B2636" s="600"/>
      <c r="C2636" s="600"/>
      <c r="D2636" s="600"/>
      <c r="E2636" s="600"/>
      <c r="F2636" s="600"/>
      <c r="G2636" s="600"/>
      <c r="H2636" s="599"/>
      <c r="I2636" s="531"/>
      <c r="J2636" s="598"/>
      <c r="K2636" s="531"/>
      <c r="L2636" s="530"/>
      <c r="M2636" s="529"/>
    </row>
    <row r="2637" spans="1:13">
      <c r="A2637" s="547" t="s">
        <v>82</v>
      </c>
      <c r="B2637" s="546"/>
      <c r="C2637" s="546"/>
      <c r="D2637" s="546"/>
      <c r="E2637" s="546"/>
      <c r="F2637" s="546"/>
      <c r="G2637" s="546"/>
      <c r="H2637" s="544"/>
      <c r="I2637" s="1271" t="s">
        <v>27</v>
      </c>
      <c r="J2637" s="1272"/>
      <c r="K2637" s="1251">
        <v>3.11</v>
      </c>
      <c r="L2637" s="1252"/>
      <c r="M2637" s="540">
        <f>K2637*12*I2624</f>
        <v>27030.876</v>
      </c>
    </row>
    <row r="2638" spans="1:13">
      <c r="A2638" s="588" t="s">
        <v>81</v>
      </c>
      <c r="B2638" s="587"/>
      <c r="C2638" s="587"/>
      <c r="D2638" s="587"/>
      <c r="E2638" s="587"/>
      <c r="F2638" s="587"/>
      <c r="G2638" s="587"/>
      <c r="H2638" s="586"/>
      <c r="I2638" s="597"/>
      <c r="J2638" s="596"/>
      <c r="K2638" s="573"/>
      <c r="L2638" s="541"/>
      <c r="M2638" s="540"/>
    </row>
    <row r="2639" spans="1:13">
      <c r="A2639" s="547" t="s">
        <v>80</v>
      </c>
      <c r="B2639" s="518"/>
      <c r="C2639" s="518"/>
      <c r="D2639" s="518"/>
      <c r="E2639" s="518"/>
      <c r="F2639" s="518"/>
      <c r="G2639" s="518"/>
      <c r="H2639" s="541"/>
      <c r="I2639" s="1271" t="s">
        <v>70</v>
      </c>
      <c r="J2639" s="1272"/>
      <c r="K2639" s="573"/>
      <c r="L2639" s="541"/>
      <c r="M2639" s="540"/>
    </row>
    <row r="2640" spans="1:13">
      <c r="A2640" s="588" t="s">
        <v>79</v>
      </c>
      <c r="B2640" s="581"/>
      <c r="C2640" s="581"/>
      <c r="D2640" s="581"/>
      <c r="E2640" s="581"/>
      <c r="F2640" s="581"/>
      <c r="G2640" s="581"/>
      <c r="H2640" s="580"/>
      <c r="I2640" s="1275"/>
      <c r="J2640" s="1276"/>
      <c r="K2640" s="573"/>
      <c r="L2640" s="541"/>
      <c r="M2640" s="540"/>
    </row>
    <row r="2641" spans="1:13">
      <c r="A2641" s="595" t="s">
        <v>78</v>
      </c>
      <c r="B2641" s="563"/>
      <c r="C2641" s="517"/>
      <c r="D2641" s="518"/>
      <c r="E2641" s="518"/>
      <c r="F2641" s="518"/>
      <c r="G2641" s="518"/>
      <c r="H2641" s="541"/>
      <c r="I2641" s="1271" t="s">
        <v>70</v>
      </c>
      <c r="J2641" s="1272"/>
      <c r="K2641" s="573"/>
      <c r="L2641" s="541"/>
      <c r="M2641" s="540"/>
    </row>
    <row r="2642" spans="1:13">
      <c r="A2642" s="547" t="s">
        <v>77</v>
      </c>
      <c r="B2642" s="518"/>
      <c r="C2642" s="518"/>
      <c r="D2642" s="563"/>
      <c r="E2642" s="563"/>
      <c r="F2642" s="563"/>
      <c r="G2642" s="563"/>
      <c r="H2642" s="517"/>
      <c r="I2642" s="1277" t="s">
        <v>59</v>
      </c>
      <c r="J2642" s="1278"/>
      <c r="K2642" s="1271">
        <v>1.36</v>
      </c>
      <c r="L2642" s="1272"/>
      <c r="M2642" s="540">
        <f>K2642*12*I2624</f>
        <v>11820.575999999999</v>
      </c>
    </row>
    <row r="2643" spans="1:13">
      <c r="A2643" s="594" t="s">
        <v>76</v>
      </c>
      <c r="B2643" s="593"/>
      <c r="C2643" s="593"/>
      <c r="D2643" s="593"/>
      <c r="E2643" s="593"/>
      <c r="F2643" s="593"/>
      <c r="G2643" s="593"/>
      <c r="H2643" s="592"/>
      <c r="I2643" s="1285" t="s">
        <v>75</v>
      </c>
      <c r="J2643" s="1286"/>
      <c r="K2643" s="573"/>
      <c r="L2643" s="541"/>
      <c r="M2643" s="540"/>
    </row>
    <row r="2644" spans="1:13">
      <c r="A2644" s="588"/>
      <c r="B2644" s="587"/>
      <c r="C2644" s="587"/>
      <c r="D2644" s="587"/>
      <c r="E2644" s="587"/>
      <c r="F2644" s="587"/>
      <c r="G2644" s="587"/>
      <c r="H2644" s="586"/>
      <c r="I2644" s="581" t="s">
        <v>74</v>
      </c>
      <c r="J2644" s="580"/>
      <c r="K2644" s="573"/>
      <c r="L2644" s="541"/>
      <c r="M2644" s="540"/>
    </row>
    <row r="2645" spans="1:13">
      <c r="A2645" s="594" t="s">
        <v>73</v>
      </c>
      <c r="B2645" s="593"/>
      <c r="C2645" s="593"/>
      <c r="D2645" s="593"/>
      <c r="E2645" s="593"/>
      <c r="F2645" s="593"/>
      <c r="G2645" s="593"/>
      <c r="H2645" s="592"/>
      <c r="I2645" s="1285" t="s">
        <v>59</v>
      </c>
      <c r="J2645" s="1286"/>
      <c r="K2645" s="1271">
        <v>1.73</v>
      </c>
      <c r="L2645" s="1272"/>
      <c r="M2645" s="540">
        <f>K2645*12*I2624</f>
        <v>15036.467999999997</v>
      </c>
    </row>
    <row r="2646" spans="1:13">
      <c r="A2646" s="588" t="s">
        <v>72</v>
      </c>
      <c r="B2646" s="587"/>
      <c r="C2646" s="587"/>
      <c r="D2646" s="587"/>
      <c r="E2646" s="587"/>
      <c r="F2646" s="587"/>
      <c r="G2646" s="587"/>
      <c r="H2646" s="586"/>
      <c r="I2646" s="581"/>
      <c r="J2646" s="580"/>
      <c r="K2646" s="573"/>
      <c r="L2646" s="541"/>
      <c r="M2646" s="540"/>
    </row>
    <row r="2647" spans="1:13">
      <c r="A2647" s="594" t="s">
        <v>71</v>
      </c>
      <c r="B2647" s="593"/>
      <c r="C2647" s="593"/>
      <c r="D2647" s="593"/>
      <c r="E2647" s="593"/>
      <c r="F2647" s="593"/>
      <c r="G2647" s="593"/>
      <c r="H2647" s="592"/>
      <c r="I2647" s="1271" t="s">
        <v>70</v>
      </c>
      <c r="J2647" s="1272"/>
      <c r="K2647" s="573"/>
      <c r="L2647" s="541"/>
      <c r="M2647" s="540"/>
    </row>
    <row r="2648" spans="1:13">
      <c r="A2648" s="594" t="s">
        <v>69</v>
      </c>
      <c r="B2648" s="593"/>
      <c r="C2648" s="593"/>
      <c r="D2648" s="593"/>
      <c r="E2648" s="593"/>
      <c r="F2648" s="593"/>
      <c r="G2648" s="593"/>
      <c r="H2648" s="592"/>
      <c r="I2648" s="1285" t="s">
        <v>68</v>
      </c>
      <c r="J2648" s="1286"/>
      <c r="K2648" s="591"/>
      <c r="L2648" s="590"/>
      <c r="M2648" s="589"/>
    </row>
    <row r="2649" spans="1:13" ht="19.5" thickBot="1">
      <c r="A2649" s="588"/>
      <c r="B2649" s="587"/>
      <c r="C2649" s="587"/>
      <c r="D2649" s="587"/>
      <c r="E2649" s="587"/>
      <c r="F2649" s="587"/>
      <c r="G2649" s="587"/>
      <c r="H2649" s="586"/>
      <c r="I2649" s="1282" t="s">
        <v>67</v>
      </c>
      <c r="J2649" s="1283"/>
      <c r="K2649" s="581"/>
      <c r="L2649" s="580"/>
      <c r="M2649" s="585"/>
    </row>
    <row r="2650" spans="1:13">
      <c r="A2650" s="584" t="s">
        <v>66</v>
      </c>
      <c r="B2650" s="583"/>
      <c r="C2650" s="583"/>
      <c r="D2650" s="583"/>
      <c r="E2650" s="583"/>
      <c r="F2650" s="583"/>
      <c r="G2650" s="537"/>
      <c r="H2650" s="536"/>
      <c r="I2650" s="537"/>
      <c r="J2650" s="536"/>
      <c r="K2650" s="1287">
        <f>K2652+K2659+K2667+K2671+K2675</f>
        <v>15.980000000000002</v>
      </c>
      <c r="L2650" s="1288"/>
      <c r="M2650" s="535">
        <f>M2652+M2659+M2667+M2671+M2675</f>
        <v>138891.76800000001</v>
      </c>
    </row>
    <row r="2651" spans="1:13" ht="19.5" thickBot="1">
      <c r="A2651" s="582"/>
      <c r="B2651" s="531"/>
      <c r="C2651" s="531"/>
      <c r="D2651" s="531"/>
      <c r="E2651" s="531"/>
      <c r="F2651" s="531"/>
      <c r="G2651" s="531"/>
      <c r="H2651" s="530"/>
      <c r="I2651" s="531"/>
      <c r="J2651" s="530"/>
      <c r="K2651" s="531"/>
      <c r="L2651" s="530"/>
      <c r="M2651" s="529"/>
    </row>
    <row r="2652" spans="1:13" ht="19.5" thickBot="1">
      <c r="A2652" s="1228" t="s">
        <v>65</v>
      </c>
      <c r="B2652" s="1229"/>
      <c r="C2652" s="1229"/>
      <c r="D2652" s="1229"/>
      <c r="E2652" s="1229"/>
      <c r="F2652" s="1229"/>
      <c r="G2652" s="1229"/>
      <c r="H2652" s="1279"/>
      <c r="I2652" s="550"/>
      <c r="J2652" s="549"/>
      <c r="K2652" s="1289">
        <f>K2653+K2654+K2655+K2657+K2658</f>
        <v>9.6900000000000013</v>
      </c>
      <c r="L2652" s="1284"/>
      <c r="M2652" s="548">
        <f>K2652*12*I2624</f>
        <v>84221.604000000007</v>
      </c>
    </row>
    <row r="2653" spans="1:13">
      <c r="A2653" s="588" t="s">
        <v>64</v>
      </c>
      <c r="B2653" s="587"/>
      <c r="C2653" s="587"/>
      <c r="D2653" s="587"/>
      <c r="E2653" s="587"/>
      <c r="F2653" s="587"/>
      <c r="G2653" s="587"/>
      <c r="H2653" s="586"/>
      <c r="I2653" s="1275" t="s">
        <v>63</v>
      </c>
      <c r="J2653" s="1276"/>
      <c r="K2653" s="1251">
        <v>2.2400000000000002</v>
      </c>
      <c r="L2653" s="1252"/>
      <c r="M2653" s="540">
        <f>K2653*12*I2624</f>
        <v>19469.184000000001</v>
      </c>
    </row>
    <row r="2654" spans="1:13">
      <c r="A2654" s="595" t="s">
        <v>62</v>
      </c>
      <c r="B2654" s="676"/>
      <c r="C2654" s="676"/>
      <c r="D2654" s="676"/>
      <c r="E2654" s="676"/>
      <c r="F2654" s="676"/>
      <c r="G2654" s="676"/>
      <c r="H2654" s="675"/>
      <c r="I2654" s="1277" t="s">
        <v>61</v>
      </c>
      <c r="J2654" s="1278"/>
      <c r="K2654" s="1271">
        <v>5.28</v>
      </c>
      <c r="L2654" s="1272"/>
      <c r="M2654" s="540">
        <f>K2654*12*I2624</f>
        <v>45891.647999999994</v>
      </c>
    </row>
    <row r="2655" spans="1:13">
      <c r="A2655" s="594" t="s">
        <v>60</v>
      </c>
      <c r="B2655" s="593"/>
      <c r="C2655" s="593"/>
      <c r="D2655" s="593"/>
      <c r="E2655" s="593"/>
      <c r="F2655" s="593"/>
      <c r="G2655" s="593"/>
      <c r="H2655" s="592"/>
      <c r="I2655" s="1285" t="s">
        <v>59</v>
      </c>
      <c r="J2655" s="1286"/>
      <c r="K2655" s="1271">
        <v>0.6</v>
      </c>
      <c r="L2655" s="1272"/>
      <c r="M2655" s="540">
        <f>K2655*12*I2624</f>
        <v>5214.9599999999991</v>
      </c>
    </row>
    <row r="2656" spans="1:13">
      <c r="A2656" s="678" t="s">
        <v>58</v>
      </c>
      <c r="B2656" s="581"/>
      <c r="C2656" s="581"/>
      <c r="D2656" s="581"/>
      <c r="E2656" s="587"/>
      <c r="F2656" s="587"/>
      <c r="G2656" s="587"/>
      <c r="H2656" s="586"/>
      <c r="I2656" s="581"/>
      <c r="J2656" s="580"/>
      <c r="K2656" s="518"/>
      <c r="L2656" s="541"/>
      <c r="M2656" s="540"/>
    </row>
    <row r="2657" spans="1:13">
      <c r="A2657" s="595" t="s">
        <v>57</v>
      </c>
      <c r="B2657" s="676"/>
      <c r="C2657" s="676"/>
      <c r="D2657" s="676"/>
      <c r="E2657" s="676"/>
      <c r="F2657" s="676"/>
      <c r="G2657" s="676"/>
      <c r="H2657" s="675"/>
      <c r="I2657" s="1277" t="s">
        <v>27</v>
      </c>
      <c r="J2657" s="1278"/>
      <c r="K2657" s="1271">
        <v>0.18</v>
      </c>
      <c r="L2657" s="1272"/>
      <c r="M2657" s="540">
        <f>K2657*12*I2624</f>
        <v>1564.4880000000001</v>
      </c>
    </row>
    <row r="2658" spans="1:13" ht="19.5" thickBot="1">
      <c r="A2658" s="594" t="s">
        <v>56</v>
      </c>
      <c r="B2658" s="593"/>
      <c r="C2658" s="593"/>
      <c r="D2658" s="593"/>
      <c r="E2658" s="593"/>
      <c r="F2658" s="593"/>
      <c r="G2658" s="593"/>
      <c r="H2658" s="592"/>
      <c r="I2658" s="1240" t="s">
        <v>27</v>
      </c>
      <c r="J2658" s="1241"/>
      <c r="K2658" s="1282">
        <v>1.39</v>
      </c>
      <c r="L2658" s="1283"/>
      <c r="M2658" s="540">
        <f>K2658*12*I2624</f>
        <v>12081.323999999999</v>
      </c>
    </row>
    <row r="2659" spans="1:13" ht="19.5" thickBot="1">
      <c r="A2659" s="1303" t="s">
        <v>55</v>
      </c>
      <c r="B2659" s="1304"/>
      <c r="C2659" s="1304"/>
      <c r="D2659" s="1304"/>
      <c r="E2659" s="1304"/>
      <c r="F2659" s="1304"/>
      <c r="G2659" s="1304"/>
      <c r="H2659" s="1305"/>
      <c r="I2659" s="550"/>
      <c r="J2659" s="549"/>
      <c r="K2659" s="1274">
        <f>K2660+K2661+K2663+K2664+K2665+K2666</f>
        <v>2.5499999999999998</v>
      </c>
      <c r="L2659" s="1284"/>
      <c r="M2659" s="548">
        <f>K2659*12*I2624</f>
        <v>22163.579999999998</v>
      </c>
    </row>
    <row r="2660" spans="1:13">
      <c r="A2660" s="677" t="s">
        <v>54</v>
      </c>
      <c r="B2660" s="581"/>
      <c r="C2660" s="581"/>
      <c r="D2660" s="581"/>
      <c r="E2660" s="581"/>
      <c r="F2660" s="587"/>
      <c r="G2660" s="587"/>
      <c r="H2660" s="586"/>
      <c r="I2660" s="576"/>
      <c r="J2660" s="541"/>
      <c r="K2660" s="1251">
        <v>0.14000000000000001</v>
      </c>
      <c r="L2660" s="1252"/>
      <c r="M2660" s="540">
        <f>K2660*12*I2624</f>
        <v>1216.8240000000001</v>
      </c>
    </row>
    <row r="2661" spans="1:13">
      <c r="A2661" s="615" t="s">
        <v>53</v>
      </c>
      <c r="B2661" s="591"/>
      <c r="C2661" s="591"/>
      <c r="D2661" s="591"/>
      <c r="E2661" s="591"/>
      <c r="F2661" s="593"/>
      <c r="G2661" s="593"/>
      <c r="H2661" s="592"/>
      <c r="I2661" s="1271" t="s">
        <v>52</v>
      </c>
      <c r="J2661" s="1272"/>
      <c r="K2661" s="1271">
        <v>1.22</v>
      </c>
      <c r="L2661" s="1272"/>
      <c r="M2661" s="540">
        <f>K2661*12*I2624</f>
        <v>10603.752</v>
      </c>
    </row>
    <row r="2662" spans="1:13">
      <c r="A2662" s="588" t="s">
        <v>51</v>
      </c>
      <c r="B2662" s="587"/>
      <c r="C2662" s="587"/>
      <c r="D2662" s="587"/>
      <c r="E2662" s="587"/>
      <c r="F2662" s="587"/>
      <c r="G2662" s="587"/>
      <c r="H2662" s="586"/>
      <c r="I2662" s="1275" t="s">
        <v>50</v>
      </c>
      <c r="J2662" s="1276"/>
      <c r="K2662" s="573"/>
      <c r="L2662" s="541"/>
      <c r="M2662" s="540"/>
    </row>
    <row r="2663" spans="1:13">
      <c r="A2663" s="595" t="s">
        <v>49</v>
      </c>
      <c r="B2663" s="676"/>
      <c r="C2663" s="676"/>
      <c r="D2663" s="676"/>
      <c r="E2663" s="676"/>
      <c r="F2663" s="676"/>
      <c r="G2663" s="676"/>
      <c r="H2663" s="675"/>
      <c r="I2663" s="1277" t="s">
        <v>48</v>
      </c>
      <c r="J2663" s="1278"/>
      <c r="K2663" s="1271">
        <v>0.75</v>
      </c>
      <c r="L2663" s="1272"/>
      <c r="M2663" s="540">
        <f>K2663*12*I2624</f>
        <v>6518.7</v>
      </c>
    </row>
    <row r="2664" spans="1:13">
      <c r="A2664" s="595" t="s">
        <v>47</v>
      </c>
      <c r="B2664" s="676"/>
      <c r="C2664" s="676"/>
      <c r="D2664" s="676"/>
      <c r="E2664" s="676"/>
      <c r="F2664" s="676"/>
      <c r="G2664" s="676"/>
      <c r="H2664" s="675"/>
      <c r="I2664" s="1277" t="s">
        <v>46</v>
      </c>
      <c r="J2664" s="1278"/>
      <c r="K2664" s="1271">
        <v>0.19</v>
      </c>
      <c r="L2664" s="1272"/>
      <c r="M2664" s="540">
        <f>K2664*12*I2624</f>
        <v>1651.404</v>
      </c>
    </row>
    <row r="2665" spans="1:13">
      <c r="A2665" s="594" t="s">
        <v>38</v>
      </c>
      <c r="B2665" s="593"/>
      <c r="C2665" s="593"/>
      <c r="D2665" s="593"/>
      <c r="E2665" s="593"/>
      <c r="F2665" s="593"/>
      <c r="G2665" s="593"/>
      <c r="H2665" s="592"/>
      <c r="I2665" s="1277" t="s">
        <v>37</v>
      </c>
      <c r="J2665" s="1278"/>
      <c r="K2665" s="1238">
        <v>0.1</v>
      </c>
      <c r="L2665" s="1239"/>
      <c r="M2665" s="540">
        <f>K2665*12*I2624</f>
        <v>869.16000000000008</v>
      </c>
    </row>
    <row r="2666" spans="1:13" ht="19.5" thickBot="1">
      <c r="A2666" s="594" t="s">
        <v>45</v>
      </c>
      <c r="B2666" s="593"/>
      <c r="C2666" s="593"/>
      <c r="D2666" s="593"/>
      <c r="E2666" s="593"/>
      <c r="F2666" s="593"/>
      <c r="G2666" s="593"/>
      <c r="H2666" s="592"/>
      <c r="I2666" s="1240" t="s">
        <v>44</v>
      </c>
      <c r="J2666" s="1241"/>
      <c r="K2666" s="1242">
        <v>0.15</v>
      </c>
      <c r="L2666" s="1243"/>
      <c r="M2666" s="572">
        <f>K2666*12*I2624</f>
        <v>1303.7399999999998</v>
      </c>
    </row>
    <row r="2667" spans="1:13" ht="19.5" thickBot="1">
      <c r="A2667" s="1303" t="s">
        <v>43</v>
      </c>
      <c r="B2667" s="1304"/>
      <c r="C2667" s="1304"/>
      <c r="D2667" s="1304"/>
      <c r="E2667" s="1304"/>
      <c r="F2667" s="1304"/>
      <c r="G2667" s="1304"/>
      <c r="H2667" s="1305"/>
      <c r="I2667" s="571"/>
      <c r="J2667" s="570"/>
      <c r="K2667" s="1269">
        <f>K2668+K2669+K2670</f>
        <v>1.67</v>
      </c>
      <c r="L2667" s="1270"/>
      <c r="M2667" s="548">
        <f>K2667*12*I2624</f>
        <v>14514.971999999998</v>
      </c>
    </row>
    <row r="2668" spans="1:13">
      <c r="A2668" s="588" t="s">
        <v>42</v>
      </c>
      <c r="B2668" s="587"/>
      <c r="C2668" s="587"/>
      <c r="D2668" s="587"/>
      <c r="E2668" s="587"/>
      <c r="F2668" s="587"/>
      <c r="G2668" s="587"/>
      <c r="H2668" s="586"/>
      <c r="I2668" s="1234" t="s">
        <v>41</v>
      </c>
      <c r="J2668" s="1235"/>
      <c r="K2668" s="1236">
        <v>0.8</v>
      </c>
      <c r="L2668" s="1237"/>
      <c r="M2668" s="540">
        <f>K2668*12*I2624</f>
        <v>6953.2800000000007</v>
      </c>
    </row>
    <row r="2669" spans="1:13">
      <c r="A2669" s="595" t="s">
        <v>40</v>
      </c>
      <c r="B2669" s="676"/>
      <c r="C2669" s="676"/>
      <c r="D2669" s="676"/>
      <c r="E2669" s="676"/>
      <c r="F2669" s="676"/>
      <c r="G2669" s="676"/>
      <c r="H2669" s="675"/>
      <c r="I2669" s="563" t="s">
        <v>39</v>
      </c>
      <c r="J2669" s="517"/>
      <c r="K2669" s="1238">
        <v>0.7</v>
      </c>
      <c r="L2669" s="1239"/>
      <c r="M2669" s="540">
        <f>K2669*12*I2624</f>
        <v>6084.119999999999</v>
      </c>
    </row>
    <row r="2670" spans="1:13" ht="19.5" thickBot="1">
      <c r="A2670" s="594" t="s">
        <v>38</v>
      </c>
      <c r="B2670" s="593"/>
      <c r="C2670" s="593"/>
      <c r="D2670" s="593"/>
      <c r="E2670" s="593"/>
      <c r="F2670" s="593"/>
      <c r="G2670" s="593"/>
      <c r="H2670" s="592"/>
      <c r="I2670" s="1240" t="s">
        <v>37</v>
      </c>
      <c r="J2670" s="1241"/>
      <c r="K2670" s="1242">
        <v>0.17</v>
      </c>
      <c r="L2670" s="1243"/>
      <c r="M2670" s="540">
        <f>K2670*12*I2624</f>
        <v>1477.5719999999999</v>
      </c>
    </row>
    <row r="2671" spans="1:13" ht="19.5" thickBot="1">
      <c r="A2671" s="1228" t="s">
        <v>106</v>
      </c>
      <c r="B2671" s="1229"/>
      <c r="C2671" s="1229"/>
      <c r="D2671" s="1229"/>
      <c r="E2671" s="1229"/>
      <c r="F2671" s="1229"/>
      <c r="G2671" s="1229"/>
      <c r="H2671" s="1279"/>
      <c r="I2671" s="550"/>
      <c r="J2671" s="549"/>
      <c r="K2671" s="1274">
        <v>1.98</v>
      </c>
      <c r="L2671" s="1270"/>
      <c r="M2671" s="548">
        <f>K2671*12*I2624</f>
        <v>17209.367999999999</v>
      </c>
    </row>
    <row r="2672" spans="1:13">
      <c r="A2672" s="547" t="s">
        <v>33</v>
      </c>
      <c r="B2672" s="546"/>
      <c r="C2672" s="546"/>
      <c r="D2672" s="546"/>
      <c r="E2672" s="546"/>
      <c r="F2672" s="546"/>
      <c r="G2672" s="546"/>
      <c r="H2672" s="544"/>
      <c r="I2672" s="1251" t="s">
        <v>32</v>
      </c>
      <c r="J2672" s="1252"/>
      <c r="K2672" s="543"/>
      <c r="L2672" s="542"/>
      <c r="M2672" s="540"/>
    </row>
    <row r="2673" spans="1:13">
      <c r="A2673" s="547" t="s">
        <v>31</v>
      </c>
      <c r="B2673" s="546"/>
      <c r="C2673" s="546"/>
      <c r="D2673" s="546"/>
      <c r="E2673" s="546"/>
      <c r="F2673" s="546"/>
      <c r="G2673" s="546"/>
      <c r="H2673" s="544"/>
      <c r="I2673" s="518"/>
      <c r="J2673" s="541"/>
      <c r="K2673" s="543"/>
      <c r="L2673" s="542"/>
      <c r="M2673" s="540"/>
    </row>
    <row r="2674" spans="1:13" ht="19.5" thickBot="1">
      <c r="A2674" s="547" t="s">
        <v>30</v>
      </c>
      <c r="B2674" s="546"/>
      <c r="C2674" s="546"/>
      <c r="D2674" s="546"/>
      <c r="E2674" s="546"/>
      <c r="F2674" s="546"/>
      <c r="G2674" s="546"/>
      <c r="H2674" s="544"/>
      <c r="I2674" s="558"/>
      <c r="J2674" s="541"/>
      <c r="K2674" s="543"/>
      <c r="L2674" s="542"/>
      <c r="M2674" s="540"/>
    </row>
    <row r="2675" spans="1:13" ht="19.5" thickBot="1">
      <c r="A2675" s="674" t="s">
        <v>105</v>
      </c>
      <c r="B2675" s="673"/>
      <c r="C2675" s="673"/>
      <c r="D2675" s="673"/>
      <c r="E2675" s="673"/>
      <c r="F2675" s="673"/>
      <c r="G2675" s="673"/>
      <c r="H2675" s="672"/>
      <c r="I2675" s="550"/>
      <c r="J2675" s="549"/>
      <c r="K2675" s="1274">
        <v>0.09</v>
      </c>
      <c r="L2675" s="1270"/>
      <c r="M2675" s="548">
        <f>K2675*12*I2624</f>
        <v>782.24400000000003</v>
      </c>
    </row>
    <row r="2676" spans="1:13">
      <c r="A2676" s="547" t="s">
        <v>28</v>
      </c>
      <c r="B2676" s="546"/>
      <c r="C2676" s="546"/>
      <c r="D2676" s="546"/>
      <c r="E2676" s="546"/>
      <c r="F2676" s="546"/>
      <c r="G2676" s="546"/>
      <c r="H2676" s="544"/>
      <c r="I2676" s="1251" t="s">
        <v>27</v>
      </c>
      <c r="J2676" s="1252"/>
      <c r="K2676" s="551"/>
      <c r="L2676" s="542"/>
      <c r="M2676" s="540"/>
    </row>
    <row r="2677" spans="1:13" ht="19.5" thickBot="1">
      <c r="A2677" s="547" t="s">
        <v>26</v>
      </c>
      <c r="B2677" s="546"/>
      <c r="C2677" s="546"/>
      <c r="D2677" s="546"/>
      <c r="E2677" s="546"/>
      <c r="F2677" s="546"/>
      <c r="G2677" s="546"/>
      <c r="H2677" s="544"/>
      <c r="I2677" s="518"/>
      <c r="J2677" s="541"/>
      <c r="K2677" s="551"/>
      <c r="L2677" s="542"/>
      <c r="M2677" s="540"/>
    </row>
    <row r="2678" spans="1:13" ht="19.5" thickBot="1">
      <c r="A2678" s="1228" t="s">
        <v>111</v>
      </c>
      <c r="B2678" s="1229"/>
      <c r="C2678" s="1229"/>
      <c r="D2678" s="1229"/>
      <c r="E2678" s="1229"/>
      <c r="F2678" s="1229"/>
      <c r="G2678" s="1229"/>
      <c r="H2678" s="1279"/>
      <c r="I2678" s="550"/>
      <c r="J2678" s="549"/>
      <c r="K2678" s="1274">
        <v>7.34</v>
      </c>
      <c r="L2678" s="1270"/>
      <c r="M2678" s="548">
        <f>K2678*12*I2624</f>
        <v>63796.343999999997</v>
      </c>
    </row>
    <row r="2679" spans="1:13">
      <c r="A2679" s="547" t="s">
        <v>24</v>
      </c>
      <c r="B2679" s="545"/>
      <c r="C2679" s="545"/>
      <c r="D2679" s="545"/>
      <c r="E2679" s="545"/>
      <c r="F2679" s="546"/>
      <c r="G2679" s="545"/>
      <c r="H2679" s="544"/>
      <c r="I2679" s="1271" t="s">
        <v>23</v>
      </c>
      <c r="J2679" s="1272"/>
      <c r="K2679" s="543"/>
      <c r="L2679" s="542"/>
      <c r="M2679" s="540"/>
    </row>
    <row r="2680" spans="1:13">
      <c r="A2680" s="547" t="s">
        <v>22</v>
      </c>
      <c r="B2680" s="545"/>
      <c r="C2680" s="545"/>
      <c r="D2680" s="545"/>
      <c r="E2680" s="545"/>
      <c r="F2680" s="546"/>
      <c r="G2680" s="545"/>
      <c r="H2680" s="544"/>
      <c r="I2680" s="1271" t="s">
        <v>21</v>
      </c>
      <c r="J2680" s="1272"/>
      <c r="K2680" s="543"/>
      <c r="L2680" s="542"/>
      <c r="M2680" s="540"/>
    </row>
    <row r="2681" spans="1:13">
      <c r="A2681" s="547" t="s">
        <v>20</v>
      </c>
      <c r="B2681" s="545"/>
      <c r="C2681" s="545"/>
      <c r="D2681" s="545"/>
      <c r="E2681" s="545"/>
      <c r="F2681" s="546"/>
      <c r="G2681" s="545"/>
      <c r="H2681" s="544"/>
      <c r="I2681" s="1271" t="s">
        <v>19</v>
      </c>
      <c r="J2681" s="1272"/>
      <c r="K2681" s="543"/>
      <c r="L2681" s="542"/>
      <c r="M2681" s="540"/>
    </row>
    <row r="2682" spans="1:13">
      <c r="A2682" s="547" t="s">
        <v>18</v>
      </c>
      <c r="B2682" s="545"/>
      <c r="C2682" s="545"/>
      <c r="D2682" s="545"/>
      <c r="E2682" s="545"/>
      <c r="F2682" s="546"/>
      <c r="G2682" s="545"/>
      <c r="H2682" s="544"/>
      <c r="I2682" s="1271" t="s">
        <v>17</v>
      </c>
      <c r="J2682" s="1272"/>
      <c r="K2682" s="543"/>
      <c r="L2682" s="542"/>
      <c r="M2682" s="540"/>
    </row>
    <row r="2683" spans="1:13">
      <c r="A2683" s="547" t="s">
        <v>16</v>
      </c>
      <c r="B2683" s="545"/>
      <c r="C2683" s="545"/>
      <c r="D2683" s="545"/>
      <c r="E2683" s="545"/>
      <c r="F2683" s="546"/>
      <c r="G2683" s="545"/>
      <c r="H2683" s="544"/>
      <c r="I2683" s="1271" t="s">
        <v>15</v>
      </c>
      <c r="J2683" s="1272"/>
      <c r="K2683" s="543"/>
      <c r="L2683" s="542"/>
      <c r="M2683" s="540"/>
    </row>
    <row r="2684" spans="1:13">
      <c r="A2684" s="547" t="s">
        <v>14</v>
      </c>
      <c r="B2684" s="545"/>
      <c r="C2684" s="545"/>
      <c r="D2684" s="545"/>
      <c r="E2684" s="545"/>
      <c r="F2684" s="546"/>
      <c r="G2684" s="545"/>
      <c r="H2684" s="544"/>
      <c r="I2684" s="518"/>
      <c r="J2684" s="541"/>
      <c r="K2684" s="543"/>
      <c r="L2684" s="542"/>
      <c r="M2684" s="540"/>
    </row>
    <row r="2685" spans="1:13">
      <c r="A2685" s="547" t="s">
        <v>13</v>
      </c>
      <c r="B2685" s="545"/>
      <c r="C2685" s="545"/>
      <c r="D2685" s="545"/>
      <c r="E2685" s="545"/>
      <c r="F2685" s="546"/>
      <c r="G2685" s="545"/>
      <c r="H2685" s="544"/>
      <c r="I2685" s="518"/>
      <c r="J2685" s="541"/>
      <c r="K2685" s="543"/>
      <c r="L2685" s="542"/>
      <c r="M2685" s="540"/>
    </row>
    <row r="2686" spans="1:13">
      <c r="A2686" s="547" t="s">
        <v>12</v>
      </c>
      <c r="B2686" s="545"/>
      <c r="C2686" s="545"/>
      <c r="D2686" s="545"/>
      <c r="E2686" s="545"/>
      <c r="F2686" s="546"/>
      <c r="G2686" s="545"/>
      <c r="H2686" s="544"/>
      <c r="I2686" s="518"/>
      <c r="J2686" s="541"/>
      <c r="K2686" s="543"/>
      <c r="L2686" s="542"/>
      <c r="M2686" s="540"/>
    </row>
    <row r="2687" spans="1:13">
      <c r="A2687" s="547" t="s">
        <v>11</v>
      </c>
      <c r="B2687" s="545"/>
      <c r="C2687" s="545"/>
      <c r="D2687" s="545"/>
      <c r="E2687" s="545"/>
      <c r="F2687" s="546"/>
      <c r="G2687" s="545"/>
      <c r="H2687" s="544"/>
      <c r="I2687" s="518"/>
      <c r="J2687" s="541"/>
      <c r="K2687" s="543"/>
      <c r="L2687" s="542"/>
      <c r="M2687" s="540"/>
    </row>
    <row r="2688" spans="1:13">
      <c r="A2688" s="547" t="s">
        <v>10</v>
      </c>
      <c r="B2688" s="545"/>
      <c r="C2688" s="545"/>
      <c r="D2688" s="545"/>
      <c r="E2688" s="545"/>
      <c r="F2688" s="546"/>
      <c r="G2688" s="545"/>
      <c r="H2688" s="544"/>
      <c r="I2688" s="518"/>
      <c r="J2688" s="541"/>
      <c r="K2688" s="543"/>
      <c r="L2688" s="542"/>
      <c r="M2688" s="540"/>
    </row>
    <row r="2689" spans="1:13" ht="19.5" thickBot="1">
      <c r="A2689" s="1248" t="s">
        <v>9</v>
      </c>
      <c r="B2689" s="1249"/>
      <c r="C2689" s="1249"/>
      <c r="D2689" s="1249"/>
      <c r="E2689" s="1249"/>
      <c r="F2689" s="1249"/>
      <c r="G2689" s="1249"/>
      <c r="H2689" s="1250"/>
      <c r="I2689" s="518"/>
      <c r="J2689" s="541"/>
      <c r="K2689" s="518"/>
      <c r="L2689" s="541"/>
      <c r="M2689" s="540"/>
    </row>
    <row r="2690" spans="1:13">
      <c r="A2690" s="539" t="s">
        <v>8</v>
      </c>
      <c r="B2690" s="538"/>
      <c r="C2690" s="538"/>
      <c r="D2690" s="538"/>
      <c r="E2690" s="538"/>
      <c r="F2690" s="538"/>
      <c r="G2690" s="538"/>
      <c r="H2690" s="538"/>
      <c r="I2690" s="1251" t="s">
        <v>3</v>
      </c>
      <c r="J2690" s="1252"/>
      <c r="K2690" s="537"/>
      <c r="L2690" s="536"/>
      <c r="M2690" s="535"/>
    </row>
    <row r="2691" spans="1:13" ht="19.5" thickBot="1">
      <c r="A2691" s="534" t="s">
        <v>7</v>
      </c>
      <c r="B2691" s="533"/>
      <c r="C2691" s="533"/>
      <c r="D2691" s="533"/>
      <c r="E2691" s="533"/>
      <c r="F2691" s="533"/>
      <c r="G2691" s="533"/>
      <c r="H2691" s="533"/>
      <c r="I2691" s="532"/>
      <c r="J2691" s="530"/>
      <c r="K2691" s="531"/>
      <c r="L2691" s="530"/>
      <c r="M2691" s="529"/>
    </row>
    <row r="2692" spans="1:13" ht="19.5" thickBot="1">
      <c r="A2692" s="1228" t="s">
        <v>6</v>
      </c>
      <c r="B2692" s="1229"/>
      <c r="C2692" s="1229"/>
      <c r="D2692" s="1229"/>
      <c r="E2692" s="1229"/>
      <c r="F2692" s="1229"/>
      <c r="G2692" s="1229"/>
      <c r="H2692" s="1299"/>
      <c r="I2692" s="1232" t="s">
        <v>5</v>
      </c>
      <c r="J2692" s="1300"/>
      <c r="K2692" s="1296">
        <v>1.69</v>
      </c>
      <c r="L2692" s="1297"/>
      <c r="M2692" s="521">
        <f>K2692*12*I2624</f>
        <v>14688.804</v>
      </c>
    </row>
    <row r="2693" spans="1:13" ht="19.5" thickBot="1">
      <c r="A2693" s="526" t="s">
        <v>4</v>
      </c>
      <c r="B2693" s="525"/>
      <c r="C2693" s="525"/>
      <c r="D2693" s="525"/>
      <c r="E2693" s="525"/>
      <c r="F2693" s="525"/>
      <c r="G2693" s="525"/>
      <c r="H2693" s="525"/>
      <c r="I2693" s="1232" t="s">
        <v>3</v>
      </c>
      <c r="J2693" s="1233"/>
      <c r="K2693" s="1258">
        <v>1.05</v>
      </c>
      <c r="L2693" s="1259"/>
      <c r="M2693" s="521">
        <f>K2693*12*I2624</f>
        <v>9126.18</v>
      </c>
    </row>
    <row r="2694" spans="1:13" ht="19.5" thickBot="1">
      <c r="A2694" s="526" t="s">
        <v>2</v>
      </c>
      <c r="B2694" s="525"/>
      <c r="C2694" s="525"/>
      <c r="D2694" s="525"/>
      <c r="E2694" s="525"/>
      <c r="F2694" s="525"/>
      <c r="G2694" s="525"/>
      <c r="H2694" s="525"/>
      <c r="I2694" s="524"/>
      <c r="J2694" s="523"/>
      <c r="K2694" s="1258"/>
      <c r="L2694" s="1259"/>
      <c r="M2694" s="521">
        <f>K2694*12*I2624</f>
        <v>0</v>
      </c>
    </row>
    <row r="2695" spans="1:13" ht="19.5" thickBot="1">
      <c r="A2695" s="1228" t="s">
        <v>0</v>
      </c>
      <c r="B2695" s="1229"/>
      <c r="C2695" s="1229"/>
      <c r="D2695" s="1229"/>
      <c r="E2695" s="1229"/>
      <c r="F2695" s="1229"/>
      <c r="G2695" s="1229"/>
      <c r="H2695" s="1229"/>
      <c r="I2695" s="522"/>
      <c r="J2695" s="521"/>
      <c r="K2695" s="1230">
        <f>K2625+K2635+K2650+K2678+K2692+K2694+K2693</f>
        <v>40.849999999999994</v>
      </c>
      <c r="L2695" s="1231"/>
      <c r="M2695" s="521">
        <f>M2625+M2635+M2650+M2678+M2692+M2694+M2693</f>
        <v>355051.86</v>
      </c>
    </row>
    <row r="2697" spans="1:13">
      <c r="A2697" s="1329" t="s">
        <v>104</v>
      </c>
      <c r="B2697" s="1329"/>
      <c r="C2697" s="1329"/>
      <c r="D2697" s="1329"/>
      <c r="E2697" s="1329"/>
      <c r="F2697" s="1329"/>
      <c r="G2697" s="1329"/>
      <c r="H2697" s="1329"/>
      <c r="I2697" s="1329"/>
      <c r="J2697" s="1329"/>
      <c r="K2697" s="1329"/>
      <c r="L2697" s="1329"/>
      <c r="M2697" s="573"/>
    </row>
    <row r="2698" spans="1:13">
      <c r="A2698" s="1294" t="s">
        <v>103</v>
      </c>
      <c r="B2698" s="1294"/>
      <c r="C2698" s="1294"/>
      <c r="D2698" s="1294"/>
      <c r="E2698" s="1294"/>
      <c r="F2698" s="1294"/>
      <c r="G2698" s="1294"/>
      <c r="H2698" s="1294"/>
      <c r="I2698" s="1294"/>
      <c r="J2698" s="1294"/>
      <c r="K2698" s="1294"/>
      <c r="L2698" s="1294"/>
      <c r="M2698" s="573"/>
    </row>
    <row r="2699" spans="1:13">
      <c r="A2699" s="607"/>
      <c r="B2699" s="607"/>
      <c r="C2699" s="607"/>
      <c r="D2699" s="607"/>
      <c r="E2699" s="607"/>
      <c r="F2699" s="607" t="s">
        <v>247</v>
      </c>
      <c r="G2699" s="607"/>
      <c r="H2699" s="607"/>
      <c r="I2699" s="607"/>
      <c r="J2699" s="607"/>
      <c r="K2699" s="607"/>
      <c r="L2699" s="607"/>
      <c r="M2699" s="573"/>
    </row>
    <row r="2700" spans="1:13">
      <c r="A2700" s="615"/>
      <c r="B2700" s="591"/>
      <c r="C2700" s="1295" t="s">
        <v>100</v>
      </c>
      <c r="D2700" s="1295"/>
      <c r="E2700" s="1295"/>
      <c r="F2700" s="591"/>
      <c r="G2700" s="591"/>
      <c r="H2700" s="590"/>
      <c r="I2700" s="1285" t="s">
        <v>99</v>
      </c>
      <c r="J2700" s="1286"/>
      <c r="K2700" s="1285" t="s">
        <v>98</v>
      </c>
      <c r="L2700" s="1286"/>
      <c r="M2700" s="589"/>
    </row>
    <row r="2701" spans="1:13">
      <c r="A2701" s="558"/>
      <c r="B2701" s="518"/>
      <c r="C2701" s="518"/>
      <c r="D2701" s="518"/>
      <c r="E2701" s="518"/>
      <c r="F2701" s="518"/>
      <c r="G2701" s="518"/>
      <c r="H2701" s="541"/>
      <c r="I2701" s="518"/>
      <c r="J2701" s="541"/>
      <c r="K2701" s="1271" t="s">
        <v>97</v>
      </c>
      <c r="L2701" s="1272"/>
      <c r="M2701" s="616" t="s">
        <v>96</v>
      </c>
    </row>
    <row r="2702" spans="1:13">
      <c r="A2702" s="558"/>
      <c r="B2702" s="518"/>
      <c r="C2702" s="518"/>
      <c r="D2702" s="518"/>
      <c r="E2702" s="518"/>
      <c r="F2702" s="518"/>
      <c r="G2702" s="518"/>
      <c r="H2702" s="541"/>
      <c r="I2702" s="1271" t="s">
        <v>95</v>
      </c>
      <c r="J2702" s="1272"/>
      <c r="K2702" s="1275" t="s">
        <v>94</v>
      </c>
      <c r="L2702" s="1276"/>
      <c r="M2702" s="616" t="s">
        <v>93</v>
      </c>
    </row>
    <row r="2703" spans="1:13" ht="19.5" thickBot="1">
      <c r="A2703" s="615"/>
      <c r="B2703" s="591"/>
      <c r="C2703" s="591"/>
      <c r="D2703" s="591"/>
      <c r="E2703" s="591"/>
      <c r="F2703" s="591"/>
      <c r="G2703" s="591"/>
      <c r="H2703" s="590"/>
      <c r="I2703" s="1291">
        <v>731.5</v>
      </c>
      <c r="J2703" s="1292"/>
      <c r="K2703" s="1240"/>
      <c r="L2703" s="1241"/>
      <c r="M2703" s="614"/>
    </row>
    <row r="2704" spans="1:13">
      <c r="A2704" s="605" t="s">
        <v>92</v>
      </c>
      <c r="B2704" s="583"/>
      <c r="C2704" s="583"/>
      <c r="D2704" s="583"/>
      <c r="E2704" s="583"/>
      <c r="F2704" s="583"/>
      <c r="G2704" s="583"/>
      <c r="H2704" s="613"/>
      <c r="I2704" s="537"/>
      <c r="J2704" s="536"/>
      <c r="K2704" s="1293">
        <f>K2707+K2710</f>
        <v>8.59</v>
      </c>
      <c r="L2704" s="1288"/>
      <c r="M2704" s="535">
        <f>K2704*12*I2703</f>
        <v>75403.02</v>
      </c>
    </row>
    <row r="2705" spans="1:13">
      <c r="A2705" s="612" t="s">
        <v>91</v>
      </c>
      <c r="B2705" s="611"/>
      <c r="C2705" s="611"/>
      <c r="D2705" s="611"/>
      <c r="E2705" s="611"/>
      <c r="F2705" s="611"/>
      <c r="G2705" s="611"/>
      <c r="H2705" s="606"/>
      <c r="I2705" s="518"/>
      <c r="J2705" s="541"/>
      <c r="K2705" s="518"/>
      <c r="L2705" s="541"/>
      <c r="M2705" s="610"/>
    </row>
    <row r="2706" spans="1:13" ht="19.5" thickBot="1">
      <c r="A2706" s="601" t="s">
        <v>90</v>
      </c>
      <c r="B2706" s="609"/>
      <c r="C2706" s="609"/>
      <c r="D2706" s="609"/>
      <c r="E2706" s="609"/>
      <c r="F2706" s="609"/>
      <c r="G2706" s="609"/>
      <c r="H2706" s="608"/>
      <c r="I2706" s="531"/>
      <c r="J2706" s="530"/>
      <c r="K2706" s="531"/>
      <c r="L2706" s="530"/>
      <c r="M2706" s="529"/>
    </row>
    <row r="2707" spans="1:13">
      <c r="A2707" s="588" t="s">
        <v>89</v>
      </c>
      <c r="B2707" s="581"/>
      <c r="C2707" s="581"/>
      <c r="D2707" s="581"/>
      <c r="E2707" s="581"/>
      <c r="F2707" s="581"/>
      <c r="G2707" s="581"/>
      <c r="H2707" s="580"/>
      <c r="I2707" s="1275" t="s">
        <v>27</v>
      </c>
      <c r="J2707" s="1276"/>
      <c r="K2707" s="1251">
        <v>5.54</v>
      </c>
      <c r="L2707" s="1252"/>
      <c r="M2707" s="540">
        <f>K2707*12*I2703</f>
        <v>48630.12</v>
      </c>
    </row>
    <row r="2708" spans="1:13">
      <c r="A2708" s="547" t="s">
        <v>80</v>
      </c>
      <c r="B2708" s="518"/>
      <c r="C2708" s="518"/>
      <c r="D2708" s="518"/>
      <c r="E2708" s="518"/>
      <c r="F2708" s="518"/>
      <c r="G2708" s="518"/>
      <c r="H2708" s="541"/>
      <c r="I2708" s="1271" t="s">
        <v>70</v>
      </c>
      <c r="J2708" s="1272"/>
      <c r="K2708" s="573"/>
      <c r="L2708" s="541"/>
      <c r="M2708" s="540"/>
    </row>
    <row r="2709" spans="1:13">
      <c r="A2709" s="588" t="s">
        <v>79</v>
      </c>
      <c r="B2709" s="581"/>
      <c r="C2709" s="581"/>
      <c r="D2709" s="581"/>
      <c r="E2709" s="581"/>
      <c r="F2709" s="581"/>
      <c r="G2709" s="581"/>
      <c r="H2709" s="580"/>
      <c r="I2709" s="1275"/>
      <c r="J2709" s="1276"/>
      <c r="K2709" s="573"/>
      <c r="L2709" s="541"/>
      <c r="M2709" s="540"/>
    </row>
    <row r="2710" spans="1:13">
      <c r="A2710" s="588" t="s">
        <v>88</v>
      </c>
      <c r="B2710" s="581"/>
      <c r="C2710" s="581"/>
      <c r="D2710" s="581"/>
      <c r="E2710" s="581"/>
      <c r="F2710" s="581"/>
      <c r="G2710" s="581"/>
      <c r="H2710" s="580"/>
      <c r="I2710" s="1277" t="s">
        <v>59</v>
      </c>
      <c r="J2710" s="1278"/>
      <c r="K2710" s="1271">
        <v>3.05</v>
      </c>
      <c r="L2710" s="1272"/>
      <c r="M2710" s="540">
        <f>K2710*12*I2703</f>
        <v>26772.899999999994</v>
      </c>
    </row>
    <row r="2711" spans="1:13">
      <c r="A2711" s="595" t="s">
        <v>87</v>
      </c>
      <c r="B2711" s="563"/>
      <c r="C2711" s="563"/>
      <c r="D2711" s="563"/>
      <c r="E2711" s="563"/>
      <c r="F2711" s="563"/>
      <c r="G2711" s="563"/>
      <c r="H2711" s="517"/>
      <c r="I2711" s="1271" t="s">
        <v>70</v>
      </c>
      <c r="J2711" s="1272"/>
      <c r="K2711" s="607"/>
      <c r="L2711" s="606"/>
      <c r="M2711" s="540"/>
    </row>
    <row r="2712" spans="1:13">
      <c r="A2712" s="594" t="s">
        <v>86</v>
      </c>
      <c r="B2712" s="591"/>
      <c r="C2712" s="591"/>
      <c r="D2712" s="591"/>
      <c r="E2712" s="591"/>
      <c r="F2712" s="591"/>
      <c r="G2712" s="591"/>
      <c r="H2712" s="590"/>
      <c r="I2712" s="1271"/>
      <c r="J2712" s="1272"/>
      <c r="K2712" s="573"/>
      <c r="L2712" s="541"/>
      <c r="M2712" s="540"/>
    </row>
    <row r="2713" spans="1:13" ht="19.5" thickBot="1">
      <c r="A2713" s="588" t="s">
        <v>85</v>
      </c>
      <c r="B2713" s="587"/>
      <c r="C2713" s="587"/>
      <c r="D2713" s="587"/>
      <c r="E2713" s="587"/>
      <c r="F2713" s="587"/>
      <c r="G2713" s="587"/>
      <c r="H2713" s="586"/>
      <c r="I2713" s="581"/>
      <c r="J2713" s="580"/>
      <c r="K2713" s="1238"/>
      <c r="L2713" s="1239"/>
      <c r="M2713" s="540"/>
    </row>
    <row r="2714" spans="1:13">
      <c r="A2714" s="605" t="s">
        <v>84</v>
      </c>
      <c r="B2714" s="604"/>
      <c r="C2714" s="604"/>
      <c r="D2714" s="604"/>
      <c r="E2714" s="604"/>
      <c r="F2714" s="604"/>
      <c r="G2714" s="604"/>
      <c r="H2714" s="603"/>
      <c r="I2714" s="537"/>
      <c r="J2714" s="602"/>
      <c r="K2714" s="1290">
        <f>K2716+K2721+K2724</f>
        <v>6.1999999999999993</v>
      </c>
      <c r="L2714" s="1288"/>
      <c r="M2714" s="535">
        <f>K2714*12*I2703</f>
        <v>54423.599999999991</v>
      </c>
    </row>
    <row r="2715" spans="1:13" ht="19.5" thickBot="1">
      <c r="A2715" s="601" t="s">
        <v>83</v>
      </c>
      <c r="B2715" s="600"/>
      <c r="C2715" s="600"/>
      <c r="D2715" s="600"/>
      <c r="E2715" s="600"/>
      <c r="F2715" s="600"/>
      <c r="G2715" s="600"/>
      <c r="H2715" s="599"/>
      <c r="I2715" s="531"/>
      <c r="J2715" s="598"/>
      <c r="K2715" s="531"/>
      <c r="L2715" s="530"/>
      <c r="M2715" s="529"/>
    </row>
    <row r="2716" spans="1:13">
      <c r="A2716" s="547" t="s">
        <v>82</v>
      </c>
      <c r="B2716" s="546"/>
      <c r="C2716" s="546"/>
      <c r="D2716" s="546"/>
      <c r="E2716" s="546"/>
      <c r="F2716" s="546"/>
      <c r="G2716" s="546"/>
      <c r="H2716" s="544"/>
      <c r="I2716" s="1271" t="s">
        <v>27</v>
      </c>
      <c r="J2716" s="1272"/>
      <c r="K2716" s="1251">
        <v>3.11</v>
      </c>
      <c r="L2716" s="1252"/>
      <c r="M2716" s="540">
        <f>K2716*12*I2703</f>
        <v>27299.58</v>
      </c>
    </row>
    <row r="2717" spans="1:13">
      <c r="A2717" s="588" t="s">
        <v>81</v>
      </c>
      <c r="B2717" s="587"/>
      <c r="C2717" s="587"/>
      <c r="D2717" s="587"/>
      <c r="E2717" s="587"/>
      <c r="F2717" s="587"/>
      <c r="G2717" s="587"/>
      <c r="H2717" s="586"/>
      <c r="I2717" s="597"/>
      <c r="J2717" s="596"/>
      <c r="K2717" s="573"/>
      <c r="L2717" s="541"/>
      <c r="M2717" s="540"/>
    </row>
    <row r="2718" spans="1:13">
      <c r="A2718" s="547" t="s">
        <v>80</v>
      </c>
      <c r="B2718" s="518"/>
      <c r="C2718" s="518"/>
      <c r="D2718" s="518"/>
      <c r="E2718" s="518"/>
      <c r="F2718" s="518"/>
      <c r="G2718" s="518"/>
      <c r="H2718" s="541"/>
      <c r="I2718" s="1271" t="s">
        <v>70</v>
      </c>
      <c r="J2718" s="1272"/>
      <c r="K2718" s="573"/>
      <c r="L2718" s="541"/>
      <c r="M2718" s="540"/>
    </row>
    <row r="2719" spans="1:13">
      <c r="A2719" s="588" t="s">
        <v>79</v>
      </c>
      <c r="B2719" s="581"/>
      <c r="C2719" s="581"/>
      <c r="D2719" s="581"/>
      <c r="E2719" s="581"/>
      <c r="F2719" s="581"/>
      <c r="G2719" s="581"/>
      <c r="H2719" s="580"/>
      <c r="I2719" s="1275"/>
      <c r="J2719" s="1276"/>
      <c r="K2719" s="573"/>
      <c r="L2719" s="541"/>
      <c r="M2719" s="540"/>
    </row>
    <row r="2720" spans="1:13">
      <c r="A2720" s="595" t="s">
        <v>78</v>
      </c>
      <c r="B2720" s="563"/>
      <c r="C2720" s="517"/>
      <c r="D2720" s="518"/>
      <c r="E2720" s="518"/>
      <c r="F2720" s="518"/>
      <c r="G2720" s="518"/>
      <c r="H2720" s="541"/>
      <c r="I2720" s="1271" t="s">
        <v>70</v>
      </c>
      <c r="J2720" s="1272"/>
      <c r="K2720" s="573"/>
      <c r="L2720" s="541"/>
      <c r="M2720" s="540"/>
    </row>
    <row r="2721" spans="1:13">
      <c r="A2721" s="547" t="s">
        <v>77</v>
      </c>
      <c r="B2721" s="518"/>
      <c r="C2721" s="518"/>
      <c r="D2721" s="563"/>
      <c r="E2721" s="563"/>
      <c r="F2721" s="563"/>
      <c r="G2721" s="563"/>
      <c r="H2721" s="517"/>
      <c r="I2721" s="1277" t="s">
        <v>59</v>
      </c>
      <c r="J2721" s="1278"/>
      <c r="K2721" s="1271">
        <v>1.36</v>
      </c>
      <c r="L2721" s="1272"/>
      <c r="M2721" s="540">
        <f>K2721*12*I2703</f>
        <v>11938.08</v>
      </c>
    </row>
    <row r="2722" spans="1:13">
      <c r="A2722" s="594" t="s">
        <v>76</v>
      </c>
      <c r="B2722" s="593"/>
      <c r="C2722" s="593"/>
      <c r="D2722" s="593"/>
      <c r="E2722" s="593"/>
      <c r="F2722" s="593"/>
      <c r="G2722" s="593"/>
      <c r="H2722" s="592"/>
      <c r="I2722" s="1285" t="s">
        <v>75</v>
      </c>
      <c r="J2722" s="1286"/>
      <c r="K2722" s="573"/>
      <c r="L2722" s="541"/>
      <c r="M2722" s="540"/>
    </row>
    <row r="2723" spans="1:13">
      <c r="A2723" s="588"/>
      <c r="B2723" s="587"/>
      <c r="C2723" s="587"/>
      <c r="D2723" s="587"/>
      <c r="E2723" s="587"/>
      <c r="F2723" s="587"/>
      <c r="G2723" s="587"/>
      <c r="H2723" s="586"/>
      <c r="I2723" s="581" t="s">
        <v>74</v>
      </c>
      <c r="J2723" s="580"/>
      <c r="K2723" s="573"/>
      <c r="L2723" s="541"/>
      <c r="M2723" s="540"/>
    </row>
    <row r="2724" spans="1:13">
      <c r="A2724" s="594" t="s">
        <v>73</v>
      </c>
      <c r="B2724" s="593"/>
      <c r="C2724" s="593"/>
      <c r="D2724" s="593"/>
      <c r="E2724" s="593"/>
      <c r="F2724" s="593"/>
      <c r="G2724" s="593"/>
      <c r="H2724" s="592"/>
      <c r="I2724" s="1285" t="s">
        <v>59</v>
      </c>
      <c r="J2724" s="1286"/>
      <c r="K2724" s="1271">
        <v>1.73</v>
      </c>
      <c r="L2724" s="1272"/>
      <c r="M2724" s="540">
        <f>K2724*12*I2703</f>
        <v>15185.939999999999</v>
      </c>
    </row>
    <row r="2725" spans="1:13">
      <c r="A2725" s="588" t="s">
        <v>72</v>
      </c>
      <c r="B2725" s="587"/>
      <c r="C2725" s="587"/>
      <c r="D2725" s="587"/>
      <c r="E2725" s="587"/>
      <c r="F2725" s="587"/>
      <c r="G2725" s="587"/>
      <c r="H2725" s="586"/>
      <c r="I2725" s="581"/>
      <c r="J2725" s="580"/>
      <c r="K2725" s="573"/>
      <c r="L2725" s="541"/>
      <c r="M2725" s="540"/>
    </row>
    <row r="2726" spans="1:13">
      <c r="A2726" s="594" t="s">
        <v>71</v>
      </c>
      <c r="B2726" s="593"/>
      <c r="C2726" s="593"/>
      <c r="D2726" s="593"/>
      <c r="E2726" s="593"/>
      <c r="F2726" s="593"/>
      <c r="G2726" s="593"/>
      <c r="H2726" s="592"/>
      <c r="I2726" s="1271" t="s">
        <v>70</v>
      </c>
      <c r="J2726" s="1272"/>
      <c r="K2726" s="573"/>
      <c r="L2726" s="541"/>
      <c r="M2726" s="540"/>
    </row>
    <row r="2727" spans="1:13">
      <c r="A2727" s="594" t="s">
        <v>69</v>
      </c>
      <c r="B2727" s="593"/>
      <c r="C2727" s="593"/>
      <c r="D2727" s="593"/>
      <c r="E2727" s="593"/>
      <c r="F2727" s="593"/>
      <c r="G2727" s="593"/>
      <c r="H2727" s="592"/>
      <c r="I2727" s="1285" t="s">
        <v>68</v>
      </c>
      <c r="J2727" s="1286"/>
      <c r="K2727" s="591"/>
      <c r="L2727" s="590"/>
      <c r="M2727" s="589"/>
    </row>
    <row r="2728" spans="1:13" ht="19.5" thickBot="1">
      <c r="A2728" s="588"/>
      <c r="B2728" s="587"/>
      <c r="C2728" s="587"/>
      <c r="D2728" s="587"/>
      <c r="E2728" s="587"/>
      <c r="F2728" s="587"/>
      <c r="G2728" s="587"/>
      <c r="H2728" s="586"/>
      <c r="I2728" s="1282" t="s">
        <v>67</v>
      </c>
      <c r="J2728" s="1283"/>
      <c r="K2728" s="581"/>
      <c r="L2728" s="580"/>
      <c r="M2728" s="585"/>
    </row>
    <row r="2729" spans="1:13">
      <c r="A2729" s="584" t="s">
        <v>66</v>
      </c>
      <c r="B2729" s="583"/>
      <c r="C2729" s="583"/>
      <c r="D2729" s="583"/>
      <c r="E2729" s="583"/>
      <c r="F2729" s="583"/>
      <c r="G2729" s="537"/>
      <c r="H2729" s="536"/>
      <c r="I2729" s="537"/>
      <c r="J2729" s="536"/>
      <c r="K2729" s="1287">
        <f>K2731+K2738+K2746+K2750+K2754</f>
        <v>16.759999999999998</v>
      </c>
      <c r="L2729" s="1288"/>
      <c r="M2729" s="535">
        <f>M2731+M2738+M2746+M2750+M2754</f>
        <v>147119.28</v>
      </c>
    </row>
    <row r="2730" spans="1:13" ht="19.5" thickBot="1">
      <c r="A2730" s="582"/>
      <c r="B2730" s="531"/>
      <c r="C2730" s="531"/>
      <c r="D2730" s="531"/>
      <c r="E2730" s="531"/>
      <c r="F2730" s="531"/>
      <c r="G2730" s="531"/>
      <c r="H2730" s="530"/>
      <c r="I2730" s="531"/>
      <c r="J2730" s="530"/>
      <c r="K2730" s="531"/>
      <c r="L2730" s="530"/>
      <c r="M2730" s="529"/>
    </row>
    <row r="2731" spans="1:13" ht="19.5" thickBot="1">
      <c r="A2731" s="1228" t="s">
        <v>65</v>
      </c>
      <c r="B2731" s="1229"/>
      <c r="C2731" s="1229"/>
      <c r="D2731" s="1229"/>
      <c r="E2731" s="1229"/>
      <c r="F2731" s="1229"/>
      <c r="G2731" s="1229"/>
      <c r="H2731" s="1279"/>
      <c r="I2731" s="550"/>
      <c r="J2731" s="549"/>
      <c r="K2731" s="1289">
        <f>K2732+K2733+K2734+K2736+K2737</f>
        <v>10.47</v>
      </c>
      <c r="L2731" s="1284"/>
      <c r="M2731" s="548">
        <f>K2731*12*I2703</f>
        <v>91905.660000000018</v>
      </c>
    </row>
    <row r="2732" spans="1:13">
      <c r="A2732" s="588" t="s">
        <v>64</v>
      </c>
      <c r="B2732" s="587"/>
      <c r="C2732" s="587"/>
      <c r="D2732" s="587"/>
      <c r="E2732" s="587"/>
      <c r="F2732" s="587"/>
      <c r="G2732" s="587"/>
      <c r="H2732" s="586"/>
      <c r="I2732" s="1275" t="s">
        <v>63</v>
      </c>
      <c r="J2732" s="1276"/>
      <c r="K2732" s="1251">
        <v>2.2400000000000002</v>
      </c>
      <c r="L2732" s="1252"/>
      <c r="M2732" s="540">
        <f>K2732*12*I2703</f>
        <v>19662.72</v>
      </c>
    </row>
    <row r="2733" spans="1:13">
      <c r="A2733" s="595" t="s">
        <v>62</v>
      </c>
      <c r="B2733" s="676"/>
      <c r="C2733" s="676"/>
      <c r="D2733" s="676"/>
      <c r="E2733" s="676"/>
      <c r="F2733" s="676"/>
      <c r="G2733" s="676"/>
      <c r="H2733" s="675"/>
      <c r="I2733" s="1277" t="s">
        <v>61</v>
      </c>
      <c r="J2733" s="1278"/>
      <c r="K2733" s="1271">
        <v>5.28</v>
      </c>
      <c r="L2733" s="1272"/>
      <c r="M2733" s="540">
        <f>K2733*12*I2703</f>
        <v>46347.839999999997</v>
      </c>
    </row>
    <row r="2734" spans="1:13">
      <c r="A2734" s="594" t="s">
        <v>60</v>
      </c>
      <c r="B2734" s="593"/>
      <c r="C2734" s="593"/>
      <c r="D2734" s="593"/>
      <c r="E2734" s="593"/>
      <c r="F2734" s="593"/>
      <c r="G2734" s="593"/>
      <c r="H2734" s="592"/>
      <c r="I2734" s="1285" t="s">
        <v>59</v>
      </c>
      <c r="J2734" s="1286"/>
      <c r="K2734" s="1271">
        <v>0.6</v>
      </c>
      <c r="L2734" s="1272"/>
      <c r="M2734" s="540">
        <f>K2734*12*I2703</f>
        <v>5266.7999999999993</v>
      </c>
    </row>
    <row r="2735" spans="1:13">
      <c r="A2735" s="678" t="s">
        <v>58</v>
      </c>
      <c r="B2735" s="581"/>
      <c r="C2735" s="581"/>
      <c r="D2735" s="581"/>
      <c r="E2735" s="587"/>
      <c r="F2735" s="587"/>
      <c r="G2735" s="587"/>
      <c r="H2735" s="586"/>
      <c r="I2735" s="581"/>
      <c r="J2735" s="580"/>
      <c r="K2735" s="518"/>
      <c r="L2735" s="541"/>
      <c r="M2735" s="540"/>
    </row>
    <row r="2736" spans="1:13">
      <c r="A2736" s="595" t="s">
        <v>57</v>
      </c>
      <c r="B2736" s="676"/>
      <c r="C2736" s="676"/>
      <c r="D2736" s="676"/>
      <c r="E2736" s="676"/>
      <c r="F2736" s="676"/>
      <c r="G2736" s="676"/>
      <c r="H2736" s="675"/>
      <c r="I2736" s="1277" t="s">
        <v>27</v>
      </c>
      <c r="J2736" s="1278"/>
      <c r="K2736" s="1271">
        <v>0.18</v>
      </c>
      <c r="L2736" s="1272"/>
      <c r="M2736" s="540">
        <f>K2736*12*I2703</f>
        <v>1580.0400000000002</v>
      </c>
    </row>
    <row r="2737" spans="1:13" ht="19.5" thickBot="1">
      <c r="A2737" s="594" t="s">
        <v>56</v>
      </c>
      <c r="B2737" s="593"/>
      <c r="C2737" s="593"/>
      <c r="D2737" s="593"/>
      <c r="E2737" s="593"/>
      <c r="F2737" s="593"/>
      <c r="G2737" s="593"/>
      <c r="H2737" s="592"/>
      <c r="I2737" s="1240" t="s">
        <v>27</v>
      </c>
      <c r="J2737" s="1241"/>
      <c r="K2737" s="1282">
        <v>2.17</v>
      </c>
      <c r="L2737" s="1283"/>
      <c r="M2737" s="540">
        <f>K2737*12*I2703</f>
        <v>19048.259999999998</v>
      </c>
    </row>
    <row r="2738" spans="1:13" ht="19.5" thickBot="1">
      <c r="A2738" s="1303" t="s">
        <v>55</v>
      </c>
      <c r="B2738" s="1304"/>
      <c r="C2738" s="1304"/>
      <c r="D2738" s="1304"/>
      <c r="E2738" s="1304"/>
      <c r="F2738" s="1304"/>
      <c r="G2738" s="1304"/>
      <c r="H2738" s="1305"/>
      <c r="I2738" s="550"/>
      <c r="J2738" s="549"/>
      <c r="K2738" s="1274">
        <f>K2739+K2740+K2742+K2743+K2744+K2745</f>
        <v>2.5499999999999998</v>
      </c>
      <c r="L2738" s="1284"/>
      <c r="M2738" s="548">
        <f>K2738*12*I2703</f>
        <v>22383.899999999998</v>
      </c>
    </row>
    <row r="2739" spans="1:13">
      <c r="A2739" s="677" t="s">
        <v>54</v>
      </c>
      <c r="B2739" s="581"/>
      <c r="C2739" s="581"/>
      <c r="D2739" s="581"/>
      <c r="E2739" s="581"/>
      <c r="F2739" s="587"/>
      <c r="G2739" s="587"/>
      <c r="H2739" s="586"/>
      <c r="I2739" s="576"/>
      <c r="J2739" s="541"/>
      <c r="K2739" s="1251">
        <v>0.14000000000000001</v>
      </c>
      <c r="L2739" s="1252"/>
      <c r="M2739" s="540">
        <f>K2739*12*I2703</f>
        <v>1228.92</v>
      </c>
    </row>
    <row r="2740" spans="1:13">
      <c r="A2740" s="615" t="s">
        <v>53</v>
      </c>
      <c r="B2740" s="591"/>
      <c r="C2740" s="591"/>
      <c r="D2740" s="591"/>
      <c r="E2740" s="591"/>
      <c r="F2740" s="593"/>
      <c r="G2740" s="593"/>
      <c r="H2740" s="592"/>
      <c r="I2740" s="1271" t="s">
        <v>52</v>
      </c>
      <c r="J2740" s="1272"/>
      <c r="K2740" s="1271">
        <v>1.22</v>
      </c>
      <c r="L2740" s="1272"/>
      <c r="M2740" s="540">
        <f>K2740*12*I2703</f>
        <v>10709.16</v>
      </c>
    </row>
    <row r="2741" spans="1:13">
      <c r="A2741" s="588" t="s">
        <v>51</v>
      </c>
      <c r="B2741" s="587"/>
      <c r="C2741" s="587"/>
      <c r="D2741" s="587"/>
      <c r="E2741" s="587"/>
      <c r="F2741" s="587"/>
      <c r="G2741" s="587"/>
      <c r="H2741" s="586"/>
      <c r="I2741" s="1275" t="s">
        <v>50</v>
      </c>
      <c r="J2741" s="1276"/>
      <c r="K2741" s="573"/>
      <c r="L2741" s="541"/>
      <c r="M2741" s="540"/>
    </row>
    <row r="2742" spans="1:13">
      <c r="A2742" s="595" t="s">
        <v>49</v>
      </c>
      <c r="B2742" s="676"/>
      <c r="C2742" s="676"/>
      <c r="D2742" s="676"/>
      <c r="E2742" s="676"/>
      <c r="F2742" s="676"/>
      <c r="G2742" s="676"/>
      <c r="H2742" s="675"/>
      <c r="I2742" s="1277" t="s">
        <v>48</v>
      </c>
      <c r="J2742" s="1278"/>
      <c r="K2742" s="1271">
        <v>0.75</v>
      </c>
      <c r="L2742" s="1272"/>
      <c r="M2742" s="540">
        <f>K2742*12*I2703</f>
        <v>6583.5</v>
      </c>
    </row>
    <row r="2743" spans="1:13">
      <c r="A2743" s="595" t="s">
        <v>47</v>
      </c>
      <c r="B2743" s="676"/>
      <c r="C2743" s="676"/>
      <c r="D2743" s="676"/>
      <c r="E2743" s="676"/>
      <c r="F2743" s="676"/>
      <c r="G2743" s="676"/>
      <c r="H2743" s="675"/>
      <c r="I2743" s="1277" t="s">
        <v>46</v>
      </c>
      <c r="J2743" s="1278"/>
      <c r="K2743" s="1271">
        <v>0.19</v>
      </c>
      <c r="L2743" s="1272"/>
      <c r="M2743" s="540">
        <f>K2743*12*I2703</f>
        <v>1667.8200000000002</v>
      </c>
    </row>
    <row r="2744" spans="1:13">
      <c r="A2744" s="594" t="s">
        <v>38</v>
      </c>
      <c r="B2744" s="593"/>
      <c r="C2744" s="593"/>
      <c r="D2744" s="593"/>
      <c r="E2744" s="593"/>
      <c r="F2744" s="593"/>
      <c r="G2744" s="593"/>
      <c r="H2744" s="592"/>
      <c r="I2744" s="1277" t="s">
        <v>37</v>
      </c>
      <c r="J2744" s="1278"/>
      <c r="K2744" s="1238">
        <v>0.1</v>
      </c>
      <c r="L2744" s="1239"/>
      <c r="M2744" s="540">
        <f>K2744*12*I2703</f>
        <v>877.80000000000018</v>
      </c>
    </row>
    <row r="2745" spans="1:13" ht="19.5" thickBot="1">
      <c r="A2745" s="594" t="s">
        <v>45</v>
      </c>
      <c r="B2745" s="593"/>
      <c r="C2745" s="593"/>
      <c r="D2745" s="593"/>
      <c r="E2745" s="593"/>
      <c r="F2745" s="593"/>
      <c r="G2745" s="593"/>
      <c r="H2745" s="592"/>
      <c r="I2745" s="1240" t="s">
        <v>44</v>
      </c>
      <c r="J2745" s="1241"/>
      <c r="K2745" s="1242">
        <v>0.15</v>
      </c>
      <c r="L2745" s="1243"/>
      <c r="M2745" s="572">
        <f>K2745*12*I2703</f>
        <v>1316.6999999999998</v>
      </c>
    </row>
    <row r="2746" spans="1:13" ht="19.5" thickBot="1">
      <c r="A2746" s="1303" t="s">
        <v>43</v>
      </c>
      <c r="B2746" s="1304"/>
      <c r="C2746" s="1304"/>
      <c r="D2746" s="1304"/>
      <c r="E2746" s="1304"/>
      <c r="F2746" s="1304"/>
      <c r="G2746" s="1304"/>
      <c r="H2746" s="1305"/>
      <c r="I2746" s="571"/>
      <c r="J2746" s="570"/>
      <c r="K2746" s="1269">
        <f>K2747+K2748+K2749</f>
        <v>1.67</v>
      </c>
      <c r="L2746" s="1270"/>
      <c r="M2746" s="548">
        <f>K2746*12*I2703</f>
        <v>14659.26</v>
      </c>
    </row>
    <row r="2747" spans="1:13">
      <c r="A2747" s="588" t="s">
        <v>42</v>
      </c>
      <c r="B2747" s="587"/>
      <c r="C2747" s="587"/>
      <c r="D2747" s="587"/>
      <c r="E2747" s="587"/>
      <c r="F2747" s="587"/>
      <c r="G2747" s="587"/>
      <c r="H2747" s="586"/>
      <c r="I2747" s="1234" t="s">
        <v>41</v>
      </c>
      <c r="J2747" s="1235"/>
      <c r="K2747" s="1236">
        <v>0.8</v>
      </c>
      <c r="L2747" s="1237"/>
      <c r="M2747" s="540">
        <f>K2747*12*I2703</f>
        <v>7022.4000000000015</v>
      </c>
    </row>
    <row r="2748" spans="1:13">
      <c r="A2748" s="595" t="s">
        <v>40</v>
      </c>
      <c r="B2748" s="676"/>
      <c r="C2748" s="676"/>
      <c r="D2748" s="676"/>
      <c r="E2748" s="676"/>
      <c r="F2748" s="676"/>
      <c r="G2748" s="676"/>
      <c r="H2748" s="675"/>
      <c r="I2748" s="563" t="s">
        <v>39</v>
      </c>
      <c r="J2748" s="517"/>
      <c r="K2748" s="1238">
        <v>0.7</v>
      </c>
      <c r="L2748" s="1239"/>
      <c r="M2748" s="540">
        <f>K2748*12*I2703</f>
        <v>6144.5999999999985</v>
      </c>
    </row>
    <row r="2749" spans="1:13" ht="19.5" thickBot="1">
      <c r="A2749" s="594" t="s">
        <v>38</v>
      </c>
      <c r="B2749" s="593"/>
      <c r="C2749" s="593"/>
      <c r="D2749" s="593"/>
      <c r="E2749" s="593"/>
      <c r="F2749" s="593"/>
      <c r="G2749" s="593"/>
      <c r="H2749" s="592"/>
      <c r="I2749" s="1240" t="s">
        <v>37</v>
      </c>
      <c r="J2749" s="1241"/>
      <c r="K2749" s="1242">
        <v>0.17</v>
      </c>
      <c r="L2749" s="1243"/>
      <c r="M2749" s="540">
        <f>K2749*12*I2703</f>
        <v>1492.26</v>
      </c>
    </row>
    <row r="2750" spans="1:13" ht="19.5" thickBot="1">
      <c r="A2750" s="1228" t="s">
        <v>106</v>
      </c>
      <c r="B2750" s="1229"/>
      <c r="C2750" s="1229"/>
      <c r="D2750" s="1229"/>
      <c r="E2750" s="1229"/>
      <c r="F2750" s="1229"/>
      <c r="G2750" s="1229"/>
      <c r="H2750" s="1279"/>
      <c r="I2750" s="550"/>
      <c r="J2750" s="549"/>
      <c r="K2750" s="1274">
        <v>1.98</v>
      </c>
      <c r="L2750" s="1270"/>
      <c r="M2750" s="548">
        <f>K2750*12*I2703</f>
        <v>17380.439999999999</v>
      </c>
    </row>
    <row r="2751" spans="1:13">
      <c r="A2751" s="547" t="s">
        <v>33</v>
      </c>
      <c r="B2751" s="546"/>
      <c r="C2751" s="546"/>
      <c r="D2751" s="546"/>
      <c r="E2751" s="546"/>
      <c r="F2751" s="546"/>
      <c r="G2751" s="546"/>
      <c r="H2751" s="544"/>
      <c r="I2751" s="1251" t="s">
        <v>32</v>
      </c>
      <c r="J2751" s="1252"/>
      <c r="K2751" s="543"/>
      <c r="L2751" s="542"/>
      <c r="M2751" s="540"/>
    </row>
    <row r="2752" spans="1:13">
      <c r="A2752" s="547" t="s">
        <v>31</v>
      </c>
      <c r="B2752" s="546"/>
      <c r="C2752" s="546"/>
      <c r="D2752" s="546"/>
      <c r="E2752" s="546"/>
      <c r="F2752" s="546"/>
      <c r="G2752" s="546"/>
      <c r="H2752" s="544"/>
      <c r="I2752" s="518"/>
      <c r="J2752" s="541"/>
      <c r="K2752" s="543"/>
      <c r="L2752" s="542"/>
      <c r="M2752" s="540"/>
    </row>
    <row r="2753" spans="1:13" ht="19.5" thickBot="1">
      <c r="A2753" s="547" t="s">
        <v>30</v>
      </c>
      <c r="B2753" s="546"/>
      <c r="C2753" s="546"/>
      <c r="D2753" s="546"/>
      <c r="E2753" s="546"/>
      <c r="F2753" s="546"/>
      <c r="G2753" s="546"/>
      <c r="H2753" s="544"/>
      <c r="I2753" s="558"/>
      <c r="J2753" s="541"/>
      <c r="K2753" s="543"/>
      <c r="L2753" s="542"/>
      <c r="M2753" s="540"/>
    </row>
    <row r="2754" spans="1:13" ht="19.5" thickBot="1">
      <c r="A2754" s="674" t="s">
        <v>105</v>
      </c>
      <c r="B2754" s="673"/>
      <c r="C2754" s="673"/>
      <c r="D2754" s="673"/>
      <c r="E2754" s="673"/>
      <c r="F2754" s="673"/>
      <c r="G2754" s="673"/>
      <c r="H2754" s="672"/>
      <c r="I2754" s="550"/>
      <c r="J2754" s="549"/>
      <c r="K2754" s="1274">
        <v>0.09</v>
      </c>
      <c r="L2754" s="1270"/>
      <c r="M2754" s="548">
        <f>K2754*12*I2703</f>
        <v>790.0200000000001</v>
      </c>
    </row>
    <row r="2755" spans="1:13">
      <c r="A2755" s="547" t="s">
        <v>28</v>
      </c>
      <c r="B2755" s="546"/>
      <c r="C2755" s="546"/>
      <c r="D2755" s="546"/>
      <c r="E2755" s="546"/>
      <c r="F2755" s="546"/>
      <c r="G2755" s="546"/>
      <c r="H2755" s="544"/>
      <c r="I2755" s="1251" t="s">
        <v>27</v>
      </c>
      <c r="J2755" s="1252"/>
      <c r="K2755" s="551"/>
      <c r="L2755" s="542"/>
      <c r="M2755" s="540"/>
    </row>
    <row r="2756" spans="1:13" ht="19.5" thickBot="1">
      <c r="A2756" s="547" t="s">
        <v>26</v>
      </c>
      <c r="B2756" s="546"/>
      <c r="C2756" s="546"/>
      <c r="D2756" s="546"/>
      <c r="E2756" s="546"/>
      <c r="F2756" s="546"/>
      <c r="G2756" s="546"/>
      <c r="H2756" s="544"/>
      <c r="I2756" s="518"/>
      <c r="J2756" s="541"/>
      <c r="K2756" s="551"/>
      <c r="L2756" s="542"/>
      <c r="M2756" s="540"/>
    </row>
    <row r="2757" spans="1:13" ht="19.5" thickBot="1">
      <c r="A2757" s="1228" t="s">
        <v>111</v>
      </c>
      <c r="B2757" s="1229"/>
      <c r="C2757" s="1229"/>
      <c r="D2757" s="1229"/>
      <c r="E2757" s="1229"/>
      <c r="F2757" s="1229"/>
      <c r="G2757" s="1229"/>
      <c r="H2757" s="1279"/>
      <c r="I2757" s="550"/>
      <c r="J2757" s="549"/>
      <c r="K2757" s="1274">
        <v>7.34</v>
      </c>
      <c r="L2757" s="1270"/>
      <c r="M2757" s="548">
        <f>K2757*12*I2703</f>
        <v>64430.52</v>
      </c>
    </row>
    <row r="2758" spans="1:13">
      <c r="A2758" s="547" t="s">
        <v>24</v>
      </c>
      <c r="B2758" s="545"/>
      <c r="C2758" s="545"/>
      <c r="D2758" s="545"/>
      <c r="E2758" s="545"/>
      <c r="F2758" s="546"/>
      <c r="G2758" s="545"/>
      <c r="H2758" s="544"/>
      <c r="I2758" s="1271" t="s">
        <v>23</v>
      </c>
      <c r="J2758" s="1272"/>
      <c r="K2758" s="543"/>
      <c r="L2758" s="542"/>
      <c r="M2758" s="540"/>
    </row>
    <row r="2759" spans="1:13">
      <c r="A2759" s="547" t="s">
        <v>22</v>
      </c>
      <c r="B2759" s="545"/>
      <c r="C2759" s="545"/>
      <c r="D2759" s="545"/>
      <c r="E2759" s="545"/>
      <c r="F2759" s="546"/>
      <c r="G2759" s="545"/>
      <c r="H2759" s="544"/>
      <c r="I2759" s="1271" t="s">
        <v>21</v>
      </c>
      <c r="J2759" s="1272"/>
      <c r="K2759" s="543"/>
      <c r="L2759" s="542"/>
      <c r="M2759" s="540"/>
    </row>
    <row r="2760" spans="1:13">
      <c r="A2760" s="547" t="s">
        <v>20</v>
      </c>
      <c r="B2760" s="545"/>
      <c r="C2760" s="545"/>
      <c r="D2760" s="545"/>
      <c r="E2760" s="545"/>
      <c r="F2760" s="546"/>
      <c r="G2760" s="545"/>
      <c r="H2760" s="544"/>
      <c r="I2760" s="1271" t="s">
        <v>19</v>
      </c>
      <c r="J2760" s="1272"/>
      <c r="K2760" s="543"/>
      <c r="L2760" s="542"/>
      <c r="M2760" s="540"/>
    </row>
    <row r="2761" spans="1:13">
      <c r="A2761" s="547" t="s">
        <v>18</v>
      </c>
      <c r="B2761" s="545"/>
      <c r="C2761" s="545"/>
      <c r="D2761" s="545"/>
      <c r="E2761" s="545"/>
      <c r="F2761" s="546"/>
      <c r="G2761" s="545"/>
      <c r="H2761" s="544"/>
      <c r="I2761" s="1271" t="s">
        <v>17</v>
      </c>
      <c r="J2761" s="1272"/>
      <c r="K2761" s="543"/>
      <c r="L2761" s="542"/>
      <c r="M2761" s="540"/>
    </row>
    <row r="2762" spans="1:13">
      <c r="A2762" s="547" t="s">
        <v>16</v>
      </c>
      <c r="B2762" s="545"/>
      <c r="C2762" s="545"/>
      <c r="D2762" s="545"/>
      <c r="E2762" s="545"/>
      <c r="F2762" s="546"/>
      <c r="G2762" s="545"/>
      <c r="H2762" s="544"/>
      <c r="I2762" s="1271" t="s">
        <v>15</v>
      </c>
      <c r="J2762" s="1272"/>
      <c r="K2762" s="543"/>
      <c r="L2762" s="542"/>
      <c r="M2762" s="540"/>
    </row>
    <row r="2763" spans="1:13">
      <c r="A2763" s="547" t="s">
        <v>14</v>
      </c>
      <c r="B2763" s="545"/>
      <c r="C2763" s="545"/>
      <c r="D2763" s="545"/>
      <c r="E2763" s="545"/>
      <c r="F2763" s="546"/>
      <c r="G2763" s="545"/>
      <c r="H2763" s="544"/>
      <c r="I2763" s="518"/>
      <c r="J2763" s="541"/>
      <c r="K2763" s="543"/>
      <c r="L2763" s="542"/>
      <c r="M2763" s="540"/>
    </row>
    <row r="2764" spans="1:13">
      <c r="A2764" s="547" t="s">
        <v>13</v>
      </c>
      <c r="B2764" s="545"/>
      <c r="C2764" s="545"/>
      <c r="D2764" s="545"/>
      <c r="E2764" s="545"/>
      <c r="F2764" s="546"/>
      <c r="G2764" s="545"/>
      <c r="H2764" s="544"/>
      <c r="I2764" s="518"/>
      <c r="J2764" s="541"/>
      <c r="K2764" s="543"/>
      <c r="L2764" s="542"/>
      <c r="M2764" s="540"/>
    </row>
    <row r="2765" spans="1:13">
      <c r="A2765" s="547" t="s">
        <v>12</v>
      </c>
      <c r="B2765" s="545"/>
      <c r="C2765" s="545"/>
      <c r="D2765" s="545"/>
      <c r="E2765" s="545"/>
      <c r="F2765" s="546"/>
      <c r="G2765" s="545"/>
      <c r="H2765" s="544"/>
      <c r="I2765" s="518"/>
      <c r="J2765" s="541"/>
      <c r="K2765" s="543"/>
      <c r="L2765" s="542"/>
      <c r="M2765" s="540"/>
    </row>
    <row r="2766" spans="1:13">
      <c r="A2766" s="547" t="s">
        <v>11</v>
      </c>
      <c r="B2766" s="545"/>
      <c r="C2766" s="545"/>
      <c r="D2766" s="545"/>
      <c r="E2766" s="545"/>
      <c r="F2766" s="546"/>
      <c r="G2766" s="545"/>
      <c r="H2766" s="544"/>
      <c r="I2766" s="518"/>
      <c r="J2766" s="541"/>
      <c r="K2766" s="543"/>
      <c r="L2766" s="542"/>
      <c r="M2766" s="540"/>
    </row>
    <row r="2767" spans="1:13">
      <c r="A2767" s="547" t="s">
        <v>10</v>
      </c>
      <c r="B2767" s="545"/>
      <c r="C2767" s="545"/>
      <c r="D2767" s="545"/>
      <c r="E2767" s="545"/>
      <c r="F2767" s="546"/>
      <c r="G2767" s="545"/>
      <c r="H2767" s="544"/>
      <c r="I2767" s="518"/>
      <c r="J2767" s="541"/>
      <c r="K2767" s="543"/>
      <c r="L2767" s="542"/>
      <c r="M2767" s="540"/>
    </row>
    <row r="2768" spans="1:13" ht="19.5" thickBot="1">
      <c r="A2768" s="1248" t="s">
        <v>9</v>
      </c>
      <c r="B2768" s="1249"/>
      <c r="C2768" s="1249"/>
      <c r="D2768" s="1249"/>
      <c r="E2768" s="1249"/>
      <c r="F2768" s="1249"/>
      <c r="G2768" s="1249"/>
      <c r="H2768" s="1250"/>
      <c r="I2768" s="518"/>
      <c r="J2768" s="541"/>
      <c r="K2768" s="518"/>
      <c r="L2768" s="541"/>
      <c r="M2768" s="540"/>
    </row>
    <row r="2769" spans="1:13">
      <c r="A2769" s="539" t="s">
        <v>8</v>
      </c>
      <c r="B2769" s="538"/>
      <c r="C2769" s="538"/>
      <c r="D2769" s="538"/>
      <c r="E2769" s="538"/>
      <c r="F2769" s="538"/>
      <c r="G2769" s="538"/>
      <c r="H2769" s="538"/>
      <c r="I2769" s="1251" t="s">
        <v>3</v>
      </c>
      <c r="J2769" s="1252"/>
      <c r="K2769" s="537"/>
      <c r="L2769" s="536"/>
      <c r="M2769" s="535"/>
    </row>
    <row r="2770" spans="1:13" ht="19.5" thickBot="1">
      <c r="A2770" s="534" t="s">
        <v>7</v>
      </c>
      <c r="B2770" s="533"/>
      <c r="C2770" s="533"/>
      <c r="D2770" s="533"/>
      <c r="E2770" s="533"/>
      <c r="F2770" s="533"/>
      <c r="G2770" s="533"/>
      <c r="H2770" s="533"/>
      <c r="I2770" s="532"/>
      <c r="J2770" s="530"/>
      <c r="K2770" s="531"/>
      <c r="L2770" s="530"/>
      <c r="M2770" s="529"/>
    </row>
    <row r="2771" spans="1:13" ht="19.5" thickBot="1">
      <c r="A2771" s="1228" t="s">
        <v>6</v>
      </c>
      <c r="B2771" s="1229"/>
      <c r="C2771" s="1229"/>
      <c r="D2771" s="1229"/>
      <c r="E2771" s="1229"/>
      <c r="F2771" s="1229"/>
      <c r="G2771" s="1229"/>
      <c r="H2771" s="1299"/>
      <c r="I2771" s="1232" t="s">
        <v>5</v>
      </c>
      <c r="J2771" s="1300"/>
      <c r="K2771" s="1296">
        <v>1.69</v>
      </c>
      <c r="L2771" s="1297"/>
      <c r="M2771" s="521">
        <f>K2771*12*I2703</f>
        <v>14834.820000000002</v>
      </c>
    </row>
    <row r="2772" spans="1:13" ht="19.5" thickBot="1">
      <c r="A2772" s="526" t="s">
        <v>4</v>
      </c>
      <c r="B2772" s="525"/>
      <c r="C2772" s="525"/>
      <c r="D2772" s="525"/>
      <c r="E2772" s="525"/>
      <c r="F2772" s="525"/>
      <c r="G2772" s="525"/>
      <c r="H2772" s="525"/>
      <c r="I2772" s="1232" t="s">
        <v>3</v>
      </c>
      <c r="J2772" s="1233"/>
      <c r="K2772" s="1258">
        <v>1.1399999999999999</v>
      </c>
      <c r="L2772" s="1259"/>
      <c r="M2772" s="521">
        <f>K2772*12*I2703</f>
        <v>10006.92</v>
      </c>
    </row>
    <row r="2773" spans="1:13" ht="19.5" thickBot="1">
      <c r="A2773" s="526" t="s">
        <v>2</v>
      </c>
      <c r="B2773" s="525"/>
      <c r="C2773" s="525"/>
      <c r="D2773" s="525"/>
      <c r="E2773" s="525"/>
      <c r="F2773" s="525"/>
      <c r="G2773" s="525"/>
      <c r="H2773" s="525"/>
      <c r="I2773" s="524"/>
      <c r="J2773" s="523"/>
      <c r="K2773" s="1258"/>
      <c r="L2773" s="1259"/>
      <c r="M2773" s="521">
        <f>K2773*12*I2703</f>
        <v>0</v>
      </c>
    </row>
    <row r="2774" spans="1:13" ht="19.5" thickBot="1">
      <c r="A2774" s="1228" t="s">
        <v>0</v>
      </c>
      <c r="B2774" s="1229"/>
      <c r="C2774" s="1229"/>
      <c r="D2774" s="1229"/>
      <c r="E2774" s="1229"/>
      <c r="F2774" s="1229"/>
      <c r="G2774" s="1229"/>
      <c r="H2774" s="1229"/>
      <c r="I2774" s="522"/>
      <c r="J2774" s="521"/>
      <c r="K2774" s="1230">
        <f>K2704+K2714+K2729+K2757+K2771+K2773+K2772</f>
        <v>41.72</v>
      </c>
      <c r="L2774" s="1231"/>
      <c r="M2774" s="521">
        <f>M2704+M2714+M2729+M2757+M2771+M2773+M2772</f>
        <v>366218.16000000003</v>
      </c>
    </row>
    <row r="2776" spans="1:13">
      <c r="A2776" s="1329" t="s">
        <v>104</v>
      </c>
      <c r="B2776" s="1329"/>
      <c r="C2776" s="1329"/>
      <c r="D2776" s="1329"/>
      <c r="E2776" s="1329"/>
      <c r="F2776" s="1329"/>
      <c r="G2776" s="1329"/>
      <c r="H2776" s="1329"/>
      <c r="I2776" s="1329"/>
      <c r="J2776" s="1329"/>
      <c r="K2776" s="1329"/>
      <c r="L2776" s="1329"/>
      <c r="M2776" s="573"/>
    </row>
    <row r="2777" spans="1:13">
      <c r="A2777" s="1294" t="s">
        <v>139</v>
      </c>
      <c r="B2777" s="1294"/>
      <c r="C2777" s="1294"/>
      <c r="D2777" s="1294"/>
      <c r="E2777" s="1294"/>
      <c r="F2777" s="1294"/>
      <c r="G2777" s="1294"/>
      <c r="H2777" s="1294"/>
      <c r="I2777" s="1294"/>
      <c r="J2777" s="1294"/>
      <c r="K2777" s="1294"/>
      <c r="L2777" s="1294"/>
      <c r="M2777" s="573"/>
    </row>
    <row r="2778" spans="1:13">
      <c r="A2778" s="607"/>
      <c r="B2778" s="607"/>
      <c r="C2778" s="607"/>
      <c r="D2778" s="607"/>
      <c r="E2778" s="607"/>
      <c r="F2778" s="607" t="s">
        <v>246</v>
      </c>
      <c r="G2778" s="607"/>
      <c r="H2778" s="607"/>
      <c r="I2778" s="607"/>
      <c r="J2778" s="607"/>
      <c r="K2778" s="607"/>
      <c r="L2778" s="607"/>
      <c r="M2778" s="573"/>
    </row>
    <row r="2779" spans="1:13">
      <c r="A2779" s="615"/>
      <c r="B2779" s="591"/>
      <c r="C2779" s="1295" t="s">
        <v>100</v>
      </c>
      <c r="D2779" s="1295"/>
      <c r="E2779" s="1295"/>
      <c r="F2779" s="591"/>
      <c r="G2779" s="591"/>
      <c r="H2779" s="590"/>
      <c r="I2779" s="1285" t="s">
        <v>99</v>
      </c>
      <c r="J2779" s="1286"/>
      <c r="K2779" s="1285" t="s">
        <v>98</v>
      </c>
      <c r="L2779" s="1286"/>
      <c r="M2779" s="589"/>
    </row>
    <row r="2780" spans="1:13">
      <c r="A2780" s="558"/>
      <c r="B2780" s="518"/>
      <c r="C2780" s="518"/>
      <c r="D2780" s="518"/>
      <c r="E2780" s="518"/>
      <c r="F2780" s="518"/>
      <c r="G2780" s="518"/>
      <c r="H2780" s="541"/>
      <c r="I2780" s="518"/>
      <c r="J2780" s="541"/>
      <c r="K2780" s="1271" t="s">
        <v>97</v>
      </c>
      <c r="L2780" s="1272"/>
      <c r="M2780" s="616" t="s">
        <v>96</v>
      </c>
    </row>
    <row r="2781" spans="1:13">
      <c r="A2781" s="558"/>
      <c r="B2781" s="518"/>
      <c r="C2781" s="518"/>
      <c r="D2781" s="518"/>
      <c r="E2781" s="518"/>
      <c r="F2781" s="518"/>
      <c r="G2781" s="518"/>
      <c r="H2781" s="541"/>
      <c r="I2781" s="1271" t="s">
        <v>95</v>
      </c>
      <c r="J2781" s="1272"/>
      <c r="K2781" s="1275" t="s">
        <v>94</v>
      </c>
      <c r="L2781" s="1276"/>
      <c r="M2781" s="616" t="s">
        <v>93</v>
      </c>
    </row>
    <row r="2782" spans="1:13" ht="19.5" thickBot="1">
      <c r="A2782" s="615"/>
      <c r="B2782" s="591"/>
      <c r="C2782" s="591"/>
      <c r="D2782" s="591"/>
      <c r="E2782" s="591"/>
      <c r="F2782" s="591"/>
      <c r="G2782" s="591"/>
      <c r="H2782" s="590"/>
      <c r="I2782" s="1291">
        <v>868.1</v>
      </c>
      <c r="J2782" s="1292"/>
      <c r="K2782" s="1240"/>
      <c r="L2782" s="1241"/>
      <c r="M2782" s="614"/>
    </row>
    <row r="2783" spans="1:13">
      <c r="A2783" s="605" t="s">
        <v>92</v>
      </c>
      <c r="B2783" s="583"/>
      <c r="C2783" s="583"/>
      <c r="D2783" s="583"/>
      <c r="E2783" s="583"/>
      <c r="F2783" s="583"/>
      <c r="G2783" s="583"/>
      <c r="H2783" s="613"/>
      <c r="I2783" s="537"/>
      <c r="J2783" s="536"/>
      <c r="K2783" s="1293">
        <f>K2786+K2789</f>
        <v>8.8000000000000007</v>
      </c>
      <c r="L2783" s="1288"/>
      <c r="M2783" s="535">
        <f>K2783*12*I2782</f>
        <v>91671.360000000015</v>
      </c>
    </row>
    <row r="2784" spans="1:13">
      <c r="A2784" s="612" t="s">
        <v>91</v>
      </c>
      <c r="B2784" s="611"/>
      <c r="C2784" s="611"/>
      <c r="D2784" s="611"/>
      <c r="E2784" s="611"/>
      <c r="F2784" s="611"/>
      <c r="G2784" s="611"/>
      <c r="H2784" s="606"/>
      <c r="I2784" s="518"/>
      <c r="J2784" s="541"/>
      <c r="K2784" s="518"/>
      <c r="L2784" s="541"/>
      <c r="M2784" s="610"/>
    </row>
    <row r="2785" spans="1:13" ht="19.5" thickBot="1">
      <c r="A2785" s="601" t="s">
        <v>90</v>
      </c>
      <c r="B2785" s="609"/>
      <c r="C2785" s="609"/>
      <c r="D2785" s="609"/>
      <c r="E2785" s="609"/>
      <c r="F2785" s="609"/>
      <c r="G2785" s="609"/>
      <c r="H2785" s="608"/>
      <c r="I2785" s="531"/>
      <c r="J2785" s="530"/>
      <c r="K2785" s="531"/>
      <c r="L2785" s="530"/>
      <c r="M2785" s="529"/>
    </row>
    <row r="2786" spans="1:13">
      <c r="A2786" s="588" t="s">
        <v>89</v>
      </c>
      <c r="B2786" s="581"/>
      <c r="C2786" s="581"/>
      <c r="D2786" s="581"/>
      <c r="E2786" s="581"/>
      <c r="F2786" s="581"/>
      <c r="G2786" s="581"/>
      <c r="H2786" s="580"/>
      <c r="I2786" s="1275" t="s">
        <v>27</v>
      </c>
      <c r="J2786" s="1276"/>
      <c r="K2786" s="1251">
        <v>5.5</v>
      </c>
      <c r="L2786" s="1252"/>
      <c r="M2786" s="540">
        <f>K2786*12*I2782</f>
        <v>57294.6</v>
      </c>
    </row>
    <row r="2787" spans="1:13">
      <c r="A2787" s="547" t="s">
        <v>80</v>
      </c>
      <c r="B2787" s="518"/>
      <c r="C2787" s="518"/>
      <c r="D2787" s="518"/>
      <c r="E2787" s="518"/>
      <c r="F2787" s="518"/>
      <c r="G2787" s="518"/>
      <c r="H2787" s="541"/>
      <c r="I2787" s="1271" t="s">
        <v>70</v>
      </c>
      <c r="J2787" s="1272"/>
      <c r="K2787" s="573"/>
      <c r="L2787" s="541"/>
      <c r="M2787" s="540"/>
    </row>
    <row r="2788" spans="1:13">
      <c r="A2788" s="588" t="s">
        <v>79</v>
      </c>
      <c r="B2788" s="581"/>
      <c r="C2788" s="581"/>
      <c r="D2788" s="581"/>
      <c r="E2788" s="581"/>
      <c r="F2788" s="581"/>
      <c r="G2788" s="581"/>
      <c r="H2788" s="580"/>
      <c r="I2788" s="1275"/>
      <c r="J2788" s="1276"/>
      <c r="K2788" s="573"/>
      <c r="L2788" s="541"/>
      <c r="M2788" s="540"/>
    </row>
    <row r="2789" spans="1:13">
      <c r="A2789" s="588" t="s">
        <v>88</v>
      </c>
      <c r="B2789" s="581"/>
      <c r="C2789" s="581"/>
      <c r="D2789" s="581"/>
      <c r="E2789" s="581"/>
      <c r="F2789" s="581"/>
      <c r="G2789" s="581"/>
      <c r="H2789" s="580"/>
      <c r="I2789" s="1277" t="s">
        <v>59</v>
      </c>
      <c r="J2789" s="1278"/>
      <c r="K2789" s="1271">
        <v>3.3</v>
      </c>
      <c r="L2789" s="1272"/>
      <c r="M2789" s="540">
        <f>K2789*12*I2782</f>
        <v>34376.759999999995</v>
      </c>
    </row>
    <row r="2790" spans="1:13">
      <c r="A2790" s="595" t="s">
        <v>87</v>
      </c>
      <c r="B2790" s="563"/>
      <c r="C2790" s="563"/>
      <c r="D2790" s="563"/>
      <c r="E2790" s="563"/>
      <c r="F2790" s="563"/>
      <c r="G2790" s="563"/>
      <c r="H2790" s="517"/>
      <c r="I2790" s="1271" t="s">
        <v>70</v>
      </c>
      <c r="J2790" s="1272"/>
      <c r="K2790" s="607"/>
      <c r="L2790" s="606"/>
      <c r="M2790" s="540"/>
    </row>
    <row r="2791" spans="1:13">
      <c r="A2791" s="594" t="s">
        <v>86</v>
      </c>
      <c r="B2791" s="591"/>
      <c r="C2791" s="591"/>
      <c r="D2791" s="591"/>
      <c r="E2791" s="591"/>
      <c r="F2791" s="591"/>
      <c r="G2791" s="591"/>
      <c r="H2791" s="590"/>
      <c r="I2791" s="1271"/>
      <c r="J2791" s="1272"/>
      <c r="K2791" s="573"/>
      <c r="L2791" s="541"/>
      <c r="M2791" s="540"/>
    </row>
    <row r="2792" spans="1:13" ht="19.5" thickBot="1">
      <c r="A2792" s="588" t="s">
        <v>85</v>
      </c>
      <c r="B2792" s="587"/>
      <c r="C2792" s="587"/>
      <c r="D2792" s="587"/>
      <c r="E2792" s="587"/>
      <c r="F2792" s="587"/>
      <c r="G2792" s="587"/>
      <c r="H2792" s="586"/>
      <c r="I2792" s="581"/>
      <c r="J2792" s="580"/>
      <c r="K2792" s="1238"/>
      <c r="L2792" s="1239"/>
      <c r="M2792" s="540"/>
    </row>
    <row r="2793" spans="1:13">
      <c r="A2793" s="605" t="s">
        <v>84</v>
      </c>
      <c r="B2793" s="604"/>
      <c r="C2793" s="604"/>
      <c r="D2793" s="604"/>
      <c r="E2793" s="604"/>
      <c r="F2793" s="604"/>
      <c r="G2793" s="604"/>
      <c r="H2793" s="603"/>
      <c r="I2793" s="537"/>
      <c r="J2793" s="602"/>
      <c r="K2793" s="1290">
        <f>K2795+K2800+K2803</f>
        <v>6.68</v>
      </c>
      <c r="L2793" s="1288"/>
      <c r="M2793" s="535">
        <f>K2793*12*I2782</f>
        <v>69586.895999999993</v>
      </c>
    </row>
    <row r="2794" spans="1:13" ht="19.5" thickBot="1">
      <c r="A2794" s="601" t="s">
        <v>83</v>
      </c>
      <c r="B2794" s="600"/>
      <c r="C2794" s="600"/>
      <c r="D2794" s="600"/>
      <c r="E2794" s="600"/>
      <c r="F2794" s="600"/>
      <c r="G2794" s="600"/>
      <c r="H2794" s="599"/>
      <c r="I2794" s="531"/>
      <c r="J2794" s="598"/>
      <c r="K2794" s="531"/>
      <c r="L2794" s="530"/>
      <c r="M2794" s="529"/>
    </row>
    <row r="2795" spans="1:13">
      <c r="A2795" s="547" t="s">
        <v>82</v>
      </c>
      <c r="B2795" s="546"/>
      <c r="C2795" s="546"/>
      <c r="D2795" s="546"/>
      <c r="E2795" s="546"/>
      <c r="F2795" s="546"/>
      <c r="G2795" s="546"/>
      <c r="H2795" s="544"/>
      <c r="I2795" s="1271" t="s">
        <v>27</v>
      </c>
      <c r="J2795" s="1272"/>
      <c r="K2795" s="1251">
        <v>3.3</v>
      </c>
      <c r="L2795" s="1252"/>
      <c r="M2795" s="540">
        <f>K2795*12*I2782</f>
        <v>34376.759999999995</v>
      </c>
    </row>
    <row r="2796" spans="1:13">
      <c r="A2796" s="588" t="s">
        <v>81</v>
      </c>
      <c r="B2796" s="587"/>
      <c r="C2796" s="587"/>
      <c r="D2796" s="587"/>
      <c r="E2796" s="587"/>
      <c r="F2796" s="587"/>
      <c r="G2796" s="587"/>
      <c r="H2796" s="586"/>
      <c r="I2796" s="597"/>
      <c r="J2796" s="596"/>
      <c r="K2796" s="573"/>
      <c r="L2796" s="541"/>
      <c r="M2796" s="540"/>
    </row>
    <row r="2797" spans="1:13">
      <c r="A2797" s="547" t="s">
        <v>80</v>
      </c>
      <c r="B2797" s="518"/>
      <c r="C2797" s="518"/>
      <c r="D2797" s="518"/>
      <c r="E2797" s="518"/>
      <c r="F2797" s="518"/>
      <c r="G2797" s="518"/>
      <c r="H2797" s="541"/>
      <c r="I2797" s="1271" t="s">
        <v>70</v>
      </c>
      <c r="J2797" s="1272"/>
      <c r="K2797" s="573"/>
      <c r="L2797" s="541"/>
      <c r="M2797" s="540"/>
    </row>
    <row r="2798" spans="1:13">
      <c r="A2798" s="588" t="s">
        <v>79</v>
      </c>
      <c r="B2798" s="581"/>
      <c r="C2798" s="581"/>
      <c r="D2798" s="581"/>
      <c r="E2798" s="581"/>
      <c r="F2798" s="581"/>
      <c r="G2798" s="581"/>
      <c r="H2798" s="580"/>
      <c r="I2798" s="1275"/>
      <c r="J2798" s="1276"/>
      <c r="K2798" s="573"/>
      <c r="L2798" s="541"/>
      <c r="M2798" s="540"/>
    </row>
    <row r="2799" spans="1:13">
      <c r="A2799" s="595" t="s">
        <v>78</v>
      </c>
      <c r="B2799" s="563"/>
      <c r="C2799" s="517"/>
      <c r="D2799" s="518"/>
      <c r="E2799" s="518"/>
      <c r="F2799" s="518"/>
      <c r="G2799" s="518"/>
      <c r="H2799" s="541"/>
      <c r="I2799" s="1271" t="s">
        <v>70</v>
      </c>
      <c r="J2799" s="1272"/>
      <c r="K2799" s="573"/>
      <c r="L2799" s="541"/>
      <c r="M2799" s="540"/>
    </row>
    <row r="2800" spans="1:13">
      <c r="A2800" s="547" t="s">
        <v>77</v>
      </c>
      <c r="B2800" s="518"/>
      <c r="C2800" s="518"/>
      <c r="D2800" s="563"/>
      <c r="E2800" s="563"/>
      <c r="F2800" s="563"/>
      <c r="G2800" s="563"/>
      <c r="H2800" s="517"/>
      <c r="I2800" s="1277" t="s">
        <v>59</v>
      </c>
      <c r="J2800" s="1278"/>
      <c r="K2800" s="1271">
        <v>1.65</v>
      </c>
      <c r="L2800" s="1272"/>
      <c r="M2800" s="540">
        <f>K2800*12*I2782</f>
        <v>17188.379999999997</v>
      </c>
    </row>
    <row r="2801" spans="1:13">
      <c r="A2801" s="594" t="s">
        <v>76</v>
      </c>
      <c r="B2801" s="593"/>
      <c r="C2801" s="593"/>
      <c r="D2801" s="593"/>
      <c r="E2801" s="593"/>
      <c r="F2801" s="593"/>
      <c r="G2801" s="593"/>
      <c r="H2801" s="592"/>
      <c r="I2801" s="1285" t="s">
        <v>75</v>
      </c>
      <c r="J2801" s="1286"/>
      <c r="K2801" s="573"/>
      <c r="L2801" s="541"/>
      <c r="M2801" s="540"/>
    </row>
    <row r="2802" spans="1:13">
      <c r="A2802" s="588"/>
      <c r="B2802" s="587"/>
      <c r="C2802" s="587"/>
      <c r="D2802" s="587"/>
      <c r="E2802" s="587"/>
      <c r="F2802" s="587"/>
      <c r="G2802" s="587"/>
      <c r="H2802" s="586"/>
      <c r="I2802" s="581" t="s">
        <v>74</v>
      </c>
      <c r="J2802" s="580"/>
      <c r="K2802" s="573"/>
      <c r="L2802" s="541"/>
      <c r="M2802" s="540"/>
    </row>
    <row r="2803" spans="1:13">
      <c r="A2803" s="594" t="s">
        <v>73</v>
      </c>
      <c r="B2803" s="593"/>
      <c r="C2803" s="593"/>
      <c r="D2803" s="593"/>
      <c r="E2803" s="593"/>
      <c r="F2803" s="593"/>
      <c r="G2803" s="593"/>
      <c r="H2803" s="592"/>
      <c r="I2803" s="1285" t="s">
        <v>59</v>
      </c>
      <c r="J2803" s="1286"/>
      <c r="K2803" s="1271">
        <v>1.73</v>
      </c>
      <c r="L2803" s="1272"/>
      <c r="M2803" s="540">
        <f>K2803*12*I2782</f>
        <v>18021.755999999998</v>
      </c>
    </row>
    <row r="2804" spans="1:13">
      <c r="A2804" s="588" t="s">
        <v>72</v>
      </c>
      <c r="B2804" s="587"/>
      <c r="C2804" s="587"/>
      <c r="D2804" s="587"/>
      <c r="E2804" s="587"/>
      <c r="F2804" s="587"/>
      <c r="G2804" s="587"/>
      <c r="H2804" s="586"/>
      <c r="I2804" s="581"/>
      <c r="J2804" s="580"/>
      <c r="K2804" s="573"/>
      <c r="L2804" s="541"/>
      <c r="M2804" s="540"/>
    </row>
    <row r="2805" spans="1:13">
      <c r="A2805" s="594" t="s">
        <v>71</v>
      </c>
      <c r="B2805" s="593"/>
      <c r="C2805" s="593"/>
      <c r="D2805" s="593"/>
      <c r="E2805" s="593"/>
      <c r="F2805" s="593"/>
      <c r="G2805" s="593"/>
      <c r="H2805" s="592"/>
      <c r="I2805" s="1271" t="s">
        <v>70</v>
      </c>
      <c r="J2805" s="1272"/>
      <c r="K2805" s="573"/>
      <c r="L2805" s="541"/>
      <c r="M2805" s="540"/>
    </row>
    <row r="2806" spans="1:13">
      <c r="A2806" s="594" t="s">
        <v>69</v>
      </c>
      <c r="B2806" s="593"/>
      <c r="C2806" s="593"/>
      <c r="D2806" s="593"/>
      <c r="E2806" s="593"/>
      <c r="F2806" s="593"/>
      <c r="G2806" s="593"/>
      <c r="H2806" s="592"/>
      <c r="I2806" s="1285" t="s">
        <v>68</v>
      </c>
      <c r="J2806" s="1286"/>
      <c r="K2806" s="591"/>
      <c r="L2806" s="590"/>
      <c r="M2806" s="589"/>
    </row>
    <row r="2807" spans="1:13" ht="19.5" thickBot="1">
      <c r="A2807" s="588"/>
      <c r="B2807" s="587"/>
      <c r="C2807" s="587"/>
      <c r="D2807" s="587"/>
      <c r="E2807" s="587"/>
      <c r="F2807" s="587"/>
      <c r="G2807" s="587"/>
      <c r="H2807" s="586"/>
      <c r="I2807" s="1282" t="s">
        <v>67</v>
      </c>
      <c r="J2807" s="1283"/>
      <c r="K2807" s="581"/>
      <c r="L2807" s="580"/>
      <c r="M2807" s="585"/>
    </row>
    <row r="2808" spans="1:13">
      <c r="A2808" s="584" t="s">
        <v>66</v>
      </c>
      <c r="B2808" s="583"/>
      <c r="C2808" s="583"/>
      <c r="D2808" s="583"/>
      <c r="E2808" s="583"/>
      <c r="F2808" s="583"/>
      <c r="G2808" s="537"/>
      <c r="H2808" s="536"/>
      <c r="I2808" s="537"/>
      <c r="J2808" s="536"/>
      <c r="K2808" s="1287">
        <f>K2810+K2817+K2825+K2829+K2833</f>
        <v>18.410000000000004</v>
      </c>
      <c r="L2808" s="1288"/>
      <c r="M2808" s="535">
        <f>M2810+M2817+M2825+M2829+M2833</f>
        <v>191780.652</v>
      </c>
    </row>
    <row r="2809" spans="1:13" ht="19.5" thickBot="1">
      <c r="A2809" s="582"/>
      <c r="B2809" s="531"/>
      <c r="C2809" s="531"/>
      <c r="D2809" s="531"/>
      <c r="E2809" s="531"/>
      <c r="F2809" s="531"/>
      <c r="G2809" s="531"/>
      <c r="H2809" s="530"/>
      <c r="I2809" s="531"/>
      <c r="J2809" s="530"/>
      <c r="K2809" s="531"/>
      <c r="L2809" s="530"/>
      <c r="M2809" s="529"/>
    </row>
    <row r="2810" spans="1:13" ht="19.5" thickBot="1">
      <c r="A2810" s="1228" t="s">
        <v>65</v>
      </c>
      <c r="B2810" s="1229"/>
      <c r="C2810" s="1229"/>
      <c r="D2810" s="1229"/>
      <c r="E2810" s="1229"/>
      <c r="F2810" s="1229"/>
      <c r="G2810" s="1229"/>
      <c r="H2810" s="1279"/>
      <c r="I2810" s="550"/>
      <c r="J2810" s="549"/>
      <c r="K2810" s="1289">
        <f>K2811+K2812+K2813+K2815+K2816</f>
        <v>10.89</v>
      </c>
      <c r="L2810" s="1284"/>
      <c r="M2810" s="548">
        <f>K2810*12*I2782</f>
        <v>113443.308</v>
      </c>
    </row>
    <row r="2811" spans="1:13">
      <c r="A2811" s="588" t="s">
        <v>64</v>
      </c>
      <c r="B2811" s="587"/>
      <c r="C2811" s="587"/>
      <c r="D2811" s="587"/>
      <c r="E2811" s="587"/>
      <c r="F2811" s="587"/>
      <c r="G2811" s="587"/>
      <c r="H2811" s="586"/>
      <c r="I2811" s="1275" t="s">
        <v>63</v>
      </c>
      <c r="J2811" s="1276"/>
      <c r="K2811" s="1251">
        <v>2.2400000000000002</v>
      </c>
      <c r="L2811" s="1252"/>
      <c r="M2811" s="540">
        <f>K2811*12*I2782</f>
        <v>23334.528000000002</v>
      </c>
    </row>
    <row r="2812" spans="1:13">
      <c r="A2812" s="595" t="s">
        <v>62</v>
      </c>
      <c r="B2812" s="676"/>
      <c r="C2812" s="676"/>
      <c r="D2812" s="676"/>
      <c r="E2812" s="676"/>
      <c r="F2812" s="676"/>
      <c r="G2812" s="676"/>
      <c r="H2812" s="675"/>
      <c r="I2812" s="1277" t="s">
        <v>61</v>
      </c>
      <c r="J2812" s="1278"/>
      <c r="K2812" s="1271">
        <v>5.28</v>
      </c>
      <c r="L2812" s="1272"/>
      <c r="M2812" s="540">
        <f>K2812*12*I2782</f>
        <v>55002.815999999999</v>
      </c>
    </row>
    <row r="2813" spans="1:13">
      <c r="A2813" s="594" t="s">
        <v>60</v>
      </c>
      <c r="B2813" s="593"/>
      <c r="C2813" s="593"/>
      <c r="D2813" s="593"/>
      <c r="E2813" s="593"/>
      <c r="F2813" s="593"/>
      <c r="G2813" s="593"/>
      <c r="H2813" s="592"/>
      <c r="I2813" s="1285" t="s">
        <v>59</v>
      </c>
      <c r="J2813" s="1286"/>
      <c r="K2813" s="1271">
        <v>0.6</v>
      </c>
      <c r="L2813" s="1272"/>
      <c r="M2813" s="540">
        <f>K2813*12*I2782</f>
        <v>6250.32</v>
      </c>
    </row>
    <row r="2814" spans="1:13">
      <c r="A2814" s="678" t="s">
        <v>58</v>
      </c>
      <c r="B2814" s="581"/>
      <c r="C2814" s="581"/>
      <c r="D2814" s="581"/>
      <c r="E2814" s="587"/>
      <c r="F2814" s="587"/>
      <c r="G2814" s="587"/>
      <c r="H2814" s="586"/>
      <c r="I2814" s="581"/>
      <c r="J2814" s="580"/>
      <c r="K2814" s="518"/>
      <c r="L2814" s="541"/>
      <c r="M2814" s="540"/>
    </row>
    <row r="2815" spans="1:13">
      <c r="A2815" s="595" t="s">
        <v>57</v>
      </c>
      <c r="B2815" s="676"/>
      <c r="C2815" s="676"/>
      <c r="D2815" s="676"/>
      <c r="E2815" s="676"/>
      <c r="F2815" s="676"/>
      <c r="G2815" s="676"/>
      <c r="H2815" s="675"/>
      <c r="I2815" s="1277" t="s">
        <v>27</v>
      </c>
      <c r="J2815" s="1278"/>
      <c r="K2815" s="1271">
        <v>0.18</v>
      </c>
      <c r="L2815" s="1272"/>
      <c r="M2815" s="540">
        <f>K2815*12*I2782</f>
        <v>1875.0960000000002</v>
      </c>
    </row>
    <row r="2816" spans="1:13" ht="19.5" thickBot="1">
      <c r="A2816" s="594" t="s">
        <v>56</v>
      </c>
      <c r="B2816" s="593"/>
      <c r="C2816" s="593"/>
      <c r="D2816" s="593"/>
      <c r="E2816" s="593"/>
      <c r="F2816" s="593"/>
      <c r="G2816" s="593"/>
      <c r="H2816" s="592"/>
      <c r="I2816" s="1240" t="s">
        <v>27</v>
      </c>
      <c r="J2816" s="1241"/>
      <c r="K2816" s="1282">
        <v>2.59</v>
      </c>
      <c r="L2816" s="1283"/>
      <c r="M2816" s="540">
        <f>K2816*12*I2782</f>
        <v>26980.547999999999</v>
      </c>
    </row>
    <row r="2817" spans="1:13" ht="19.5" thickBot="1">
      <c r="A2817" s="1303" t="s">
        <v>55</v>
      </c>
      <c r="B2817" s="1304"/>
      <c r="C2817" s="1304"/>
      <c r="D2817" s="1304"/>
      <c r="E2817" s="1304"/>
      <c r="F2817" s="1304"/>
      <c r="G2817" s="1304"/>
      <c r="H2817" s="1305"/>
      <c r="I2817" s="550"/>
      <c r="J2817" s="549"/>
      <c r="K2817" s="1274">
        <f>K2818+K2819+K2821+K2822+K2823+K2824</f>
        <v>2.5499999999999998</v>
      </c>
      <c r="L2817" s="1284"/>
      <c r="M2817" s="548">
        <f>K2817*12*I2782</f>
        <v>26563.86</v>
      </c>
    </row>
    <row r="2818" spans="1:13">
      <c r="A2818" s="677" t="s">
        <v>54</v>
      </c>
      <c r="B2818" s="581"/>
      <c r="C2818" s="581"/>
      <c r="D2818" s="581"/>
      <c r="E2818" s="581"/>
      <c r="F2818" s="587"/>
      <c r="G2818" s="587"/>
      <c r="H2818" s="586"/>
      <c r="I2818" s="576"/>
      <c r="J2818" s="541"/>
      <c r="K2818" s="1251">
        <v>0.14000000000000001</v>
      </c>
      <c r="L2818" s="1252"/>
      <c r="M2818" s="540">
        <f>K2818*12*I2782</f>
        <v>1458.4080000000001</v>
      </c>
    </row>
    <row r="2819" spans="1:13">
      <c r="A2819" s="615" t="s">
        <v>53</v>
      </c>
      <c r="B2819" s="591"/>
      <c r="C2819" s="591"/>
      <c r="D2819" s="591"/>
      <c r="E2819" s="591"/>
      <c r="F2819" s="593"/>
      <c r="G2819" s="593"/>
      <c r="H2819" s="592"/>
      <c r="I2819" s="1271" t="s">
        <v>52</v>
      </c>
      <c r="J2819" s="1272"/>
      <c r="K2819" s="1271">
        <v>1.22</v>
      </c>
      <c r="L2819" s="1272"/>
      <c r="M2819" s="540">
        <f>K2819*12*I2782</f>
        <v>12708.984</v>
      </c>
    </row>
    <row r="2820" spans="1:13">
      <c r="A2820" s="588" t="s">
        <v>51</v>
      </c>
      <c r="B2820" s="587"/>
      <c r="C2820" s="587"/>
      <c r="D2820" s="587"/>
      <c r="E2820" s="587"/>
      <c r="F2820" s="587"/>
      <c r="G2820" s="587"/>
      <c r="H2820" s="586"/>
      <c r="I2820" s="1275" t="s">
        <v>50</v>
      </c>
      <c r="J2820" s="1276"/>
      <c r="K2820" s="573"/>
      <c r="L2820" s="541"/>
      <c r="M2820" s="540"/>
    </row>
    <row r="2821" spans="1:13">
      <c r="A2821" s="595" t="s">
        <v>49</v>
      </c>
      <c r="B2821" s="676"/>
      <c r="C2821" s="676"/>
      <c r="D2821" s="676"/>
      <c r="E2821" s="676"/>
      <c r="F2821" s="676"/>
      <c r="G2821" s="676"/>
      <c r="H2821" s="675"/>
      <c r="I2821" s="1277" t="s">
        <v>48</v>
      </c>
      <c r="J2821" s="1278"/>
      <c r="K2821" s="1271">
        <v>0.75</v>
      </c>
      <c r="L2821" s="1272"/>
      <c r="M2821" s="540">
        <f>K2821*12*I2782</f>
        <v>7812.9000000000005</v>
      </c>
    </row>
    <row r="2822" spans="1:13">
      <c r="A2822" s="595" t="s">
        <v>47</v>
      </c>
      <c r="B2822" s="676"/>
      <c r="C2822" s="676"/>
      <c r="D2822" s="676"/>
      <c r="E2822" s="676"/>
      <c r="F2822" s="676"/>
      <c r="G2822" s="676"/>
      <c r="H2822" s="675"/>
      <c r="I2822" s="1277" t="s">
        <v>46</v>
      </c>
      <c r="J2822" s="1278"/>
      <c r="K2822" s="1271">
        <v>0.19</v>
      </c>
      <c r="L2822" s="1272"/>
      <c r="M2822" s="540">
        <f>K2822*12*I2782</f>
        <v>1979.2680000000003</v>
      </c>
    </row>
    <row r="2823" spans="1:13">
      <c r="A2823" s="594" t="s">
        <v>38</v>
      </c>
      <c r="B2823" s="593"/>
      <c r="C2823" s="593"/>
      <c r="D2823" s="593"/>
      <c r="E2823" s="593"/>
      <c r="F2823" s="593"/>
      <c r="G2823" s="593"/>
      <c r="H2823" s="592"/>
      <c r="I2823" s="1277" t="s">
        <v>37</v>
      </c>
      <c r="J2823" s="1278"/>
      <c r="K2823" s="1238">
        <v>0.1</v>
      </c>
      <c r="L2823" s="1239"/>
      <c r="M2823" s="540">
        <f>K2823*12*I2782</f>
        <v>1041.7200000000003</v>
      </c>
    </row>
    <row r="2824" spans="1:13" ht="19.5" thickBot="1">
      <c r="A2824" s="594" t="s">
        <v>45</v>
      </c>
      <c r="B2824" s="593"/>
      <c r="C2824" s="593"/>
      <c r="D2824" s="593"/>
      <c r="E2824" s="593"/>
      <c r="F2824" s="593"/>
      <c r="G2824" s="593"/>
      <c r="H2824" s="592"/>
      <c r="I2824" s="1240" t="s">
        <v>44</v>
      </c>
      <c r="J2824" s="1241"/>
      <c r="K2824" s="1242">
        <v>0.15</v>
      </c>
      <c r="L2824" s="1243"/>
      <c r="M2824" s="572">
        <f>K2824*12*I2782</f>
        <v>1562.58</v>
      </c>
    </row>
    <row r="2825" spans="1:13" ht="19.5" thickBot="1">
      <c r="A2825" s="1303" t="s">
        <v>43</v>
      </c>
      <c r="B2825" s="1304"/>
      <c r="C2825" s="1304"/>
      <c r="D2825" s="1304"/>
      <c r="E2825" s="1304"/>
      <c r="F2825" s="1304"/>
      <c r="G2825" s="1304"/>
      <c r="H2825" s="1305"/>
      <c r="I2825" s="571"/>
      <c r="J2825" s="570"/>
      <c r="K2825" s="1269">
        <f>K2826+K2827+K2828</f>
        <v>1.67</v>
      </c>
      <c r="L2825" s="1270"/>
      <c r="M2825" s="548">
        <f>K2825*12*I2782</f>
        <v>17396.723999999998</v>
      </c>
    </row>
    <row r="2826" spans="1:13">
      <c r="A2826" s="588" t="s">
        <v>42</v>
      </c>
      <c r="B2826" s="587"/>
      <c r="C2826" s="587"/>
      <c r="D2826" s="587"/>
      <c r="E2826" s="587"/>
      <c r="F2826" s="587"/>
      <c r="G2826" s="587"/>
      <c r="H2826" s="586"/>
      <c r="I2826" s="1234" t="s">
        <v>41</v>
      </c>
      <c r="J2826" s="1235"/>
      <c r="K2826" s="1236">
        <v>0.8</v>
      </c>
      <c r="L2826" s="1237"/>
      <c r="M2826" s="540">
        <f>K2826*12*I2782</f>
        <v>8333.760000000002</v>
      </c>
    </row>
    <row r="2827" spans="1:13">
      <c r="A2827" s="595" t="s">
        <v>40</v>
      </c>
      <c r="B2827" s="676"/>
      <c r="C2827" s="676"/>
      <c r="D2827" s="676"/>
      <c r="E2827" s="676"/>
      <c r="F2827" s="676"/>
      <c r="G2827" s="676"/>
      <c r="H2827" s="675"/>
      <c r="I2827" s="563" t="s">
        <v>39</v>
      </c>
      <c r="J2827" s="517"/>
      <c r="K2827" s="1238">
        <v>0.7</v>
      </c>
      <c r="L2827" s="1239"/>
      <c r="M2827" s="540">
        <f>K2827*12*I2782</f>
        <v>7292.0399999999991</v>
      </c>
    </row>
    <row r="2828" spans="1:13" ht="19.5" thickBot="1">
      <c r="A2828" s="594" t="s">
        <v>38</v>
      </c>
      <c r="B2828" s="593"/>
      <c r="C2828" s="593"/>
      <c r="D2828" s="593"/>
      <c r="E2828" s="593"/>
      <c r="F2828" s="593"/>
      <c r="G2828" s="593"/>
      <c r="H2828" s="592"/>
      <c r="I2828" s="1240" t="s">
        <v>37</v>
      </c>
      <c r="J2828" s="1241"/>
      <c r="K2828" s="1242">
        <v>0.17</v>
      </c>
      <c r="L2828" s="1243"/>
      <c r="M2828" s="540">
        <f>K2828*12*I2782</f>
        <v>1770.924</v>
      </c>
    </row>
    <row r="2829" spans="1:13" ht="19.5" thickBot="1">
      <c r="A2829" s="1228" t="s">
        <v>106</v>
      </c>
      <c r="B2829" s="1229"/>
      <c r="C2829" s="1229"/>
      <c r="D2829" s="1229"/>
      <c r="E2829" s="1229"/>
      <c r="F2829" s="1229"/>
      <c r="G2829" s="1229"/>
      <c r="H2829" s="1279"/>
      <c r="I2829" s="550"/>
      <c r="J2829" s="549"/>
      <c r="K2829" s="1274">
        <v>2.2000000000000002</v>
      </c>
      <c r="L2829" s="1270"/>
      <c r="M2829" s="548">
        <f>K2829*12*I2782</f>
        <v>22917.840000000004</v>
      </c>
    </row>
    <row r="2830" spans="1:13">
      <c r="A2830" s="547" t="s">
        <v>33</v>
      </c>
      <c r="B2830" s="546"/>
      <c r="C2830" s="546"/>
      <c r="D2830" s="546"/>
      <c r="E2830" s="546"/>
      <c r="F2830" s="546"/>
      <c r="G2830" s="546"/>
      <c r="H2830" s="544"/>
      <c r="I2830" s="1251" t="s">
        <v>32</v>
      </c>
      <c r="J2830" s="1252"/>
      <c r="K2830" s="543"/>
      <c r="L2830" s="542"/>
      <c r="M2830" s="540"/>
    </row>
    <row r="2831" spans="1:13">
      <c r="A2831" s="547" t="s">
        <v>31</v>
      </c>
      <c r="B2831" s="546"/>
      <c r="C2831" s="546"/>
      <c r="D2831" s="546"/>
      <c r="E2831" s="546"/>
      <c r="F2831" s="546"/>
      <c r="G2831" s="546"/>
      <c r="H2831" s="544"/>
      <c r="I2831" s="518"/>
      <c r="J2831" s="541"/>
      <c r="K2831" s="543"/>
      <c r="L2831" s="542"/>
      <c r="M2831" s="540"/>
    </row>
    <row r="2832" spans="1:13" ht="19.5" thickBot="1">
      <c r="A2832" s="547" t="s">
        <v>30</v>
      </c>
      <c r="B2832" s="546"/>
      <c r="C2832" s="546"/>
      <c r="D2832" s="546"/>
      <c r="E2832" s="546"/>
      <c r="F2832" s="546"/>
      <c r="G2832" s="546"/>
      <c r="H2832" s="544"/>
      <c r="I2832" s="558"/>
      <c r="J2832" s="541"/>
      <c r="K2832" s="543"/>
      <c r="L2832" s="542"/>
      <c r="M2832" s="540"/>
    </row>
    <row r="2833" spans="1:13" ht="19.5" thickBot="1">
      <c r="A2833" s="674" t="s">
        <v>105</v>
      </c>
      <c r="B2833" s="673"/>
      <c r="C2833" s="673"/>
      <c r="D2833" s="673"/>
      <c r="E2833" s="673"/>
      <c r="F2833" s="673"/>
      <c r="G2833" s="673"/>
      <c r="H2833" s="672"/>
      <c r="I2833" s="550"/>
      <c r="J2833" s="549"/>
      <c r="K2833" s="1274">
        <v>1.1000000000000001</v>
      </c>
      <c r="L2833" s="1270"/>
      <c r="M2833" s="548">
        <f>K2833*12*I2782</f>
        <v>11458.920000000002</v>
      </c>
    </row>
    <row r="2834" spans="1:13">
      <c r="A2834" s="547" t="s">
        <v>28</v>
      </c>
      <c r="B2834" s="546"/>
      <c r="C2834" s="546"/>
      <c r="D2834" s="546"/>
      <c r="E2834" s="546"/>
      <c r="F2834" s="546"/>
      <c r="G2834" s="546"/>
      <c r="H2834" s="544"/>
      <c r="I2834" s="1251" t="s">
        <v>27</v>
      </c>
      <c r="J2834" s="1252"/>
      <c r="K2834" s="551"/>
      <c r="L2834" s="542"/>
      <c r="M2834" s="540"/>
    </row>
    <row r="2835" spans="1:13" ht="19.5" thickBot="1">
      <c r="A2835" s="547" t="s">
        <v>26</v>
      </c>
      <c r="B2835" s="546"/>
      <c r="C2835" s="546"/>
      <c r="D2835" s="546"/>
      <c r="E2835" s="546"/>
      <c r="F2835" s="546"/>
      <c r="G2835" s="546"/>
      <c r="H2835" s="544"/>
      <c r="I2835" s="518"/>
      <c r="J2835" s="541"/>
      <c r="K2835" s="551"/>
      <c r="L2835" s="542"/>
      <c r="M2835" s="540"/>
    </row>
    <row r="2836" spans="1:13" ht="19.5" thickBot="1">
      <c r="A2836" s="1228" t="s">
        <v>111</v>
      </c>
      <c r="B2836" s="1229"/>
      <c r="C2836" s="1229"/>
      <c r="D2836" s="1229"/>
      <c r="E2836" s="1229"/>
      <c r="F2836" s="1229"/>
      <c r="G2836" s="1229"/>
      <c r="H2836" s="1279"/>
      <c r="I2836" s="550"/>
      <c r="J2836" s="549"/>
      <c r="K2836" s="1274">
        <v>8.25</v>
      </c>
      <c r="L2836" s="1270"/>
      <c r="M2836" s="548">
        <f>K2836*12*I2782</f>
        <v>85941.900000000009</v>
      </c>
    </row>
    <row r="2837" spans="1:13">
      <c r="A2837" s="547" t="s">
        <v>24</v>
      </c>
      <c r="B2837" s="545"/>
      <c r="C2837" s="545"/>
      <c r="D2837" s="545"/>
      <c r="E2837" s="545"/>
      <c r="F2837" s="546"/>
      <c r="G2837" s="545"/>
      <c r="H2837" s="544"/>
      <c r="I2837" s="1271" t="s">
        <v>23</v>
      </c>
      <c r="J2837" s="1272"/>
      <c r="K2837" s="543"/>
      <c r="L2837" s="542"/>
      <c r="M2837" s="540"/>
    </row>
    <row r="2838" spans="1:13">
      <c r="A2838" s="547" t="s">
        <v>22</v>
      </c>
      <c r="B2838" s="545"/>
      <c r="C2838" s="545"/>
      <c r="D2838" s="545"/>
      <c r="E2838" s="545"/>
      <c r="F2838" s="546"/>
      <c r="G2838" s="545"/>
      <c r="H2838" s="544"/>
      <c r="I2838" s="1271" t="s">
        <v>21</v>
      </c>
      <c r="J2838" s="1272"/>
      <c r="K2838" s="543"/>
      <c r="L2838" s="542"/>
      <c r="M2838" s="540"/>
    </row>
    <row r="2839" spans="1:13">
      <c r="A2839" s="547" t="s">
        <v>20</v>
      </c>
      <c r="B2839" s="545"/>
      <c r="C2839" s="545"/>
      <c r="D2839" s="545"/>
      <c r="E2839" s="545"/>
      <c r="F2839" s="546"/>
      <c r="G2839" s="545"/>
      <c r="H2839" s="544"/>
      <c r="I2839" s="1271" t="s">
        <v>19</v>
      </c>
      <c r="J2839" s="1272"/>
      <c r="K2839" s="543"/>
      <c r="L2839" s="542"/>
      <c r="M2839" s="540"/>
    </row>
    <row r="2840" spans="1:13">
      <c r="A2840" s="547" t="s">
        <v>18</v>
      </c>
      <c r="B2840" s="545"/>
      <c r="C2840" s="545"/>
      <c r="D2840" s="545"/>
      <c r="E2840" s="545"/>
      <c r="F2840" s="546"/>
      <c r="G2840" s="545"/>
      <c r="H2840" s="544"/>
      <c r="I2840" s="1271" t="s">
        <v>17</v>
      </c>
      <c r="J2840" s="1272"/>
      <c r="K2840" s="543"/>
      <c r="L2840" s="542"/>
      <c r="M2840" s="540"/>
    </row>
    <row r="2841" spans="1:13">
      <c r="A2841" s="547" t="s">
        <v>16</v>
      </c>
      <c r="B2841" s="545"/>
      <c r="C2841" s="545"/>
      <c r="D2841" s="545"/>
      <c r="E2841" s="545"/>
      <c r="F2841" s="546"/>
      <c r="G2841" s="545"/>
      <c r="H2841" s="544"/>
      <c r="I2841" s="1271" t="s">
        <v>15</v>
      </c>
      <c r="J2841" s="1272"/>
      <c r="K2841" s="543"/>
      <c r="L2841" s="542"/>
      <c r="M2841" s="540"/>
    </row>
    <row r="2842" spans="1:13">
      <c r="A2842" s="547" t="s">
        <v>14</v>
      </c>
      <c r="B2842" s="545"/>
      <c r="C2842" s="545"/>
      <c r="D2842" s="545"/>
      <c r="E2842" s="545"/>
      <c r="F2842" s="546"/>
      <c r="G2842" s="545"/>
      <c r="H2842" s="544"/>
      <c r="I2842" s="518"/>
      <c r="J2842" s="541"/>
      <c r="K2842" s="543"/>
      <c r="L2842" s="542"/>
      <c r="M2842" s="540"/>
    </row>
    <row r="2843" spans="1:13">
      <c r="A2843" s="547" t="s">
        <v>13</v>
      </c>
      <c r="B2843" s="545"/>
      <c r="C2843" s="545"/>
      <c r="D2843" s="545"/>
      <c r="E2843" s="545"/>
      <c r="F2843" s="546"/>
      <c r="G2843" s="545"/>
      <c r="H2843" s="544"/>
      <c r="I2843" s="518"/>
      <c r="J2843" s="541"/>
      <c r="K2843" s="543"/>
      <c r="L2843" s="542"/>
      <c r="M2843" s="540"/>
    </row>
    <row r="2844" spans="1:13">
      <c r="A2844" s="547" t="s">
        <v>12</v>
      </c>
      <c r="B2844" s="545"/>
      <c r="C2844" s="545"/>
      <c r="D2844" s="545"/>
      <c r="E2844" s="545"/>
      <c r="F2844" s="546"/>
      <c r="G2844" s="545"/>
      <c r="H2844" s="544"/>
      <c r="I2844" s="518"/>
      <c r="J2844" s="541"/>
      <c r="K2844" s="543"/>
      <c r="L2844" s="542"/>
      <c r="M2844" s="540"/>
    </row>
    <row r="2845" spans="1:13">
      <c r="A2845" s="547" t="s">
        <v>11</v>
      </c>
      <c r="B2845" s="545"/>
      <c r="C2845" s="545"/>
      <c r="D2845" s="545"/>
      <c r="E2845" s="545"/>
      <c r="F2845" s="546"/>
      <c r="G2845" s="545"/>
      <c r="H2845" s="544"/>
      <c r="I2845" s="518"/>
      <c r="J2845" s="541"/>
      <c r="K2845" s="543"/>
      <c r="L2845" s="542"/>
      <c r="M2845" s="540"/>
    </row>
    <row r="2846" spans="1:13">
      <c r="A2846" s="547" t="s">
        <v>10</v>
      </c>
      <c r="B2846" s="545"/>
      <c r="C2846" s="545"/>
      <c r="D2846" s="545"/>
      <c r="E2846" s="545"/>
      <c r="F2846" s="546"/>
      <c r="G2846" s="545"/>
      <c r="H2846" s="544"/>
      <c r="I2846" s="518"/>
      <c r="J2846" s="541"/>
      <c r="K2846" s="543"/>
      <c r="L2846" s="542"/>
      <c r="M2846" s="540"/>
    </row>
    <row r="2847" spans="1:13" ht="19.5" thickBot="1">
      <c r="A2847" s="1248" t="s">
        <v>9</v>
      </c>
      <c r="B2847" s="1249"/>
      <c r="C2847" s="1249"/>
      <c r="D2847" s="1249"/>
      <c r="E2847" s="1249"/>
      <c r="F2847" s="1249"/>
      <c r="G2847" s="1249"/>
      <c r="H2847" s="1250"/>
      <c r="I2847" s="518"/>
      <c r="J2847" s="541"/>
      <c r="K2847" s="518"/>
      <c r="L2847" s="541"/>
      <c r="M2847" s="540"/>
    </row>
    <row r="2848" spans="1:13">
      <c r="A2848" s="539" t="s">
        <v>8</v>
      </c>
      <c r="B2848" s="538"/>
      <c r="C2848" s="538"/>
      <c r="D2848" s="538"/>
      <c r="E2848" s="538"/>
      <c r="F2848" s="538"/>
      <c r="G2848" s="538"/>
      <c r="H2848" s="538"/>
      <c r="I2848" s="1251" t="s">
        <v>3</v>
      </c>
      <c r="J2848" s="1252"/>
      <c r="K2848" s="537"/>
      <c r="L2848" s="536"/>
      <c r="M2848" s="535"/>
    </row>
    <row r="2849" spans="1:13" ht="19.5" thickBot="1">
      <c r="A2849" s="534" t="s">
        <v>7</v>
      </c>
      <c r="B2849" s="533"/>
      <c r="C2849" s="533"/>
      <c r="D2849" s="533"/>
      <c r="E2849" s="533"/>
      <c r="F2849" s="533"/>
      <c r="G2849" s="533"/>
      <c r="H2849" s="533"/>
      <c r="I2849" s="532"/>
      <c r="J2849" s="530"/>
      <c r="K2849" s="531"/>
      <c r="L2849" s="530"/>
      <c r="M2849" s="529"/>
    </row>
    <row r="2850" spans="1:13" ht="19.5" thickBot="1">
      <c r="A2850" s="1228" t="s">
        <v>6</v>
      </c>
      <c r="B2850" s="1229"/>
      <c r="C2850" s="1229"/>
      <c r="D2850" s="1229"/>
      <c r="E2850" s="1229"/>
      <c r="F2850" s="1229"/>
      <c r="G2850" s="1229"/>
      <c r="H2850" s="1299"/>
      <c r="I2850" s="1232" t="s">
        <v>5</v>
      </c>
      <c r="J2850" s="1300"/>
      <c r="K2850" s="1296">
        <v>1.69</v>
      </c>
      <c r="L2850" s="1297"/>
      <c r="M2850" s="521">
        <f>K2850*12*I2782</f>
        <v>17605.068000000003</v>
      </c>
    </row>
    <row r="2851" spans="1:13" ht="19.5" thickBot="1">
      <c r="A2851" s="526" t="s">
        <v>4</v>
      </c>
      <c r="B2851" s="525"/>
      <c r="C2851" s="525"/>
      <c r="D2851" s="525"/>
      <c r="E2851" s="525"/>
      <c r="F2851" s="525"/>
      <c r="G2851" s="525"/>
      <c r="H2851" s="525"/>
      <c r="I2851" s="1232" t="s">
        <v>3</v>
      </c>
      <c r="J2851" s="1233"/>
      <c r="K2851" s="1258">
        <v>0.2</v>
      </c>
      <c r="L2851" s="1259"/>
      <c r="M2851" s="521">
        <f>K2851*12*I2782</f>
        <v>2083.4400000000005</v>
      </c>
    </row>
    <row r="2852" spans="1:13" ht="19.5" thickBot="1">
      <c r="A2852" s="526" t="s">
        <v>2</v>
      </c>
      <c r="B2852" s="525"/>
      <c r="C2852" s="525"/>
      <c r="D2852" s="525"/>
      <c r="E2852" s="525"/>
      <c r="F2852" s="525"/>
      <c r="G2852" s="525"/>
      <c r="H2852" s="525"/>
      <c r="I2852" s="524"/>
      <c r="J2852" s="523"/>
      <c r="K2852" s="1258"/>
      <c r="L2852" s="1259"/>
      <c r="M2852" s="521">
        <f>K2852*12*I2782</f>
        <v>0</v>
      </c>
    </row>
    <row r="2853" spans="1:13" ht="19.5" thickBot="1">
      <c r="A2853" s="1228" t="s">
        <v>0</v>
      </c>
      <c r="B2853" s="1229"/>
      <c r="C2853" s="1229"/>
      <c r="D2853" s="1229"/>
      <c r="E2853" s="1229"/>
      <c r="F2853" s="1229"/>
      <c r="G2853" s="1229"/>
      <c r="H2853" s="1229"/>
      <c r="I2853" s="522"/>
      <c r="J2853" s="521"/>
      <c r="K2853" s="1230">
        <f>K2783+K2793+K2808+K2836+K2850+K2852+K2851</f>
        <v>44.03</v>
      </c>
      <c r="L2853" s="1231"/>
      <c r="M2853" s="521">
        <f>M2783+M2793+M2808+M2836+M2850+M2852+M2851</f>
        <v>458669.31600000005</v>
      </c>
    </row>
    <row r="2855" spans="1:13">
      <c r="A2855" s="1329" t="s">
        <v>104</v>
      </c>
      <c r="B2855" s="1329"/>
      <c r="C2855" s="1329"/>
      <c r="D2855" s="1329"/>
      <c r="E2855" s="1329"/>
      <c r="F2855" s="1329"/>
      <c r="G2855" s="1329"/>
      <c r="H2855" s="1329"/>
      <c r="I2855" s="1329"/>
      <c r="J2855" s="1329"/>
      <c r="K2855" s="1329"/>
      <c r="L2855" s="1329"/>
      <c r="M2855" s="573"/>
    </row>
    <row r="2856" spans="1:13">
      <c r="A2856" s="1294" t="s">
        <v>139</v>
      </c>
      <c r="B2856" s="1294"/>
      <c r="C2856" s="1294"/>
      <c r="D2856" s="1294"/>
      <c r="E2856" s="1294"/>
      <c r="F2856" s="1294"/>
      <c r="G2856" s="1294"/>
      <c r="H2856" s="1294"/>
      <c r="I2856" s="1294"/>
      <c r="J2856" s="1294"/>
      <c r="K2856" s="1294"/>
      <c r="L2856" s="1294"/>
      <c r="M2856" s="573"/>
    </row>
    <row r="2857" spans="1:13">
      <c r="A2857" s="607"/>
      <c r="B2857" s="607"/>
      <c r="C2857" s="607"/>
      <c r="D2857" s="607"/>
      <c r="E2857" s="607"/>
      <c r="F2857" s="607" t="s">
        <v>245</v>
      </c>
      <c r="G2857" s="607"/>
      <c r="H2857" s="607"/>
      <c r="I2857" s="607"/>
      <c r="J2857" s="607"/>
      <c r="K2857" s="607"/>
      <c r="L2857" s="607"/>
      <c r="M2857" s="573"/>
    </row>
    <row r="2858" spans="1:13">
      <c r="A2858" s="615"/>
      <c r="B2858" s="591"/>
      <c r="C2858" s="1295" t="s">
        <v>100</v>
      </c>
      <c r="D2858" s="1295"/>
      <c r="E2858" s="1295"/>
      <c r="F2858" s="591"/>
      <c r="G2858" s="591"/>
      <c r="H2858" s="590"/>
      <c r="I2858" s="1285" t="s">
        <v>99</v>
      </c>
      <c r="J2858" s="1286"/>
      <c r="K2858" s="1285" t="s">
        <v>98</v>
      </c>
      <c r="L2858" s="1286"/>
      <c r="M2858" s="589"/>
    </row>
    <row r="2859" spans="1:13">
      <c r="A2859" s="558"/>
      <c r="B2859" s="518"/>
      <c r="C2859" s="518"/>
      <c r="D2859" s="518"/>
      <c r="E2859" s="518"/>
      <c r="F2859" s="518"/>
      <c r="G2859" s="518"/>
      <c r="H2859" s="541"/>
      <c r="I2859" s="518"/>
      <c r="J2859" s="541"/>
      <c r="K2859" s="1271" t="s">
        <v>97</v>
      </c>
      <c r="L2859" s="1272"/>
      <c r="M2859" s="616" t="s">
        <v>96</v>
      </c>
    </row>
    <row r="2860" spans="1:13">
      <c r="A2860" s="558"/>
      <c r="B2860" s="518"/>
      <c r="C2860" s="518"/>
      <c r="D2860" s="518"/>
      <c r="E2860" s="518"/>
      <c r="F2860" s="518"/>
      <c r="G2860" s="518"/>
      <c r="H2860" s="541"/>
      <c r="I2860" s="1271" t="s">
        <v>95</v>
      </c>
      <c r="J2860" s="1272"/>
      <c r="K2860" s="1275" t="s">
        <v>94</v>
      </c>
      <c r="L2860" s="1276"/>
      <c r="M2860" s="616" t="s">
        <v>93</v>
      </c>
    </row>
    <row r="2861" spans="1:13" ht="19.5" thickBot="1">
      <c r="A2861" s="615"/>
      <c r="B2861" s="591"/>
      <c r="C2861" s="591"/>
      <c r="D2861" s="591"/>
      <c r="E2861" s="591"/>
      <c r="F2861" s="591"/>
      <c r="G2861" s="591"/>
      <c r="H2861" s="590"/>
      <c r="I2861" s="1291">
        <v>742.7</v>
      </c>
      <c r="J2861" s="1292"/>
      <c r="K2861" s="1240"/>
      <c r="L2861" s="1241"/>
      <c r="M2861" s="614"/>
    </row>
    <row r="2862" spans="1:13">
      <c r="A2862" s="605" t="s">
        <v>92</v>
      </c>
      <c r="B2862" s="583"/>
      <c r="C2862" s="583"/>
      <c r="D2862" s="583"/>
      <c r="E2862" s="583"/>
      <c r="F2862" s="583"/>
      <c r="G2862" s="583"/>
      <c r="H2862" s="613"/>
      <c r="I2862" s="537"/>
      <c r="J2862" s="536"/>
      <c r="K2862" s="1293">
        <f>K2865+K2868</f>
        <v>8.59</v>
      </c>
      <c r="L2862" s="1288"/>
      <c r="M2862" s="535">
        <f>K2862*12*I2861</f>
        <v>76557.516000000003</v>
      </c>
    </row>
    <row r="2863" spans="1:13">
      <c r="A2863" s="612" t="s">
        <v>91</v>
      </c>
      <c r="B2863" s="611"/>
      <c r="C2863" s="611"/>
      <c r="D2863" s="611"/>
      <c r="E2863" s="611"/>
      <c r="F2863" s="611"/>
      <c r="G2863" s="611"/>
      <c r="H2863" s="606"/>
      <c r="I2863" s="518"/>
      <c r="J2863" s="541"/>
      <c r="K2863" s="518"/>
      <c r="L2863" s="541"/>
      <c r="M2863" s="610"/>
    </row>
    <row r="2864" spans="1:13" ht="19.5" thickBot="1">
      <c r="A2864" s="601" t="s">
        <v>90</v>
      </c>
      <c r="B2864" s="609"/>
      <c r="C2864" s="609"/>
      <c r="D2864" s="609"/>
      <c r="E2864" s="609"/>
      <c r="F2864" s="609"/>
      <c r="G2864" s="609"/>
      <c r="H2864" s="608"/>
      <c r="I2864" s="531"/>
      <c r="J2864" s="530"/>
      <c r="K2864" s="531"/>
      <c r="L2864" s="530"/>
      <c r="M2864" s="529"/>
    </row>
    <row r="2865" spans="1:13">
      <c r="A2865" s="588" t="s">
        <v>89</v>
      </c>
      <c r="B2865" s="581"/>
      <c r="C2865" s="581"/>
      <c r="D2865" s="581"/>
      <c r="E2865" s="581"/>
      <c r="F2865" s="581"/>
      <c r="G2865" s="581"/>
      <c r="H2865" s="580"/>
      <c r="I2865" s="1275" t="s">
        <v>27</v>
      </c>
      <c r="J2865" s="1276"/>
      <c r="K2865" s="1251">
        <v>5.54</v>
      </c>
      <c r="L2865" s="1252"/>
      <c r="M2865" s="540">
        <f>K2865*12*I2861</f>
        <v>49374.696000000004</v>
      </c>
    </row>
    <row r="2866" spans="1:13">
      <c r="A2866" s="547" t="s">
        <v>80</v>
      </c>
      <c r="B2866" s="518"/>
      <c r="C2866" s="518"/>
      <c r="D2866" s="518"/>
      <c r="E2866" s="518"/>
      <c r="F2866" s="518"/>
      <c r="G2866" s="518"/>
      <c r="H2866" s="541"/>
      <c r="I2866" s="1271" t="s">
        <v>70</v>
      </c>
      <c r="J2866" s="1272"/>
      <c r="K2866" s="573"/>
      <c r="L2866" s="541"/>
      <c r="M2866" s="540"/>
    </row>
    <row r="2867" spans="1:13">
      <c r="A2867" s="588" t="s">
        <v>79</v>
      </c>
      <c r="B2867" s="581"/>
      <c r="C2867" s="581"/>
      <c r="D2867" s="581"/>
      <c r="E2867" s="581"/>
      <c r="F2867" s="581"/>
      <c r="G2867" s="581"/>
      <c r="H2867" s="580"/>
      <c r="I2867" s="1275"/>
      <c r="J2867" s="1276"/>
      <c r="K2867" s="573"/>
      <c r="L2867" s="541"/>
      <c r="M2867" s="540"/>
    </row>
    <row r="2868" spans="1:13">
      <c r="A2868" s="588" t="s">
        <v>88</v>
      </c>
      <c r="B2868" s="581"/>
      <c r="C2868" s="581"/>
      <c r="D2868" s="581"/>
      <c r="E2868" s="581"/>
      <c r="F2868" s="581"/>
      <c r="G2868" s="581"/>
      <c r="H2868" s="580"/>
      <c r="I2868" s="1277" t="s">
        <v>59</v>
      </c>
      <c r="J2868" s="1278"/>
      <c r="K2868" s="1271">
        <v>3.05</v>
      </c>
      <c r="L2868" s="1272"/>
      <c r="M2868" s="540">
        <f>K2868*12*I2861</f>
        <v>27182.819999999996</v>
      </c>
    </row>
    <row r="2869" spans="1:13">
      <c r="A2869" s="595" t="s">
        <v>87</v>
      </c>
      <c r="B2869" s="563"/>
      <c r="C2869" s="563"/>
      <c r="D2869" s="563"/>
      <c r="E2869" s="563"/>
      <c r="F2869" s="563"/>
      <c r="G2869" s="563"/>
      <c r="H2869" s="517"/>
      <c r="I2869" s="1271" t="s">
        <v>70</v>
      </c>
      <c r="J2869" s="1272"/>
      <c r="K2869" s="607"/>
      <c r="L2869" s="606"/>
      <c r="M2869" s="540"/>
    </row>
    <row r="2870" spans="1:13">
      <c r="A2870" s="594" t="s">
        <v>86</v>
      </c>
      <c r="B2870" s="591"/>
      <c r="C2870" s="591"/>
      <c r="D2870" s="591"/>
      <c r="E2870" s="591"/>
      <c r="F2870" s="591"/>
      <c r="G2870" s="591"/>
      <c r="H2870" s="590"/>
      <c r="I2870" s="1271"/>
      <c r="J2870" s="1272"/>
      <c r="K2870" s="573"/>
      <c r="L2870" s="541"/>
      <c r="M2870" s="540"/>
    </row>
    <row r="2871" spans="1:13" ht="19.5" thickBot="1">
      <c r="A2871" s="588" t="s">
        <v>85</v>
      </c>
      <c r="B2871" s="587"/>
      <c r="C2871" s="587"/>
      <c r="D2871" s="587"/>
      <c r="E2871" s="587"/>
      <c r="F2871" s="587"/>
      <c r="G2871" s="587"/>
      <c r="H2871" s="586"/>
      <c r="I2871" s="581"/>
      <c r="J2871" s="580"/>
      <c r="K2871" s="1238"/>
      <c r="L2871" s="1239"/>
      <c r="M2871" s="540"/>
    </row>
    <row r="2872" spans="1:13">
      <c r="A2872" s="605" t="s">
        <v>84</v>
      </c>
      <c r="B2872" s="604"/>
      <c r="C2872" s="604"/>
      <c r="D2872" s="604"/>
      <c r="E2872" s="604"/>
      <c r="F2872" s="604"/>
      <c r="G2872" s="604"/>
      <c r="H2872" s="603"/>
      <c r="I2872" s="537"/>
      <c r="J2872" s="602"/>
      <c r="K2872" s="1290">
        <f>K2874+K2879+K2882</f>
        <v>6.1999999999999993</v>
      </c>
      <c r="L2872" s="1288"/>
      <c r="M2872" s="535">
        <f>K2872*12*I2861</f>
        <v>55256.88</v>
      </c>
    </row>
    <row r="2873" spans="1:13" ht="19.5" thickBot="1">
      <c r="A2873" s="601" t="s">
        <v>83</v>
      </c>
      <c r="B2873" s="600"/>
      <c r="C2873" s="600"/>
      <c r="D2873" s="600"/>
      <c r="E2873" s="600"/>
      <c r="F2873" s="600"/>
      <c r="G2873" s="600"/>
      <c r="H2873" s="599"/>
      <c r="I2873" s="531"/>
      <c r="J2873" s="598"/>
      <c r="K2873" s="531"/>
      <c r="L2873" s="530"/>
      <c r="M2873" s="529"/>
    </row>
    <row r="2874" spans="1:13">
      <c r="A2874" s="547" t="s">
        <v>82</v>
      </c>
      <c r="B2874" s="546"/>
      <c r="C2874" s="546"/>
      <c r="D2874" s="546"/>
      <c r="E2874" s="546"/>
      <c r="F2874" s="546"/>
      <c r="G2874" s="546"/>
      <c r="H2874" s="544"/>
      <c r="I2874" s="1271" t="s">
        <v>27</v>
      </c>
      <c r="J2874" s="1272"/>
      <c r="K2874" s="1251">
        <v>3.11</v>
      </c>
      <c r="L2874" s="1252"/>
      <c r="M2874" s="540">
        <f>K2874*12*I2861</f>
        <v>27717.564000000002</v>
      </c>
    </row>
    <row r="2875" spans="1:13">
      <c r="A2875" s="588" t="s">
        <v>81</v>
      </c>
      <c r="B2875" s="587"/>
      <c r="C2875" s="587"/>
      <c r="D2875" s="587"/>
      <c r="E2875" s="587"/>
      <c r="F2875" s="587"/>
      <c r="G2875" s="587"/>
      <c r="H2875" s="586"/>
      <c r="I2875" s="597"/>
      <c r="J2875" s="596"/>
      <c r="K2875" s="573"/>
      <c r="L2875" s="541"/>
      <c r="M2875" s="540"/>
    </row>
    <row r="2876" spans="1:13">
      <c r="A2876" s="547" t="s">
        <v>80</v>
      </c>
      <c r="B2876" s="518"/>
      <c r="C2876" s="518"/>
      <c r="D2876" s="518"/>
      <c r="E2876" s="518"/>
      <c r="F2876" s="518"/>
      <c r="G2876" s="518"/>
      <c r="H2876" s="541"/>
      <c r="I2876" s="1271" t="s">
        <v>70</v>
      </c>
      <c r="J2876" s="1272"/>
      <c r="K2876" s="573"/>
      <c r="L2876" s="541"/>
      <c r="M2876" s="540"/>
    </row>
    <row r="2877" spans="1:13">
      <c r="A2877" s="588" t="s">
        <v>79</v>
      </c>
      <c r="B2877" s="581"/>
      <c r="C2877" s="581"/>
      <c r="D2877" s="581"/>
      <c r="E2877" s="581"/>
      <c r="F2877" s="581"/>
      <c r="G2877" s="581"/>
      <c r="H2877" s="580"/>
      <c r="I2877" s="1275"/>
      <c r="J2877" s="1276"/>
      <c r="K2877" s="573"/>
      <c r="L2877" s="541"/>
      <c r="M2877" s="540"/>
    </row>
    <row r="2878" spans="1:13">
      <c r="A2878" s="595" t="s">
        <v>78</v>
      </c>
      <c r="B2878" s="563"/>
      <c r="C2878" s="517"/>
      <c r="D2878" s="518"/>
      <c r="E2878" s="518"/>
      <c r="F2878" s="518"/>
      <c r="G2878" s="518"/>
      <c r="H2878" s="541"/>
      <c r="I2878" s="1271" t="s">
        <v>70</v>
      </c>
      <c r="J2878" s="1272"/>
      <c r="K2878" s="573"/>
      <c r="L2878" s="541"/>
      <c r="M2878" s="540"/>
    </row>
    <row r="2879" spans="1:13">
      <c r="A2879" s="547" t="s">
        <v>77</v>
      </c>
      <c r="B2879" s="518"/>
      <c r="C2879" s="518"/>
      <c r="D2879" s="563"/>
      <c r="E2879" s="563"/>
      <c r="F2879" s="563"/>
      <c r="G2879" s="563"/>
      <c r="H2879" s="517"/>
      <c r="I2879" s="1277" t="s">
        <v>59</v>
      </c>
      <c r="J2879" s="1278"/>
      <c r="K2879" s="1271">
        <v>1.36</v>
      </c>
      <c r="L2879" s="1272"/>
      <c r="M2879" s="540">
        <f>K2879*12*I2861</f>
        <v>12120.864000000001</v>
      </c>
    </row>
    <row r="2880" spans="1:13">
      <c r="A2880" s="594" t="s">
        <v>76</v>
      </c>
      <c r="B2880" s="593"/>
      <c r="C2880" s="593"/>
      <c r="D2880" s="593"/>
      <c r="E2880" s="593"/>
      <c r="F2880" s="593"/>
      <c r="G2880" s="593"/>
      <c r="H2880" s="592"/>
      <c r="I2880" s="1285" t="s">
        <v>75</v>
      </c>
      <c r="J2880" s="1286"/>
      <c r="K2880" s="573"/>
      <c r="L2880" s="541"/>
      <c r="M2880" s="540"/>
    </row>
    <row r="2881" spans="1:13">
      <c r="A2881" s="588"/>
      <c r="B2881" s="587"/>
      <c r="C2881" s="587"/>
      <c r="D2881" s="587"/>
      <c r="E2881" s="587"/>
      <c r="F2881" s="587"/>
      <c r="G2881" s="587"/>
      <c r="H2881" s="586"/>
      <c r="I2881" s="581" t="s">
        <v>74</v>
      </c>
      <c r="J2881" s="580"/>
      <c r="K2881" s="573"/>
      <c r="L2881" s="541"/>
      <c r="M2881" s="540"/>
    </row>
    <row r="2882" spans="1:13">
      <c r="A2882" s="594" t="s">
        <v>73</v>
      </c>
      <c r="B2882" s="593"/>
      <c r="C2882" s="593"/>
      <c r="D2882" s="593"/>
      <c r="E2882" s="593"/>
      <c r="F2882" s="593"/>
      <c r="G2882" s="593"/>
      <c r="H2882" s="592"/>
      <c r="I2882" s="1285" t="s">
        <v>59</v>
      </c>
      <c r="J2882" s="1286"/>
      <c r="K2882" s="1271">
        <v>1.73</v>
      </c>
      <c r="L2882" s="1272"/>
      <c r="M2882" s="540">
        <f>K2882*12*I2861</f>
        <v>15418.451999999999</v>
      </c>
    </row>
    <row r="2883" spans="1:13">
      <c r="A2883" s="588" t="s">
        <v>72</v>
      </c>
      <c r="B2883" s="587"/>
      <c r="C2883" s="587"/>
      <c r="D2883" s="587"/>
      <c r="E2883" s="587"/>
      <c r="F2883" s="587"/>
      <c r="G2883" s="587"/>
      <c r="H2883" s="586"/>
      <c r="I2883" s="581"/>
      <c r="J2883" s="580"/>
      <c r="K2883" s="573"/>
      <c r="L2883" s="541"/>
      <c r="M2883" s="540"/>
    </row>
    <row r="2884" spans="1:13">
      <c r="A2884" s="594" t="s">
        <v>71</v>
      </c>
      <c r="B2884" s="593"/>
      <c r="C2884" s="593"/>
      <c r="D2884" s="593"/>
      <c r="E2884" s="593"/>
      <c r="F2884" s="593"/>
      <c r="G2884" s="593"/>
      <c r="H2884" s="592"/>
      <c r="I2884" s="1271" t="s">
        <v>70</v>
      </c>
      <c r="J2884" s="1272"/>
      <c r="K2884" s="573"/>
      <c r="L2884" s="541"/>
      <c r="M2884" s="540"/>
    </row>
    <row r="2885" spans="1:13">
      <c r="A2885" s="594" t="s">
        <v>69</v>
      </c>
      <c r="B2885" s="593"/>
      <c r="C2885" s="593"/>
      <c r="D2885" s="593"/>
      <c r="E2885" s="593"/>
      <c r="F2885" s="593"/>
      <c r="G2885" s="593"/>
      <c r="H2885" s="592"/>
      <c r="I2885" s="1285" t="s">
        <v>68</v>
      </c>
      <c r="J2885" s="1286"/>
      <c r="K2885" s="591"/>
      <c r="L2885" s="590"/>
      <c r="M2885" s="589"/>
    </row>
    <row r="2886" spans="1:13" ht="19.5" thickBot="1">
      <c r="A2886" s="588"/>
      <c r="B2886" s="587"/>
      <c r="C2886" s="587"/>
      <c r="D2886" s="587"/>
      <c r="E2886" s="587"/>
      <c r="F2886" s="587"/>
      <c r="G2886" s="587"/>
      <c r="H2886" s="586"/>
      <c r="I2886" s="1282" t="s">
        <v>67</v>
      </c>
      <c r="J2886" s="1283"/>
      <c r="K2886" s="581"/>
      <c r="L2886" s="580"/>
      <c r="M2886" s="585"/>
    </row>
    <row r="2887" spans="1:13">
      <c r="A2887" s="584" t="s">
        <v>66</v>
      </c>
      <c r="B2887" s="583"/>
      <c r="C2887" s="583"/>
      <c r="D2887" s="583"/>
      <c r="E2887" s="583"/>
      <c r="F2887" s="583"/>
      <c r="G2887" s="537"/>
      <c r="H2887" s="536"/>
      <c r="I2887" s="537"/>
      <c r="J2887" s="536"/>
      <c r="K2887" s="1287">
        <f>K2889+K2896+K2904+K2908+K2912</f>
        <v>16.75</v>
      </c>
      <c r="L2887" s="1288"/>
      <c r="M2887" s="535">
        <f>M2889+M2896+M2904+M2908+M2912</f>
        <v>149282.70000000001</v>
      </c>
    </row>
    <row r="2888" spans="1:13" ht="19.5" thickBot="1">
      <c r="A2888" s="582"/>
      <c r="B2888" s="531"/>
      <c r="C2888" s="531"/>
      <c r="D2888" s="531"/>
      <c r="E2888" s="531"/>
      <c r="F2888" s="531"/>
      <c r="G2888" s="531"/>
      <c r="H2888" s="530"/>
      <c r="I2888" s="531"/>
      <c r="J2888" s="530"/>
      <c r="K2888" s="531"/>
      <c r="L2888" s="530"/>
      <c r="M2888" s="529"/>
    </row>
    <row r="2889" spans="1:13" ht="19.5" thickBot="1">
      <c r="A2889" s="1228" t="s">
        <v>65</v>
      </c>
      <c r="B2889" s="1229"/>
      <c r="C2889" s="1229"/>
      <c r="D2889" s="1229"/>
      <c r="E2889" s="1229"/>
      <c r="F2889" s="1229"/>
      <c r="G2889" s="1229"/>
      <c r="H2889" s="1279"/>
      <c r="I2889" s="550"/>
      <c r="J2889" s="549"/>
      <c r="K2889" s="1289">
        <f>K2890+K2891+K2892+K2894+K2895</f>
        <v>10.46</v>
      </c>
      <c r="L2889" s="1284"/>
      <c r="M2889" s="548">
        <f>K2889*12*I2861</f>
        <v>93223.704000000012</v>
      </c>
    </row>
    <row r="2890" spans="1:13">
      <c r="A2890" s="588" t="s">
        <v>64</v>
      </c>
      <c r="B2890" s="587"/>
      <c r="C2890" s="587"/>
      <c r="D2890" s="587"/>
      <c r="E2890" s="587"/>
      <c r="F2890" s="587"/>
      <c r="G2890" s="587"/>
      <c r="H2890" s="586"/>
      <c r="I2890" s="1275" t="s">
        <v>63</v>
      </c>
      <c r="J2890" s="1276"/>
      <c r="K2890" s="1251">
        <v>2.2400000000000002</v>
      </c>
      <c r="L2890" s="1252"/>
      <c r="M2890" s="540">
        <f>K2890*12*I2861</f>
        <v>19963.776000000002</v>
      </c>
    </row>
    <row r="2891" spans="1:13">
      <c r="A2891" s="595" t="s">
        <v>62</v>
      </c>
      <c r="B2891" s="676"/>
      <c r="C2891" s="676"/>
      <c r="D2891" s="676"/>
      <c r="E2891" s="676"/>
      <c r="F2891" s="676"/>
      <c r="G2891" s="676"/>
      <c r="H2891" s="675"/>
      <c r="I2891" s="1277" t="s">
        <v>61</v>
      </c>
      <c r="J2891" s="1278"/>
      <c r="K2891" s="1271">
        <v>5.28</v>
      </c>
      <c r="L2891" s="1272"/>
      <c r="M2891" s="540">
        <f>K2891*12*I2861</f>
        <v>47057.472000000002</v>
      </c>
    </row>
    <row r="2892" spans="1:13">
      <c r="A2892" s="594" t="s">
        <v>60</v>
      </c>
      <c r="B2892" s="593"/>
      <c r="C2892" s="593"/>
      <c r="D2892" s="593"/>
      <c r="E2892" s="593"/>
      <c r="F2892" s="593"/>
      <c r="G2892" s="593"/>
      <c r="H2892" s="592"/>
      <c r="I2892" s="1285" t="s">
        <v>59</v>
      </c>
      <c r="J2892" s="1286"/>
      <c r="K2892" s="1271">
        <v>0.6</v>
      </c>
      <c r="L2892" s="1272"/>
      <c r="M2892" s="540">
        <f>K2892*12*I2861</f>
        <v>5347.44</v>
      </c>
    </row>
    <row r="2893" spans="1:13">
      <c r="A2893" s="678" t="s">
        <v>58</v>
      </c>
      <c r="B2893" s="581"/>
      <c r="C2893" s="581"/>
      <c r="D2893" s="581"/>
      <c r="E2893" s="587"/>
      <c r="F2893" s="587"/>
      <c r="G2893" s="587"/>
      <c r="H2893" s="586"/>
      <c r="I2893" s="581"/>
      <c r="J2893" s="580"/>
      <c r="K2893" s="518"/>
      <c r="L2893" s="541"/>
      <c r="M2893" s="540"/>
    </row>
    <row r="2894" spans="1:13">
      <c r="A2894" s="595" t="s">
        <v>57</v>
      </c>
      <c r="B2894" s="676"/>
      <c r="C2894" s="676"/>
      <c r="D2894" s="676"/>
      <c r="E2894" s="676"/>
      <c r="F2894" s="676"/>
      <c r="G2894" s="676"/>
      <c r="H2894" s="675"/>
      <c r="I2894" s="1277" t="s">
        <v>27</v>
      </c>
      <c r="J2894" s="1278"/>
      <c r="K2894" s="1271">
        <v>0.18</v>
      </c>
      <c r="L2894" s="1272"/>
      <c r="M2894" s="540">
        <f>K2894*12*I2861</f>
        <v>1604.2320000000002</v>
      </c>
    </row>
    <row r="2895" spans="1:13" ht="19.5" thickBot="1">
      <c r="A2895" s="594" t="s">
        <v>56</v>
      </c>
      <c r="B2895" s="593"/>
      <c r="C2895" s="593"/>
      <c r="D2895" s="593"/>
      <c r="E2895" s="593"/>
      <c r="F2895" s="593"/>
      <c r="G2895" s="593"/>
      <c r="H2895" s="592"/>
      <c r="I2895" s="1240" t="s">
        <v>27</v>
      </c>
      <c r="J2895" s="1241"/>
      <c r="K2895" s="1282">
        <v>2.16</v>
      </c>
      <c r="L2895" s="1283"/>
      <c r="M2895" s="540">
        <f>K2895*12*I2861</f>
        <v>19250.784000000003</v>
      </c>
    </row>
    <row r="2896" spans="1:13" ht="19.5" thickBot="1">
      <c r="A2896" s="1303" t="s">
        <v>55</v>
      </c>
      <c r="B2896" s="1304"/>
      <c r="C2896" s="1304"/>
      <c r="D2896" s="1304"/>
      <c r="E2896" s="1304"/>
      <c r="F2896" s="1304"/>
      <c r="G2896" s="1304"/>
      <c r="H2896" s="1305"/>
      <c r="I2896" s="550"/>
      <c r="J2896" s="549"/>
      <c r="K2896" s="1274">
        <f>K2897+K2898+K2900+K2901+K2902+K2903</f>
        <v>2.5499999999999998</v>
      </c>
      <c r="L2896" s="1284"/>
      <c r="M2896" s="548">
        <f>K2896*12*I2861</f>
        <v>22726.62</v>
      </c>
    </row>
    <row r="2897" spans="1:13">
      <c r="A2897" s="677" t="s">
        <v>54</v>
      </c>
      <c r="B2897" s="581"/>
      <c r="C2897" s="581"/>
      <c r="D2897" s="581"/>
      <c r="E2897" s="581"/>
      <c r="F2897" s="587"/>
      <c r="G2897" s="587"/>
      <c r="H2897" s="586"/>
      <c r="I2897" s="576"/>
      <c r="J2897" s="541"/>
      <c r="K2897" s="1251">
        <v>0.14000000000000001</v>
      </c>
      <c r="L2897" s="1252"/>
      <c r="M2897" s="540">
        <f>K2897*12*I2861</f>
        <v>1247.7360000000001</v>
      </c>
    </row>
    <row r="2898" spans="1:13">
      <c r="A2898" s="615" t="s">
        <v>53</v>
      </c>
      <c r="B2898" s="591"/>
      <c r="C2898" s="591"/>
      <c r="D2898" s="591"/>
      <c r="E2898" s="591"/>
      <c r="F2898" s="593"/>
      <c r="G2898" s="593"/>
      <c r="H2898" s="592"/>
      <c r="I2898" s="1271" t="s">
        <v>52</v>
      </c>
      <c r="J2898" s="1272"/>
      <c r="K2898" s="1271">
        <v>1.22</v>
      </c>
      <c r="L2898" s="1272"/>
      <c r="M2898" s="540">
        <f>K2898*12*I2861</f>
        <v>10873.128000000001</v>
      </c>
    </row>
    <row r="2899" spans="1:13">
      <c r="A2899" s="588" t="s">
        <v>51</v>
      </c>
      <c r="B2899" s="587"/>
      <c r="C2899" s="587"/>
      <c r="D2899" s="587"/>
      <c r="E2899" s="587"/>
      <c r="F2899" s="587"/>
      <c r="G2899" s="587"/>
      <c r="H2899" s="586"/>
      <c r="I2899" s="1275" t="s">
        <v>50</v>
      </c>
      <c r="J2899" s="1276"/>
      <c r="K2899" s="573"/>
      <c r="L2899" s="541"/>
      <c r="M2899" s="540"/>
    </row>
    <row r="2900" spans="1:13">
      <c r="A2900" s="595" t="s">
        <v>49</v>
      </c>
      <c r="B2900" s="676"/>
      <c r="C2900" s="676"/>
      <c r="D2900" s="676"/>
      <c r="E2900" s="676"/>
      <c r="F2900" s="676"/>
      <c r="G2900" s="676"/>
      <c r="H2900" s="675"/>
      <c r="I2900" s="1277" t="s">
        <v>48</v>
      </c>
      <c r="J2900" s="1278"/>
      <c r="K2900" s="1271">
        <v>0.75</v>
      </c>
      <c r="L2900" s="1272"/>
      <c r="M2900" s="540">
        <f>K2900*12*I2861</f>
        <v>6684.3</v>
      </c>
    </row>
    <row r="2901" spans="1:13">
      <c r="A2901" s="595" t="s">
        <v>47</v>
      </c>
      <c r="B2901" s="676"/>
      <c r="C2901" s="676"/>
      <c r="D2901" s="676"/>
      <c r="E2901" s="676"/>
      <c r="F2901" s="676"/>
      <c r="G2901" s="676"/>
      <c r="H2901" s="675"/>
      <c r="I2901" s="1277" t="s">
        <v>46</v>
      </c>
      <c r="J2901" s="1278"/>
      <c r="K2901" s="1271">
        <v>0.19</v>
      </c>
      <c r="L2901" s="1272"/>
      <c r="M2901" s="540">
        <f>K2901*12*I2861</f>
        <v>1693.3560000000002</v>
      </c>
    </row>
    <row r="2902" spans="1:13">
      <c r="A2902" s="594" t="s">
        <v>38</v>
      </c>
      <c r="B2902" s="593"/>
      <c r="C2902" s="593"/>
      <c r="D2902" s="593"/>
      <c r="E2902" s="593"/>
      <c r="F2902" s="593"/>
      <c r="G2902" s="593"/>
      <c r="H2902" s="592"/>
      <c r="I2902" s="1277" t="s">
        <v>37</v>
      </c>
      <c r="J2902" s="1278"/>
      <c r="K2902" s="1238">
        <v>0.1</v>
      </c>
      <c r="L2902" s="1239"/>
      <c r="M2902" s="540">
        <f>K2902*12*I2861</f>
        <v>891.24000000000024</v>
      </c>
    </row>
    <row r="2903" spans="1:13" ht="19.5" thickBot="1">
      <c r="A2903" s="594" t="s">
        <v>45</v>
      </c>
      <c r="B2903" s="593"/>
      <c r="C2903" s="593"/>
      <c r="D2903" s="593"/>
      <c r="E2903" s="593"/>
      <c r="F2903" s="593"/>
      <c r="G2903" s="593"/>
      <c r="H2903" s="592"/>
      <c r="I2903" s="1240" t="s">
        <v>44</v>
      </c>
      <c r="J2903" s="1241"/>
      <c r="K2903" s="1242">
        <v>0.15</v>
      </c>
      <c r="L2903" s="1243"/>
      <c r="M2903" s="572">
        <f>K2903*12*I2861</f>
        <v>1336.86</v>
      </c>
    </row>
    <row r="2904" spans="1:13" ht="19.5" thickBot="1">
      <c r="A2904" s="1303" t="s">
        <v>43</v>
      </c>
      <c r="B2904" s="1304"/>
      <c r="C2904" s="1304"/>
      <c r="D2904" s="1304"/>
      <c r="E2904" s="1304"/>
      <c r="F2904" s="1304"/>
      <c r="G2904" s="1304"/>
      <c r="H2904" s="1305"/>
      <c r="I2904" s="571"/>
      <c r="J2904" s="570"/>
      <c r="K2904" s="1269">
        <f>K2905+K2906+K2907</f>
        <v>1.67</v>
      </c>
      <c r="L2904" s="1270"/>
      <c r="M2904" s="548">
        <f>K2904*12*I2861</f>
        <v>14883.708000000001</v>
      </c>
    </row>
    <row r="2905" spans="1:13">
      <c r="A2905" s="588" t="s">
        <v>42</v>
      </c>
      <c r="B2905" s="587"/>
      <c r="C2905" s="587"/>
      <c r="D2905" s="587"/>
      <c r="E2905" s="587"/>
      <c r="F2905" s="587"/>
      <c r="G2905" s="587"/>
      <c r="H2905" s="586"/>
      <c r="I2905" s="1234" t="s">
        <v>41</v>
      </c>
      <c r="J2905" s="1235"/>
      <c r="K2905" s="1236">
        <v>0.8</v>
      </c>
      <c r="L2905" s="1237"/>
      <c r="M2905" s="540">
        <f>K2905*12*I2861</f>
        <v>7129.9200000000019</v>
      </c>
    </row>
    <row r="2906" spans="1:13">
      <c r="A2906" s="595" t="s">
        <v>40</v>
      </c>
      <c r="B2906" s="676"/>
      <c r="C2906" s="676"/>
      <c r="D2906" s="676"/>
      <c r="E2906" s="676"/>
      <c r="F2906" s="676"/>
      <c r="G2906" s="676"/>
      <c r="H2906" s="675"/>
      <c r="I2906" s="563" t="s">
        <v>39</v>
      </c>
      <c r="J2906" s="517"/>
      <c r="K2906" s="1238">
        <v>0.7</v>
      </c>
      <c r="L2906" s="1239"/>
      <c r="M2906" s="540">
        <f>K2906*12*I2861</f>
        <v>6238.6799999999994</v>
      </c>
    </row>
    <row r="2907" spans="1:13" ht="19.5" thickBot="1">
      <c r="A2907" s="594" t="s">
        <v>38</v>
      </c>
      <c r="B2907" s="593"/>
      <c r="C2907" s="593"/>
      <c r="D2907" s="593"/>
      <c r="E2907" s="593"/>
      <c r="F2907" s="593"/>
      <c r="G2907" s="593"/>
      <c r="H2907" s="592"/>
      <c r="I2907" s="1240" t="s">
        <v>37</v>
      </c>
      <c r="J2907" s="1241"/>
      <c r="K2907" s="1242">
        <v>0.17</v>
      </c>
      <c r="L2907" s="1243"/>
      <c r="M2907" s="540">
        <f>K2907*12*I2861</f>
        <v>1515.1080000000002</v>
      </c>
    </row>
    <row r="2908" spans="1:13" ht="19.5" thickBot="1">
      <c r="A2908" s="1228" t="s">
        <v>106</v>
      </c>
      <c r="B2908" s="1229"/>
      <c r="C2908" s="1229"/>
      <c r="D2908" s="1229"/>
      <c r="E2908" s="1229"/>
      <c r="F2908" s="1229"/>
      <c r="G2908" s="1229"/>
      <c r="H2908" s="1279"/>
      <c r="I2908" s="550"/>
      <c r="J2908" s="549"/>
      <c r="K2908" s="1274">
        <v>1.98</v>
      </c>
      <c r="L2908" s="1270"/>
      <c r="M2908" s="548">
        <f>K2908*12*I2861</f>
        <v>17646.552</v>
      </c>
    </row>
    <row r="2909" spans="1:13">
      <c r="A2909" s="547" t="s">
        <v>33</v>
      </c>
      <c r="B2909" s="546"/>
      <c r="C2909" s="546"/>
      <c r="D2909" s="546"/>
      <c r="E2909" s="546"/>
      <c r="F2909" s="546"/>
      <c r="G2909" s="546"/>
      <c r="H2909" s="544"/>
      <c r="I2909" s="1251" t="s">
        <v>32</v>
      </c>
      <c r="J2909" s="1252"/>
      <c r="K2909" s="543"/>
      <c r="L2909" s="542"/>
      <c r="M2909" s="540"/>
    </row>
    <row r="2910" spans="1:13">
      <c r="A2910" s="547" t="s">
        <v>31</v>
      </c>
      <c r="B2910" s="546"/>
      <c r="C2910" s="546"/>
      <c r="D2910" s="546"/>
      <c r="E2910" s="546"/>
      <c r="F2910" s="546"/>
      <c r="G2910" s="546"/>
      <c r="H2910" s="544"/>
      <c r="I2910" s="518"/>
      <c r="J2910" s="541"/>
      <c r="K2910" s="543"/>
      <c r="L2910" s="542"/>
      <c r="M2910" s="540"/>
    </row>
    <row r="2911" spans="1:13" ht="19.5" thickBot="1">
      <c r="A2911" s="547" t="s">
        <v>30</v>
      </c>
      <c r="B2911" s="546"/>
      <c r="C2911" s="546"/>
      <c r="D2911" s="546"/>
      <c r="E2911" s="546"/>
      <c r="F2911" s="546"/>
      <c r="G2911" s="546"/>
      <c r="H2911" s="544"/>
      <c r="I2911" s="558"/>
      <c r="J2911" s="541"/>
      <c r="K2911" s="543"/>
      <c r="L2911" s="542"/>
      <c r="M2911" s="540"/>
    </row>
    <row r="2912" spans="1:13" ht="19.5" thickBot="1">
      <c r="A2912" s="674" t="s">
        <v>105</v>
      </c>
      <c r="B2912" s="673"/>
      <c r="C2912" s="673"/>
      <c r="D2912" s="673"/>
      <c r="E2912" s="673"/>
      <c r="F2912" s="673"/>
      <c r="G2912" s="673"/>
      <c r="H2912" s="672"/>
      <c r="I2912" s="550"/>
      <c r="J2912" s="549"/>
      <c r="K2912" s="1274">
        <v>0.09</v>
      </c>
      <c r="L2912" s="1270"/>
      <c r="M2912" s="548">
        <f>K2912*12*I2861</f>
        <v>802.1160000000001</v>
      </c>
    </row>
    <row r="2913" spans="1:13">
      <c r="A2913" s="547" t="s">
        <v>28</v>
      </c>
      <c r="B2913" s="546"/>
      <c r="C2913" s="546"/>
      <c r="D2913" s="546"/>
      <c r="E2913" s="546"/>
      <c r="F2913" s="546"/>
      <c r="G2913" s="546"/>
      <c r="H2913" s="544"/>
      <c r="I2913" s="1251" t="s">
        <v>27</v>
      </c>
      <c r="J2913" s="1252"/>
      <c r="K2913" s="551"/>
      <c r="L2913" s="542"/>
      <c r="M2913" s="540"/>
    </row>
    <row r="2914" spans="1:13" ht="19.5" thickBot="1">
      <c r="A2914" s="547" t="s">
        <v>26</v>
      </c>
      <c r="B2914" s="546"/>
      <c r="C2914" s="546"/>
      <c r="D2914" s="546"/>
      <c r="E2914" s="546"/>
      <c r="F2914" s="546"/>
      <c r="G2914" s="546"/>
      <c r="H2914" s="544"/>
      <c r="I2914" s="518"/>
      <c r="J2914" s="541"/>
      <c r="K2914" s="551"/>
      <c r="L2914" s="542"/>
      <c r="M2914" s="540"/>
    </row>
    <row r="2915" spans="1:13" ht="19.5" thickBot="1">
      <c r="A2915" s="1228" t="s">
        <v>111</v>
      </c>
      <c r="B2915" s="1229"/>
      <c r="C2915" s="1229"/>
      <c r="D2915" s="1229"/>
      <c r="E2915" s="1229"/>
      <c r="F2915" s="1229"/>
      <c r="G2915" s="1229"/>
      <c r="H2915" s="1279"/>
      <c r="I2915" s="550"/>
      <c r="J2915" s="549"/>
      <c r="K2915" s="1274">
        <v>8.34</v>
      </c>
      <c r="L2915" s="1270"/>
      <c r="M2915" s="548">
        <f>K2915*12*I2861</f>
        <v>74329.415999999997</v>
      </c>
    </row>
    <row r="2916" spans="1:13">
      <c r="A2916" s="547" t="s">
        <v>24</v>
      </c>
      <c r="B2916" s="545"/>
      <c r="C2916" s="545"/>
      <c r="D2916" s="545"/>
      <c r="E2916" s="545"/>
      <c r="F2916" s="546"/>
      <c r="G2916" s="545"/>
      <c r="H2916" s="544"/>
      <c r="I2916" s="1271" t="s">
        <v>23</v>
      </c>
      <c r="J2916" s="1272"/>
      <c r="K2916" s="543"/>
      <c r="L2916" s="542"/>
      <c r="M2916" s="540"/>
    </row>
    <row r="2917" spans="1:13">
      <c r="A2917" s="547" t="s">
        <v>22</v>
      </c>
      <c r="B2917" s="545"/>
      <c r="C2917" s="545"/>
      <c r="D2917" s="545"/>
      <c r="E2917" s="545"/>
      <c r="F2917" s="546"/>
      <c r="G2917" s="545"/>
      <c r="H2917" s="544"/>
      <c r="I2917" s="1271" t="s">
        <v>21</v>
      </c>
      <c r="J2917" s="1272"/>
      <c r="K2917" s="543"/>
      <c r="L2917" s="542"/>
      <c r="M2917" s="540"/>
    </row>
    <row r="2918" spans="1:13">
      <c r="A2918" s="547" t="s">
        <v>20</v>
      </c>
      <c r="B2918" s="545"/>
      <c r="C2918" s="545"/>
      <c r="D2918" s="545"/>
      <c r="E2918" s="545"/>
      <c r="F2918" s="546"/>
      <c r="G2918" s="545"/>
      <c r="H2918" s="544"/>
      <c r="I2918" s="1271" t="s">
        <v>19</v>
      </c>
      <c r="J2918" s="1272"/>
      <c r="K2918" s="543"/>
      <c r="L2918" s="542"/>
      <c r="M2918" s="540"/>
    </row>
    <row r="2919" spans="1:13">
      <c r="A2919" s="547" t="s">
        <v>18</v>
      </c>
      <c r="B2919" s="545"/>
      <c r="C2919" s="545"/>
      <c r="D2919" s="545"/>
      <c r="E2919" s="545"/>
      <c r="F2919" s="546"/>
      <c r="G2919" s="545"/>
      <c r="H2919" s="544"/>
      <c r="I2919" s="1271" t="s">
        <v>17</v>
      </c>
      <c r="J2919" s="1272"/>
      <c r="K2919" s="543"/>
      <c r="L2919" s="542"/>
      <c r="M2919" s="540"/>
    </row>
    <row r="2920" spans="1:13">
      <c r="A2920" s="547" t="s">
        <v>16</v>
      </c>
      <c r="B2920" s="545"/>
      <c r="C2920" s="545"/>
      <c r="D2920" s="545"/>
      <c r="E2920" s="545"/>
      <c r="F2920" s="546"/>
      <c r="G2920" s="545"/>
      <c r="H2920" s="544"/>
      <c r="I2920" s="1271" t="s">
        <v>15</v>
      </c>
      <c r="J2920" s="1272"/>
      <c r="K2920" s="543"/>
      <c r="L2920" s="542"/>
      <c r="M2920" s="540"/>
    </row>
    <row r="2921" spans="1:13">
      <c r="A2921" s="547" t="s">
        <v>14</v>
      </c>
      <c r="B2921" s="545"/>
      <c r="C2921" s="545"/>
      <c r="D2921" s="545"/>
      <c r="E2921" s="545"/>
      <c r="F2921" s="546"/>
      <c r="G2921" s="545"/>
      <c r="H2921" s="544"/>
      <c r="I2921" s="518"/>
      <c r="J2921" s="541"/>
      <c r="K2921" s="543"/>
      <c r="L2921" s="542"/>
      <c r="M2921" s="540"/>
    </row>
    <row r="2922" spans="1:13">
      <c r="A2922" s="547" t="s">
        <v>13</v>
      </c>
      <c r="B2922" s="545"/>
      <c r="C2922" s="545"/>
      <c r="D2922" s="545"/>
      <c r="E2922" s="545"/>
      <c r="F2922" s="546"/>
      <c r="G2922" s="545"/>
      <c r="H2922" s="544"/>
      <c r="I2922" s="518"/>
      <c r="J2922" s="541"/>
      <c r="K2922" s="543"/>
      <c r="L2922" s="542"/>
      <c r="M2922" s="540"/>
    </row>
    <row r="2923" spans="1:13">
      <c r="A2923" s="547" t="s">
        <v>12</v>
      </c>
      <c r="B2923" s="545"/>
      <c r="C2923" s="545"/>
      <c r="D2923" s="545"/>
      <c r="E2923" s="545"/>
      <c r="F2923" s="546"/>
      <c r="G2923" s="545"/>
      <c r="H2923" s="544"/>
      <c r="I2923" s="518"/>
      <c r="J2923" s="541"/>
      <c r="K2923" s="543"/>
      <c r="L2923" s="542"/>
      <c r="M2923" s="540"/>
    </row>
    <row r="2924" spans="1:13">
      <c r="A2924" s="547" t="s">
        <v>11</v>
      </c>
      <c r="B2924" s="545"/>
      <c r="C2924" s="545"/>
      <c r="D2924" s="545"/>
      <c r="E2924" s="545"/>
      <c r="F2924" s="546"/>
      <c r="G2924" s="545"/>
      <c r="H2924" s="544"/>
      <c r="I2924" s="518"/>
      <c r="J2924" s="541"/>
      <c r="K2924" s="543"/>
      <c r="L2924" s="542"/>
      <c r="M2924" s="540"/>
    </row>
    <row r="2925" spans="1:13">
      <c r="A2925" s="547" t="s">
        <v>10</v>
      </c>
      <c r="B2925" s="545"/>
      <c r="C2925" s="545"/>
      <c r="D2925" s="545"/>
      <c r="E2925" s="545"/>
      <c r="F2925" s="546"/>
      <c r="G2925" s="545"/>
      <c r="H2925" s="544"/>
      <c r="I2925" s="518"/>
      <c r="J2925" s="541"/>
      <c r="K2925" s="543"/>
      <c r="L2925" s="542"/>
      <c r="M2925" s="540"/>
    </row>
    <row r="2926" spans="1:13" ht="19.5" thickBot="1">
      <c r="A2926" s="1248" t="s">
        <v>9</v>
      </c>
      <c r="B2926" s="1249"/>
      <c r="C2926" s="1249"/>
      <c r="D2926" s="1249"/>
      <c r="E2926" s="1249"/>
      <c r="F2926" s="1249"/>
      <c r="G2926" s="1249"/>
      <c r="H2926" s="1250"/>
      <c r="I2926" s="518"/>
      <c r="J2926" s="541"/>
      <c r="K2926" s="518"/>
      <c r="L2926" s="541"/>
      <c r="M2926" s="540"/>
    </row>
    <row r="2927" spans="1:13">
      <c r="A2927" s="539" t="s">
        <v>8</v>
      </c>
      <c r="B2927" s="538"/>
      <c r="C2927" s="538"/>
      <c r="D2927" s="538"/>
      <c r="E2927" s="538"/>
      <c r="F2927" s="538"/>
      <c r="G2927" s="538"/>
      <c r="H2927" s="538"/>
      <c r="I2927" s="1251" t="s">
        <v>3</v>
      </c>
      <c r="J2927" s="1252"/>
      <c r="K2927" s="537"/>
      <c r="L2927" s="536"/>
      <c r="M2927" s="535"/>
    </row>
    <row r="2928" spans="1:13" ht="19.5" thickBot="1">
      <c r="A2928" s="534" t="s">
        <v>7</v>
      </c>
      <c r="B2928" s="533"/>
      <c r="C2928" s="533"/>
      <c r="D2928" s="533"/>
      <c r="E2928" s="533"/>
      <c r="F2928" s="533"/>
      <c r="G2928" s="533"/>
      <c r="H2928" s="533"/>
      <c r="I2928" s="532"/>
      <c r="J2928" s="530"/>
      <c r="K2928" s="531"/>
      <c r="L2928" s="530"/>
      <c r="M2928" s="529"/>
    </row>
    <row r="2929" spans="1:13" ht="19.5" thickBot="1">
      <c r="A2929" s="1228" t="s">
        <v>6</v>
      </c>
      <c r="B2929" s="1229"/>
      <c r="C2929" s="1229"/>
      <c r="D2929" s="1229"/>
      <c r="E2929" s="1229"/>
      <c r="F2929" s="1229"/>
      <c r="G2929" s="1229"/>
      <c r="H2929" s="1299"/>
      <c r="I2929" s="1232" t="s">
        <v>5</v>
      </c>
      <c r="J2929" s="1300"/>
      <c r="K2929" s="1296">
        <v>1.69</v>
      </c>
      <c r="L2929" s="1297"/>
      <c r="M2929" s="521">
        <f>K2929*12*I2861</f>
        <v>15061.956000000002</v>
      </c>
    </row>
    <row r="2930" spans="1:13" ht="19.5" thickBot="1">
      <c r="A2930" s="526" t="s">
        <v>4</v>
      </c>
      <c r="B2930" s="525"/>
      <c r="C2930" s="525"/>
      <c r="D2930" s="525"/>
      <c r="E2930" s="525"/>
      <c r="F2930" s="525"/>
      <c r="G2930" s="525"/>
      <c r="H2930" s="525"/>
      <c r="I2930" s="1232" t="s">
        <v>3</v>
      </c>
      <c r="J2930" s="1233"/>
      <c r="K2930" s="1258">
        <v>0.23</v>
      </c>
      <c r="L2930" s="1259"/>
      <c r="M2930" s="521">
        <f>K2930*12*I2861</f>
        <v>2049.8520000000003</v>
      </c>
    </row>
    <row r="2931" spans="1:13" ht="19.5" thickBot="1">
      <c r="A2931" s="526" t="s">
        <v>2</v>
      </c>
      <c r="B2931" s="525"/>
      <c r="C2931" s="525"/>
      <c r="D2931" s="525"/>
      <c r="E2931" s="525"/>
      <c r="F2931" s="525"/>
      <c r="G2931" s="525"/>
      <c r="H2931" s="525"/>
      <c r="I2931" s="524"/>
      <c r="J2931" s="523"/>
      <c r="K2931" s="1258"/>
      <c r="L2931" s="1259"/>
      <c r="M2931" s="521">
        <f>K2931*12*I2861</f>
        <v>0</v>
      </c>
    </row>
    <row r="2932" spans="1:13" ht="19.5" thickBot="1">
      <c r="A2932" s="1228" t="s">
        <v>0</v>
      </c>
      <c r="B2932" s="1229"/>
      <c r="C2932" s="1229"/>
      <c r="D2932" s="1229"/>
      <c r="E2932" s="1229"/>
      <c r="F2932" s="1229"/>
      <c r="G2932" s="1229"/>
      <c r="H2932" s="1229"/>
      <c r="I2932" s="522"/>
      <c r="J2932" s="521"/>
      <c r="K2932" s="1230">
        <f>K2862+K2872+K2887+K2915+K2929+K2931+K2930</f>
        <v>41.79999999999999</v>
      </c>
      <c r="L2932" s="1231"/>
      <c r="M2932" s="521">
        <f>M2862+M2872+M2887+M2915+M2929+M2931+M2930</f>
        <v>372538.32</v>
      </c>
    </row>
    <row r="2934" spans="1:13">
      <c r="A2934" s="1329" t="s">
        <v>104</v>
      </c>
      <c r="B2934" s="1329"/>
      <c r="C2934" s="1329"/>
      <c r="D2934" s="1329"/>
      <c r="E2934" s="1329"/>
      <c r="F2934" s="1329"/>
      <c r="G2934" s="1329"/>
      <c r="H2934" s="1329"/>
      <c r="I2934" s="1329"/>
      <c r="J2934" s="1329"/>
      <c r="K2934" s="1329"/>
      <c r="L2934" s="1329"/>
      <c r="M2934" s="573"/>
    </row>
    <row r="2935" spans="1:13">
      <c r="A2935" s="1294" t="s">
        <v>103</v>
      </c>
      <c r="B2935" s="1294"/>
      <c r="C2935" s="1294"/>
      <c r="D2935" s="1294"/>
      <c r="E2935" s="1294"/>
      <c r="F2935" s="1294"/>
      <c r="G2935" s="1294"/>
      <c r="H2935" s="1294"/>
      <c r="I2935" s="1294"/>
      <c r="J2935" s="1294"/>
      <c r="K2935" s="1294"/>
      <c r="L2935" s="1294"/>
      <c r="M2935" s="573"/>
    </row>
    <row r="2936" spans="1:13">
      <c r="A2936" s="607"/>
      <c r="B2936" s="607"/>
      <c r="C2936" s="607"/>
      <c r="D2936" s="607"/>
      <c r="E2936" s="607"/>
      <c r="F2936" s="607" t="s">
        <v>244</v>
      </c>
      <c r="G2936" s="607"/>
      <c r="H2936" s="607"/>
      <c r="I2936" s="607"/>
      <c r="J2936" s="607"/>
      <c r="K2936" s="607"/>
      <c r="L2936" s="607"/>
      <c r="M2936" s="573"/>
    </row>
    <row r="2937" spans="1:13">
      <c r="A2937" s="615"/>
      <c r="B2937" s="591"/>
      <c r="C2937" s="1295" t="s">
        <v>100</v>
      </c>
      <c r="D2937" s="1295"/>
      <c r="E2937" s="1295"/>
      <c r="F2937" s="591"/>
      <c r="G2937" s="591"/>
      <c r="H2937" s="590"/>
      <c r="I2937" s="1285" t="s">
        <v>99</v>
      </c>
      <c r="J2937" s="1286"/>
      <c r="K2937" s="1285" t="s">
        <v>98</v>
      </c>
      <c r="L2937" s="1286"/>
      <c r="M2937" s="589"/>
    </row>
    <row r="2938" spans="1:13">
      <c r="A2938" s="558"/>
      <c r="B2938" s="518"/>
      <c r="C2938" s="518"/>
      <c r="D2938" s="518"/>
      <c r="E2938" s="518"/>
      <c r="F2938" s="518"/>
      <c r="G2938" s="518"/>
      <c r="H2938" s="541"/>
      <c r="I2938" s="518"/>
      <c r="J2938" s="541"/>
      <c r="K2938" s="1271" t="s">
        <v>97</v>
      </c>
      <c r="L2938" s="1272"/>
      <c r="M2938" s="616" t="s">
        <v>96</v>
      </c>
    </row>
    <row r="2939" spans="1:13">
      <c r="A2939" s="558"/>
      <c r="B2939" s="518"/>
      <c r="C2939" s="518"/>
      <c r="D2939" s="518"/>
      <c r="E2939" s="518"/>
      <c r="F2939" s="518"/>
      <c r="G2939" s="518"/>
      <c r="H2939" s="541"/>
      <c r="I2939" s="1271" t="s">
        <v>95</v>
      </c>
      <c r="J2939" s="1272"/>
      <c r="K2939" s="1275" t="s">
        <v>94</v>
      </c>
      <c r="L2939" s="1276"/>
      <c r="M2939" s="616" t="s">
        <v>93</v>
      </c>
    </row>
    <row r="2940" spans="1:13" ht="19.5" thickBot="1">
      <c r="A2940" s="615"/>
      <c r="B2940" s="591"/>
      <c r="C2940" s="591"/>
      <c r="D2940" s="591"/>
      <c r="E2940" s="591"/>
      <c r="F2940" s="591"/>
      <c r="G2940" s="591"/>
      <c r="H2940" s="590"/>
      <c r="I2940" s="1291">
        <v>3760.2</v>
      </c>
      <c r="J2940" s="1292"/>
      <c r="K2940" s="1240"/>
      <c r="L2940" s="1241"/>
      <c r="M2940" s="614"/>
    </row>
    <row r="2941" spans="1:13">
      <c r="A2941" s="605" t="s">
        <v>92</v>
      </c>
      <c r="B2941" s="583"/>
      <c r="C2941" s="583"/>
      <c r="D2941" s="583"/>
      <c r="E2941" s="583"/>
      <c r="F2941" s="583"/>
      <c r="G2941" s="583"/>
      <c r="H2941" s="613"/>
      <c r="I2941" s="537"/>
      <c r="J2941" s="536"/>
      <c r="K2941" s="1293">
        <f>K2944+K2947</f>
        <v>7.59</v>
      </c>
      <c r="L2941" s="1288"/>
      <c r="M2941" s="535">
        <f>K2941*12*I2940</f>
        <v>342479.016</v>
      </c>
    </row>
    <row r="2942" spans="1:13">
      <c r="A2942" s="612" t="s">
        <v>91</v>
      </c>
      <c r="B2942" s="611"/>
      <c r="C2942" s="611"/>
      <c r="D2942" s="611"/>
      <c r="E2942" s="611"/>
      <c r="F2942" s="611"/>
      <c r="G2942" s="611"/>
      <c r="H2942" s="606"/>
      <c r="I2942" s="518"/>
      <c r="J2942" s="541"/>
      <c r="K2942" s="518"/>
      <c r="L2942" s="541"/>
      <c r="M2942" s="610"/>
    </row>
    <row r="2943" spans="1:13" ht="19.5" thickBot="1">
      <c r="A2943" s="601" t="s">
        <v>90</v>
      </c>
      <c r="B2943" s="609"/>
      <c r="C2943" s="609"/>
      <c r="D2943" s="609"/>
      <c r="E2943" s="609"/>
      <c r="F2943" s="609"/>
      <c r="G2943" s="609"/>
      <c r="H2943" s="608"/>
      <c r="I2943" s="531"/>
      <c r="J2943" s="530"/>
      <c r="K2943" s="531"/>
      <c r="L2943" s="530"/>
      <c r="M2943" s="529"/>
    </row>
    <row r="2944" spans="1:13">
      <c r="A2944" s="588" t="s">
        <v>89</v>
      </c>
      <c r="B2944" s="581"/>
      <c r="C2944" s="581"/>
      <c r="D2944" s="581"/>
      <c r="E2944" s="581"/>
      <c r="F2944" s="581"/>
      <c r="G2944" s="581"/>
      <c r="H2944" s="580"/>
      <c r="I2944" s="1275" t="s">
        <v>27</v>
      </c>
      <c r="J2944" s="1276"/>
      <c r="K2944" s="1251">
        <v>4.54</v>
      </c>
      <c r="L2944" s="1252"/>
      <c r="M2944" s="540">
        <f>K2944*12*I2940</f>
        <v>204855.696</v>
      </c>
    </row>
    <row r="2945" spans="1:13">
      <c r="A2945" s="547" t="s">
        <v>80</v>
      </c>
      <c r="B2945" s="518"/>
      <c r="C2945" s="518"/>
      <c r="D2945" s="518"/>
      <c r="E2945" s="518"/>
      <c r="F2945" s="518"/>
      <c r="G2945" s="518"/>
      <c r="H2945" s="541"/>
      <c r="I2945" s="1271" t="s">
        <v>70</v>
      </c>
      <c r="J2945" s="1272"/>
      <c r="K2945" s="573"/>
      <c r="L2945" s="541"/>
      <c r="M2945" s="540"/>
    </row>
    <row r="2946" spans="1:13">
      <c r="A2946" s="588" t="s">
        <v>79</v>
      </c>
      <c r="B2946" s="581"/>
      <c r="C2946" s="581"/>
      <c r="D2946" s="581"/>
      <c r="E2946" s="581"/>
      <c r="F2946" s="581"/>
      <c r="G2946" s="581"/>
      <c r="H2946" s="580"/>
      <c r="I2946" s="1275"/>
      <c r="J2946" s="1276"/>
      <c r="K2946" s="573"/>
      <c r="L2946" s="541"/>
      <c r="M2946" s="540"/>
    </row>
    <row r="2947" spans="1:13">
      <c r="A2947" s="588" t="s">
        <v>88</v>
      </c>
      <c r="B2947" s="581"/>
      <c r="C2947" s="581"/>
      <c r="D2947" s="581"/>
      <c r="E2947" s="581"/>
      <c r="F2947" s="581"/>
      <c r="G2947" s="581"/>
      <c r="H2947" s="580"/>
      <c r="I2947" s="1277" t="s">
        <v>59</v>
      </c>
      <c r="J2947" s="1278"/>
      <c r="K2947" s="1271">
        <v>3.05</v>
      </c>
      <c r="L2947" s="1272"/>
      <c r="M2947" s="540">
        <f>K2947*12*I2940</f>
        <v>137623.31999999998</v>
      </c>
    </row>
    <row r="2948" spans="1:13">
      <c r="A2948" s="595" t="s">
        <v>87</v>
      </c>
      <c r="B2948" s="563"/>
      <c r="C2948" s="563"/>
      <c r="D2948" s="563"/>
      <c r="E2948" s="563"/>
      <c r="F2948" s="563"/>
      <c r="G2948" s="563"/>
      <c r="H2948" s="517"/>
      <c r="I2948" s="1271" t="s">
        <v>70</v>
      </c>
      <c r="J2948" s="1272"/>
      <c r="K2948" s="607"/>
      <c r="L2948" s="606"/>
      <c r="M2948" s="540"/>
    </row>
    <row r="2949" spans="1:13">
      <c r="A2949" s="594" t="s">
        <v>86</v>
      </c>
      <c r="B2949" s="591"/>
      <c r="C2949" s="591"/>
      <c r="D2949" s="591"/>
      <c r="E2949" s="591"/>
      <c r="F2949" s="591"/>
      <c r="G2949" s="591"/>
      <c r="H2949" s="590"/>
      <c r="I2949" s="1271"/>
      <c r="J2949" s="1272"/>
      <c r="K2949" s="573"/>
      <c r="L2949" s="541"/>
      <c r="M2949" s="540"/>
    </row>
    <row r="2950" spans="1:13" ht="19.5" thickBot="1">
      <c r="A2950" s="588" t="s">
        <v>85</v>
      </c>
      <c r="B2950" s="587"/>
      <c r="C2950" s="587"/>
      <c r="D2950" s="587"/>
      <c r="E2950" s="587"/>
      <c r="F2950" s="587"/>
      <c r="G2950" s="587"/>
      <c r="H2950" s="586"/>
      <c r="I2950" s="581"/>
      <c r="J2950" s="580"/>
      <c r="K2950" s="1238"/>
      <c r="L2950" s="1239"/>
      <c r="M2950" s="540"/>
    </row>
    <row r="2951" spans="1:13">
      <c r="A2951" s="605" t="s">
        <v>84</v>
      </c>
      <c r="B2951" s="604"/>
      <c r="C2951" s="604"/>
      <c r="D2951" s="604"/>
      <c r="E2951" s="604"/>
      <c r="F2951" s="604"/>
      <c r="G2951" s="604"/>
      <c r="H2951" s="603"/>
      <c r="I2951" s="537"/>
      <c r="J2951" s="602"/>
      <c r="K2951" s="1290">
        <f>K2953+K2958+K2961</f>
        <v>6.1999999999999993</v>
      </c>
      <c r="L2951" s="1288"/>
      <c r="M2951" s="535">
        <f>K2951*12*I2940</f>
        <v>279758.87999999995</v>
      </c>
    </row>
    <row r="2952" spans="1:13" ht="19.5" thickBot="1">
      <c r="A2952" s="601" t="s">
        <v>83</v>
      </c>
      <c r="B2952" s="600"/>
      <c r="C2952" s="600"/>
      <c r="D2952" s="600"/>
      <c r="E2952" s="600"/>
      <c r="F2952" s="600"/>
      <c r="G2952" s="600"/>
      <c r="H2952" s="599"/>
      <c r="I2952" s="531"/>
      <c r="J2952" s="598"/>
      <c r="K2952" s="531"/>
      <c r="L2952" s="530"/>
      <c r="M2952" s="529"/>
    </row>
    <row r="2953" spans="1:13">
      <c r="A2953" s="547" t="s">
        <v>82</v>
      </c>
      <c r="B2953" s="546"/>
      <c r="C2953" s="546"/>
      <c r="D2953" s="546"/>
      <c r="E2953" s="546"/>
      <c r="F2953" s="546"/>
      <c r="G2953" s="546"/>
      <c r="H2953" s="544"/>
      <c r="I2953" s="1271" t="s">
        <v>27</v>
      </c>
      <c r="J2953" s="1272"/>
      <c r="K2953" s="1251">
        <v>3.11</v>
      </c>
      <c r="L2953" s="1252"/>
      <c r="M2953" s="540">
        <f>K2953*12*I2940</f>
        <v>140330.66399999999</v>
      </c>
    </row>
    <row r="2954" spans="1:13">
      <c r="A2954" s="588" t="s">
        <v>81</v>
      </c>
      <c r="B2954" s="587"/>
      <c r="C2954" s="587"/>
      <c r="D2954" s="587"/>
      <c r="E2954" s="587"/>
      <c r="F2954" s="587"/>
      <c r="G2954" s="587"/>
      <c r="H2954" s="586"/>
      <c r="I2954" s="597"/>
      <c r="J2954" s="596"/>
      <c r="K2954" s="573"/>
      <c r="L2954" s="541"/>
      <c r="M2954" s="540"/>
    </row>
    <row r="2955" spans="1:13">
      <c r="A2955" s="547" t="s">
        <v>80</v>
      </c>
      <c r="B2955" s="518"/>
      <c r="C2955" s="518"/>
      <c r="D2955" s="518"/>
      <c r="E2955" s="518"/>
      <c r="F2955" s="518"/>
      <c r="G2955" s="518"/>
      <c r="H2955" s="541"/>
      <c r="I2955" s="1271" t="s">
        <v>70</v>
      </c>
      <c r="J2955" s="1272"/>
      <c r="K2955" s="573"/>
      <c r="L2955" s="541"/>
      <c r="M2955" s="540"/>
    </row>
    <row r="2956" spans="1:13">
      <c r="A2956" s="588" t="s">
        <v>79</v>
      </c>
      <c r="B2956" s="581"/>
      <c r="C2956" s="581"/>
      <c r="D2956" s="581"/>
      <c r="E2956" s="581"/>
      <c r="F2956" s="581"/>
      <c r="G2956" s="581"/>
      <c r="H2956" s="580"/>
      <c r="I2956" s="1275"/>
      <c r="J2956" s="1276"/>
      <c r="K2956" s="573"/>
      <c r="L2956" s="541"/>
      <c r="M2956" s="540"/>
    </row>
    <row r="2957" spans="1:13">
      <c r="A2957" s="595" t="s">
        <v>78</v>
      </c>
      <c r="B2957" s="563"/>
      <c r="C2957" s="517"/>
      <c r="D2957" s="518"/>
      <c r="E2957" s="518"/>
      <c r="F2957" s="518"/>
      <c r="G2957" s="518"/>
      <c r="H2957" s="541"/>
      <c r="I2957" s="1271" t="s">
        <v>70</v>
      </c>
      <c r="J2957" s="1272"/>
      <c r="K2957" s="573"/>
      <c r="L2957" s="541"/>
      <c r="M2957" s="540"/>
    </row>
    <row r="2958" spans="1:13">
      <c r="A2958" s="547" t="s">
        <v>77</v>
      </c>
      <c r="B2958" s="518"/>
      <c r="C2958" s="518"/>
      <c r="D2958" s="563"/>
      <c r="E2958" s="563"/>
      <c r="F2958" s="563"/>
      <c r="G2958" s="563"/>
      <c r="H2958" s="517"/>
      <c r="I2958" s="1277" t="s">
        <v>59</v>
      </c>
      <c r="J2958" s="1278"/>
      <c r="K2958" s="1271">
        <v>1.36</v>
      </c>
      <c r="L2958" s="1272"/>
      <c r="M2958" s="540">
        <f>K2958*12*I2940</f>
        <v>61366.464</v>
      </c>
    </row>
    <row r="2959" spans="1:13">
      <c r="A2959" s="594" t="s">
        <v>76</v>
      </c>
      <c r="B2959" s="593"/>
      <c r="C2959" s="593"/>
      <c r="D2959" s="593"/>
      <c r="E2959" s="593"/>
      <c r="F2959" s="593"/>
      <c r="G2959" s="593"/>
      <c r="H2959" s="592"/>
      <c r="I2959" s="1285" t="s">
        <v>75</v>
      </c>
      <c r="J2959" s="1286"/>
      <c r="K2959" s="573"/>
      <c r="L2959" s="541"/>
      <c r="M2959" s="540"/>
    </row>
    <row r="2960" spans="1:13">
      <c r="A2960" s="588"/>
      <c r="B2960" s="587"/>
      <c r="C2960" s="587"/>
      <c r="D2960" s="587"/>
      <c r="E2960" s="587"/>
      <c r="F2960" s="587"/>
      <c r="G2960" s="587"/>
      <c r="H2960" s="586"/>
      <c r="I2960" s="581" t="s">
        <v>74</v>
      </c>
      <c r="J2960" s="580"/>
      <c r="K2960" s="573"/>
      <c r="L2960" s="541"/>
      <c r="M2960" s="540"/>
    </row>
    <row r="2961" spans="1:13">
      <c r="A2961" s="594" t="s">
        <v>73</v>
      </c>
      <c r="B2961" s="593"/>
      <c r="C2961" s="593"/>
      <c r="D2961" s="593"/>
      <c r="E2961" s="593"/>
      <c r="F2961" s="593"/>
      <c r="G2961" s="593"/>
      <c r="H2961" s="592"/>
      <c r="I2961" s="1285" t="s">
        <v>59</v>
      </c>
      <c r="J2961" s="1286"/>
      <c r="K2961" s="1271">
        <v>1.73</v>
      </c>
      <c r="L2961" s="1272"/>
      <c r="M2961" s="540">
        <f>K2961*12*I2940</f>
        <v>78061.751999999993</v>
      </c>
    </row>
    <row r="2962" spans="1:13">
      <c r="A2962" s="588" t="s">
        <v>72</v>
      </c>
      <c r="B2962" s="587"/>
      <c r="C2962" s="587"/>
      <c r="D2962" s="587"/>
      <c r="E2962" s="587"/>
      <c r="F2962" s="587"/>
      <c r="G2962" s="587"/>
      <c r="H2962" s="586"/>
      <c r="I2962" s="581"/>
      <c r="J2962" s="580"/>
      <c r="K2962" s="573"/>
      <c r="L2962" s="541"/>
      <c r="M2962" s="540"/>
    </row>
    <row r="2963" spans="1:13">
      <c r="A2963" s="594" t="s">
        <v>71</v>
      </c>
      <c r="B2963" s="593"/>
      <c r="C2963" s="593"/>
      <c r="D2963" s="593"/>
      <c r="E2963" s="593"/>
      <c r="F2963" s="593"/>
      <c r="G2963" s="593"/>
      <c r="H2963" s="592"/>
      <c r="I2963" s="1271" t="s">
        <v>70</v>
      </c>
      <c r="J2963" s="1272"/>
      <c r="K2963" s="573"/>
      <c r="L2963" s="541"/>
      <c r="M2963" s="540"/>
    </row>
    <row r="2964" spans="1:13">
      <c r="A2964" s="594" t="s">
        <v>69</v>
      </c>
      <c r="B2964" s="593"/>
      <c r="C2964" s="593"/>
      <c r="D2964" s="593"/>
      <c r="E2964" s="593"/>
      <c r="F2964" s="593"/>
      <c r="G2964" s="593"/>
      <c r="H2964" s="592"/>
      <c r="I2964" s="1285" t="s">
        <v>68</v>
      </c>
      <c r="J2964" s="1286"/>
      <c r="K2964" s="591"/>
      <c r="L2964" s="590"/>
      <c r="M2964" s="589"/>
    </row>
    <row r="2965" spans="1:13" ht="19.5" thickBot="1">
      <c r="A2965" s="588"/>
      <c r="B2965" s="587"/>
      <c r="C2965" s="587"/>
      <c r="D2965" s="587"/>
      <c r="E2965" s="587"/>
      <c r="F2965" s="587"/>
      <c r="G2965" s="587"/>
      <c r="H2965" s="586"/>
      <c r="I2965" s="1282" t="s">
        <v>67</v>
      </c>
      <c r="J2965" s="1283"/>
      <c r="K2965" s="581"/>
      <c r="L2965" s="580"/>
      <c r="M2965" s="585"/>
    </row>
    <row r="2966" spans="1:13">
      <c r="A2966" s="584" t="s">
        <v>66</v>
      </c>
      <c r="B2966" s="583"/>
      <c r="C2966" s="583"/>
      <c r="D2966" s="583"/>
      <c r="E2966" s="583"/>
      <c r="F2966" s="583"/>
      <c r="G2966" s="537"/>
      <c r="H2966" s="536"/>
      <c r="I2966" s="537"/>
      <c r="J2966" s="536"/>
      <c r="K2966" s="1287">
        <f>K2968+K2975+K2983+K2987+K2988+K2992</f>
        <v>15.890000000000002</v>
      </c>
      <c r="L2966" s="1288"/>
      <c r="M2966" s="535">
        <f>M2968+M2975+M2983+M2987+M2991</f>
        <v>721055.95199999993</v>
      </c>
    </row>
    <row r="2967" spans="1:13" ht="19.5" thickBot="1">
      <c r="A2967" s="582"/>
      <c r="B2967" s="531"/>
      <c r="C2967" s="531"/>
      <c r="D2967" s="531"/>
      <c r="E2967" s="531"/>
      <c r="F2967" s="531"/>
      <c r="G2967" s="531"/>
      <c r="H2967" s="530"/>
      <c r="I2967" s="531"/>
      <c r="J2967" s="530"/>
      <c r="K2967" s="531"/>
      <c r="L2967" s="530"/>
      <c r="M2967" s="529"/>
    </row>
    <row r="2968" spans="1:13" ht="19.5" thickBot="1">
      <c r="A2968" s="1228" t="s">
        <v>65</v>
      </c>
      <c r="B2968" s="1229"/>
      <c r="C2968" s="1229"/>
      <c r="D2968" s="1229"/>
      <c r="E2968" s="1229"/>
      <c r="F2968" s="1229"/>
      <c r="G2968" s="1229"/>
      <c r="H2968" s="1279"/>
      <c r="I2968" s="550"/>
      <c r="J2968" s="549"/>
      <c r="K2968" s="1289">
        <f>K2969+K2970+K2971+K2973+K2974</f>
        <v>9.6900000000000013</v>
      </c>
      <c r="L2968" s="1284"/>
      <c r="M2968" s="548">
        <f>K2968*12*I2940</f>
        <v>437236.05600000004</v>
      </c>
    </row>
    <row r="2969" spans="1:13">
      <c r="A2969" s="588" t="s">
        <v>64</v>
      </c>
      <c r="B2969" s="587"/>
      <c r="C2969" s="587"/>
      <c r="D2969" s="587"/>
      <c r="E2969" s="587"/>
      <c r="F2969" s="587"/>
      <c r="G2969" s="587"/>
      <c r="H2969" s="586"/>
      <c r="I2969" s="1275" t="s">
        <v>63</v>
      </c>
      <c r="J2969" s="1276"/>
      <c r="K2969" s="1251">
        <v>2.2400000000000002</v>
      </c>
      <c r="L2969" s="1252"/>
      <c r="M2969" s="540">
        <f>K2969*12*I2940</f>
        <v>101074.17600000001</v>
      </c>
    </row>
    <row r="2970" spans="1:13">
      <c r="A2970" s="595" t="s">
        <v>62</v>
      </c>
      <c r="B2970" s="676"/>
      <c r="C2970" s="676"/>
      <c r="D2970" s="676"/>
      <c r="E2970" s="676"/>
      <c r="F2970" s="676"/>
      <c r="G2970" s="676"/>
      <c r="H2970" s="675"/>
      <c r="I2970" s="1277" t="s">
        <v>243</v>
      </c>
      <c r="J2970" s="1278"/>
      <c r="K2970" s="1271">
        <v>5.28</v>
      </c>
      <c r="L2970" s="1272"/>
      <c r="M2970" s="540">
        <f>K2970*12*I2940</f>
        <v>238246.272</v>
      </c>
    </row>
    <row r="2971" spans="1:13">
      <c r="A2971" s="594" t="s">
        <v>60</v>
      </c>
      <c r="B2971" s="593"/>
      <c r="C2971" s="593"/>
      <c r="D2971" s="593"/>
      <c r="E2971" s="593"/>
      <c r="F2971" s="593"/>
      <c r="G2971" s="593"/>
      <c r="H2971" s="592"/>
      <c r="I2971" s="1285" t="s">
        <v>59</v>
      </c>
      <c r="J2971" s="1286"/>
      <c r="K2971" s="1271">
        <v>0.6</v>
      </c>
      <c r="L2971" s="1272"/>
      <c r="M2971" s="540">
        <f>K2971*12*I2940</f>
        <v>27073.439999999995</v>
      </c>
    </row>
    <row r="2972" spans="1:13">
      <c r="A2972" s="678" t="s">
        <v>58</v>
      </c>
      <c r="B2972" s="581"/>
      <c r="C2972" s="581"/>
      <c r="D2972" s="581"/>
      <c r="E2972" s="587"/>
      <c r="F2972" s="587"/>
      <c r="G2972" s="587"/>
      <c r="H2972" s="586"/>
      <c r="I2972" s="581"/>
      <c r="J2972" s="580"/>
      <c r="K2972" s="518"/>
      <c r="L2972" s="541"/>
      <c r="M2972" s="540"/>
    </row>
    <row r="2973" spans="1:13">
      <c r="A2973" s="595" t="s">
        <v>57</v>
      </c>
      <c r="B2973" s="676"/>
      <c r="C2973" s="676"/>
      <c r="D2973" s="676"/>
      <c r="E2973" s="676"/>
      <c r="F2973" s="676"/>
      <c r="G2973" s="676"/>
      <c r="H2973" s="675"/>
      <c r="I2973" s="1277" t="s">
        <v>27</v>
      </c>
      <c r="J2973" s="1278"/>
      <c r="K2973" s="1271">
        <v>0.18</v>
      </c>
      <c r="L2973" s="1272"/>
      <c r="M2973" s="540">
        <f>K2973*12*I2940</f>
        <v>8122.0320000000002</v>
      </c>
    </row>
    <row r="2974" spans="1:13" ht="19.5" thickBot="1">
      <c r="A2974" s="594" t="s">
        <v>56</v>
      </c>
      <c r="B2974" s="593"/>
      <c r="C2974" s="593"/>
      <c r="D2974" s="593"/>
      <c r="E2974" s="593"/>
      <c r="F2974" s="593"/>
      <c r="G2974" s="593"/>
      <c r="H2974" s="592"/>
      <c r="I2974" s="1240" t="s">
        <v>27</v>
      </c>
      <c r="J2974" s="1241"/>
      <c r="K2974" s="1282">
        <v>1.39</v>
      </c>
      <c r="L2974" s="1283"/>
      <c r="M2974" s="540">
        <f>K2974*12*I2940</f>
        <v>62720.135999999999</v>
      </c>
    </row>
    <row r="2975" spans="1:13" ht="19.5" thickBot="1">
      <c r="A2975" s="1303" t="s">
        <v>55</v>
      </c>
      <c r="B2975" s="1304"/>
      <c r="C2975" s="1304"/>
      <c r="D2975" s="1304"/>
      <c r="E2975" s="1304"/>
      <c r="F2975" s="1304"/>
      <c r="G2975" s="1304"/>
      <c r="H2975" s="1305"/>
      <c r="I2975" s="550"/>
      <c r="J2975" s="549"/>
      <c r="K2975" s="1274">
        <f>K2976+K2977+K2979+K2980+K2981+K2982</f>
        <v>2.5499999999999998</v>
      </c>
      <c r="L2975" s="1284"/>
      <c r="M2975" s="548">
        <f>K2975*12*I2940</f>
        <v>115062.11999999998</v>
      </c>
    </row>
    <row r="2976" spans="1:13">
      <c r="A2976" s="677" t="s">
        <v>54</v>
      </c>
      <c r="B2976" s="581"/>
      <c r="C2976" s="581"/>
      <c r="D2976" s="581"/>
      <c r="E2976" s="581"/>
      <c r="F2976" s="587"/>
      <c r="G2976" s="587"/>
      <c r="H2976" s="586"/>
      <c r="I2976" s="576"/>
      <c r="J2976" s="541"/>
      <c r="K2976" s="1251">
        <v>0.14000000000000001</v>
      </c>
      <c r="L2976" s="1252"/>
      <c r="M2976" s="540">
        <f>K2976*12*I2940</f>
        <v>6317.1360000000004</v>
      </c>
    </row>
    <row r="2977" spans="1:13">
      <c r="A2977" s="615" t="s">
        <v>53</v>
      </c>
      <c r="B2977" s="591"/>
      <c r="C2977" s="591"/>
      <c r="D2977" s="591"/>
      <c r="E2977" s="591"/>
      <c r="F2977" s="593"/>
      <c r="G2977" s="593"/>
      <c r="H2977" s="592"/>
      <c r="I2977" s="1271" t="s">
        <v>52</v>
      </c>
      <c r="J2977" s="1272"/>
      <c r="K2977" s="1271">
        <v>1.22</v>
      </c>
      <c r="L2977" s="1272"/>
      <c r="M2977" s="540">
        <f>K2977*12*I2940</f>
        <v>55049.328000000001</v>
      </c>
    </row>
    <row r="2978" spans="1:13">
      <c r="A2978" s="588" t="s">
        <v>51</v>
      </c>
      <c r="B2978" s="587"/>
      <c r="C2978" s="587"/>
      <c r="D2978" s="587"/>
      <c r="E2978" s="587"/>
      <c r="F2978" s="587"/>
      <c r="G2978" s="587"/>
      <c r="H2978" s="586"/>
      <c r="I2978" s="1275" t="s">
        <v>50</v>
      </c>
      <c r="J2978" s="1276"/>
      <c r="K2978" s="573"/>
      <c r="L2978" s="541"/>
      <c r="M2978" s="540"/>
    </row>
    <row r="2979" spans="1:13">
      <c r="A2979" s="595" t="s">
        <v>49</v>
      </c>
      <c r="B2979" s="676"/>
      <c r="C2979" s="676"/>
      <c r="D2979" s="676"/>
      <c r="E2979" s="676"/>
      <c r="F2979" s="676"/>
      <c r="G2979" s="676"/>
      <c r="H2979" s="675"/>
      <c r="I2979" s="1277" t="s">
        <v>48</v>
      </c>
      <c r="J2979" s="1278"/>
      <c r="K2979" s="1271">
        <v>0.75</v>
      </c>
      <c r="L2979" s="1272"/>
      <c r="M2979" s="540">
        <f>K2979*12*I2940</f>
        <v>33841.799999999996</v>
      </c>
    </row>
    <row r="2980" spans="1:13">
      <c r="A2980" s="595" t="s">
        <v>47</v>
      </c>
      <c r="B2980" s="676"/>
      <c r="C2980" s="676"/>
      <c r="D2980" s="676"/>
      <c r="E2980" s="676"/>
      <c r="F2980" s="676"/>
      <c r="G2980" s="676"/>
      <c r="H2980" s="675"/>
      <c r="I2980" s="1277" t="s">
        <v>46</v>
      </c>
      <c r="J2980" s="1278"/>
      <c r="K2980" s="1271">
        <v>0.19</v>
      </c>
      <c r="L2980" s="1272"/>
      <c r="M2980" s="540">
        <f>K2980*12*I2940</f>
        <v>8573.2560000000012</v>
      </c>
    </row>
    <row r="2981" spans="1:13">
      <c r="A2981" s="594" t="s">
        <v>38</v>
      </c>
      <c r="B2981" s="593"/>
      <c r="C2981" s="593"/>
      <c r="D2981" s="593"/>
      <c r="E2981" s="593"/>
      <c r="F2981" s="593"/>
      <c r="G2981" s="593"/>
      <c r="H2981" s="592"/>
      <c r="I2981" s="1277" t="s">
        <v>37</v>
      </c>
      <c r="J2981" s="1278"/>
      <c r="K2981" s="1238">
        <v>0.1</v>
      </c>
      <c r="L2981" s="1239"/>
      <c r="M2981" s="540">
        <f>K2981*12*I2940</f>
        <v>4512.2400000000007</v>
      </c>
    </row>
    <row r="2982" spans="1:13" ht="19.5" thickBot="1">
      <c r="A2982" s="594" t="s">
        <v>45</v>
      </c>
      <c r="B2982" s="593"/>
      <c r="C2982" s="593"/>
      <c r="D2982" s="593"/>
      <c r="E2982" s="593"/>
      <c r="F2982" s="593"/>
      <c r="G2982" s="593"/>
      <c r="H2982" s="592"/>
      <c r="I2982" s="1240" t="s">
        <v>44</v>
      </c>
      <c r="J2982" s="1241"/>
      <c r="K2982" s="1242">
        <v>0.15</v>
      </c>
      <c r="L2982" s="1243"/>
      <c r="M2982" s="572">
        <f>K2982*12*I2940</f>
        <v>6768.3599999999988</v>
      </c>
    </row>
    <row r="2983" spans="1:13" ht="19.5" thickBot="1">
      <c r="A2983" s="1303" t="s">
        <v>43</v>
      </c>
      <c r="B2983" s="1304"/>
      <c r="C2983" s="1304"/>
      <c r="D2983" s="1304"/>
      <c r="E2983" s="1304"/>
      <c r="F2983" s="1304"/>
      <c r="G2983" s="1304"/>
      <c r="H2983" s="1305"/>
      <c r="I2983" s="571"/>
      <c r="J2983" s="570"/>
      <c r="K2983" s="1269">
        <f>K2984+K2985+K2986</f>
        <v>1.67</v>
      </c>
      <c r="L2983" s="1270"/>
      <c r="M2983" s="548">
        <f>K2983*12*I2940</f>
        <v>75354.407999999996</v>
      </c>
    </row>
    <row r="2984" spans="1:13">
      <c r="A2984" s="588" t="s">
        <v>42</v>
      </c>
      <c r="B2984" s="587"/>
      <c r="C2984" s="587"/>
      <c r="D2984" s="587"/>
      <c r="E2984" s="587"/>
      <c r="F2984" s="587"/>
      <c r="G2984" s="587"/>
      <c r="H2984" s="586"/>
      <c r="I2984" s="1234" t="s">
        <v>41</v>
      </c>
      <c r="J2984" s="1235"/>
      <c r="K2984" s="1236">
        <v>0.8</v>
      </c>
      <c r="L2984" s="1237"/>
      <c r="M2984" s="540">
        <f>K2984*12*I2940</f>
        <v>36097.920000000006</v>
      </c>
    </row>
    <row r="2985" spans="1:13">
      <c r="A2985" s="595" t="s">
        <v>40</v>
      </c>
      <c r="B2985" s="676"/>
      <c r="C2985" s="676"/>
      <c r="D2985" s="676"/>
      <c r="E2985" s="676"/>
      <c r="F2985" s="676"/>
      <c r="G2985" s="676"/>
      <c r="H2985" s="675"/>
      <c r="I2985" s="563" t="s">
        <v>39</v>
      </c>
      <c r="J2985" s="517"/>
      <c r="K2985" s="1238">
        <v>0.7</v>
      </c>
      <c r="L2985" s="1239"/>
      <c r="M2985" s="540">
        <f>K2985*12*I2940</f>
        <v>31585.679999999993</v>
      </c>
    </row>
    <row r="2986" spans="1:13" ht="19.5" thickBot="1">
      <c r="A2986" s="594" t="s">
        <v>38</v>
      </c>
      <c r="B2986" s="593"/>
      <c r="C2986" s="593"/>
      <c r="D2986" s="593"/>
      <c r="E2986" s="593"/>
      <c r="F2986" s="593"/>
      <c r="G2986" s="593"/>
      <c r="H2986" s="592"/>
      <c r="I2986" s="1240" t="s">
        <v>37</v>
      </c>
      <c r="J2986" s="1241"/>
      <c r="K2986" s="1242">
        <v>0.17</v>
      </c>
      <c r="L2986" s="1243"/>
      <c r="M2986" s="540">
        <f>K2986*12*I2940</f>
        <v>7670.808</v>
      </c>
    </row>
    <row r="2987" spans="1:13" ht="19.5" thickBot="1">
      <c r="A2987" s="1228" t="s">
        <v>106</v>
      </c>
      <c r="B2987" s="1229"/>
      <c r="C2987" s="1229"/>
      <c r="D2987" s="1229"/>
      <c r="E2987" s="1229"/>
      <c r="F2987" s="1229"/>
      <c r="G2987" s="1229"/>
      <c r="H2987" s="1279"/>
      <c r="I2987" s="550"/>
      <c r="J2987" s="549"/>
      <c r="K2987" s="1274">
        <v>1.98</v>
      </c>
      <c r="L2987" s="1270"/>
      <c r="M2987" s="548">
        <f>K2987*12*I2940</f>
        <v>89342.351999999984</v>
      </c>
    </row>
    <row r="2988" spans="1:13">
      <c r="A2988" s="547" t="s">
        <v>33</v>
      </c>
      <c r="B2988" s="546"/>
      <c r="C2988" s="546"/>
      <c r="D2988" s="546"/>
      <c r="E2988" s="546"/>
      <c r="F2988" s="546"/>
      <c r="G2988" s="546"/>
      <c r="H2988" s="544"/>
      <c r="I2988" s="1251" t="s">
        <v>32</v>
      </c>
      <c r="J2988" s="1252"/>
      <c r="K2988" s="543"/>
      <c r="L2988" s="542"/>
      <c r="M2988" s="540"/>
    </row>
    <row r="2989" spans="1:13">
      <c r="A2989" s="547" t="s">
        <v>31</v>
      </c>
      <c r="B2989" s="546"/>
      <c r="C2989" s="546"/>
      <c r="D2989" s="546"/>
      <c r="E2989" s="546"/>
      <c r="F2989" s="546"/>
      <c r="G2989" s="546"/>
      <c r="H2989" s="544"/>
      <c r="I2989" s="518"/>
      <c r="J2989" s="541"/>
      <c r="K2989" s="543"/>
      <c r="L2989" s="542"/>
      <c r="M2989" s="540"/>
    </row>
    <row r="2990" spans="1:13" ht="19.5" thickBot="1">
      <c r="A2990" s="547" t="s">
        <v>30</v>
      </c>
      <c r="B2990" s="546"/>
      <c r="C2990" s="546"/>
      <c r="D2990" s="546"/>
      <c r="E2990" s="546"/>
      <c r="F2990" s="546"/>
      <c r="G2990" s="546"/>
      <c r="H2990" s="544"/>
      <c r="I2990" s="558"/>
      <c r="J2990" s="541"/>
      <c r="K2990" s="543"/>
      <c r="L2990" s="542"/>
      <c r="M2990" s="540"/>
    </row>
    <row r="2991" spans="1:13" ht="19.5" thickBot="1">
      <c r="A2991" s="674" t="s">
        <v>105</v>
      </c>
      <c r="B2991" s="673"/>
      <c r="C2991" s="673"/>
      <c r="D2991" s="673"/>
      <c r="E2991" s="673"/>
      <c r="F2991" s="673"/>
      <c r="G2991" s="673"/>
      <c r="H2991" s="672"/>
      <c r="I2991" s="550"/>
      <c r="J2991" s="549"/>
      <c r="K2991" s="1274">
        <v>0.09</v>
      </c>
      <c r="L2991" s="1270"/>
      <c r="M2991" s="548">
        <f>K2991*12*I2940</f>
        <v>4061.0160000000001</v>
      </c>
    </row>
    <row r="2992" spans="1:13">
      <c r="A2992" s="547" t="s">
        <v>28</v>
      </c>
      <c r="B2992" s="546"/>
      <c r="C2992" s="546"/>
      <c r="D2992" s="546"/>
      <c r="E2992" s="546"/>
      <c r="F2992" s="546"/>
      <c r="G2992" s="546"/>
      <c r="H2992" s="544"/>
      <c r="I2992" s="1251" t="s">
        <v>27</v>
      </c>
      <c r="J2992" s="1252"/>
      <c r="K2992" s="551"/>
      <c r="L2992" s="542"/>
      <c r="M2992" s="540"/>
    </row>
    <row r="2993" spans="1:13" ht="19.5" thickBot="1">
      <c r="A2993" s="547" t="s">
        <v>26</v>
      </c>
      <c r="B2993" s="546"/>
      <c r="C2993" s="546"/>
      <c r="D2993" s="546"/>
      <c r="E2993" s="546"/>
      <c r="F2993" s="546"/>
      <c r="G2993" s="546"/>
      <c r="H2993" s="544"/>
      <c r="I2993" s="518"/>
      <c r="J2993" s="541"/>
      <c r="K2993" s="551"/>
      <c r="L2993" s="542"/>
      <c r="M2993" s="540"/>
    </row>
    <row r="2994" spans="1:13" ht="19.5" thickBot="1">
      <c r="A2994" s="1228" t="s">
        <v>111</v>
      </c>
      <c r="B2994" s="1229"/>
      <c r="C2994" s="1229"/>
      <c r="D2994" s="1229"/>
      <c r="E2994" s="1229"/>
      <c r="F2994" s="1229"/>
      <c r="G2994" s="1229"/>
      <c r="H2994" s="1279"/>
      <c r="I2994" s="550"/>
      <c r="J2994" s="549"/>
      <c r="K2994" s="1246">
        <v>5.72</v>
      </c>
      <c r="L2994" s="1247"/>
      <c r="M2994" s="548">
        <f>K2994*12*I2940</f>
        <v>258100.128</v>
      </c>
    </row>
    <row r="2995" spans="1:13">
      <c r="A2995" s="547" t="s">
        <v>24</v>
      </c>
      <c r="B2995" s="545"/>
      <c r="C2995" s="545"/>
      <c r="D2995" s="545"/>
      <c r="E2995" s="545"/>
      <c r="F2995" s="546"/>
      <c r="G2995" s="545"/>
      <c r="H2995" s="544"/>
      <c r="I2995" s="1271" t="s">
        <v>23</v>
      </c>
      <c r="J2995" s="1272"/>
      <c r="K2995" s="543"/>
      <c r="L2995" s="542"/>
      <c r="M2995" s="540"/>
    </row>
    <row r="2996" spans="1:13">
      <c r="A2996" s="547" t="s">
        <v>22</v>
      </c>
      <c r="B2996" s="545"/>
      <c r="C2996" s="545"/>
      <c r="D2996" s="545"/>
      <c r="E2996" s="545"/>
      <c r="F2996" s="546"/>
      <c r="G2996" s="545"/>
      <c r="H2996" s="544"/>
      <c r="I2996" s="1271" t="s">
        <v>21</v>
      </c>
      <c r="J2996" s="1272"/>
      <c r="K2996" s="543"/>
      <c r="L2996" s="542"/>
      <c r="M2996" s="540"/>
    </row>
    <row r="2997" spans="1:13">
      <c r="A2997" s="547" t="s">
        <v>20</v>
      </c>
      <c r="B2997" s="545"/>
      <c r="C2997" s="545"/>
      <c r="D2997" s="545"/>
      <c r="E2997" s="545"/>
      <c r="F2997" s="546"/>
      <c r="G2997" s="545"/>
      <c r="H2997" s="544"/>
      <c r="I2997" s="1271" t="s">
        <v>19</v>
      </c>
      <c r="J2997" s="1272"/>
      <c r="K2997" s="543"/>
      <c r="L2997" s="542"/>
      <c r="M2997" s="540"/>
    </row>
    <row r="2998" spans="1:13">
      <c r="A2998" s="547" t="s">
        <v>18</v>
      </c>
      <c r="B2998" s="545"/>
      <c r="C2998" s="545"/>
      <c r="D2998" s="545"/>
      <c r="E2998" s="545"/>
      <c r="F2998" s="546"/>
      <c r="G2998" s="545"/>
      <c r="H2998" s="544"/>
      <c r="I2998" s="1271" t="s">
        <v>17</v>
      </c>
      <c r="J2998" s="1272"/>
      <c r="K2998" s="543"/>
      <c r="L2998" s="542"/>
      <c r="M2998" s="540"/>
    </row>
    <row r="2999" spans="1:13">
      <c r="A2999" s="547" t="s">
        <v>16</v>
      </c>
      <c r="B2999" s="545"/>
      <c r="C2999" s="545"/>
      <c r="D2999" s="545"/>
      <c r="E2999" s="545"/>
      <c r="F2999" s="546"/>
      <c r="G2999" s="545"/>
      <c r="H2999" s="544"/>
      <c r="I2999" s="1271" t="s">
        <v>15</v>
      </c>
      <c r="J2999" s="1272"/>
      <c r="K2999" s="543"/>
      <c r="L2999" s="542"/>
      <c r="M2999" s="540"/>
    </row>
    <row r="3000" spans="1:13">
      <c r="A3000" s="547" t="s">
        <v>14</v>
      </c>
      <c r="B3000" s="545"/>
      <c r="C3000" s="545"/>
      <c r="D3000" s="545"/>
      <c r="E3000" s="545"/>
      <c r="F3000" s="546"/>
      <c r="G3000" s="545"/>
      <c r="H3000" s="544"/>
      <c r="I3000" s="518"/>
      <c r="J3000" s="541"/>
      <c r="K3000" s="543"/>
      <c r="L3000" s="542"/>
      <c r="M3000" s="540"/>
    </row>
    <row r="3001" spans="1:13">
      <c r="A3001" s="547" t="s">
        <v>13</v>
      </c>
      <c r="B3001" s="545"/>
      <c r="C3001" s="545"/>
      <c r="D3001" s="545"/>
      <c r="E3001" s="545"/>
      <c r="F3001" s="546"/>
      <c r="G3001" s="545"/>
      <c r="H3001" s="544"/>
      <c r="I3001" s="518"/>
      <c r="J3001" s="541"/>
      <c r="K3001" s="543"/>
      <c r="L3001" s="542"/>
      <c r="M3001" s="540"/>
    </row>
    <row r="3002" spans="1:13">
      <c r="A3002" s="547" t="s">
        <v>12</v>
      </c>
      <c r="B3002" s="545"/>
      <c r="C3002" s="545"/>
      <c r="D3002" s="545"/>
      <c r="E3002" s="545"/>
      <c r="F3002" s="546"/>
      <c r="G3002" s="545"/>
      <c r="H3002" s="544"/>
      <c r="I3002" s="518"/>
      <c r="J3002" s="541"/>
      <c r="K3002" s="543"/>
      <c r="L3002" s="542"/>
      <c r="M3002" s="540"/>
    </row>
    <row r="3003" spans="1:13">
      <c r="A3003" s="547" t="s">
        <v>11</v>
      </c>
      <c r="B3003" s="545"/>
      <c r="C3003" s="545"/>
      <c r="D3003" s="545"/>
      <c r="E3003" s="545"/>
      <c r="F3003" s="546"/>
      <c r="G3003" s="545"/>
      <c r="H3003" s="544"/>
      <c r="I3003" s="518"/>
      <c r="J3003" s="541"/>
      <c r="K3003" s="543"/>
      <c r="L3003" s="542"/>
      <c r="M3003" s="540"/>
    </row>
    <row r="3004" spans="1:13">
      <c r="A3004" s="547" t="s">
        <v>10</v>
      </c>
      <c r="B3004" s="545"/>
      <c r="C3004" s="545"/>
      <c r="D3004" s="545"/>
      <c r="E3004" s="545"/>
      <c r="F3004" s="546"/>
      <c r="G3004" s="545"/>
      <c r="H3004" s="544"/>
      <c r="I3004" s="518"/>
      <c r="J3004" s="541"/>
      <c r="K3004" s="543"/>
      <c r="L3004" s="542"/>
      <c r="M3004" s="540"/>
    </row>
    <row r="3005" spans="1:13" ht="19.5" thickBot="1">
      <c r="A3005" s="1248" t="s">
        <v>9</v>
      </c>
      <c r="B3005" s="1249"/>
      <c r="C3005" s="1249"/>
      <c r="D3005" s="1249"/>
      <c r="E3005" s="1249"/>
      <c r="F3005" s="1249"/>
      <c r="G3005" s="1249"/>
      <c r="H3005" s="1250"/>
      <c r="I3005" s="518"/>
      <c r="J3005" s="541"/>
      <c r="K3005" s="518"/>
      <c r="L3005" s="541"/>
      <c r="M3005" s="540"/>
    </row>
    <row r="3006" spans="1:13">
      <c r="A3006" s="539" t="s">
        <v>8</v>
      </c>
      <c r="B3006" s="538"/>
      <c r="C3006" s="538"/>
      <c r="D3006" s="538"/>
      <c r="E3006" s="538"/>
      <c r="F3006" s="538"/>
      <c r="G3006" s="538"/>
      <c r="H3006" s="538"/>
      <c r="I3006" s="1251" t="s">
        <v>3</v>
      </c>
      <c r="J3006" s="1252"/>
      <c r="K3006" s="537"/>
      <c r="L3006" s="536"/>
      <c r="M3006" s="535"/>
    </row>
    <row r="3007" spans="1:13" ht="19.5" thickBot="1">
      <c r="A3007" s="534" t="s">
        <v>7</v>
      </c>
      <c r="B3007" s="533"/>
      <c r="C3007" s="533"/>
      <c r="D3007" s="533"/>
      <c r="E3007" s="533"/>
      <c r="F3007" s="533"/>
      <c r="G3007" s="533"/>
      <c r="H3007" s="533"/>
      <c r="I3007" s="532"/>
      <c r="J3007" s="530"/>
      <c r="K3007" s="531"/>
      <c r="L3007" s="530"/>
      <c r="M3007" s="529"/>
    </row>
    <row r="3008" spans="1:13" ht="19.5" thickBot="1">
      <c r="A3008" s="1228" t="s">
        <v>6</v>
      </c>
      <c r="B3008" s="1229"/>
      <c r="C3008" s="1229"/>
      <c r="D3008" s="1229"/>
      <c r="E3008" s="1229"/>
      <c r="F3008" s="1229"/>
      <c r="G3008" s="1229"/>
      <c r="H3008" s="1299"/>
      <c r="I3008" s="1232" t="s">
        <v>5</v>
      </c>
      <c r="J3008" s="1300"/>
      <c r="K3008" s="1296">
        <v>1.69</v>
      </c>
      <c r="L3008" s="1297"/>
      <c r="M3008" s="521">
        <f>K3008*12*I2940</f>
        <v>76256.856</v>
      </c>
    </row>
    <row r="3009" spans="1:13" ht="19.5" thickBot="1">
      <c r="A3009" s="526" t="s">
        <v>4</v>
      </c>
      <c r="B3009" s="525"/>
      <c r="C3009" s="525"/>
      <c r="D3009" s="525"/>
      <c r="E3009" s="525"/>
      <c r="F3009" s="525"/>
      <c r="G3009" s="525"/>
      <c r="H3009" s="525"/>
      <c r="I3009" s="1232" t="s">
        <v>3</v>
      </c>
      <c r="J3009" s="1233"/>
      <c r="K3009" s="1258">
        <v>0.12</v>
      </c>
      <c r="L3009" s="1259"/>
      <c r="M3009" s="521">
        <f>K3009*12*I2940</f>
        <v>5414.6879999999992</v>
      </c>
    </row>
    <row r="3010" spans="1:13" ht="19.5" thickBot="1">
      <c r="A3010" s="526" t="s">
        <v>2</v>
      </c>
      <c r="B3010" s="525"/>
      <c r="C3010" s="525"/>
      <c r="D3010" s="525"/>
      <c r="E3010" s="525"/>
      <c r="F3010" s="525"/>
      <c r="G3010" s="525"/>
      <c r="H3010" s="525"/>
      <c r="I3010" s="524"/>
      <c r="J3010" s="523"/>
      <c r="K3010" s="1258"/>
      <c r="L3010" s="1259"/>
      <c r="M3010" s="521">
        <f>K3010*12*I2940</f>
        <v>0</v>
      </c>
    </row>
    <row r="3011" spans="1:13" ht="19.5" thickBot="1">
      <c r="A3011" s="1228" t="s">
        <v>0</v>
      </c>
      <c r="B3011" s="1229"/>
      <c r="C3011" s="1229"/>
      <c r="D3011" s="1229"/>
      <c r="E3011" s="1229"/>
      <c r="F3011" s="1229"/>
      <c r="G3011" s="1229"/>
      <c r="H3011" s="1229"/>
      <c r="I3011" s="522"/>
      <c r="J3011" s="521"/>
      <c r="K3011" s="1230">
        <f>K2941+K2951+K2966+K2994+K3008+K3010+K3009</f>
        <v>37.209999999999994</v>
      </c>
      <c r="L3011" s="1231"/>
      <c r="M3011" s="521">
        <f>M2941+M2951+M2966+M2994+M3008+M3010+M3009</f>
        <v>1683065.5199999998</v>
      </c>
    </row>
    <row r="3013" spans="1:13">
      <c r="A3013" s="1329" t="s">
        <v>104</v>
      </c>
      <c r="B3013" s="1329"/>
      <c r="C3013" s="1329"/>
      <c r="D3013" s="1329"/>
      <c r="E3013" s="1329"/>
      <c r="F3013" s="1329"/>
      <c r="G3013" s="1329"/>
      <c r="H3013" s="1329"/>
      <c r="I3013" s="1329"/>
      <c r="J3013" s="1329"/>
      <c r="K3013" s="1329"/>
      <c r="L3013" s="1329"/>
      <c r="M3013" s="573"/>
    </row>
    <row r="3014" spans="1:13">
      <c r="A3014" s="1294" t="s">
        <v>139</v>
      </c>
      <c r="B3014" s="1294"/>
      <c r="C3014" s="1294"/>
      <c r="D3014" s="1294"/>
      <c r="E3014" s="1294"/>
      <c r="F3014" s="1294"/>
      <c r="G3014" s="1294"/>
      <c r="H3014" s="1294"/>
      <c r="I3014" s="1294"/>
      <c r="J3014" s="1294"/>
      <c r="K3014" s="1294"/>
      <c r="L3014" s="1294"/>
      <c r="M3014" s="573"/>
    </row>
    <row r="3015" spans="1:13">
      <c r="A3015" s="607"/>
      <c r="B3015" s="607"/>
      <c r="C3015" s="607"/>
      <c r="D3015" s="607"/>
      <c r="E3015" s="607"/>
      <c r="F3015" s="607" t="s">
        <v>242</v>
      </c>
      <c r="G3015" s="607"/>
      <c r="H3015" s="607"/>
      <c r="I3015" s="607"/>
      <c r="J3015" s="607"/>
      <c r="K3015" s="607"/>
      <c r="L3015" s="607"/>
      <c r="M3015" s="573"/>
    </row>
    <row r="3016" spans="1:13">
      <c r="A3016" s="615"/>
      <c r="B3016" s="591"/>
      <c r="C3016" s="1295" t="s">
        <v>100</v>
      </c>
      <c r="D3016" s="1295"/>
      <c r="E3016" s="1295"/>
      <c r="F3016" s="591"/>
      <c r="G3016" s="591"/>
      <c r="H3016" s="590"/>
      <c r="I3016" s="1285" t="s">
        <v>99</v>
      </c>
      <c r="J3016" s="1286"/>
      <c r="K3016" s="1285" t="s">
        <v>98</v>
      </c>
      <c r="L3016" s="1286"/>
      <c r="M3016" s="589"/>
    </row>
    <row r="3017" spans="1:13">
      <c r="A3017" s="558"/>
      <c r="B3017" s="518"/>
      <c r="C3017" s="518"/>
      <c r="D3017" s="518"/>
      <c r="E3017" s="518"/>
      <c r="F3017" s="518"/>
      <c r="G3017" s="518"/>
      <c r="H3017" s="541"/>
      <c r="I3017" s="518"/>
      <c r="J3017" s="541"/>
      <c r="K3017" s="1271" t="s">
        <v>97</v>
      </c>
      <c r="L3017" s="1272"/>
      <c r="M3017" s="616" t="s">
        <v>96</v>
      </c>
    </row>
    <row r="3018" spans="1:13">
      <c r="A3018" s="558"/>
      <c r="B3018" s="518"/>
      <c r="C3018" s="518"/>
      <c r="D3018" s="518"/>
      <c r="E3018" s="518"/>
      <c r="F3018" s="518"/>
      <c r="G3018" s="518"/>
      <c r="H3018" s="541"/>
      <c r="I3018" s="1271" t="s">
        <v>95</v>
      </c>
      <c r="J3018" s="1272"/>
      <c r="K3018" s="1275" t="s">
        <v>94</v>
      </c>
      <c r="L3018" s="1276"/>
      <c r="M3018" s="616" t="s">
        <v>93</v>
      </c>
    </row>
    <row r="3019" spans="1:13" ht="19.5" thickBot="1">
      <c r="A3019" s="615"/>
      <c r="B3019" s="591"/>
      <c r="C3019" s="591"/>
      <c r="D3019" s="591"/>
      <c r="E3019" s="591"/>
      <c r="F3019" s="591"/>
      <c r="G3019" s="591"/>
      <c r="H3019" s="590"/>
      <c r="I3019" s="1291">
        <v>723.7</v>
      </c>
      <c r="J3019" s="1292"/>
      <c r="K3019" s="1240"/>
      <c r="L3019" s="1241"/>
      <c r="M3019" s="614"/>
    </row>
    <row r="3020" spans="1:13">
      <c r="A3020" s="605" t="s">
        <v>92</v>
      </c>
      <c r="B3020" s="583"/>
      <c r="C3020" s="583"/>
      <c r="D3020" s="583"/>
      <c r="E3020" s="583"/>
      <c r="F3020" s="583"/>
      <c r="G3020" s="583"/>
      <c r="H3020" s="613"/>
      <c r="I3020" s="537"/>
      <c r="J3020" s="536"/>
      <c r="K3020" s="1293">
        <f>K3023+K3026</f>
        <v>8.59</v>
      </c>
      <c r="L3020" s="1288"/>
      <c r="M3020" s="535">
        <f>K3020*12*I3019</f>
        <v>74598.995999999999</v>
      </c>
    </row>
    <row r="3021" spans="1:13">
      <c r="A3021" s="612" t="s">
        <v>91</v>
      </c>
      <c r="B3021" s="611"/>
      <c r="C3021" s="611"/>
      <c r="D3021" s="611"/>
      <c r="E3021" s="611"/>
      <c r="F3021" s="611"/>
      <c r="G3021" s="611"/>
      <c r="H3021" s="606"/>
      <c r="I3021" s="518"/>
      <c r="J3021" s="541"/>
      <c r="K3021" s="518"/>
      <c r="L3021" s="541"/>
      <c r="M3021" s="610"/>
    </row>
    <row r="3022" spans="1:13" ht="19.5" thickBot="1">
      <c r="A3022" s="601" t="s">
        <v>90</v>
      </c>
      <c r="B3022" s="609"/>
      <c r="C3022" s="609"/>
      <c r="D3022" s="609"/>
      <c r="E3022" s="609"/>
      <c r="F3022" s="609"/>
      <c r="G3022" s="609"/>
      <c r="H3022" s="608"/>
      <c r="I3022" s="531"/>
      <c r="J3022" s="530"/>
      <c r="K3022" s="531"/>
      <c r="L3022" s="530"/>
      <c r="M3022" s="529"/>
    </row>
    <row r="3023" spans="1:13">
      <c r="A3023" s="588" t="s">
        <v>89</v>
      </c>
      <c r="B3023" s="581"/>
      <c r="C3023" s="581"/>
      <c r="D3023" s="581"/>
      <c r="E3023" s="581"/>
      <c r="F3023" s="581"/>
      <c r="G3023" s="581"/>
      <c r="H3023" s="580"/>
      <c r="I3023" s="1275" t="s">
        <v>27</v>
      </c>
      <c r="J3023" s="1276"/>
      <c r="K3023" s="1251">
        <v>5.54</v>
      </c>
      <c r="L3023" s="1252"/>
      <c r="M3023" s="540">
        <f>K3023*12*I3019</f>
        <v>48111.576000000008</v>
      </c>
    </row>
    <row r="3024" spans="1:13">
      <c r="A3024" s="547" t="s">
        <v>80</v>
      </c>
      <c r="B3024" s="518"/>
      <c r="C3024" s="518"/>
      <c r="D3024" s="518"/>
      <c r="E3024" s="518"/>
      <c r="F3024" s="518"/>
      <c r="G3024" s="518"/>
      <c r="H3024" s="541"/>
      <c r="I3024" s="1271" t="s">
        <v>70</v>
      </c>
      <c r="J3024" s="1272"/>
      <c r="K3024" s="573"/>
      <c r="L3024" s="541"/>
      <c r="M3024" s="540"/>
    </row>
    <row r="3025" spans="1:13">
      <c r="A3025" s="588" t="s">
        <v>79</v>
      </c>
      <c r="B3025" s="581"/>
      <c r="C3025" s="581"/>
      <c r="D3025" s="581"/>
      <c r="E3025" s="581"/>
      <c r="F3025" s="581"/>
      <c r="G3025" s="581"/>
      <c r="H3025" s="580"/>
      <c r="I3025" s="1275"/>
      <c r="J3025" s="1276"/>
      <c r="K3025" s="573"/>
      <c r="L3025" s="541"/>
      <c r="M3025" s="540"/>
    </row>
    <row r="3026" spans="1:13">
      <c r="A3026" s="588" t="s">
        <v>88</v>
      </c>
      <c r="B3026" s="581"/>
      <c r="C3026" s="581"/>
      <c r="D3026" s="581"/>
      <c r="E3026" s="581"/>
      <c r="F3026" s="581"/>
      <c r="G3026" s="581"/>
      <c r="H3026" s="580"/>
      <c r="I3026" s="1277" t="s">
        <v>59</v>
      </c>
      <c r="J3026" s="1278"/>
      <c r="K3026" s="1271">
        <v>3.05</v>
      </c>
      <c r="L3026" s="1272"/>
      <c r="M3026" s="540">
        <f>K3026*12*I3019</f>
        <v>26487.42</v>
      </c>
    </row>
    <row r="3027" spans="1:13">
      <c r="A3027" s="595" t="s">
        <v>87</v>
      </c>
      <c r="B3027" s="563"/>
      <c r="C3027" s="563"/>
      <c r="D3027" s="563"/>
      <c r="E3027" s="563"/>
      <c r="F3027" s="563"/>
      <c r="G3027" s="563"/>
      <c r="H3027" s="517"/>
      <c r="I3027" s="1271" t="s">
        <v>70</v>
      </c>
      <c r="J3027" s="1272"/>
      <c r="K3027" s="607"/>
      <c r="L3027" s="606"/>
      <c r="M3027" s="540"/>
    </row>
    <row r="3028" spans="1:13">
      <c r="A3028" s="594" t="s">
        <v>86</v>
      </c>
      <c r="B3028" s="591"/>
      <c r="C3028" s="591"/>
      <c r="D3028" s="591"/>
      <c r="E3028" s="591"/>
      <c r="F3028" s="591"/>
      <c r="G3028" s="591"/>
      <c r="H3028" s="590"/>
      <c r="I3028" s="1271"/>
      <c r="J3028" s="1272"/>
      <c r="K3028" s="573"/>
      <c r="L3028" s="541"/>
      <c r="M3028" s="540"/>
    </row>
    <row r="3029" spans="1:13" ht="19.5" thickBot="1">
      <c r="A3029" s="588" t="s">
        <v>85</v>
      </c>
      <c r="B3029" s="587"/>
      <c r="C3029" s="587"/>
      <c r="D3029" s="587"/>
      <c r="E3029" s="587"/>
      <c r="F3029" s="587"/>
      <c r="G3029" s="587"/>
      <c r="H3029" s="586"/>
      <c r="I3029" s="581"/>
      <c r="J3029" s="580"/>
      <c r="K3029" s="1238"/>
      <c r="L3029" s="1239"/>
      <c r="M3029" s="540"/>
    </row>
    <row r="3030" spans="1:13">
      <c r="A3030" s="605" t="s">
        <v>84</v>
      </c>
      <c r="B3030" s="604"/>
      <c r="C3030" s="604"/>
      <c r="D3030" s="604"/>
      <c r="E3030" s="604"/>
      <c r="F3030" s="604"/>
      <c r="G3030" s="604"/>
      <c r="H3030" s="603"/>
      <c r="I3030" s="537"/>
      <c r="J3030" s="602"/>
      <c r="K3030" s="1290">
        <f>K3032+K3037+K3040</f>
        <v>6.1999999999999993</v>
      </c>
      <c r="L3030" s="1288"/>
      <c r="M3030" s="535">
        <f>K3030*12*I3019</f>
        <v>53843.28</v>
      </c>
    </row>
    <row r="3031" spans="1:13" ht="19.5" thickBot="1">
      <c r="A3031" s="601" t="s">
        <v>83</v>
      </c>
      <c r="B3031" s="600"/>
      <c r="C3031" s="600"/>
      <c r="D3031" s="600"/>
      <c r="E3031" s="600"/>
      <c r="F3031" s="600"/>
      <c r="G3031" s="600"/>
      <c r="H3031" s="599"/>
      <c r="I3031" s="531"/>
      <c r="J3031" s="598"/>
      <c r="K3031" s="531"/>
      <c r="L3031" s="530"/>
      <c r="M3031" s="529"/>
    </row>
    <row r="3032" spans="1:13">
      <c r="A3032" s="547" t="s">
        <v>82</v>
      </c>
      <c r="B3032" s="546"/>
      <c r="C3032" s="546"/>
      <c r="D3032" s="546"/>
      <c r="E3032" s="546"/>
      <c r="F3032" s="546"/>
      <c r="G3032" s="546"/>
      <c r="H3032" s="544"/>
      <c r="I3032" s="1271" t="s">
        <v>27</v>
      </c>
      <c r="J3032" s="1272"/>
      <c r="K3032" s="1251">
        <v>3.11</v>
      </c>
      <c r="L3032" s="1252"/>
      <c r="M3032" s="540">
        <f>K3032*12*I3019</f>
        <v>27008.484</v>
      </c>
    </row>
    <row r="3033" spans="1:13">
      <c r="A3033" s="588" t="s">
        <v>81</v>
      </c>
      <c r="B3033" s="587"/>
      <c r="C3033" s="587"/>
      <c r="D3033" s="587"/>
      <c r="E3033" s="587"/>
      <c r="F3033" s="587"/>
      <c r="G3033" s="587"/>
      <c r="H3033" s="586"/>
      <c r="I3033" s="597"/>
      <c r="J3033" s="596"/>
      <c r="K3033" s="573"/>
      <c r="L3033" s="541"/>
      <c r="M3033" s="540"/>
    </row>
    <row r="3034" spans="1:13">
      <c r="A3034" s="547" t="s">
        <v>80</v>
      </c>
      <c r="B3034" s="518"/>
      <c r="C3034" s="518"/>
      <c r="D3034" s="518"/>
      <c r="E3034" s="518"/>
      <c r="F3034" s="518"/>
      <c r="G3034" s="518"/>
      <c r="H3034" s="541"/>
      <c r="I3034" s="1271" t="s">
        <v>70</v>
      </c>
      <c r="J3034" s="1272"/>
      <c r="K3034" s="573"/>
      <c r="L3034" s="541"/>
      <c r="M3034" s="540"/>
    </row>
    <row r="3035" spans="1:13">
      <c r="A3035" s="588" t="s">
        <v>79</v>
      </c>
      <c r="B3035" s="581"/>
      <c r="C3035" s="581"/>
      <c r="D3035" s="581"/>
      <c r="E3035" s="581"/>
      <c r="F3035" s="581"/>
      <c r="G3035" s="581"/>
      <c r="H3035" s="580"/>
      <c r="I3035" s="1275"/>
      <c r="J3035" s="1276"/>
      <c r="K3035" s="573"/>
      <c r="L3035" s="541"/>
      <c r="M3035" s="540"/>
    </row>
    <row r="3036" spans="1:13">
      <c r="A3036" s="595" t="s">
        <v>78</v>
      </c>
      <c r="B3036" s="563"/>
      <c r="C3036" s="517"/>
      <c r="D3036" s="518"/>
      <c r="E3036" s="518"/>
      <c r="F3036" s="518"/>
      <c r="G3036" s="518"/>
      <c r="H3036" s="541"/>
      <c r="I3036" s="1271" t="s">
        <v>70</v>
      </c>
      <c r="J3036" s="1272"/>
      <c r="K3036" s="573"/>
      <c r="L3036" s="541"/>
      <c r="M3036" s="540"/>
    </row>
    <row r="3037" spans="1:13">
      <c r="A3037" s="547" t="s">
        <v>77</v>
      </c>
      <c r="B3037" s="518"/>
      <c r="C3037" s="518"/>
      <c r="D3037" s="563"/>
      <c r="E3037" s="563"/>
      <c r="F3037" s="563"/>
      <c r="G3037" s="563"/>
      <c r="H3037" s="517"/>
      <c r="I3037" s="1277" t="s">
        <v>59</v>
      </c>
      <c r="J3037" s="1278"/>
      <c r="K3037" s="1271">
        <v>1.36</v>
      </c>
      <c r="L3037" s="1272"/>
      <c r="M3037" s="540">
        <f>K3037*12*I3019</f>
        <v>11810.784000000001</v>
      </c>
    </row>
    <row r="3038" spans="1:13">
      <c r="A3038" s="594" t="s">
        <v>76</v>
      </c>
      <c r="B3038" s="593"/>
      <c r="C3038" s="593"/>
      <c r="D3038" s="593"/>
      <c r="E3038" s="593"/>
      <c r="F3038" s="593"/>
      <c r="G3038" s="593"/>
      <c r="H3038" s="592"/>
      <c r="I3038" s="1285" t="s">
        <v>75</v>
      </c>
      <c r="J3038" s="1286"/>
      <c r="K3038" s="573"/>
      <c r="L3038" s="541"/>
      <c r="M3038" s="540"/>
    </row>
    <row r="3039" spans="1:13">
      <c r="A3039" s="588"/>
      <c r="B3039" s="587"/>
      <c r="C3039" s="587"/>
      <c r="D3039" s="587"/>
      <c r="E3039" s="587"/>
      <c r="F3039" s="587"/>
      <c r="G3039" s="587"/>
      <c r="H3039" s="586"/>
      <c r="I3039" s="581" t="s">
        <v>74</v>
      </c>
      <c r="J3039" s="580"/>
      <c r="K3039" s="573"/>
      <c r="L3039" s="541"/>
      <c r="M3039" s="540"/>
    </row>
    <row r="3040" spans="1:13">
      <c r="A3040" s="594" t="s">
        <v>73</v>
      </c>
      <c r="B3040" s="593"/>
      <c r="C3040" s="593"/>
      <c r="D3040" s="593"/>
      <c r="E3040" s="593"/>
      <c r="F3040" s="593"/>
      <c r="G3040" s="593"/>
      <c r="H3040" s="592"/>
      <c r="I3040" s="1285" t="s">
        <v>59</v>
      </c>
      <c r="J3040" s="1286"/>
      <c r="K3040" s="1271">
        <v>1.73</v>
      </c>
      <c r="L3040" s="1272"/>
      <c r="M3040" s="540">
        <f>K3040*12*I3019</f>
        <v>15024.011999999999</v>
      </c>
    </row>
    <row r="3041" spans="1:13">
      <c r="A3041" s="588" t="s">
        <v>72</v>
      </c>
      <c r="B3041" s="587"/>
      <c r="C3041" s="587"/>
      <c r="D3041" s="587"/>
      <c r="E3041" s="587"/>
      <c r="F3041" s="587"/>
      <c r="G3041" s="587"/>
      <c r="H3041" s="586"/>
      <c r="I3041" s="581"/>
      <c r="J3041" s="580"/>
      <c r="K3041" s="573"/>
      <c r="L3041" s="541"/>
      <c r="M3041" s="540"/>
    </row>
    <row r="3042" spans="1:13">
      <c r="A3042" s="594" t="s">
        <v>71</v>
      </c>
      <c r="B3042" s="593"/>
      <c r="C3042" s="593"/>
      <c r="D3042" s="593"/>
      <c r="E3042" s="593"/>
      <c r="F3042" s="593"/>
      <c r="G3042" s="593"/>
      <c r="H3042" s="592"/>
      <c r="I3042" s="1271" t="s">
        <v>70</v>
      </c>
      <c r="J3042" s="1272"/>
      <c r="K3042" s="573"/>
      <c r="L3042" s="541"/>
      <c r="M3042" s="540"/>
    </row>
    <row r="3043" spans="1:13">
      <c r="A3043" s="594" t="s">
        <v>69</v>
      </c>
      <c r="B3043" s="593"/>
      <c r="C3043" s="593"/>
      <c r="D3043" s="593"/>
      <c r="E3043" s="593"/>
      <c r="F3043" s="593"/>
      <c r="G3043" s="593"/>
      <c r="H3043" s="592"/>
      <c r="I3043" s="1285" t="s">
        <v>68</v>
      </c>
      <c r="J3043" s="1286"/>
      <c r="K3043" s="591"/>
      <c r="L3043" s="590"/>
      <c r="M3043" s="589"/>
    </row>
    <row r="3044" spans="1:13" ht="19.5" thickBot="1">
      <c r="A3044" s="588"/>
      <c r="B3044" s="587"/>
      <c r="C3044" s="587"/>
      <c r="D3044" s="587"/>
      <c r="E3044" s="587"/>
      <c r="F3044" s="587"/>
      <c r="G3044" s="587"/>
      <c r="H3044" s="586"/>
      <c r="I3044" s="1282" t="s">
        <v>67</v>
      </c>
      <c r="J3044" s="1283"/>
      <c r="K3044" s="581"/>
      <c r="L3044" s="580"/>
      <c r="M3044" s="585"/>
    </row>
    <row r="3045" spans="1:13">
      <c r="A3045" s="584" t="s">
        <v>66</v>
      </c>
      <c r="B3045" s="583"/>
      <c r="C3045" s="583"/>
      <c r="D3045" s="583"/>
      <c r="E3045" s="583"/>
      <c r="F3045" s="583"/>
      <c r="G3045" s="537"/>
      <c r="H3045" s="536"/>
      <c r="I3045" s="537"/>
      <c r="J3045" s="536"/>
      <c r="K3045" s="1287">
        <f>K3047+K3054+K3062+K3066+K3070</f>
        <v>14.590000000000002</v>
      </c>
      <c r="L3045" s="1288"/>
      <c r="M3045" s="535">
        <f>M3047+M3054+M3062+M3066+M3070</f>
        <v>126705.39600000002</v>
      </c>
    </row>
    <row r="3046" spans="1:13" ht="19.5" thickBot="1">
      <c r="A3046" s="582"/>
      <c r="B3046" s="531"/>
      <c r="C3046" s="531"/>
      <c r="D3046" s="531"/>
      <c r="E3046" s="531"/>
      <c r="F3046" s="531"/>
      <c r="G3046" s="531"/>
      <c r="H3046" s="530"/>
      <c r="I3046" s="531"/>
      <c r="J3046" s="530"/>
      <c r="K3046" s="531"/>
      <c r="L3046" s="530"/>
      <c r="M3046" s="529"/>
    </row>
    <row r="3047" spans="1:13" ht="19.5" thickBot="1">
      <c r="A3047" s="1228" t="s">
        <v>65</v>
      </c>
      <c r="B3047" s="1229"/>
      <c r="C3047" s="1229"/>
      <c r="D3047" s="1229"/>
      <c r="E3047" s="1229"/>
      <c r="F3047" s="1229"/>
      <c r="G3047" s="1229"/>
      <c r="H3047" s="1279"/>
      <c r="I3047" s="550"/>
      <c r="J3047" s="549"/>
      <c r="K3047" s="1274">
        <f>K3048+K3049+K3050+K3052+K3053</f>
        <v>8.3000000000000007</v>
      </c>
      <c r="L3047" s="1284"/>
      <c r="M3047" s="548">
        <f>K3047*12*I3019</f>
        <v>72080.52</v>
      </c>
    </row>
    <row r="3048" spans="1:13">
      <c r="A3048" s="588" t="s">
        <v>64</v>
      </c>
      <c r="B3048" s="587"/>
      <c r="C3048" s="587"/>
      <c r="D3048" s="587"/>
      <c r="E3048" s="587"/>
      <c r="F3048" s="587"/>
      <c r="G3048" s="587"/>
      <c r="H3048" s="586"/>
      <c r="I3048" s="1275" t="s">
        <v>63</v>
      </c>
      <c r="J3048" s="1276"/>
      <c r="K3048" s="1251">
        <v>2.2400000000000002</v>
      </c>
      <c r="L3048" s="1252"/>
      <c r="M3048" s="540">
        <f>K3048*12*I3019</f>
        <v>19453.056000000004</v>
      </c>
    </row>
    <row r="3049" spans="1:13">
      <c r="A3049" s="595" t="s">
        <v>62</v>
      </c>
      <c r="B3049" s="676"/>
      <c r="C3049" s="676"/>
      <c r="D3049" s="676"/>
      <c r="E3049" s="676"/>
      <c r="F3049" s="676"/>
      <c r="G3049" s="676"/>
      <c r="H3049" s="675"/>
      <c r="I3049" s="1277" t="s">
        <v>61</v>
      </c>
      <c r="J3049" s="1278"/>
      <c r="K3049" s="1271">
        <v>5.28</v>
      </c>
      <c r="L3049" s="1272"/>
      <c r="M3049" s="540">
        <f>K3049*12*I3019</f>
        <v>45853.632000000005</v>
      </c>
    </row>
    <row r="3050" spans="1:13">
      <c r="A3050" s="594" t="s">
        <v>60</v>
      </c>
      <c r="B3050" s="593"/>
      <c r="C3050" s="593"/>
      <c r="D3050" s="593"/>
      <c r="E3050" s="593"/>
      <c r="F3050" s="593"/>
      <c r="G3050" s="593"/>
      <c r="H3050" s="592"/>
      <c r="I3050" s="1285" t="s">
        <v>59</v>
      </c>
      <c r="J3050" s="1286"/>
      <c r="K3050" s="1271">
        <v>0.6</v>
      </c>
      <c r="L3050" s="1272"/>
      <c r="M3050" s="540">
        <f>K3050*12*I3019</f>
        <v>5210.6399999999994</v>
      </c>
    </row>
    <row r="3051" spans="1:13">
      <c r="A3051" s="678" t="s">
        <v>58</v>
      </c>
      <c r="B3051" s="581"/>
      <c r="C3051" s="581"/>
      <c r="D3051" s="581"/>
      <c r="E3051" s="587"/>
      <c r="F3051" s="587"/>
      <c r="G3051" s="587"/>
      <c r="H3051" s="586"/>
      <c r="I3051" s="581"/>
      <c r="J3051" s="580"/>
      <c r="K3051" s="518"/>
      <c r="L3051" s="541"/>
      <c r="M3051" s="540"/>
    </row>
    <row r="3052" spans="1:13">
      <c r="A3052" s="595" t="s">
        <v>57</v>
      </c>
      <c r="B3052" s="676"/>
      <c r="C3052" s="676"/>
      <c r="D3052" s="676"/>
      <c r="E3052" s="676"/>
      <c r="F3052" s="676"/>
      <c r="G3052" s="676"/>
      <c r="H3052" s="675"/>
      <c r="I3052" s="1277" t="s">
        <v>27</v>
      </c>
      <c r="J3052" s="1278"/>
      <c r="K3052" s="1271">
        <v>0.18</v>
      </c>
      <c r="L3052" s="1272"/>
      <c r="M3052" s="540">
        <f>K3052*12*I3019</f>
        <v>1563.1920000000002</v>
      </c>
    </row>
    <row r="3053" spans="1:13" ht="19.5" thickBot="1">
      <c r="A3053" s="594" t="s">
        <v>56</v>
      </c>
      <c r="B3053" s="593"/>
      <c r="C3053" s="593"/>
      <c r="D3053" s="593"/>
      <c r="E3053" s="593"/>
      <c r="F3053" s="593"/>
      <c r="G3053" s="593"/>
      <c r="H3053" s="592"/>
      <c r="I3053" s="1240" t="s">
        <v>27</v>
      </c>
      <c r="J3053" s="1241"/>
      <c r="K3053" s="1282"/>
      <c r="L3053" s="1283"/>
      <c r="M3053" s="540">
        <f>K3053*I3019*12</f>
        <v>0</v>
      </c>
    </row>
    <row r="3054" spans="1:13" ht="19.5" thickBot="1">
      <c r="A3054" s="1303" t="s">
        <v>55</v>
      </c>
      <c r="B3054" s="1304"/>
      <c r="C3054" s="1304"/>
      <c r="D3054" s="1304"/>
      <c r="E3054" s="1304"/>
      <c r="F3054" s="1304"/>
      <c r="G3054" s="1304"/>
      <c r="H3054" s="1305"/>
      <c r="I3054" s="550"/>
      <c r="J3054" s="549"/>
      <c r="K3054" s="1274">
        <f>K3055+K3056+K3058+K3059+K3060+K3061</f>
        <v>2.5499999999999998</v>
      </c>
      <c r="L3054" s="1284"/>
      <c r="M3054" s="548">
        <f>K3054*12*I3019</f>
        <v>22145.22</v>
      </c>
    </row>
    <row r="3055" spans="1:13">
      <c r="A3055" s="677" t="s">
        <v>54</v>
      </c>
      <c r="B3055" s="581"/>
      <c r="C3055" s="581"/>
      <c r="D3055" s="581"/>
      <c r="E3055" s="581"/>
      <c r="F3055" s="587"/>
      <c r="G3055" s="587"/>
      <c r="H3055" s="586"/>
      <c r="I3055" s="576"/>
      <c r="J3055" s="541"/>
      <c r="K3055" s="1251">
        <v>0.14000000000000001</v>
      </c>
      <c r="L3055" s="1252"/>
      <c r="M3055" s="540">
        <f>K3055*12*I3019</f>
        <v>1215.8160000000003</v>
      </c>
    </row>
    <row r="3056" spans="1:13">
      <c r="A3056" s="615" t="s">
        <v>53</v>
      </c>
      <c r="B3056" s="591"/>
      <c r="C3056" s="591"/>
      <c r="D3056" s="591"/>
      <c r="E3056" s="591"/>
      <c r="F3056" s="593"/>
      <c r="G3056" s="593"/>
      <c r="H3056" s="592"/>
      <c r="I3056" s="1271" t="s">
        <v>52</v>
      </c>
      <c r="J3056" s="1272"/>
      <c r="K3056" s="1271">
        <v>1.22</v>
      </c>
      <c r="L3056" s="1272"/>
      <c r="M3056" s="540">
        <f>K3056*12*I3019</f>
        <v>10594.968000000001</v>
      </c>
    </row>
    <row r="3057" spans="1:13">
      <c r="A3057" s="588" t="s">
        <v>51</v>
      </c>
      <c r="B3057" s="587"/>
      <c r="C3057" s="587"/>
      <c r="D3057" s="587"/>
      <c r="E3057" s="587"/>
      <c r="F3057" s="587"/>
      <c r="G3057" s="587"/>
      <c r="H3057" s="586"/>
      <c r="I3057" s="1275" t="s">
        <v>50</v>
      </c>
      <c r="J3057" s="1276"/>
      <c r="K3057" s="573"/>
      <c r="L3057" s="541"/>
      <c r="M3057" s="540"/>
    </row>
    <row r="3058" spans="1:13">
      <c r="A3058" s="595" t="s">
        <v>49</v>
      </c>
      <c r="B3058" s="676"/>
      <c r="C3058" s="676"/>
      <c r="D3058" s="676"/>
      <c r="E3058" s="676"/>
      <c r="F3058" s="676"/>
      <c r="G3058" s="676"/>
      <c r="H3058" s="675"/>
      <c r="I3058" s="1277" t="s">
        <v>48</v>
      </c>
      <c r="J3058" s="1278"/>
      <c r="K3058" s="1271">
        <v>0.75</v>
      </c>
      <c r="L3058" s="1272"/>
      <c r="M3058" s="540">
        <f>K3058*12*I3019</f>
        <v>6513.3</v>
      </c>
    </row>
    <row r="3059" spans="1:13">
      <c r="A3059" s="595" t="s">
        <v>47</v>
      </c>
      <c r="B3059" s="676"/>
      <c r="C3059" s="676"/>
      <c r="D3059" s="676"/>
      <c r="E3059" s="676"/>
      <c r="F3059" s="676"/>
      <c r="G3059" s="676"/>
      <c r="H3059" s="675"/>
      <c r="I3059" s="1277" t="s">
        <v>46</v>
      </c>
      <c r="J3059" s="1278"/>
      <c r="K3059" s="1271">
        <v>0.19</v>
      </c>
      <c r="L3059" s="1272"/>
      <c r="M3059" s="540">
        <f>K3059*12*I3019</f>
        <v>1650.0360000000003</v>
      </c>
    </row>
    <row r="3060" spans="1:13">
      <c r="A3060" s="594" t="s">
        <v>38</v>
      </c>
      <c r="B3060" s="593"/>
      <c r="C3060" s="593"/>
      <c r="D3060" s="593"/>
      <c r="E3060" s="593"/>
      <c r="F3060" s="593"/>
      <c r="G3060" s="593"/>
      <c r="H3060" s="592"/>
      <c r="I3060" s="1277" t="s">
        <v>37</v>
      </c>
      <c r="J3060" s="1278"/>
      <c r="K3060" s="1238">
        <v>0.1</v>
      </c>
      <c r="L3060" s="1239"/>
      <c r="M3060" s="540">
        <f>K3060*12*I3019</f>
        <v>868.44000000000017</v>
      </c>
    </row>
    <row r="3061" spans="1:13" ht="19.5" thickBot="1">
      <c r="A3061" s="594" t="s">
        <v>45</v>
      </c>
      <c r="B3061" s="593"/>
      <c r="C3061" s="593"/>
      <c r="D3061" s="593"/>
      <c r="E3061" s="593"/>
      <c r="F3061" s="593"/>
      <c r="G3061" s="593"/>
      <c r="H3061" s="592"/>
      <c r="I3061" s="1240" t="s">
        <v>44</v>
      </c>
      <c r="J3061" s="1241"/>
      <c r="K3061" s="1242">
        <v>0.15</v>
      </c>
      <c r="L3061" s="1243"/>
      <c r="M3061" s="572">
        <f>K3061*12*I3019</f>
        <v>1302.6599999999999</v>
      </c>
    </row>
    <row r="3062" spans="1:13" ht="19.5" thickBot="1">
      <c r="A3062" s="1303" t="s">
        <v>43</v>
      </c>
      <c r="B3062" s="1304"/>
      <c r="C3062" s="1304"/>
      <c r="D3062" s="1304"/>
      <c r="E3062" s="1304"/>
      <c r="F3062" s="1304"/>
      <c r="G3062" s="1304"/>
      <c r="H3062" s="1305"/>
      <c r="I3062" s="571"/>
      <c r="J3062" s="570"/>
      <c r="K3062" s="1269">
        <f>K3063+K3064+K3065</f>
        <v>1.67</v>
      </c>
      <c r="L3062" s="1270"/>
      <c r="M3062" s="548">
        <f>K3062*12*I3019</f>
        <v>14502.948</v>
      </c>
    </row>
    <row r="3063" spans="1:13">
      <c r="A3063" s="588" t="s">
        <v>42</v>
      </c>
      <c r="B3063" s="587"/>
      <c r="C3063" s="587"/>
      <c r="D3063" s="587"/>
      <c r="E3063" s="587"/>
      <c r="F3063" s="587"/>
      <c r="G3063" s="587"/>
      <c r="H3063" s="586"/>
      <c r="I3063" s="1234" t="s">
        <v>41</v>
      </c>
      <c r="J3063" s="1235"/>
      <c r="K3063" s="1236">
        <v>0.8</v>
      </c>
      <c r="L3063" s="1237"/>
      <c r="M3063" s="540">
        <f>K3063*12*I3019</f>
        <v>6947.5200000000013</v>
      </c>
    </row>
    <row r="3064" spans="1:13">
      <c r="A3064" s="595" t="s">
        <v>40</v>
      </c>
      <c r="B3064" s="676"/>
      <c r="C3064" s="676"/>
      <c r="D3064" s="676"/>
      <c r="E3064" s="676"/>
      <c r="F3064" s="676"/>
      <c r="G3064" s="676"/>
      <c r="H3064" s="675"/>
      <c r="I3064" s="563" t="s">
        <v>39</v>
      </c>
      <c r="J3064" s="517"/>
      <c r="K3064" s="1238">
        <v>0.7</v>
      </c>
      <c r="L3064" s="1239"/>
      <c r="M3064" s="540">
        <f>K3064*12*I3019</f>
        <v>6079.079999999999</v>
      </c>
    </row>
    <row r="3065" spans="1:13" ht="19.5" thickBot="1">
      <c r="A3065" s="594" t="s">
        <v>38</v>
      </c>
      <c r="B3065" s="593"/>
      <c r="C3065" s="593"/>
      <c r="D3065" s="593"/>
      <c r="E3065" s="593"/>
      <c r="F3065" s="593"/>
      <c r="G3065" s="593"/>
      <c r="H3065" s="592"/>
      <c r="I3065" s="1240" t="s">
        <v>37</v>
      </c>
      <c r="J3065" s="1241"/>
      <c r="K3065" s="1242">
        <v>0.17</v>
      </c>
      <c r="L3065" s="1243"/>
      <c r="M3065" s="540">
        <f>K3065*12*I3019</f>
        <v>1476.3480000000002</v>
      </c>
    </row>
    <row r="3066" spans="1:13" ht="19.5" thickBot="1">
      <c r="A3066" s="1228" t="s">
        <v>106</v>
      </c>
      <c r="B3066" s="1229"/>
      <c r="C3066" s="1229"/>
      <c r="D3066" s="1229"/>
      <c r="E3066" s="1229"/>
      <c r="F3066" s="1229"/>
      <c r="G3066" s="1229"/>
      <c r="H3066" s="1279"/>
      <c r="I3066" s="550"/>
      <c r="J3066" s="549"/>
      <c r="K3066" s="1274">
        <v>1.98</v>
      </c>
      <c r="L3066" s="1270"/>
      <c r="M3066" s="548">
        <f>K3066*12*I3019</f>
        <v>17195.112000000001</v>
      </c>
    </row>
    <row r="3067" spans="1:13">
      <c r="A3067" s="547" t="s">
        <v>33</v>
      </c>
      <c r="B3067" s="546"/>
      <c r="C3067" s="546"/>
      <c r="D3067" s="546"/>
      <c r="E3067" s="546"/>
      <c r="F3067" s="546"/>
      <c r="G3067" s="546"/>
      <c r="H3067" s="544"/>
      <c r="I3067" s="1251" t="s">
        <v>32</v>
      </c>
      <c r="J3067" s="1252"/>
      <c r="K3067" s="543"/>
      <c r="L3067" s="542"/>
      <c r="M3067" s="540"/>
    </row>
    <row r="3068" spans="1:13">
      <c r="A3068" s="547" t="s">
        <v>31</v>
      </c>
      <c r="B3068" s="546"/>
      <c r="C3068" s="546"/>
      <c r="D3068" s="546"/>
      <c r="E3068" s="546"/>
      <c r="F3068" s="546"/>
      <c r="G3068" s="546"/>
      <c r="H3068" s="544"/>
      <c r="I3068" s="518"/>
      <c r="J3068" s="541"/>
      <c r="K3068" s="543"/>
      <c r="L3068" s="542"/>
      <c r="M3068" s="540"/>
    </row>
    <row r="3069" spans="1:13" ht="19.5" thickBot="1">
      <c r="A3069" s="547" t="s">
        <v>30</v>
      </c>
      <c r="B3069" s="546"/>
      <c r="C3069" s="546"/>
      <c r="D3069" s="546"/>
      <c r="E3069" s="546"/>
      <c r="F3069" s="546"/>
      <c r="G3069" s="546"/>
      <c r="H3069" s="544"/>
      <c r="I3069" s="558"/>
      <c r="J3069" s="541"/>
      <c r="K3069" s="543"/>
      <c r="L3069" s="542"/>
      <c r="M3069" s="540"/>
    </row>
    <row r="3070" spans="1:13" ht="19.5" thickBot="1">
      <c r="A3070" s="674" t="s">
        <v>105</v>
      </c>
      <c r="B3070" s="673"/>
      <c r="C3070" s="673"/>
      <c r="D3070" s="673"/>
      <c r="E3070" s="673"/>
      <c r="F3070" s="673"/>
      <c r="G3070" s="673"/>
      <c r="H3070" s="672"/>
      <c r="I3070" s="550"/>
      <c r="J3070" s="549"/>
      <c r="K3070" s="1274">
        <v>0.09</v>
      </c>
      <c r="L3070" s="1270"/>
      <c r="M3070" s="548">
        <f>K3070*12*I3019</f>
        <v>781.59600000000012</v>
      </c>
    </row>
    <row r="3071" spans="1:13">
      <c r="A3071" s="547" t="s">
        <v>28</v>
      </c>
      <c r="B3071" s="546"/>
      <c r="C3071" s="546"/>
      <c r="D3071" s="546"/>
      <c r="E3071" s="546"/>
      <c r="F3071" s="546"/>
      <c r="G3071" s="546"/>
      <c r="H3071" s="544"/>
      <c r="I3071" s="1251" t="s">
        <v>27</v>
      </c>
      <c r="J3071" s="1252"/>
      <c r="K3071" s="551"/>
      <c r="L3071" s="542"/>
      <c r="M3071" s="540"/>
    </row>
    <row r="3072" spans="1:13" ht="19.5" thickBot="1">
      <c r="A3072" s="547" t="s">
        <v>26</v>
      </c>
      <c r="B3072" s="546"/>
      <c r="C3072" s="546"/>
      <c r="D3072" s="546"/>
      <c r="E3072" s="546"/>
      <c r="F3072" s="546"/>
      <c r="G3072" s="546"/>
      <c r="H3072" s="544"/>
      <c r="I3072" s="518"/>
      <c r="J3072" s="541"/>
      <c r="K3072" s="551"/>
      <c r="L3072" s="542"/>
      <c r="M3072" s="540"/>
    </row>
    <row r="3073" spans="1:13" ht="19.5" thickBot="1">
      <c r="A3073" s="1228" t="s">
        <v>111</v>
      </c>
      <c r="B3073" s="1229"/>
      <c r="C3073" s="1229"/>
      <c r="D3073" s="1229"/>
      <c r="E3073" s="1229"/>
      <c r="F3073" s="1229"/>
      <c r="G3073" s="1229"/>
      <c r="H3073" s="1279"/>
      <c r="I3073" s="550"/>
      <c r="J3073" s="549"/>
      <c r="K3073" s="1274">
        <v>8.35</v>
      </c>
      <c r="L3073" s="1270"/>
      <c r="M3073" s="548">
        <f>K3073*12*I3019</f>
        <v>72514.739999999991</v>
      </c>
    </row>
    <row r="3074" spans="1:13">
      <c r="A3074" s="547" t="s">
        <v>24</v>
      </c>
      <c r="B3074" s="545"/>
      <c r="C3074" s="545"/>
      <c r="D3074" s="545"/>
      <c r="E3074" s="545"/>
      <c r="F3074" s="546"/>
      <c r="G3074" s="545"/>
      <c r="H3074" s="544"/>
      <c r="I3074" s="1271" t="s">
        <v>23</v>
      </c>
      <c r="J3074" s="1272"/>
      <c r="K3074" s="543"/>
      <c r="L3074" s="542"/>
      <c r="M3074" s="540"/>
    </row>
    <row r="3075" spans="1:13">
      <c r="A3075" s="547" t="s">
        <v>22</v>
      </c>
      <c r="B3075" s="545"/>
      <c r="C3075" s="545"/>
      <c r="D3075" s="545"/>
      <c r="E3075" s="545"/>
      <c r="F3075" s="546"/>
      <c r="G3075" s="545"/>
      <c r="H3075" s="544"/>
      <c r="I3075" s="1271" t="s">
        <v>21</v>
      </c>
      <c r="J3075" s="1272"/>
      <c r="K3075" s="543"/>
      <c r="L3075" s="542"/>
      <c r="M3075" s="540"/>
    </row>
    <row r="3076" spans="1:13">
      <c r="A3076" s="547" t="s">
        <v>20</v>
      </c>
      <c r="B3076" s="545"/>
      <c r="C3076" s="545"/>
      <c r="D3076" s="545"/>
      <c r="E3076" s="545"/>
      <c r="F3076" s="546"/>
      <c r="G3076" s="545"/>
      <c r="H3076" s="544"/>
      <c r="I3076" s="1271" t="s">
        <v>19</v>
      </c>
      <c r="J3076" s="1272"/>
      <c r="K3076" s="543"/>
      <c r="L3076" s="542"/>
      <c r="M3076" s="540"/>
    </row>
    <row r="3077" spans="1:13">
      <c r="A3077" s="547" t="s">
        <v>18</v>
      </c>
      <c r="B3077" s="545"/>
      <c r="C3077" s="545"/>
      <c r="D3077" s="545"/>
      <c r="E3077" s="545"/>
      <c r="F3077" s="546"/>
      <c r="G3077" s="545"/>
      <c r="H3077" s="544"/>
      <c r="I3077" s="1271" t="s">
        <v>17</v>
      </c>
      <c r="J3077" s="1272"/>
      <c r="K3077" s="543"/>
      <c r="L3077" s="542"/>
      <c r="M3077" s="540"/>
    </row>
    <row r="3078" spans="1:13">
      <c r="A3078" s="547" t="s">
        <v>16</v>
      </c>
      <c r="B3078" s="545"/>
      <c r="C3078" s="545"/>
      <c r="D3078" s="545"/>
      <c r="E3078" s="545"/>
      <c r="F3078" s="546"/>
      <c r="G3078" s="545"/>
      <c r="H3078" s="544"/>
      <c r="I3078" s="1271" t="s">
        <v>15</v>
      </c>
      <c r="J3078" s="1272"/>
      <c r="K3078" s="543"/>
      <c r="L3078" s="542"/>
      <c r="M3078" s="540"/>
    </row>
    <row r="3079" spans="1:13">
      <c r="A3079" s="547" t="s">
        <v>14</v>
      </c>
      <c r="B3079" s="545"/>
      <c r="C3079" s="545"/>
      <c r="D3079" s="545"/>
      <c r="E3079" s="545"/>
      <c r="F3079" s="546"/>
      <c r="G3079" s="545"/>
      <c r="H3079" s="544"/>
      <c r="I3079" s="518"/>
      <c r="J3079" s="541"/>
      <c r="K3079" s="543"/>
      <c r="L3079" s="542"/>
      <c r="M3079" s="540"/>
    </row>
    <row r="3080" spans="1:13">
      <c r="A3080" s="547" t="s">
        <v>13</v>
      </c>
      <c r="B3080" s="545"/>
      <c r="C3080" s="545"/>
      <c r="D3080" s="545"/>
      <c r="E3080" s="545"/>
      <c r="F3080" s="546"/>
      <c r="G3080" s="545"/>
      <c r="H3080" s="544"/>
      <c r="I3080" s="518"/>
      <c r="J3080" s="541"/>
      <c r="K3080" s="543"/>
      <c r="L3080" s="542"/>
      <c r="M3080" s="540"/>
    </row>
    <row r="3081" spans="1:13">
      <c r="A3081" s="547" t="s">
        <v>12</v>
      </c>
      <c r="B3081" s="545"/>
      <c r="C3081" s="545"/>
      <c r="D3081" s="545"/>
      <c r="E3081" s="545"/>
      <c r="F3081" s="546"/>
      <c r="G3081" s="545"/>
      <c r="H3081" s="544"/>
      <c r="I3081" s="518"/>
      <c r="J3081" s="541"/>
      <c r="K3081" s="543"/>
      <c r="L3081" s="542"/>
      <c r="M3081" s="540"/>
    </row>
    <row r="3082" spans="1:13">
      <c r="A3082" s="547" t="s">
        <v>11</v>
      </c>
      <c r="B3082" s="545"/>
      <c r="C3082" s="545"/>
      <c r="D3082" s="545"/>
      <c r="E3082" s="545"/>
      <c r="F3082" s="546"/>
      <c r="G3082" s="545"/>
      <c r="H3082" s="544"/>
      <c r="I3082" s="518"/>
      <c r="J3082" s="541"/>
      <c r="K3082" s="543"/>
      <c r="L3082" s="542"/>
      <c r="M3082" s="540"/>
    </row>
    <row r="3083" spans="1:13">
      <c r="A3083" s="547" t="s">
        <v>10</v>
      </c>
      <c r="B3083" s="545"/>
      <c r="C3083" s="545"/>
      <c r="D3083" s="545"/>
      <c r="E3083" s="545"/>
      <c r="F3083" s="546"/>
      <c r="G3083" s="545"/>
      <c r="H3083" s="544"/>
      <c r="I3083" s="518"/>
      <c r="J3083" s="541"/>
      <c r="K3083" s="543"/>
      <c r="L3083" s="542"/>
      <c r="M3083" s="540"/>
    </row>
    <row r="3084" spans="1:13" ht="19.5" thickBot="1">
      <c r="A3084" s="1248" t="s">
        <v>9</v>
      </c>
      <c r="B3084" s="1249"/>
      <c r="C3084" s="1249"/>
      <c r="D3084" s="1249"/>
      <c r="E3084" s="1249"/>
      <c r="F3084" s="1249"/>
      <c r="G3084" s="1249"/>
      <c r="H3084" s="1250"/>
      <c r="I3084" s="518"/>
      <c r="J3084" s="541"/>
      <c r="K3084" s="518"/>
      <c r="L3084" s="541"/>
      <c r="M3084" s="540"/>
    </row>
    <row r="3085" spans="1:13">
      <c r="A3085" s="539" t="s">
        <v>8</v>
      </c>
      <c r="B3085" s="538"/>
      <c r="C3085" s="538"/>
      <c r="D3085" s="538"/>
      <c r="E3085" s="538"/>
      <c r="F3085" s="538"/>
      <c r="G3085" s="538"/>
      <c r="H3085" s="538"/>
      <c r="I3085" s="1251" t="s">
        <v>3</v>
      </c>
      <c r="J3085" s="1252"/>
      <c r="K3085" s="537"/>
      <c r="L3085" s="536"/>
      <c r="M3085" s="535"/>
    </row>
    <row r="3086" spans="1:13" ht="19.5" thickBot="1">
      <c r="A3086" s="534" t="s">
        <v>7</v>
      </c>
      <c r="B3086" s="533"/>
      <c r="C3086" s="533"/>
      <c r="D3086" s="533"/>
      <c r="E3086" s="533"/>
      <c r="F3086" s="533"/>
      <c r="G3086" s="533"/>
      <c r="H3086" s="533"/>
      <c r="I3086" s="532"/>
      <c r="J3086" s="530"/>
      <c r="K3086" s="531"/>
      <c r="L3086" s="530"/>
      <c r="M3086" s="529"/>
    </row>
    <row r="3087" spans="1:13" ht="19.5" thickBot="1">
      <c r="A3087" s="1228" t="s">
        <v>6</v>
      </c>
      <c r="B3087" s="1229"/>
      <c r="C3087" s="1229"/>
      <c r="D3087" s="1229"/>
      <c r="E3087" s="1229"/>
      <c r="F3087" s="1229"/>
      <c r="G3087" s="1229"/>
      <c r="H3087" s="1299"/>
      <c r="I3087" s="1232" t="s">
        <v>5</v>
      </c>
      <c r="J3087" s="1300"/>
      <c r="K3087" s="1296">
        <v>1.69</v>
      </c>
      <c r="L3087" s="1297"/>
      <c r="M3087" s="521">
        <f>K3087*12*I3019</f>
        <v>14676.636000000002</v>
      </c>
    </row>
    <row r="3088" spans="1:13" ht="19.5" thickBot="1">
      <c r="A3088" s="526" t="s">
        <v>4</v>
      </c>
      <c r="B3088" s="525"/>
      <c r="C3088" s="525"/>
      <c r="D3088" s="525"/>
      <c r="E3088" s="525"/>
      <c r="F3088" s="525"/>
      <c r="G3088" s="525"/>
      <c r="H3088" s="525"/>
      <c r="I3088" s="1232" t="s">
        <v>3</v>
      </c>
      <c r="J3088" s="1233"/>
      <c r="K3088" s="1258">
        <v>1.17</v>
      </c>
      <c r="L3088" s="1259"/>
      <c r="M3088" s="521">
        <f>K3088*12*I3019</f>
        <v>10160.748</v>
      </c>
    </row>
    <row r="3089" spans="1:16" ht="19.5" thickBot="1">
      <c r="A3089" s="526" t="s">
        <v>2</v>
      </c>
      <c r="B3089" s="525"/>
      <c r="C3089" s="525"/>
      <c r="D3089" s="525"/>
      <c r="E3089" s="525"/>
      <c r="F3089" s="525"/>
      <c r="G3089" s="525"/>
      <c r="H3089" s="525"/>
      <c r="I3089" s="524"/>
      <c r="J3089" s="523"/>
      <c r="K3089" s="1258"/>
      <c r="L3089" s="1259"/>
      <c r="M3089" s="521">
        <f>K3089*12*I3019</f>
        <v>0</v>
      </c>
    </row>
    <row r="3090" spans="1:16" ht="19.5" thickBot="1">
      <c r="A3090" s="1228" t="s">
        <v>0</v>
      </c>
      <c r="B3090" s="1229"/>
      <c r="C3090" s="1229"/>
      <c r="D3090" s="1229"/>
      <c r="E3090" s="1229"/>
      <c r="F3090" s="1229"/>
      <c r="G3090" s="1229"/>
      <c r="H3090" s="1229"/>
      <c r="I3090" s="522"/>
      <c r="J3090" s="521"/>
      <c r="K3090" s="1230">
        <f>K3020+K3030+K3045+K3073+K3087+K3089+K3088</f>
        <v>40.590000000000003</v>
      </c>
      <c r="L3090" s="1231"/>
      <c r="M3090" s="521">
        <f>M3020+M3030+M3045+M3073+M3087+M3089+M3088</f>
        <v>352499.79600000003</v>
      </c>
    </row>
    <row r="3091" spans="1:16">
      <c r="N3091" s="512"/>
      <c r="P3091" s="512"/>
    </row>
    <row r="3092" spans="1:16">
      <c r="A3092" s="1329" t="s">
        <v>104</v>
      </c>
      <c r="B3092" s="1329"/>
      <c r="C3092" s="1329"/>
      <c r="D3092" s="1329"/>
      <c r="E3092" s="1329"/>
      <c r="F3092" s="1329"/>
      <c r="G3092" s="1329"/>
      <c r="H3092" s="1329"/>
      <c r="I3092" s="1329"/>
      <c r="J3092" s="1329"/>
      <c r="K3092" s="1329"/>
      <c r="L3092" s="1329"/>
      <c r="M3092" s="573"/>
    </row>
    <row r="3093" spans="1:16">
      <c r="A3093" s="1294" t="s">
        <v>139</v>
      </c>
      <c r="B3093" s="1294"/>
      <c r="C3093" s="1294"/>
      <c r="D3093" s="1294"/>
      <c r="E3093" s="1294"/>
      <c r="F3093" s="1294"/>
      <c r="G3093" s="1294"/>
      <c r="H3093" s="1294"/>
      <c r="I3093" s="1294"/>
      <c r="J3093" s="1294"/>
      <c r="K3093" s="1294"/>
      <c r="L3093" s="1294"/>
      <c r="M3093" s="573"/>
    </row>
    <row r="3094" spans="1:16">
      <c r="A3094" s="607"/>
      <c r="B3094" s="607"/>
      <c r="C3094" s="607"/>
      <c r="D3094" s="607"/>
      <c r="E3094" s="607"/>
      <c r="F3094" s="607" t="s">
        <v>241</v>
      </c>
      <c r="G3094" s="607"/>
      <c r="H3094" s="607"/>
      <c r="I3094" s="607"/>
      <c r="J3094" s="607"/>
      <c r="K3094" s="607"/>
      <c r="L3094" s="607"/>
      <c r="M3094" s="573"/>
    </row>
    <row r="3095" spans="1:16">
      <c r="A3095" s="615"/>
      <c r="B3095" s="591"/>
      <c r="C3095" s="1295" t="s">
        <v>100</v>
      </c>
      <c r="D3095" s="1295"/>
      <c r="E3095" s="1295"/>
      <c r="F3095" s="591"/>
      <c r="G3095" s="591"/>
      <c r="H3095" s="590"/>
      <c r="I3095" s="1285" t="s">
        <v>99</v>
      </c>
      <c r="J3095" s="1286"/>
      <c r="K3095" s="1285" t="s">
        <v>98</v>
      </c>
      <c r="L3095" s="1286"/>
      <c r="M3095" s="589"/>
    </row>
    <row r="3096" spans="1:16">
      <c r="A3096" s="558"/>
      <c r="B3096" s="518"/>
      <c r="C3096" s="518"/>
      <c r="D3096" s="518"/>
      <c r="E3096" s="518"/>
      <c r="F3096" s="518"/>
      <c r="G3096" s="518"/>
      <c r="H3096" s="541"/>
      <c r="I3096" s="518"/>
      <c r="J3096" s="541"/>
      <c r="K3096" s="1271" t="s">
        <v>97</v>
      </c>
      <c r="L3096" s="1272"/>
      <c r="M3096" s="616" t="s">
        <v>96</v>
      </c>
    </row>
    <row r="3097" spans="1:16">
      <c r="A3097" s="558"/>
      <c r="B3097" s="518"/>
      <c r="C3097" s="518"/>
      <c r="D3097" s="518"/>
      <c r="E3097" s="518"/>
      <c r="F3097" s="518"/>
      <c r="G3097" s="518"/>
      <c r="H3097" s="541"/>
      <c r="I3097" s="1271" t="s">
        <v>95</v>
      </c>
      <c r="J3097" s="1272"/>
      <c r="K3097" s="1275" t="s">
        <v>94</v>
      </c>
      <c r="L3097" s="1276"/>
      <c r="M3097" s="616" t="s">
        <v>93</v>
      </c>
    </row>
    <row r="3098" spans="1:16" ht="19.5" thickBot="1">
      <c r="A3098" s="615"/>
      <c r="B3098" s="591"/>
      <c r="C3098" s="591"/>
      <c r="D3098" s="591"/>
      <c r="E3098" s="591"/>
      <c r="F3098" s="591"/>
      <c r="G3098" s="591"/>
      <c r="H3098" s="590"/>
      <c r="I3098" s="1291">
        <v>726.3</v>
      </c>
      <c r="J3098" s="1292"/>
      <c r="K3098" s="1240"/>
      <c r="L3098" s="1241"/>
      <c r="M3098" s="614"/>
    </row>
    <row r="3099" spans="1:16">
      <c r="A3099" s="605" t="s">
        <v>92</v>
      </c>
      <c r="B3099" s="583"/>
      <c r="C3099" s="583"/>
      <c r="D3099" s="583"/>
      <c r="E3099" s="583"/>
      <c r="F3099" s="583"/>
      <c r="G3099" s="583"/>
      <c r="H3099" s="613"/>
      <c r="I3099" s="537"/>
      <c r="J3099" s="536"/>
      <c r="K3099" s="1293">
        <f>K3102+K3105</f>
        <v>7.59</v>
      </c>
      <c r="L3099" s="1288"/>
      <c r="M3099" s="535">
        <f>K3099*12*I3098</f>
        <v>66151.403999999995</v>
      </c>
    </row>
    <row r="3100" spans="1:16">
      <c r="A3100" s="612" t="s">
        <v>91</v>
      </c>
      <c r="B3100" s="611"/>
      <c r="C3100" s="611"/>
      <c r="D3100" s="611"/>
      <c r="E3100" s="611"/>
      <c r="F3100" s="611"/>
      <c r="G3100" s="611"/>
      <c r="H3100" s="606"/>
      <c r="I3100" s="518"/>
      <c r="J3100" s="541"/>
      <c r="K3100" s="518"/>
      <c r="L3100" s="541"/>
      <c r="M3100" s="610"/>
    </row>
    <row r="3101" spans="1:16" ht="19.5" thickBot="1">
      <c r="A3101" s="601" t="s">
        <v>90</v>
      </c>
      <c r="B3101" s="609"/>
      <c r="C3101" s="609"/>
      <c r="D3101" s="609"/>
      <c r="E3101" s="609"/>
      <c r="F3101" s="609"/>
      <c r="G3101" s="609"/>
      <c r="H3101" s="608"/>
      <c r="I3101" s="531"/>
      <c r="J3101" s="530"/>
      <c r="K3101" s="531"/>
      <c r="L3101" s="530"/>
      <c r="M3101" s="529"/>
    </row>
    <row r="3102" spans="1:16">
      <c r="A3102" s="588" t="s">
        <v>89</v>
      </c>
      <c r="B3102" s="581"/>
      <c r="C3102" s="581"/>
      <c r="D3102" s="581"/>
      <c r="E3102" s="581"/>
      <c r="F3102" s="581"/>
      <c r="G3102" s="581"/>
      <c r="H3102" s="580"/>
      <c r="I3102" s="1275" t="s">
        <v>27</v>
      </c>
      <c r="J3102" s="1276"/>
      <c r="K3102" s="1251">
        <v>4.54</v>
      </c>
      <c r="L3102" s="1252"/>
      <c r="M3102" s="540">
        <f>K3102*12*I3098</f>
        <v>39568.824000000001</v>
      </c>
    </row>
    <row r="3103" spans="1:16">
      <c r="A3103" s="547" t="s">
        <v>80</v>
      </c>
      <c r="B3103" s="518"/>
      <c r="C3103" s="518"/>
      <c r="D3103" s="518"/>
      <c r="E3103" s="518"/>
      <c r="F3103" s="518"/>
      <c r="G3103" s="518"/>
      <c r="H3103" s="541"/>
      <c r="I3103" s="1271" t="s">
        <v>70</v>
      </c>
      <c r="J3103" s="1272"/>
      <c r="K3103" s="573"/>
      <c r="L3103" s="541"/>
      <c r="M3103" s="540"/>
    </row>
    <row r="3104" spans="1:16">
      <c r="A3104" s="588" t="s">
        <v>79</v>
      </c>
      <c r="B3104" s="581"/>
      <c r="C3104" s="581"/>
      <c r="D3104" s="581"/>
      <c r="E3104" s="581"/>
      <c r="F3104" s="581"/>
      <c r="G3104" s="581"/>
      <c r="H3104" s="580"/>
      <c r="I3104" s="1275"/>
      <c r="J3104" s="1276"/>
      <c r="K3104" s="573"/>
      <c r="L3104" s="541"/>
      <c r="M3104" s="540"/>
    </row>
    <row r="3105" spans="1:13">
      <c r="A3105" s="588" t="s">
        <v>88</v>
      </c>
      <c r="B3105" s="581"/>
      <c r="C3105" s="581"/>
      <c r="D3105" s="581"/>
      <c r="E3105" s="581"/>
      <c r="F3105" s="581"/>
      <c r="G3105" s="581"/>
      <c r="H3105" s="580"/>
      <c r="I3105" s="1277" t="s">
        <v>59</v>
      </c>
      <c r="J3105" s="1278"/>
      <c r="K3105" s="1271">
        <v>3.05</v>
      </c>
      <c r="L3105" s="1272"/>
      <c r="M3105" s="540">
        <f>K3105*12*I3098</f>
        <v>26582.579999999994</v>
      </c>
    </row>
    <row r="3106" spans="1:13">
      <c r="A3106" s="595" t="s">
        <v>87</v>
      </c>
      <c r="B3106" s="563"/>
      <c r="C3106" s="563"/>
      <c r="D3106" s="563"/>
      <c r="E3106" s="563"/>
      <c r="F3106" s="563"/>
      <c r="G3106" s="563"/>
      <c r="H3106" s="517"/>
      <c r="I3106" s="1271" t="s">
        <v>70</v>
      </c>
      <c r="J3106" s="1272"/>
      <c r="K3106" s="607"/>
      <c r="L3106" s="606"/>
      <c r="M3106" s="540"/>
    </row>
    <row r="3107" spans="1:13">
      <c r="A3107" s="594" t="s">
        <v>86</v>
      </c>
      <c r="B3107" s="591"/>
      <c r="C3107" s="591"/>
      <c r="D3107" s="591"/>
      <c r="E3107" s="591"/>
      <c r="F3107" s="591"/>
      <c r="G3107" s="591"/>
      <c r="H3107" s="590"/>
      <c r="I3107" s="1271"/>
      <c r="J3107" s="1272"/>
      <c r="K3107" s="573"/>
      <c r="L3107" s="541"/>
      <c r="M3107" s="540"/>
    </row>
    <row r="3108" spans="1:13" ht="19.5" thickBot="1">
      <c r="A3108" s="588" t="s">
        <v>85</v>
      </c>
      <c r="B3108" s="587"/>
      <c r="C3108" s="587"/>
      <c r="D3108" s="587"/>
      <c r="E3108" s="587"/>
      <c r="F3108" s="587"/>
      <c r="G3108" s="587"/>
      <c r="H3108" s="586"/>
      <c r="I3108" s="581"/>
      <c r="J3108" s="580"/>
      <c r="K3108" s="1238"/>
      <c r="L3108" s="1239"/>
      <c r="M3108" s="540"/>
    </row>
    <row r="3109" spans="1:13">
      <c r="A3109" s="605" t="s">
        <v>84</v>
      </c>
      <c r="B3109" s="604"/>
      <c r="C3109" s="604"/>
      <c r="D3109" s="604"/>
      <c r="E3109" s="604"/>
      <c r="F3109" s="604"/>
      <c r="G3109" s="604"/>
      <c r="H3109" s="603"/>
      <c r="I3109" s="537"/>
      <c r="J3109" s="602"/>
      <c r="K3109" s="1290">
        <f>K3111+K3116+K3119</f>
        <v>6.1999999999999993</v>
      </c>
      <c r="L3109" s="1288"/>
      <c r="M3109" s="535">
        <f>K3109*12*I3098</f>
        <v>54036.719999999994</v>
      </c>
    </row>
    <row r="3110" spans="1:13" ht="19.5" thickBot="1">
      <c r="A3110" s="601" t="s">
        <v>83</v>
      </c>
      <c r="B3110" s="600"/>
      <c r="C3110" s="600"/>
      <c r="D3110" s="600"/>
      <c r="E3110" s="600"/>
      <c r="F3110" s="600"/>
      <c r="G3110" s="600"/>
      <c r="H3110" s="599"/>
      <c r="I3110" s="531"/>
      <c r="J3110" s="598"/>
      <c r="K3110" s="531"/>
      <c r="L3110" s="530"/>
      <c r="M3110" s="529"/>
    </row>
    <row r="3111" spans="1:13">
      <c r="A3111" s="547" t="s">
        <v>82</v>
      </c>
      <c r="B3111" s="546"/>
      <c r="C3111" s="546"/>
      <c r="D3111" s="546"/>
      <c r="E3111" s="546"/>
      <c r="F3111" s="546"/>
      <c r="G3111" s="546"/>
      <c r="H3111" s="544"/>
      <c r="I3111" s="1271" t="s">
        <v>27</v>
      </c>
      <c r="J3111" s="1272"/>
      <c r="K3111" s="1251">
        <v>3.11</v>
      </c>
      <c r="L3111" s="1252"/>
      <c r="M3111" s="540">
        <f>K3111*12*I3098</f>
        <v>27105.516</v>
      </c>
    </row>
    <row r="3112" spans="1:13">
      <c r="A3112" s="588" t="s">
        <v>81</v>
      </c>
      <c r="B3112" s="587"/>
      <c r="C3112" s="587"/>
      <c r="D3112" s="587"/>
      <c r="E3112" s="587"/>
      <c r="F3112" s="587"/>
      <c r="G3112" s="587"/>
      <c r="H3112" s="586"/>
      <c r="I3112" s="597"/>
      <c r="J3112" s="596"/>
      <c r="K3112" s="573"/>
      <c r="L3112" s="541"/>
      <c r="M3112" s="540"/>
    </row>
    <row r="3113" spans="1:13">
      <c r="A3113" s="547" t="s">
        <v>80</v>
      </c>
      <c r="B3113" s="518"/>
      <c r="C3113" s="518"/>
      <c r="D3113" s="518"/>
      <c r="E3113" s="518"/>
      <c r="F3113" s="518"/>
      <c r="G3113" s="518"/>
      <c r="H3113" s="541"/>
      <c r="I3113" s="1271" t="s">
        <v>70</v>
      </c>
      <c r="J3113" s="1272"/>
      <c r="K3113" s="573"/>
      <c r="L3113" s="541"/>
      <c r="M3113" s="540"/>
    </row>
    <row r="3114" spans="1:13">
      <c r="A3114" s="588" t="s">
        <v>79</v>
      </c>
      <c r="B3114" s="581"/>
      <c r="C3114" s="581"/>
      <c r="D3114" s="581"/>
      <c r="E3114" s="581"/>
      <c r="F3114" s="581"/>
      <c r="G3114" s="581"/>
      <c r="H3114" s="580"/>
      <c r="I3114" s="1275"/>
      <c r="J3114" s="1276"/>
      <c r="K3114" s="573"/>
      <c r="L3114" s="541"/>
      <c r="M3114" s="540"/>
    </row>
    <row r="3115" spans="1:13">
      <c r="A3115" s="595" t="s">
        <v>78</v>
      </c>
      <c r="B3115" s="563"/>
      <c r="C3115" s="517"/>
      <c r="D3115" s="518"/>
      <c r="E3115" s="518"/>
      <c r="F3115" s="518"/>
      <c r="G3115" s="518"/>
      <c r="H3115" s="541"/>
      <c r="I3115" s="1271" t="s">
        <v>70</v>
      </c>
      <c r="J3115" s="1272"/>
      <c r="K3115" s="573"/>
      <c r="L3115" s="541"/>
      <c r="M3115" s="540"/>
    </row>
    <row r="3116" spans="1:13">
      <c r="A3116" s="547" t="s">
        <v>77</v>
      </c>
      <c r="B3116" s="518"/>
      <c r="C3116" s="518"/>
      <c r="D3116" s="563"/>
      <c r="E3116" s="563"/>
      <c r="F3116" s="563"/>
      <c r="G3116" s="563"/>
      <c r="H3116" s="517"/>
      <c r="I3116" s="1277" t="s">
        <v>59</v>
      </c>
      <c r="J3116" s="1278"/>
      <c r="K3116" s="1271">
        <v>1.36</v>
      </c>
      <c r="L3116" s="1272"/>
      <c r="M3116" s="540">
        <f>K3116*12*I3098</f>
        <v>11853.216</v>
      </c>
    </row>
    <row r="3117" spans="1:13">
      <c r="A3117" s="594" t="s">
        <v>76</v>
      </c>
      <c r="B3117" s="593"/>
      <c r="C3117" s="593"/>
      <c r="D3117" s="593"/>
      <c r="E3117" s="593"/>
      <c r="F3117" s="593"/>
      <c r="G3117" s="593"/>
      <c r="H3117" s="592"/>
      <c r="I3117" s="1285" t="s">
        <v>75</v>
      </c>
      <c r="J3117" s="1286"/>
      <c r="K3117" s="573"/>
      <c r="L3117" s="541"/>
      <c r="M3117" s="540"/>
    </row>
    <row r="3118" spans="1:13">
      <c r="A3118" s="588"/>
      <c r="B3118" s="587"/>
      <c r="C3118" s="587"/>
      <c r="D3118" s="587"/>
      <c r="E3118" s="587"/>
      <c r="F3118" s="587"/>
      <c r="G3118" s="587"/>
      <c r="H3118" s="586"/>
      <c r="I3118" s="581" t="s">
        <v>74</v>
      </c>
      <c r="J3118" s="580"/>
      <c r="K3118" s="573"/>
      <c r="L3118" s="541"/>
      <c r="M3118" s="540"/>
    </row>
    <row r="3119" spans="1:13">
      <c r="A3119" s="594" t="s">
        <v>73</v>
      </c>
      <c r="B3119" s="593"/>
      <c r="C3119" s="593"/>
      <c r="D3119" s="593"/>
      <c r="E3119" s="593"/>
      <c r="F3119" s="593"/>
      <c r="G3119" s="593"/>
      <c r="H3119" s="592"/>
      <c r="I3119" s="1285" t="s">
        <v>59</v>
      </c>
      <c r="J3119" s="1286"/>
      <c r="K3119" s="1271">
        <v>1.73</v>
      </c>
      <c r="L3119" s="1272"/>
      <c r="M3119" s="540">
        <f>K3119*12*I3098</f>
        <v>15077.987999999998</v>
      </c>
    </row>
    <row r="3120" spans="1:13">
      <c r="A3120" s="588" t="s">
        <v>72</v>
      </c>
      <c r="B3120" s="587"/>
      <c r="C3120" s="587"/>
      <c r="D3120" s="587"/>
      <c r="E3120" s="587"/>
      <c r="F3120" s="587"/>
      <c r="G3120" s="587"/>
      <c r="H3120" s="586"/>
      <c r="I3120" s="581"/>
      <c r="J3120" s="580"/>
      <c r="K3120" s="573"/>
      <c r="L3120" s="541"/>
      <c r="M3120" s="540"/>
    </row>
    <row r="3121" spans="1:13">
      <c r="A3121" s="594" t="s">
        <v>71</v>
      </c>
      <c r="B3121" s="593"/>
      <c r="C3121" s="593"/>
      <c r="D3121" s="593"/>
      <c r="E3121" s="593"/>
      <c r="F3121" s="593"/>
      <c r="G3121" s="593"/>
      <c r="H3121" s="592"/>
      <c r="I3121" s="1271" t="s">
        <v>70</v>
      </c>
      <c r="J3121" s="1272"/>
      <c r="K3121" s="573"/>
      <c r="L3121" s="541"/>
      <c r="M3121" s="540"/>
    </row>
    <row r="3122" spans="1:13">
      <c r="A3122" s="594" t="s">
        <v>69</v>
      </c>
      <c r="B3122" s="593"/>
      <c r="C3122" s="593"/>
      <c r="D3122" s="593"/>
      <c r="E3122" s="593"/>
      <c r="F3122" s="593"/>
      <c r="G3122" s="593"/>
      <c r="H3122" s="592"/>
      <c r="I3122" s="1285" t="s">
        <v>68</v>
      </c>
      <c r="J3122" s="1286"/>
      <c r="K3122" s="591"/>
      <c r="L3122" s="590"/>
      <c r="M3122" s="589"/>
    </row>
    <row r="3123" spans="1:13" ht="19.5" thickBot="1">
      <c r="A3123" s="588"/>
      <c r="B3123" s="587"/>
      <c r="C3123" s="587"/>
      <c r="D3123" s="587"/>
      <c r="E3123" s="587"/>
      <c r="F3123" s="587"/>
      <c r="G3123" s="587"/>
      <c r="H3123" s="586"/>
      <c r="I3123" s="1282" t="s">
        <v>67</v>
      </c>
      <c r="J3123" s="1283"/>
      <c r="K3123" s="581"/>
      <c r="L3123" s="580"/>
      <c r="M3123" s="585"/>
    </row>
    <row r="3124" spans="1:13">
      <c r="A3124" s="584" t="s">
        <v>66</v>
      </c>
      <c r="B3124" s="583"/>
      <c r="C3124" s="583"/>
      <c r="D3124" s="583"/>
      <c r="E3124" s="583"/>
      <c r="F3124" s="583"/>
      <c r="G3124" s="537"/>
      <c r="H3124" s="536"/>
      <c r="I3124" s="537"/>
      <c r="J3124" s="536"/>
      <c r="K3124" s="1287">
        <f>K3126+K3133+K3141+K3145+K3149</f>
        <v>16.779999999999998</v>
      </c>
      <c r="L3124" s="1288"/>
      <c r="M3124" s="535">
        <f>M3126+M3133+M3141+M3145+M3149</f>
        <v>146247.76799999998</v>
      </c>
    </row>
    <row r="3125" spans="1:13" ht="19.5" thickBot="1">
      <c r="A3125" s="582"/>
      <c r="B3125" s="531"/>
      <c r="C3125" s="531"/>
      <c r="D3125" s="531"/>
      <c r="E3125" s="531"/>
      <c r="F3125" s="531"/>
      <c r="G3125" s="531"/>
      <c r="H3125" s="530"/>
      <c r="I3125" s="531"/>
      <c r="J3125" s="530"/>
      <c r="K3125" s="531"/>
      <c r="L3125" s="530"/>
      <c r="M3125" s="529"/>
    </row>
    <row r="3126" spans="1:13" ht="19.5" thickBot="1">
      <c r="A3126" s="1228" t="s">
        <v>65</v>
      </c>
      <c r="B3126" s="1229"/>
      <c r="C3126" s="1229"/>
      <c r="D3126" s="1229"/>
      <c r="E3126" s="1229"/>
      <c r="F3126" s="1229"/>
      <c r="G3126" s="1229"/>
      <c r="H3126" s="1279"/>
      <c r="I3126" s="550"/>
      <c r="J3126" s="549"/>
      <c r="K3126" s="1289">
        <f>K3127+K3128+K3129+K3131+K3132</f>
        <v>10.49</v>
      </c>
      <c r="L3126" s="1284"/>
      <c r="M3126" s="548">
        <f>K3126*12*I3098</f>
        <v>91426.643999999986</v>
      </c>
    </row>
    <row r="3127" spans="1:13">
      <c r="A3127" s="588" t="s">
        <v>64</v>
      </c>
      <c r="B3127" s="587"/>
      <c r="C3127" s="587"/>
      <c r="D3127" s="587"/>
      <c r="E3127" s="587"/>
      <c r="F3127" s="587"/>
      <c r="G3127" s="587"/>
      <c r="H3127" s="586"/>
      <c r="I3127" s="1275" t="s">
        <v>63</v>
      </c>
      <c r="J3127" s="1276"/>
      <c r="K3127" s="1251">
        <v>2.2400000000000002</v>
      </c>
      <c r="L3127" s="1252"/>
      <c r="M3127" s="540">
        <f>K3127*12*I3098</f>
        <v>19522.944</v>
      </c>
    </row>
    <row r="3128" spans="1:13">
      <c r="A3128" s="595" t="s">
        <v>62</v>
      </c>
      <c r="B3128" s="676"/>
      <c r="C3128" s="676"/>
      <c r="D3128" s="676"/>
      <c r="E3128" s="676"/>
      <c r="F3128" s="676"/>
      <c r="G3128" s="676"/>
      <c r="H3128" s="675"/>
      <c r="I3128" s="1277" t="s">
        <v>61</v>
      </c>
      <c r="J3128" s="1278"/>
      <c r="K3128" s="1271">
        <v>5.28</v>
      </c>
      <c r="L3128" s="1272"/>
      <c r="M3128" s="540">
        <f>K3128*12*I3098</f>
        <v>46018.367999999995</v>
      </c>
    </row>
    <row r="3129" spans="1:13">
      <c r="A3129" s="594" t="s">
        <v>60</v>
      </c>
      <c r="B3129" s="593"/>
      <c r="C3129" s="593"/>
      <c r="D3129" s="593"/>
      <c r="E3129" s="593"/>
      <c r="F3129" s="593"/>
      <c r="G3129" s="593"/>
      <c r="H3129" s="592"/>
      <c r="I3129" s="1285" t="s">
        <v>59</v>
      </c>
      <c r="J3129" s="1286"/>
      <c r="K3129" s="1271">
        <v>0.6</v>
      </c>
      <c r="L3129" s="1272"/>
      <c r="M3129" s="540">
        <f>K3129*12*I3098</f>
        <v>5229.3599999999988</v>
      </c>
    </row>
    <row r="3130" spans="1:13">
      <c r="A3130" s="678" t="s">
        <v>58</v>
      </c>
      <c r="B3130" s="581"/>
      <c r="C3130" s="581"/>
      <c r="D3130" s="581"/>
      <c r="E3130" s="587"/>
      <c r="F3130" s="587"/>
      <c r="G3130" s="587"/>
      <c r="H3130" s="586"/>
      <c r="I3130" s="581"/>
      <c r="J3130" s="580"/>
      <c r="K3130" s="518"/>
      <c r="L3130" s="541"/>
      <c r="M3130" s="540"/>
    </row>
    <row r="3131" spans="1:13">
      <c r="A3131" s="595" t="s">
        <v>57</v>
      </c>
      <c r="B3131" s="676"/>
      <c r="C3131" s="676"/>
      <c r="D3131" s="676"/>
      <c r="E3131" s="676"/>
      <c r="F3131" s="676"/>
      <c r="G3131" s="676"/>
      <c r="H3131" s="675"/>
      <c r="I3131" s="1277" t="s">
        <v>27</v>
      </c>
      <c r="J3131" s="1278"/>
      <c r="K3131" s="1271">
        <v>0.18</v>
      </c>
      <c r="L3131" s="1272"/>
      <c r="M3131" s="540">
        <f>K3131*12*I3098</f>
        <v>1568.808</v>
      </c>
    </row>
    <row r="3132" spans="1:13" ht="19.5" thickBot="1">
      <c r="A3132" s="594" t="s">
        <v>56</v>
      </c>
      <c r="B3132" s="593"/>
      <c r="C3132" s="593"/>
      <c r="D3132" s="593"/>
      <c r="E3132" s="593"/>
      <c r="F3132" s="593"/>
      <c r="G3132" s="593"/>
      <c r="H3132" s="592"/>
      <c r="I3132" s="1240" t="s">
        <v>27</v>
      </c>
      <c r="J3132" s="1241"/>
      <c r="K3132" s="1282">
        <v>2.19</v>
      </c>
      <c r="L3132" s="1283"/>
      <c r="M3132" s="540">
        <f>K3132*12*725.6</f>
        <v>19068.768</v>
      </c>
    </row>
    <row r="3133" spans="1:13" ht="19.5" thickBot="1">
      <c r="A3133" s="1303" t="s">
        <v>55</v>
      </c>
      <c r="B3133" s="1304"/>
      <c r="C3133" s="1304"/>
      <c r="D3133" s="1304"/>
      <c r="E3133" s="1304"/>
      <c r="F3133" s="1304"/>
      <c r="G3133" s="1304"/>
      <c r="H3133" s="1305"/>
      <c r="I3133" s="550"/>
      <c r="J3133" s="549"/>
      <c r="K3133" s="1274">
        <f>K3134+K3135+K3137+K3138+K3139+K3140</f>
        <v>2.5499999999999998</v>
      </c>
      <c r="L3133" s="1284"/>
      <c r="M3133" s="548">
        <f>K3133*12*I3098</f>
        <v>22224.78</v>
      </c>
    </row>
    <row r="3134" spans="1:13">
      <c r="A3134" s="677" t="s">
        <v>54</v>
      </c>
      <c r="B3134" s="581"/>
      <c r="C3134" s="581"/>
      <c r="D3134" s="581"/>
      <c r="E3134" s="581"/>
      <c r="F3134" s="587"/>
      <c r="G3134" s="587"/>
      <c r="H3134" s="586"/>
      <c r="I3134" s="576"/>
      <c r="J3134" s="541"/>
      <c r="K3134" s="1251">
        <v>0.14000000000000001</v>
      </c>
      <c r="L3134" s="1252"/>
      <c r="M3134" s="540">
        <f>K3134*12*I3098</f>
        <v>1220.184</v>
      </c>
    </row>
    <row r="3135" spans="1:13">
      <c r="A3135" s="615" t="s">
        <v>53</v>
      </c>
      <c r="B3135" s="591"/>
      <c r="C3135" s="591"/>
      <c r="D3135" s="591"/>
      <c r="E3135" s="591"/>
      <c r="F3135" s="593"/>
      <c r="G3135" s="593"/>
      <c r="H3135" s="592"/>
      <c r="I3135" s="1271" t="s">
        <v>52</v>
      </c>
      <c r="J3135" s="1272"/>
      <c r="K3135" s="1271">
        <v>1.22</v>
      </c>
      <c r="L3135" s="1272"/>
      <c r="M3135" s="540">
        <f>K3135*12*I3098</f>
        <v>10633.031999999999</v>
      </c>
    </row>
    <row r="3136" spans="1:13">
      <c r="A3136" s="588" t="s">
        <v>51</v>
      </c>
      <c r="B3136" s="587"/>
      <c r="C3136" s="587"/>
      <c r="D3136" s="587"/>
      <c r="E3136" s="587"/>
      <c r="F3136" s="587"/>
      <c r="G3136" s="587"/>
      <c r="H3136" s="586"/>
      <c r="I3136" s="1275" t="s">
        <v>50</v>
      </c>
      <c r="J3136" s="1276"/>
      <c r="K3136" s="573"/>
      <c r="L3136" s="541"/>
      <c r="M3136" s="540"/>
    </row>
    <row r="3137" spans="1:13">
      <c r="A3137" s="595" t="s">
        <v>49</v>
      </c>
      <c r="B3137" s="676"/>
      <c r="C3137" s="676"/>
      <c r="D3137" s="676"/>
      <c r="E3137" s="676"/>
      <c r="F3137" s="676"/>
      <c r="G3137" s="676"/>
      <c r="H3137" s="675"/>
      <c r="I3137" s="1277" t="s">
        <v>48</v>
      </c>
      <c r="J3137" s="1278"/>
      <c r="K3137" s="1271">
        <v>0.75</v>
      </c>
      <c r="L3137" s="1272"/>
      <c r="M3137" s="540">
        <f>K3137*12*I3098</f>
        <v>6536.7</v>
      </c>
    </row>
    <row r="3138" spans="1:13">
      <c r="A3138" s="595" t="s">
        <v>47</v>
      </c>
      <c r="B3138" s="676"/>
      <c r="C3138" s="676"/>
      <c r="D3138" s="676"/>
      <c r="E3138" s="676"/>
      <c r="F3138" s="676"/>
      <c r="G3138" s="676"/>
      <c r="H3138" s="675"/>
      <c r="I3138" s="1277" t="s">
        <v>46</v>
      </c>
      <c r="J3138" s="1278"/>
      <c r="K3138" s="1271">
        <v>0.19</v>
      </c>
      <c r="L3138" s="1272"/>
      <c r="M3138" s="540">
        <f>K3138*12*I3098</f>
        <v>1655.9640000000002</v>
      </c>
    </row>
    <row r="3139" spans="1:13">
      <c r="A3139" s="594" t="s">
        <v>38</v>
      </c>
      <c r="B3139" s="593"/>
      <c r="C3139" s="593"/>
      <c r="D3139" s="593"/>
      <c r="E3139" s="593"/>
      <c r="F3139" s="593"/>
      <c r="G3139" s="593"/>
      <c r="H3139" s="592"/>
      <c r="I3139" s="1277" t="s">
        <v>37</v>
      </c>
      <c r="J3139" s="1278"/>
      <c r="K3139" s="1238">
        <v>0.1</v>
      </c>
      <c r="L3139" s="1239"/>
      <c r="M3139" s="540">
        <f>K3139*12*I3098</f>
        <v>871.56000000000006</v>
      </c>
    </row>
    <row r="3140" spans="1:13" ht="19.5" thickBot="1">
      <c r="A3140" s="594" t="s">
        <v>45</v>
      </c>
      <c r="B3140" s="593"/>
      <c r="C3140" s="593"/>
      <c r="D3140" s="593"/>
      <c r="E3140" s="593"/>
      <c r="F3140" s="593"/>
      <c r="G3140" s="593"/>
      <c r="H3140" s="592"/>
      <c r="I3140" s="1240" t="s">
        <v>44</v>
      </c>
      <c r="J3140" s="1241"/>
      <c r="K3140" s="1242">
        <v>0.15</v>
      </c>
      <c r="L3140" s="1243"/>
      <c r="M3140" s="572">
        <f>K3140*12*I3098</f>
        <v>1307.3399999999997</v>
      </c>
    </row>
    <row r="3141" spans="1:13" ht="19.5" thickBot="1">
      <c r="A3141" s="1303" t="s">
        <v>43</v>
      </c>
      <c r="B3141" s="1304"/>
      <c r="C3141" s="1304"/>
      <c r="D3141" s="1304"/>
      <c r="E3141" s="1304"/>
      <c r="F3141" s="1304"/>
      <c r="G3141" s="1304"/>
      <c r="H3141" s="1305"/>
      <c r="I3141" s="571"/>
      <c r="J3141" s="570"/>
      <c r="K3141" s="1269">
        <f>K3142+K3143+K3144</f>
        <v>1.67</v>
      </c>
      <c r="L3141" s="1270"/>
      <c r="M3141" s="548">
        <f>K3141*12*I3098</f>
        <v>14555.051999999998</v>
      </c>
    </row>
    <row r="3142" spans="1:13">
      <c r="A3142" s="588" t="s">
        <v>42</v>
      </c>
      <c r="B3142" s="587"/>
      <c r="C3142" s="587"/>
      <c r="D3142" s="587"/>
      <c r="E3142" s="587"/>
      <c r="F3142" s="587"/>
      <c r="G3142" s="587"/>
      <c r="H3142" s="586"/>
      <c r="I3142" s="1234" t="s">
        <v>41</v>
      </c>
      <c r="J3142" s="1235"/>
      <c r="K3142" s="1236">
        <v>0.8</v>
      </c>
      <c r="L3142" s="1237"/>
      <c r="M3142" s="540">
        <f>K3142*12*I3098</f>
        <v>6972.4800000000005</v>
      </c>
    </row>
    <row r="3143" spans="1:13">
      <c r="A3143" s="595" t="s">
        <v>40</v>
      </c>
      <c r="B3143" s="676"/>
      <c r="C3143" s="676"/>
      <c r="D3143" s="676"/>
      <c r="E3143" s="676"/>
      <c r="F3143" s="676"/>
      <c r="G3143" s="676"/>
      <c r="H3143" s="675"/>
      <c r="I3143" s="563" t="s">
        <v>39</v>
      </c>
      <c r="J3143" s="517"/>
      <c r="K3143" s="1238">
        <v>0.7</v>
      </c>
      <c r="L3143" s="1239"/>
      <c r="M3143" s="540">
        <f>K3143*12*I3098</f>
        <v>6100.9199999999983</v>
      </c>
    </row>
    <row r="3144" spans="1:13" ht="19.5" thickBot="1">
      <c r="A3144" s="594" t="s">
        <v>38</v>
      </c>
      <c r="B3144" s="593"/>
      <c r="C3144" s="593"/>
      <c r="D3144" s="593"/>
      <c r="E3144" s="593"/>
      <c r="F3144" s="593"/>
      <c r="G3144" s="593"/>
      <c r="H3144" s="592"/>
      <c r="I3144" s="1240" t="s">
        <v>37</v>
      </c>
      <c r="J3144" s="1241"/>
      <c r="K3144" s="1242">
        <v>0.17</v>
      </c>
      <c r="L3144" s="1243"/>
      <c r="M3144" s="540">
        <f>K3144*12*I3098</f>
        <v>1481.652</v>
      </c>
    </row>
    <row r="3145" spans="1:13" ht="19.5" thickBot="1">
      <c r="A3145" s="1228" t="s">
        <v>106</v>
      </c>
      <c r="B3145" s="1229"/>
      <c r="C3145" s="1229"/>
      <c r="D3145" s="1229"/>
      <c r="E3145" s="1229"/>
      <c r="F3145" s="1229"/>
      <c r="G3145" s="1229"/>
      <c r="H3145" s="1279"/>
      <c r="I3145" s="550"/>
      <c r="J3145" s="549"/>
      <c r="K3145" s="1274">
        <v>1.98</v>
      </c>
      <c r="L3145" s="1270"/>
      <c r="M3145" s="548">
        <f>K3145*12*I3098</f>
        <v>17256.887999999999</v>
      </c>
    </row>
    <row r="3146" spans="1:13">
      <c r="A3146" s="547" t="s">
        <v>33</v>
      </c>
      <c r="B3146" s="546"/>
      <c r="C3146" s="546"/>
      <c r="D3146" s="546"/>
      <c r="E3146" s="546"/>
      <c r="F3146" s="546"/>
      <c r="G3146" s="546"/>
      <c r="H3146" s="544"/>
      <c r="I3146" s="1251" t="s">
        <v>32</v>
      </c>
      <c r="J3146" s="1252"/>
      <c r="K3146" s="543"/>
      <c r="L3146" s="542"/>
      <c r="M3146" s="540"/>
    </row>
    <row r="3147" spans="1:13">
      <c r="A3147" s="547" t="s">
        <v>31</v>
      </c>
      <c r="B3147" s="546"/>
      <c r="C3147" s="546"/>
      <c r="D3147" s="546"/>
      <c r="E3147" s="546"/>
      <c r="F3147" s="546"/>
      <c r="G3147" s="546"/>
      <c r="H3147" s="544"/>
      <c r="I3147" s="518"/>
      <c r="J3147" s="541"/>
      <c r="K3147" s="543"/>
      <c r="L3147" s="542"/>
      <c r="M3147" s="540"/>
    </row>
    <row r="3148" spans="1:13" ht="19.5" thickBot="1">
      <c r="A3148" s="547" t="s">
        <v>30</v>
      </c>
      <c r="B3148" s="546"/>
      <c r="C3148" s="546"/>
      <c r="D3148" s="546"/>
      <c r="E3148" s="546"/>
      <c r="F3148" s="546"/>
      <c r="G3148" s="546"/>
      <c r="H3148" s="544"/>
      <c r="I3148" s="558"/>
      <c r="J3148" s="541"/>
      <c r="K3148" s="543"/>
      <c r="L3148" s="542"/>
      <c r="M3148" s="540"/>
    </row>
    <row r="3149" spans="1:13" ht="19.5" thickBot="1">
      <c r="A3149" s="674" t="s">
        <v>105</v>
      </c>
      <c r="B3149" s="673"/>
      <c r="C3149" s="673"/>
      <c r="D3149" s="673"/>
      <c r="E3149" s="673"/>
      <c r="F3149" s="673"/>
      <c r="G3149" s="673"/>
      <c r="H3149" s="672"/>
      <c r="I3149" s="550"/>
      <c r="J3149" s="549"/>
      <c r="K3149" s="1274">
        <v>0.09</v>
      </c>
      <c r="L3149" s="1270"/>
      <c r="M3149" s="548">
        <f>K3149*12*I3098</f>
        <v>784.404</v>
      </c>
    </row>
    <row r="3150" spans="1:13">
      <c r="A3150" s="547" t="s">
        <v>28</v>
      </c>
      <c r="B3150" s="546"/>
      <c r="C3150" s="546"/>
      <c r="D3150" s="546"/>
      <c r="E3150" s="546"/>
      <c r="F3150" s="546"/>
      <c r="G3150" s="546"/>
      <c r="H3150" s="544"/>
      <c r="I3150" s="1251" t="s">
        <v>27</v>
      </c>
      <c r="J3150" s="1252"/>
      <c r="K3150" s="551"/>
      <c r="L3150" s="542"/>
      <c r="M3150" s="540"/>
    </row>
    <row r="3151" spans="1:13" ht="19.5" thickBot="1">
      <c r="A3151" s="547" t="s">
        <v>26</v>
      </c>
      <c r="B3151" s="546"/>
      <c r="C3151" s="546"/>
      <c r="D3151" s="546"/>
      <c r="E3151" s="546"/>
      <c r="F3151" s="546"/>
      <c r="G3151" s="546"/>
      <c r="H3151" s="544"/>
      <c r="I3151" s="518"/>
      <c r="J3151" s="541"/>
      <c r="K3151" s="551"/>
      <c r="L3151" s="542"/>
      <c r="M3151" s="540"/>
    </row>
    <row r="3152" spans="1:13" ht="19.5" thickBot="1">
      <c r="A3152" s="1228" t="s">
        <v>111</v>
      </c>
      <c r="B3152" s="1229"/>
      <c r="C3152" s="1229"/>
      <c r="D3152" s="1229"/>
      <c r="E3152" s="1229"/>
      <c r="F3152" s="1229"/>
      <c r="G3152" s="1229"/>
      <c r="H3152" s="1279"/>
      <c r="I3152" s="550"/>
      <c r="J3152" s="549"/>
      <c r="K3152" s="1274">
        <v>7.34</v>
      </c>
      <c r="L3152" s="1270"/>
      <c r="M3152" s="548">
        <f>K3152*12*I3098</f>
        <v>63972.503999999994</v>
      </c>
    </row>
    <row r="3153" spans="1:13">
      <c r="A3153" s="547" t="s">
        <v>24</v>
      </c>
      <c r="B3153" s="545"/>
      <c r="C3153" s="545"/>
      <c r="D3153" s="545"/>
      <c r="E3153" s="545"/>
      <c r="F3153" s="546"/>
      <c r="G3153" s="545"/>
      <c r="H3153" s="544"/>
      <c r="I3153" s="1271" t="s">
        <v>23</v>
      </c>
      <c r="J3153" s="1272"/>
      <c r="K3153" s="543"/>
      <c r="L3153" s="542"/>
      <c r="M3153" s="540"/>
    </row>
    <row r="3154" spans="1:13">
      <c r="A3154" s="547" t="s">
        <v>22</v>
      </c>
      <c r="B3154" s="545"/>
      <c r="C3154" s="545"/>
      <c r="D3154" s="545"/>
      <c r="E3154" s="545"/>
      <c r="F3154" s="546"/>
      <c r="G3154" s="545"/>
      <c r="H3154" s="544"/>
      <c r="I3154" s="1271" t="s">
        <v>21</v>
      </c>
      <c r="J3154" s="1272"/>
      <c r="K3154" s="543"/>
      <c r="L3154" s="542"/>
      <c r="M3154" s="540"/>
    </row>
    <row r="3155" spans="1:13">
      <c r="A3155" s="547" t="s">
        <v>20</v>
      </c>
      <c r="B3155" s="545"/>
      <c r="C3155" s="545"/>
      <c r="D3155" s="545"/>
      <c r="E3155" s="545"/>
      <c r="F3155" s="546"/>
      <c r="G3155" s="545"/>
      <c r="H3155" s="544"/>
      <c r="I3155" s="1271" t="s">
        <v>19</v>
      </c>
      <c r="J3155" s="1272"/>
      <c r="K3155" s="543"/>
      <c r="L3155" s="542"/>
      <c r="M3155" s="540"/>
    </row>
    <row r="3156" spans="1:13">
      <c r="A3156" s="547" t="s">
        <v>18</v>
      </c>
      <c r="B3156" s="545"/>
      <c r="C3156" s="545"/>
      <c r="D3156" s="545"/>
      <c r="E3156" s="545"/>
      <c r="F3156" s="546"/>
      <c r="G3156" s="545"/>
      <c r="H3156" s="544"/>
      <c r="I3156" s="1271" t="s">
        <v>17</v>
      </c>
      <c r="J3156" s="1272"/>
      <c r="K3156" s="543"/>
      <c r="L3156" s="542"/>
      <c r="M3156" s="540"/>
    </row>
    <row r="3157" spans="1:13">
      <c r="A3157" s="547" t="s">
        <v>16</v>
      </c>
      <c r="B3157" s="545"/>
      <c r="C3157" s="545"/>
      <c r="D3157" s="545"/>
      <c r="E3157" s="545"/>
      <c r="F3157" s="546"/>
      <c r="G3157" s="545"/>
      <c r="H3157" s="544"/>
      <c r="I3157" s="1271" t="s">
        <v>15</v>
      </c>
      <c r="J3157" s="1272"/>
      <c r="K3157" s="543"/>
      <c r="L3157" s="542"/>
      <c r="M3157" s="540"/>
    </row>
    <row r="3158" spans="1:13">
      <c r="A3158" s="547" t="s">
        <v>14</v>
      </c>
      <c r="B3158" s="545"/>
      <c r="C3158" s="545"/>
      <c r="D3158" s="545"/>
      <c r="E3158" s="545"/>
      <c r="F3158" s="546"/>
      <c r="G3158" s="545"/>
      <c r="H3158" s="544"/>
      <c r="I3158" s="518"/>
      <c r="J3158" s="541"/>
      <c r="K3158" s="543"/>
      <c r="L3158" s="542"/>
      <c r="M3158" s="540"/>
    </row>
    <row r="3159" spans="1:13">
      <c r="A3159" s="547" t="s">
        <v>13</v>
      </c>
      <c r="B3159" s="545"/>
      <c r="C3159" s="545"/>
      <c r="D3159" s="545"/>
      <c r="E3159" s="545"/>
      <c r="F3159" s="546"/>
      <c r="G3159" s="545"/>
      <c r="H3159" s="544"/>
      <c r="I3159" s="518"/>
      <c r="J3159" s="541"/>
      <c r="K3159" s="543"/>
      <c r="L3159" s="542"/>
      <c r="M3159" s="540"/>
    </row>
    <row r="3160" spans="1:13">
      <c r="A3160" s="547" t="s">
        <v>12</v>
      </c>
      <c r="B3160" s="545"/>
      <c r="C3160" s="545"/>
      <c r="D3160" s="545"/>
      <c r="E3160" s="545"/>
      <c r="F3160" s="546"/>
      <c r="G3160" s="545"/>
      <c r="H3160" s="544"/>
      <c r="I3160" s="518"/>
      <c r="J3160" s="541"/>
      <c r="K3160" s="543"/>
      <c r="L3160" s="542"/>
      <c r="M3160" s="540"/>
    </row>
    <row r="3161" spans="1:13">
      <c r="A3161" s="547" t="s">
        <v>11</v>
      </c>
      <c r="B3161" s="545"/>
      <c r="C3161" s="545"/>
      <c r="D3161" s="545"/>
      <c r="E3161" s="545"/>
      <c r="F3161" s="546"/>
      <c r="G3161" s="545"/>
      <c r="H3161" s="544"/>
      <c r="I3161" s="518"/>
      <c r="J3161" s="541"/>
      <c r="K3161" s="543"/>
      <c r="L3161" s="542"/>
      <c r="M3161" s="540"/>
    </row>
    <row r="3162" spans="1:13">
      <c r="A3162" s="547" t="s">
        <v>10</v>
      </c>
      <c r="B3162" s="545"/>
      <c r="C3162" s="545"/>
      <c r="D3162" s="545"/>
      <c r="E3162" s="545"/>
      <c r="F3162" s="546"/>
      <c r="G3162" s="545"/>
      <c r="H3162" s="544"/>
      <c r="I3162" s="518"/>
      <c r="J3162" s="541"/>
      <c r="K3162" s="543"/>
      <c r="L3162" s="542"/>
      <c r="M3162" s="540"/>
    </row>
    <row r="3163" spans="1:13" ht="19.5" thickBot="1">
      <c r="A3163" s="1248" t="s">
        <v>9</v>
      </c>
      <c r="B3163" s="1249"/>
      <c r="C3163" s="1249"/>
      <c r="D3163" s="1249"/>
      <c r="E3163" s="1249"/>
      <c r="F3163" s="1249"/>
      <c r="G3163" s="1249"/>
      <c r="H3163" s="1250"/>
      <c r="I3163" s="518"/>
      <c r="J3163" s="541"/>
      <c r="K3163" s="518"/>
      <c r="L3163" s="541"/>
      <c r="M3163" s="540"/>
    </row>
    <row r="3164" spans="1:13">
      <c r="A3164" s="539" t="s">
        <v>8</v>
      </c>
      <c r="B3164" s="538"/>
      <c r="C3164" s="538"/>
      <c r="D3164" s="538"/>
      <c r="E3164" s="538"/>
      <c r="F3164" s="538"/>
      <c r="G3164" s="538"/>
      <c r="H3164" s="538"/>
      <c r="I3164" s="1251" t="s">
        <v>3</v>
      </c>
      <c r="J3164" s="1252"/>
      <c r="K3164" s="537"/>
      <c r="L3164" s="536"/>
      <c r="M3164" s="535"/>
    </row>
    <row r="3165" spans="1:13" ht="19.5" thickBot="1">
      <c r="A3165" s="534" t="s">
        <v>7</v>
      </c>
      <c r="B3165" s="533"/>
      <c r="C3165" s="533"/>
      <c r="D3165" s="533"/>
      <c r="E3165" s="533"/>
      <c r="F3165" s="533"/>
      <c r="G3165" s="533"/>
      <c r="H3165" s="533"/>
      <c r="I3165" s="532"/>
      <c r="J3165" s="530"/>
      <c r="K3165" s="531"/>
      <c r="L3165" s="530"/>
      <c r="M3165" s="529"/>
    </row>
    <row r="3166" spans="1:13" ht="19.5" thickBot="1">
      <c r="A3166" s="1228" t="s">
        <v>6</v>
      </c>
      <c r="B3166" s="1229"/>
      <c r="C3166" s="1229"/>
      <c r="D3166" s="1229"/>
      <c r="E3166" s="1229"/>
      <c r="F3166" s="1229"/>
      <c r="G3166" s="1229"/>
      <c r="H3166" s="1299"/>
      <c r="I3166" s="1232" t="s">
        <v>5</v>
      </c>
      <c r="J3166" s="1300"/>
      <c r="K3166" s="1296">
        <v>1.69</v>
      </c>
      <c r="L3166" s="1297"/>
      <c r="M3166" s="521">
        <f>K3166*12*I3098</f>
        <v>14729.364</v>
      </c>
    </row>
    <row r="3167" spans="1:13" ht="19.5" thickBot="1">
      <c r="A3167" s="526" t="s">
        <v>4</v>
      </c>
      <c r="B3167" s="525"/>
      <c r="C3167" s="525"/>
      <c r="D3167" s="525"/>
      <c r="E3167" s="525"/>
      <c r="F3167" s="525"/>
      <c r="G3167" s="525"/>
      <c r="H3167" s="525"/>
      <c r="I3167" s="1232" t="s">
        <v>3</v>
      </c>
      <c r="J3167" s="1233"/>
      <c r="K3167" s="1258">
        <v>0.23</v>
      </c>
      <c r="L3167" s="1259"/>
      <c r="M3167" s="521">
        <f>K3167*12*I3098</f>
        <v>2004.588</v>
      </c>
    </row>
    <row r="3168" spans="1:13" ht="19.5" thickBot="1">
      <c r="A3168" s="526" t="s">
        <v>2</v>
      </c>
      <c r="B3168" s="525"/>
      <c r="C3168" s="525"/>
      <c r="D3168" s="525"/>
      <c r="E3168" s="525"/>
      <c r="F3168" s="525"/>
      <c r="G3168" s="525"/>
      <c r="H3168" s="525"/>
      <c r="I3168" s="524"/>
      <c r="J3168" s="523"/>
      <c r="K3168" s="1258"/>
      <c r="L3168" s="1259"/>
      <c r="M3168" s="521">
        <f>K3168*12*I3098</f>
        <v>0</v>
      </c>
    </row>
    <row r="3169" spans="1:13" ht="19.5" thickBot="1">
      <c r="A3169" s="1228" t="s">
        <v>0</v>
      </c>
      <c r="B3169" s="1229"/>
      <c r="C3169" s="1229"/>
      <c r="D3169" s="1229"/>
      <c r="E3169" s="1229"/>
      <c r="F3169" s="1229"/>
      <c r="G3169" s="1229"/>
      <c r="H3169" s="1229"/>
      <c r="I3169" s="522"/>
      <c r="J3169" s="521"/>
      <c r="K3169" s="1230">
        <f>K3099+K3109+K3124+K3152+K3166+K3168+K3167</f>
        <v>39.829999999999991</v>
      </c>
      <c r="L3169" s="1231"/>
      <c r="M3169" s="521">
        <f>M3099+M3109+M3124+M3152+M3166+M3168+M3167</f>
        <v>347142.348</v>
      </c>
    </row>
    <row r="3171" spans="1:13">
      <c r="A3171" s="1329" t="s">
        <v>104</v>
      </c>
      <c r="B3171" s="1329"/>
      <c r="C3171" s="1329"/>
      <c r="D3171" s="1329"/>
      <c r="E3171" s="1329"/>
      <c r="F3171" s="1329"/>
      <c r="G3171" s="1329"/>
      <c r="H3171" s="1329"/>
      <c r="I3171" s="1329"/>
      <c r="J3171" s="1329"/>
      <c r="K3171" s="1329"/>
      <c r="L3171" s="1329"/>
      <c r="M3171" s="573"/>
    </row>
    <row r="3172" spans="1:13">
      <c r="A3172" s="1294" t="s">
        <v>139</v>
      </c>
      <c r="B3172" s="1294"/>
      <c r="C3172" s="1294"/>
      <c r="D3172" s="1294"/>
      <c r="E3172" s="1294"/>
      <c r="F3172" s="1294"/>
      <c r="G3172" s="1294"/>
      <c r="H3172" s="1294"/>
      <c r="I3172" s="1294"/>
      <c r="J3172" s="1294"/>
      <c r="K3172" s="1294"/>
      <c r="L3172" s="1294"/>
      <c r="M3172" s="573"/>
    </row>
    <row r="3173" spans="1:13">
      <c r="A3173" s="607"/>
      <c r="B3173" s="607"/>
      <c r="C3173" s="607"/>
      <c r="D3173" s="607"/>
      <c r="E3173" s="607"/>
      <c r="F3173" s="607" t="s">
        <v>240</v>
      </c>
      <c r="G3173" s="607"/>
      <c r="H3173" s="607"/>
      <c r="I3173" s="607"/>
      <c r="J3173" s="607"/>
      <c r="K3173" s="607"/>
      <c r="L3173" s="607"/>
      <c r="M3173" s="573"/>
    </row>
    <row r="3174" spans="1:13">
      <c r="A3174" s="615"/>
      <c r="B3174" s="591"/>
      <c r="C3174" s="1295" t="s">
        <v>100</v>
      </c>
      <c r="D3174" s="1295"/>
      <c r="E3174" s="1295"/>
      <c r="F3174" s="591"/>
      <c r="G3174" s="591"/>
      <c r="H3174" s="590"/>
      <c r="I3174" s="1285" t="s">
        <v>99</v>
      </c>
      <c r="J3174" s="1286"/>
      <c r="K3174" s="1285" t="s">
        <v>98</v>
      </c>
      <c r="L3174" s="1286"/>
      <c r="M3174" s="589"/>
    </row>
    <row r="3175" spans="1:13">
      <c r="A3175" s="558"/>
      <c r="B3175" s="518"/>
      <c r="C3175" s="518"/>
      <c r="D3175" s="518"/>
      <c r="E3175" s="518"/>
      <c r="F3175" s="518"/>
      <c r="G3175" s="518"/>
      <c r="H3175" s="541"/>
      <c r="I3175" s="518"/>
      <c r="J3175" s="541"/>
      <c r="K3175" s="1271" t="s">
        <v>97</v>
      </c>
      <c r="L3175" s="1272"/>
      <c r="M3175" s="616" t="s">
        <v>96</v>
      </c>
    </row>
    <row r="3176" spans="1:13">
      <c r="A3176" s="558"/>
      <c r="B3176" s="518"/>
      <c r="C3176" s="518"/>
      <c r="D3176" s="518"/>
      <c r="E3176" s="518"/>
      <c r="F3176" s="518"/>
      <c r="G3176" s="518"/>
      <c r="H3176" s="541"/>
      <c r="I3176" s="1271" t="s">
        <v>95</v>
      </c>
      <c r="J3176" s="1272"/>
      <c r="K3176" s="1275" t="s">
        <v>94</v>
      </c>
      <c r="L3176" s="1276"/>
      <c r="M3176" s="616" t="s">
        <v>93</v>
      </c>
    </row>
    <row r="3177" spans="1:13" ht="19.5" thickBot="1">
      <c r="A3177" s="615"/>
      <c r="B3177" s="591"/>
      <c r="C3177" s="591"/>
      <c r="D3177" s="591"/>
      <c r="E3177" s="591"/>
      <c r="F3177" s="591"/>
      <c r="G3177" s="591"/>
      <c r="H3177" s="590"/>
      <c r="I3177" s="1291">
        <v>1278.4000000000001</v>
      </c>
      <c r="J3177" s="1292"/>
      <c r="K3177" s="1240"/>
      <c r="L3177" s="1241"/>
      <c r="M3177" s="614"/>
    </row>
    <row r="3178" spans="1:13">
      <c r="A3178" s="605" t="s">
        <v>92</v>
      </c>
      <c r="B3178" s="583"/>
      <c r="C3178" s="583"/>
      <c r="D3178" s="583"/>
      <c r="E3178" s="583"/>
      <c r="F3178" s="583"/>
      <c r="G3178" s="583"/>
      <c r="H3178" s="613"/>
      <c r="I3178" s="537"/>
      <c r="J3178" s="536"/>
      <c r="K3178" s="1293">
        <f>K3181+K3184</f>
        <v>8.59</v>
      </c>
      <c r="L3178" s="1288"/>
      <c r="M3178" s="535">
        <f>K3178*12*I3177</f>
        <v>131777.47200000001</v>
      </c>
    </row>
    <row r="3179" spans="1:13">
      <c r="A3179" s="612" t="s">
        <v>91</v>
      </c>
      <c r="B3179" s="611"/>
      <c r="C3179" s="611"/>
      <c r="D3179" s="611"/>
      <c r="E3179" s="611"/>
      <c r="F3179" s="611"/>
      <c r="G3179" s="611"/>
      <c r="H3179" s="606"/>
      <c r="I3179" s="518"/>
      <c r="J3179" s="541"/>
      <c r="K3179" s="518"/>
      <c r="L3179" s="541"/>
      <c r="M3179" s="610"/>
    </row>
    <row r="3180" spans="1:13" ht="19.5" thickBot="1">
      <c r="A3180" s="601" t="s">
        <v>90</v>
      </c>
      <c r="B3180" s="609"/>
      <c r="C3180" s="609"/>
      <c r="D3180" s="609"/>
      <c r="E3180" s="609"/>
      <c r="F3180" s="609"/>
      <c r="G3180" s="609"/>
      <c r="H3180" s="608"/>
      <c r="I3180" s="531"/>
      <c r="J3180" s="530"/>
      <c r="K3180" s="531"/>
      <c r="L3180" s="530"/>
      <c r="M3180" s="529"/>
    </row>
    <row r="3181" spans="1:13">
      <c r="A3181" s="588" t="s">
        <v>89</v>
      </c>
      <c r="B3181" s="581"/>
      <c r="C3181" s="581"/>
      <c r="D3181" s="581"/>
      <c r="E3181" s="581"/>
      <c r="F3181" s="581"/>
      <c r="G3181" s="581"/>
      <c r="H3181" s="580"/>
      <c r="I3181" s="1275" t="s">
        <v>27</v>
      </c>
      <c r="J3181" s="1276"/>
      <c r="K3181" s="1251">
        <v>5.54</v>
      </c>
      <c r="L3181" s="1252"/>
      <c r="M3181" s="540">
        <f>K3181*12*I3177</f>
        <v>84988.032000000007</v>
      </c>
    </row>
    <row r="3182" spans="1:13">
      <c r="A3182" s="547" t="s">
        <v>80</v>
      </c>
      <c r="B3182" s="518"/>
      <c r="C3182" s="518"/>
      <c r="D3182" s="518"/>
      <c r="E3182" s="518"/>
      <c r="F3182" s="518"/>
      <c r="G3182" s="518"/>
      <c r="H3182" s="541"/>
      <c r="I3182" s="1271" t="s">
        <v>70</v>
      </c>
      <c r="J3182" s="1272"/>
      <c r="K3182" s="573"/>
      <c r="L3182" s="541"/>
      <c r="M3182" s="540"/>
    </row>
    <row r="3183" spans="1:13">
      <c r="A3183" s="588" t="s">
        <v>79</v>
      </c>
      <c r="B3183" s="581"/>
      <c r="C3183" s="581"/>
      <c r="D3183" s="581"/>
      <c r="E3183" s="581"/>
      <c r="F3183" s="581"/>
      <c r="G3183" s="581"/>
      <c r="H3183" s="580"/>
      <c r="I3183" s="1275"/>
      <c r="J3183" s="1276"/>
      <c r="K3183" s="573"/>
      <c r="L3183" s="541"/>
      <c r="M3183" s="540"/>
    </row>
    <row r="3184" spans="1:13">
      <c r="A3184" s="588" t="s">
        <v>88</v>
      </c>
      <c r="B3184" s="581"/>
      <c r="C3184" s="581"/>
      <c r="D3184" s="581"/>
      <c r="E3184" s="581"/>
      <c r="F3184" s="581"/>
      <c r="G3184" s="581"/>
      <c r="H3184" s="580"/>
      <c r="I3184" s="1277" t="s">
        <v>59</v>
      </c>
      <c r="J3184" s="1278"/>
      <c r="K3184" s="1271">
        <v>3.05</v>
      </c>
      <c r="L3184" s="1272"/>
      <c r="M3184" s="540">
        <f>K3184*12*I3177</f>
        <v>46789.439999999995</v>
      </c>
    </row>
    <row r="3185" spans="1:13">
      <c r="A3185" s="595" t="s">
        <v>87</v>
      </c>
      <c r="B3185" s="563"/>
      <c r="C3185" s="563"/>
      <c r="D3185" s="563"/>
      <c r="E3185" s="563"/>
      <c r="F3185" s="563"/>
      <c r="G3185" s="563"/>
      <c r="H3185" s="517"/>
      <c r="I3185" s="1271" t="s">
        <v>70</v>
      </c>
      <c r="J3185" s="1272"/>
      <c r="K3185" s="607"/>
      <c r="L3185" s="606"/>
      <c r="M3185" s="540"/>
    </row>
    <row r="3186" spans="1:13">
      <c r="A3186" s="594" t="s">
        <v>86</v>
      </c>
      <c r="B3186" s="591"/>
      <c r="C3186" s="591"/>
      <c r="D3186" s="591"/>
      <c r="E3186" s="591"/>
      <c r="F3186" s="591"/>
      <c r="G3186" s="591"/>
      <c r="H3186" s="590"/>
      <c r="I3186" s="1271"/>
      <c r="J3186" s="1272"/>
      <c r="K3186" s="573"/>
      <c r="L3186" s="541"/>
      <c r="M3186" s="540"/>
    </row>
    <row r="3187" spans="1:13" ht="19.5" thickBot="1">
      <c r="A3187" s="588" t="s">
        <v>85</v>
      </c>
      <c r="B3187" s="587"/>
      <c r="C3187" s="587"/>
      <c r="D3187" s="587"/>
      <c r="E3187" s="587"/>
      <c r="F3187" s="587"/>
      <c r="G3187" s="587"/>
      <c r="H3187" s="586"/>
      <c r="I3187" s="581"/>
      <c r="J3187" s="580"/>
      <c r="K3187" s="1238"/>
      <c r="L3187" s="1239"/>
      <c r="M3187" s="540"/>
    </row>
    <row r="3188" spans="1:13">
      <c r="A3188" s="605" t="s">
        <v>84</v>
      </c>
      <c r="B3188" s="604"/>
      <c r="C3188" s="604"/>
      <c r="D3188" s="604"/>
      <c r="E3188" s="604"/>
      <c r="F3188" s="604"/>
      <c r="G3188" s="604"/>
      <c r="H3188" s="603"/>
      <c r="I3188" s="537"/>
      <c r="J3188" s="602"/>
      <c r="K3188" s="1290">
        <f>K3190+K3195+K3198</f>
        <v>6.26</v>
      </c>
      <c r="L3188" s="1288"/>
      <c r="M3188" s="535">
        <f>K3188*12*I3177</f>
        <v>96033.40800000001</v>
      </c>
    </row>
    <row r="3189" spans="1:13" ht="19.5" thickBot="1">
      <c r="A3189" s="601" t="s">
        <v>83</v>
      </c>
      <c r="B3189" s="600"/>
      <c r="C3189" s="600"/>
      <c r="D3189" s="600"/>
      <c r="E3189" s="600"/>
      <c r="F3189" s="600"/>
      <c r="G3189" s="600"/>
      <c r="H3189" s="599"/>
      <c r="I3189" s="531"/>
      <c r="J3189" s="598"/>
      <c r="K3189" s="531"/>
      <c r="L3189" s="530"/>
      <c r="M3189" s="529"/>
    </row>
    <row r="3190" spans="1:13">
      <c r="A3190" s="547" t="s">
        <v>82</v>
      </c>
      <c r="B3190" s="546"/>
      <c r="C3190" s="546"/>
      <c r="D3190" s="546"/>
      <c r="E3190" s="546"/>
      <c r="F3190" s="546"/>
      <c r="G3190" s="546"/>
      <c r="H3190" s="544"/>
      <c r="I3190" s="1271" t="s">
        <v>27</v>
      </c>
      <c r="J3190" s="1272"/>
      <c r="K3190" s="1251">
        <v>3.17</v>
      </c>
      <c r="L3190" s="1252"/>
      <c r="M3190" s="540">
        <f>K3190*12*I3177</f>
        <v>48630.336000000003</v>
      </c>
    </row>
    <row r="3191" spans="1:13">
      <c r="A3191" s="588" t="s">
        <v>81</v>
      </c>
      <c r="B3191" s="587"/>
      <c r="C3191" s="587"/>
      <c r="D3191" s="587"/>
      <c r="E3191" s="587"/>
      <c r="F3191" s="587"/>
      <c r="G3191" s="587"/>
      <c r="H3191" s="586"/>
      <c r="I3191" s="597"/>
      <c r="J3191" s="596"/>
      <c r="K3191" s="573"/>
      <c r="L3191" s="541"/>
      <c r="M3191" s="540"/>
    </row>
    <row r="3192" spans="1:13">
      <c r="A3192" s="547" t="s">
        <v>80</v>
      </c>
      <c r="B3192" s="518"/>
      <c r="C3192" s="518"/>
      <c r="D3192" s="518"/>
      <c r="E3192" s="518"/>
      <c r="F3192" s="518"/>
      <c r="G3192" s="518"/>
      <c r="H3192" s="541"/>
      <c r="I3192" s="1271" t="s">
        <v>70</v>
      </c>
      <c r="J3192" s="1272"/>
      <c r="K3192" s="573"/>
      <c r="L3192" s="541"/>
      <c r="M3192" s="540"/>
    </row>
    <row r="3193" spans="1:13">
      <c r="A3193" s="588" t="s">
        <v>79</v>
      </c>
      <c r="B3193" s="581"/>
      <c r="C3193" s="581"/>
      <c r="D3193" s="581"/>
      <c r="E3193" s="581"/>
      <c r="F3193" s="581"/>
      <c r="G3193" s="581"/>
      <c r="H3193" s="580"/>
      <c r="I3193" s="1275"/>
      <c r="J3193" s="1276"/>
      <c r="K3193" s="573"/>
      <c r="L3193" s="541"/>
      <c r="M3193" s="540"/>
    </row>
    <row r="3194" spans="1:13">
      <c r="A3194" s="595" t="s">
        <v>78</v>
      </c>
      <c r="B3194" s="563"/>
      <c r="C3194" s="517"/>
      <c r="D3194" s="518"/>
      <c r="E3194" s="518"/>
      <c r="F3194" s="518"/>
      <c r="G3194" s="518"/>
      <c r="H3194" s="541"/>
      <c r="I3194" s="1271" t="s">
        <v>70</v>
      </c>
      <c r="J3194" s="1272"/>
      <c r="K3194" s="573"/>
      <c r="L3194" s="541"/>
      <c r="M3194" s="540"/>
    </row>
    <row r="3195" spans="1:13">
      <c r="A3195" s="547" t="s">
        <v>77</v>
      </c>
      <c r="B3195" s="518"/>
      <c r="C3195" s="518"/>
      <c r="D3195" s="563"/>
      <c r="E3195" s="563"/>
      <c r="F3195" s="563"/>
      <c r="G3195" s="563"/>
      <c r="H3195" s="517"/>
      <c r="I3195" s="1277" t="s">
        <v>59</v>
      </c>
      <c r="J3195" s="1278"/>
      <c r="K3195" s="1271">
        <v>1.36</v>
      </c>
      <c r="L3195" s="1272"/>
      <c r="M3195" s="540">
        <f>K3195*12*I3177</f>
        <v>20863.488000000001</v>
      </c>
    </row>
    <row r="3196" spans="1:13">
      <c r="A3196" s="594" t="s">
        <v>76</v>
      </c>
      <c r="B3196" s="593"/>
      <c r="C3196" s="593"/>
      <c r="D3196" s="593"/>
      <c r="E3196" s="593"/>
      <c r="F3196" s="593"/>
      <c r="G3196" s="593"/>
      <c r="H3196" s="592"/>
      <c r="I3196" s="1285" t="s">
        <v>75</v>
      </c>
      <c r="J3196" s="1286"/>
      <c r="K3196" s="573"/>
      <c r="L3196" s="541"/>
      <c r="M3196" s="540"/>
    </row>
    <row r="3197" spans="1:13">
      <c r="A3197" s="588"/>
      <c r="B3197" s="587"/>
      <c r="C3197" s="587"/>
      <c r="D3197" s="587"/>
      <c r="E3197" s="587"/>
      <c r="F3197" s="587"/>
      <c r="G3197" s="587"/>
      <c r="H3197" s="586"/>
      <c r="I3197" s="581" t="s">
        <v>74</v>
      </c>
      <c r="J3197" s="580"/>
      <c r="K3197" s="573"/>
      <c r="L3197" s="541"/>
      <c r="M3197" s="540"/>
    </row>
    <row r="3198" spans="1:13">
      <c r="A3198" s="594" t="s">
        <v>73</v>
      </c>
      <c r="B3198" s="593"/>
      <c r="C3198" s="593"/>
      <c r="D3198" s="593"/>
      <c r="E3198" s="593"/>
      <c r="F3198" s="593"/>
      <c r="G3198" s="593"/>
      <c r="H3198" s="592"/>
      <c r="I3198" s="1285" t="s">
        <v>59</v>
      </c>
      <c r="J3198" s="1286"/>
      <c r="K3198" s="1271">
        <v>1.73</v>
      </c>
      <c r="L3198" s="1272"/>
      <c r="M3198" s="540">
        <f>K3198*12*I3177</f>
        <v>26539.583999999999</v>
      </c>
    </row>
    <row r="3199" spans="1:13">
      <c r="A3199" s="588" t="s">
        <v>72</v>
      </c>
      <c r="B3199" s="587"/>
      <c r="C3199" s="587"/>
      <c r="D3199" s="587"/>
      <c r="E3199" s="587"/>
      <c r="F3199" s="587"/>
      <c r="G3199" s="587"/>
      <c r="H3199" s="586"/>
      <c r="I3199" s="581"/>
      <c r="J3199" s="580"/>
      <c r="K3199" s="573"/>
      <c r="L3199" s="541"/>
      <c r="M3199" s="540"/>
    </row>
    <row r="3200" spans="1:13">
      <c r="A3200" s="594" t="s">
        <v>71</v>
      </c>
      <c r="B3200" s="593"/>
      <c r="C3200" s="593"/>
      <c r="D3200" s="593"/>
      <c r="E3200" s="593"/>
      <c r="F3200" s="593"/>
      <c r="G3200" s="593"/>
      <c r="H3200" s="592"/>
      <c r="I3200" s="1271" t="s">
        <v>70</v>
      </c>
      <c r="J3200" s="1272"/>
      <c r="K3200" s="573"/>
      <c r="L3200" s="541"/>
      <c r="M3200" s="540"/>
    </row>
    <row r="3201" spans="1:13">
      <c r="A3201" s="594" t="s">
        <v>69</v>
      </c>
      <c r="B3201" s="593"/>
      <c r="C3201" s="593"/>
      <c r="D3201" s="593"/>
      <c r="E3201" s="593"/>
      <c r="F3201" s="593"/>
      <c r="G3201" s="593"/>
      <c r="H3201" s="592"/>
      <c r="I3201" s="1285" t="s">
        <v>68</v>
      </c>
      <c r="J3201" s="1286"/>
      <c r="K3201" s="591"/>
      <c r="L3201" s="590"/>
      <c r="M3201" s="589"/>
    </row>
    <row r="3202" spans="1:13" ht="19.5" thickBot="1">
      <c r="A3202" s="588"/>
      <c r="B3202" s="587"/>
      <c r="C3202" s="587"/>
      <c r="D3202" s="587"/>
      <c r="E3202" s="587"/>
      <c r="F3202" s="587"/>
      <c r="G3202" s="587"/>
      <c r="H3202" s="586"/>
      <c r="I3202" s="1282" t="s">
        <v>67</v>
      </c>
      <c r="J3202" s="1283"/>
      <c r="K3202" s="581"/>
      <c r="L3202" s="580"/>
      <c r="M3202" s="585"/>
    </row>
    <row r="3203" spans="1:13">
      <c r="A3203" s="584" t="s">
        <v>66</v>
      </c>
      <c r="B3203" s="583"/>
      <c r="C3203" s="583"/>
      <c r="D3203" s="583"/>
      <c r="E3203" s="583"/>
      <c r="F3203" s="583"/>
      <c r="G3203" s="537"/>
      <c r="H3203" s="536"/>
      <c r="I3203" s="537"/>
      <c r="J3203" s="536"/>
      <c r="K3203" s="1287">
        <f>K3205+K3212+K3220+K3224+K3228</f>
        <v>15.980000000000002</v>
      </c>
      <c r="L3203" s="1288"/>
      <c r="M3203" s="535">
        <f>M3205+M3212+M3220+M3224+M3228</f>
        <v>245145.98400000003</v>
      </c>
    </row>
    <row r="3204" spans="1:13" ht="19.5" thickBot="1">
      <c r="A3204" s="582"/>
      <c r="B3204" s="531"/>
      <c r="C3204" s="531"/>
      <c r="D3204" s="531"/>
      <c r="E3204" s="531"/>
      <c r="F3204" s="531"/>
      <c r="G3204" s="531"/>
      <c r="H3204" s="530"/>
      <c r="I3204" s="531"/>
      <c r="J3204" s="530"/>
      <c r="K3204" s="531"/>
      <c r="L3204" s="530"/>
      <c r="M3204" s="529"/>
    </row>
    <row r="3205" spans="1:13" ht="19.5" thickBot="1">
      <c r="A3205" s="1228" t="s">
        <v>65</v>
      </c>
      <c r="B3205" s="1229"/>
      <c r="C3205" s="1229"/>
      <c r="D3205" s="1229"/>
      <c r="E3205" s="1229"/>
      <c r="F3205" s="1229"/>
      <c r="G3205" s="1229"/>
      <c r="H3205" s="1279"/>
      <c r="I3205" s="550"/>
      <c r="J3205" s="549"/>
      <c r="K3205" s="1289">
        <f>K3206+K3207+K3208+K3210+K3211</f>
        <v>9.6900000000000013</v>
      </c>
      <c r="L3205" s="1284"/>
      <c r="M3205" s="548">
        <f>K3205*12*I3177</f>
        <v>148652.35200000004</v>
      </c>
    </row>
    <row r="3206" spans="1:13">
      <c r="A3206" s="588" t="s">
        <v>64</v>
      </c>
      <c r="B3206" s="587"/>
      <c r="C3206" s="587"/>
      <c r="D3206" s="587"/>
      <c r="E3206" s="587"/>
      <c r="F3206" s="587"/>
      <c r="G3206" s="587"/>
      <c r="H3206" s="586"/>
      <c r="I3206" s="1275" t="s">
        <v>63</v>
      </c>
      <c r="J3206" s="1276"/>
      <c r="K3206" s="1251">
        <v>2.2400000000000002</v>
      </c>
      <c r="L3206" s="1252"/>
      <c r="M3206" s="540">
        <f>K3206*12*I3177</f>
        <v>34363.392000000007</v>
      </c>
    </row>
    <row r="3207" spans="1:13">
      <c r="A3207" s="595" t="s">
        <v>62</v>
      </c>
      <c r="B3207" s="676"/>
      <c r="C3207" s="676"/>
      <c r="D3207" s="676"/>
      <c r="E3207" s="676"/>
      <c r="F3207" s="676"/>
      <c r="G3207" s="676"/>
      <c r="H3207" s="675"/>
      <c r="I3207" s="1277" t="s">
        <v>61</v>
      </c>
      <c r="J3207" s="1278"/>
      <c r="K3207" s="1271">
        <v>5.28</v>
      </c>
      <c r="L3207" s="1272"/>
      <c r="M3207" s="540">
        <f>K3207*12*I3177</f>
        <v>80999.423999999999</v>
      </c>
    </row>
    <row r="3208" spans="1:13">
      <c r="A3208" s="594" t="s">
        <v>60</v>
      </c>
      <c r="B3208" s="593"/>
      <c r="C3208" s="593"/>
      <c r="D3208" s="593"/>
      <c r="E3208" s="593"/>
      <c r="F3208" s="593"/>
      <c r="G3208" s="593"/>
      <c r="H3208" s="592"/>
      <c r="I3208" s="1285" t="s">
        <v>59</v>
      </c>
      <c r="J3208" s="1286"/>
      <c r="K3208" s="1271">
        <v>0.6</v>
      </c>
      <c r="L3208" s="1272"/>
      <c r="M3208" s="540">
        <f>K3208*12*I3177</f>
        <v>9204.48</v>
      </c>
    </row>
    <row r="3209" spans="1:13">
      <c r="A3209" s="678" t="s">
        <v>58</v>
      </c>
      <c r="B3209" s="581"/>
      <c r="C3209" s="581"/>
      <c r="D3209" s="581"/>
      <c r="E3209" s="587"/>
      <c r="F3209" s="587"/>
      <c r="G3209" s="587"/>
      <c r="H3209" s="586"/>
      <c r="I3209" s="581"/>
      <c r="J3209" s="580"/>
      <c r="K3209" s="518"/>
      <c r="L3209" s="541"/>
      <c r="M3209" s="540"/>
    </row>
    <row r="3210" spans="1:13">
      <c r="A3210" s="595" t="s">
        <v>57</v>
      </c>
      <c r="B3210" s="676"/>
      <c r="C3210" s="676"/>
      <c r="D3210" s="676"/>
      <c r="E3210" s="676"/>
      <c r="F3210" s="676"/>
      <c r="G3210" s="676"/>
      <c r="H3210" s="675"/>
      <c r="I3210" s="1277" t="s">
        <v>27</v>
      </c>
      <c r="J3210" s="1278"/>
      <c r="K3210" s="1271">
        <v>0.18</v>
      </c>
      <c r="L3210" s="1272"/>
      <c r="M3210" s="540">
        <f>K3210*12*I3177</f>
        <v>2761.3440000000005</v>
      </c>
    </row>
    <row r="3211" spans="1:13" ht="19.5" thickBot="1">
      <c r="A3211" s="594" t="s">
        <v>56</v>
      </c>
      <c r="B3211" s="593"/>
      <c r="C3211" s="593"/>
      <c r="D3211" s="593"/>
      <c r="E3211" s="593"/>
      <c r="F3211" s="593"/>
      <c r="G3211" s="593"/>
      <c r="H3211" s="592"/>
      <c r="I3211" s="1240" t="s">
        <v>27</v>
      </c>
      <c r="J3211" s="1241"/>
      <c r="K3211" s="1282">
        <v>1.39</v>
      </c>
      <c r="L3211" s="1283"/>
      <c r="M3211" s="540">
        <f>K3211*12*I3177</f>
        <v>21323.712</v>
      </c>
    </row>
    <row r="3212" spans="1:13" ht="19.5" thickBot="1">
      <c r="A3212" s="1303" t="s">
        <v>55</v>
      </c>
      <c r="B3212" s="1304"/>
      <c r="C3212" s="1304"/>
      <c r="D3212" s="1304"/>
      <c r="E3212" s="1304"/>
      <c r="F3212" s="1304"/>
      <c r="G3212" s="1304"/>
      <c r="H3212" s="1305"/>
      <c r="I3212" s="550"/>
      <c r="J3212" s="549"/>
      <c r="K3212" s="1274">
        <f>K3213+K3214+K3216+K3217+K3218+K3219</f>
        <v>2.5499999999999998</v>
      </c>
      <c r="L3212" s="1284"/>
      <c r="M3212" s="548">
        <f>K3212*12*I3177</f>
        <v>39119.040000000001</v>
      </c>
    </row>
    <row r="3213" spans="1:13">
      <c r="A3213" s="677" t="s">
        <v>54</v>
      </c>
      <c r="B3213" s="581"/>
      <c r="C3213" s="581"/>
      <c r="D3213" s="581"/>
      <c r="E3213" s="581"/>
      <c r="F3213" s="587"/>
      <c r="G3213" s="587"/>
      <c r="H3213" s="586"/>
      <c r="I3213" s="576"/>
      <c r="J3213" s="541"/>
      <c r="K3213" s="1251">
        <v>0.14000000000000001</v>
      </c>
      <c r="L3213" s="1252"/>
      <c r="M3213" s="540">
        <f>K3213*12*I3177</f>
        <v>2147.7120000000004</v>
      </c>
    </row>
    <row r="3214" spans="1:13">
      <c r="A3214" s="615" t="s">
        <v>53</v>
      </c>
      <c r="B3214" s="591"/>
      <c r="C3214" s="591"/>
      <c r="D3214" s="591"/>
      <c r="E3214" s="591"/>
      <c r="F3214" s="593"/>
      <c r="G3214" s="593"/>
      <c r="H3214" s="592"/>
      <c r="I3214" s="1271" t="s">
        <v>52</v>
      </c>
      <c r="J3214" s="1272"/>
      <c r="K3214" s="1271">
        <v>1.22</v>
      </c>
      <c r="L3214" s="1272"/>
      <c r="M3214" s="540">
        <f>K3214*12*I3177</f>
        <v>18715.776000000002</v>
      </c>
    </row>
    <row r="3215" spans="1:13">
      <c r="A3215" s="588" t="s">
        <v>51</v>
      </c>
      <c r="B3215" s="587"/>
      <c r="C3215" s="587"/>
      <c r="D3215" s="587"/>
      <c r="E3215" s="587"/>
      <c r="F3215" s="587"/>
      <c r="G3215" s="587"/>
      <c r="H3215" s="586"/>
      <c r="I3215" s="1275" t="s">
        <v>50</v>
      </c>
      <c r="J3215" s="1276"/>
      <c r="K3215" s="573"/>
      <c r="L3215" s="541"/>
      <c r="M3215" s="540"/>
    </row>
    <row r="3216" spans="1:13">
      <c r="A3216" s="595" t="s">
        <v>49</v>
      </c>
      <c r="B3216" s="676"/>
      <c r="C3216" s="676"/>
      <c r="D3216" s="676"/>
      <c r="E3216" s="676"/>
      <c r="F3216" s="676"/>
      <c r="G3216" s="676"/>
      <c r="H3216" s="675"/>
      <c r="I3216" s="1277" t="s">
        <v>48</v>
      </c>
      <c r="J3216" s="1278"/>
      <c r="K3216" s="1271">
        <v>0.75</v>
      </c>
      <c r="L3216" s="1272"/>
      <c r="M3216" s="540">
        <f>K3216*12*I3177</f>
        <v>11505.6</v>
      </c>
    </row>
    <row r="3217" spans="1:13">
      <c r="A3217" s="595" t="s">
        <v>47</v>
      </c>
      <c r="B3217" s="676"/>
      <c r="C3217" s="676"/>
      <c r="D3217" s="676"/>
      <c r="E3217" s="676"/>
      <c r="F3217" s="676"/>
      <c r="G3217" s="676"/>
      <c r="H3217" s="675"/>
      <c r="I3217" s="1277" t="s">
        <v>46</v>
      </c>
      <c r="J3217" s="1278"/>
      <c r="K3217" s="1271">
        <v>0.19</v>
      </c>
      <c r="L3217" s="1272"/>
      <c r="M3217" s="540">
        <f>K3217*12*I3177</f>
        <v>2914.7520000000004</v>
      </c>
    </row>
    <row r="3218" spans="1:13">
      <c r="A3218" s="594" t="s">
        <v>38</v>
      </c>
      <c r="B3218" s="593"/>
      <c r="C3218" s="593"/>
      <c r="D3218" s="593"/>
      <c r="E3218" s="593"/>
      <c r="F3218" s="593"/>
      <c r="G3218" s="593"/>
      <c r="H3218" s="592"/>
      <c r="I3218" s="1277" t="s">
        <v>37</v>
      </c>
      <c r="J3218" s="1278"/>
      <c r="K3218" s="1238">
        <v>0.1</v>
      </c>
      <c r="L3218" s="1239"/>
      <c r="M3218" s="540">
        <f>K3218*12*I3177</f>
        <v>1534.0800000000004</v>
      </c>
    </row>
    <row r="3219" spans="1:13" ht="19.5" thickBot="1">
      <c r="A3219" s="594" t="s">
        <v>45</v>
      </c>
      <c r="B3219" s="593"/>
      <c r="C3219" s="593"/>
      <c r="D3219" s="593"/>
      <c r="E3219" s="593"/>
      <c r="F3219" s="593"/>
      <c r="G3219" s="593"/>
      <c r="H3219" s="592"/>
      <c r="I3219" s="1240" t="s">
        <v>44</v>
      </c>
      <c r="J3219" s="1241"/>
      <c r="K3219" s="1242">
        <v>0.15</v>
      </c>
      <c r="L3219" s="1243"/>
      <c r="M3219" s="572">
        <f>K3219*12*I3177</f>
        <v>2301.12</v>
      </c>
    </row>
    <row r="3220" spans="1:13" ht="19.5" thickBot="1">
      <c r="A3220" s="1303" t="s">
        <v>43</v>
      </c>
      <c r="B3220" s="1304"/>
      <c r="C3220" s="1304"/>
      <c r="D3220" s="1304"/>
      <c r="E3220" s="1304"/>
      <c r="F3220" s="1304"/>
      <c r="G3220" s="1304"/>
      <c r="H3220" s="1305"/>
      <c r="I3220" s="571"/>
      <c r="J3220" s="570"/>
      <c r="K3220" s="1269">
        <f>K3221+K3222+K3223</f>
        <v>1.67</v>
      </c>
      <c r="L3220" s="1270"/>
      <c r="M3220" s="548">
        <f>K3220*12*I3177</f>
        <v>25619.136000000002</v>
      </c>
    </row>
    <row r="3221" spans="1:13">
      <c r="A3221" s="588" t="s">
        <v>42</v>
      </c>
      <c r="B3221" s="587"/>
      <c r="C3221" s="587"/>
      <c r="D3221" s="587"/>
      <c r="E3221" s="587"/>
      <c r="F3221" s="587"/>
      <c r="G3221" s="587"/>
      <c r="H3221" s="586"/>
      <c r="I3221" s="1234" t="s">
        <v>41</v>
      </c>
      <c r="J3221" s="1235"/>
      <c r="K3221" s="1236">
        <v>0.8</v>
      </c>
      <c r="L3221" s="1237"/>
      <c r="M3221" s="540">
        <f>K3221*12*I3177</f>
        <v>12272.640000000003</v>
      </c>
    </row>
    <row r="3222" spans="1:13">
      <c r="A3222" s="595" t="s">
        <v>40</v>
      </c>
      <c r="B3222" s="676"/>
      <c r="C3222" s="676"/>
      <c r="D3222" s="676"/>
      <c r="E3222" s="676"/>
      <c r="F3222" s="676"/>
      <c r="G3222" s="676"/>
      <c r="H3222" s="675"/>
      <c r="I3222" s="563" t="s">
        <v>39</v>
      </c>
      <c r="J3222" s="517"/>
      <c r="K3222" s="1238">
        <v>0.7</v>
      </c>
      <c r="L3222" s="1239"/>
      <c r="M3222" s="540">
        <f>K3222*12*I3177</f>
        <v>10738.56</v>
      </c>
    </row>
    <row r="3223" spans="1:13" ht="19.5" thickBot="1">
      <c r="A3223" s="594" t="s">
        <v>38</v>
      </c>
      <c r="B3223" s="593"/>
      <c r="C3223" s="593"/>
      <c r="D3223" s="593"/>
      <c r="E3223" s="593"/>
      <c r="F3223" s="593"/>
      <c r="G3223" s="593"/>
      <c r="H3223" s="592"/>
      <c r="I3223" s="1240" t="s">
        <v>37</v>
      </c>
      <c r="J3223" s="1241"/>
      <c r="K3223" s="1242">
        <v>0.17</v>
      </c>
      <c r="L3223" s="1243"/>
      <c r="M3223" s="540">
        <f>K3223*12*I3177</f>
        <v>2607.9360000000001</v>
      </c>
    </row>
    <row r="3224" spans="1:13" ht="19.5" thickBot="1">
      <c r="A3224" s="1228" t="s">
        <v>106</v>
      </c>
      <c r="B3224" s="1229"/>
      <c r="C3224" s="1229"/>
      <c r="D3224" s="1229"/>
      <c r="E3224" s="1229"/>
      <c r="F3224" s="1229"/>
      <c r="G3224" s="1229"/>
      <c r="H3224" s="1279"/>
      <c r="I3224" s="550"/>
      <c r="J3224" s="549"/>
      <c r="K3224" s="1274">
        <v>1.98</v>
      </c>
      <c r="L3224" s="1270"/>
      <c r="M3224" s="548">
        <f>K3224*12*I3177</f>
        <v>30374.784</v>
      </c>
    </row>
    <row r="3225" spans="1:13">
      <c r="A3225" s="547" t="s">
        <v>33</v>
      </c>
      <c r="B3225" s="546"/>
      <c r="C3225" s="546"/>
      <c r="D3225" s="546"/>
      <c r="E3225" s="546"/>
      <c r="F3225" s="546"/>
      <c r="G3225" s="546"/>
      <c r="H3225" s="544"/>
      <c r="I3225" s="1251" t="s">
        <v>32</v>
      </c>
      <c r="J3225" s="1252"/>
      <c r="K3225" s="543"/>
      <c r="L3225" s="542"/>
      <c r="M3225" s="540"/>
    </row>
    <row r="3226" spans="1:13">
      <c r="A3226" s="547" t="s">
        <v>31</v>
      </c>
      <c r="B3226" s="546"/>
      <c r="C3226" s="546"/>
      <c r="D3226" s="546"/>
      <c r="E3226" s="546"/>
      <c r="F3226" s="546"/>
      <c r="G3226" s="546"/>
      <c r="H3226" s="544"/>
      <c r="I3226" s="518"/>
      <c r="J3226" s="541"/>
      <c r="K3226" s="543"/>
      <c r="L3226" s="542"/>
      <c r="M3226" s="540"/>
    </row>
    <row r="3227" spans="1:13" ht="19.5" thickBot="1">
      <c r="A3227" s="547" t="s">
        <v>30</v>
      </c>
      <c r="B3227" s="546"/>
      <c r="C3227" s="546"/>
      <c r="D3227" s="546"/>
      <c r="E3227" s="546"/>
      <c r="F3227" s="546"/>
      <c r="G3227" s="546"/>
      <c r="H3227" s="544"/>
      <c r="I3227" s="558"/>
      <c r="J3227" s="541"/>
      <c r="K3227" s="543"/>
      <c r="L3227" s="542"/>
      <c r="M3227" s="540"/>
    </row>
    <row r="3228" spans="1:13" ht="19.5" thickBot="1">
      <c r="A3228" s="674" t="s">
        <v>105</v>
      </c>
      <c r="B3228" s="673"/>
      <c r="C3228" s="673"/>
      <c r="D3228" s="673"/>
      <c r="E3228" s="673"/>
      <c r="F3228" s="673"/>
      <c r="G3228" s="673"/>
      <c r="H3228" s="672"/>
      <c r="I3228" s="550"/>
      <c r="J3228" s="549"/>
      <c r="K3228" s="1274">
        <v>0.09</v>
      </c>
      <c r="L3228" s="1270"/>
      <c r="M3228" s="548">
        <f>K3228*12*I3177</f>
        <v>1380.6720000000003</v>
      </c>
    </row>
    <row r="3229" spans="1:13">
      <c r="A3229" s="547" t="s">
        <v>28</v>
      </c>
      <c r="B3229" s="546"/>
      <c r="C3229" s="546"/>
      <c r="D3229" s="546"/>
      <c r="E3229" s="546"/>
      <c r="F3229" s="546"/>
      <c r="G3229" s="546"/>
      <c r="H3229" s="544"/>
      <c r="I3229" s="1251" t="s">
        <v>27</v>
      </c>
      <c r="J3229" s="1252"/>
      <c r="K3229" s="551"/>
      <c r="L3229" s="542"/>
      <c r="M3229" s="540"/>
    </row>
    <row r="3230" spans="1:13" ht="19.5" thickBot="1">
      <c r="A3230" s="547" t="s">
        <v>26</v>
      </c>
      <c r="B3230" s="546"/>
      <c r="C3230" s="546"/>
      <c r="D3230" s="546"/>
      <c r="E3230" s="546"/>
      <c r="F3230" s="546"/>
      <c r="G3230" s="546"/>
      <c r="H3230" s="544"/>
      <c r="I3230" s="518"/>
      <c r="J3230" s="541"/>
      <c r="K3230" s="551"/>
      <c r="L3230" s="542"/>
      <c r="M3230" s="540"/>
    </row>
    <row r="3231" spans="1:13" ht="19.5" thickBot="1">
      <c r="A3231" s="1228" t="s">
        <v>111</v>
      </c>
      <c r="B3231" s="1229"/>
      <c r="C3231" s="1229"/>
      <c r="D3231" s="1229"/>
      <c r="E3231" s="1229"/>
      <c r="F3231" s="1229"/>
      <c r="G3231" s="1229"/>
      <c r="H3231" s="1279"/>
      <c r="I3231" s="550"/>
      <c r="J3231" s="549"/>
      <c r="K3231" s="1274">
        <v>7.34</v>
      </c>
      <c r="L3231" s="1270"/>
      <c r="M3231" s="548">
        <f>K3231*12*I3177</f>
        <v>112601.47200000001</v>
      </c>
    </row>
    <row r="3232" spans="1:13">
      <c r="A3232" s="547" t="s">
        <v>24</v>
      </c>
      <c r="B3232" s="545"/>
      <c r="C3232" s="545"/>
      <c r="D3232" s="545"/>
      <c r="E3232" s="545"/>
      <c r="F3232" s="546"/>
      <c r="G3232" s="545"/>
      <c r="H3232" s="544"/>
      <c r="I3232" s="1271" t="s">
        <v>23</v>
      </c>
      <c r="J3232" s="1272"/>
      <c r="K3232" s="543"/>
      <c r="L3232" s="542"/>
      <c r="M3232" s="540"/>
    </row>
    <row r="3233" spans="1:13">
      <c r="A3233" s="547" t="s">
        <v>22</v>
      </c>
      <c r="B3233" s="545"/>
      <c r="C3233" s="545"/>
      <c r="D3233" s="545"/>
      <c r="E3233" s="545"/>
      <c r="F3233" s="546"/>
      <c r="G3233" s="545"/>
      <c r="H3233" s="544"/>
      <c r="I3233" s="1271" t="s">
        <v>21</v>
      </c>
      <c r="J3233" s="1272"/>
      <c r="K3233" s="543"/>
      <c r="L3233" s="542"/>
      <c r="M3233" s="540"/>
    </row>
    <row r="3234" spans="1:13">
      <c r="A3234" s="547" t="s">
        <v>20</v>
      </c>
      <c r="B3234" s="545"/>
      <c r="C3234" s="545"/>
      <c r="D3234" s="545"/>
      <c r="E3234" s="545"/>
      <c r="F3234" s="546"/>
      <c r="G3234" s="545"/>
      <c r="H3234" s="544"/>
      <c r="I3234" s="1271" t="s">
        <v>19</v>
      </c>
      <c r="J3234" s="1272"/>
      <c r="K3234" s="543"/>
      <c r="L3234" s="542"/>
      <c r="M3234" s="540"/>
    </row>
    <row r="3235" spans="1:13">
      <c r="A3235" s="547" t="s">
        <v>18</v>
      </c>
      <c r="B3235" s="545"/>
      <c r="C3235" s="545"/>
      <c r="D3235" s="545"/>
      <c r="E3235" s="545"/>
      <c r="F3235" s="546"/>
      <c r="G3235" s="545"/>
      <c r="H3235" s="544"/>
      <c r="I3235" s="1271" t="s">
        <v>17</v>
      </c>
      <c r="J3235" s="1272"/>
      <c r="K3235" s="543"/>
      <c r="L3235" s="542"/>
      <c r="M3235" s="540"/>
    </row>
    <row r="3236" spans="1:13">
      <c r="A3236" s="547" t="s">
        <v>16</v>
      </c>
      <c r="B3236" s="545"/>
      <c r="C3236" s="545"/>
      <c r="D3236" s="545"/>
      <c r="E3236" s="545"/>
      <c r="F3236" s="546"/>
      <c r="G3236" s="545"/>
      <c r="H3236" s="544"/>
      <c r="I3236" s="1271" t="s">
        <v>15</v>
      </c>
      <c r="J3236" s="1272"/>
      <c r="K3236" s="543"/>
      <c r="L3236" s="542"/>
      <c r="M3236" s="540"/>
    </row>
    <row r="3237" spans="1:13">
      <c r="A3237" s="547" t="s">
        <v>14</v>
      </c>
      <c r="B3237" s="545"/>
      <c r="C3237" s="545"/>
      <c r="D3237" s="545"/>
      <c r="E3237" s="545"/>
      <c r="F3237" s="546"/>
      <c r="G3237" s="545"/>
      <c r="H3237" s="544"/>
      <c r="I3237" s="518"/>
      <c r="J3237" s="541"/>
      <c r="K3237" s="543"/>
      <c r="L3237" s="542"/>
      <c r="M3237" s="540"/>
    </row>
    <row r="3238" spans="1:13">
      <c r="A3238" s="547" t="s">
        <v>13</v>
      </c>
      <c r="B3238" s="545"/>
      <c r="C3238" s="545"/>
      <c r="D3238" s="545"/>
      <c r="E3238" s="545"/>
      <c r="F3238" s="546"/>
      <c r="G3238" s="545"/>
      <c r="H3238" s="544"/>
      <c r="I3238" s="518"/>
      <c r="J3238" s="541"/>
      <c r="K3238" s="543"/>
      <c r="L3238" s="542"/>
      <c r="M3238" s="540"/>
    </row>
    <row r="3239" spans="1:13">
      <c r="A3239" s="547" t="s">
        <v>12</v>
      </c>
      <c r="B3239" s="545"/>
      <c r="C3239" s="545"/>
      <c r="D3239" s="545"/>
      <c r="E3239" s="545"/>
      <c r="F3239" s="546"/>
      <c r="G3239" s="545"/>
      <c r="H3239" s="544"/>
      <c r="I3239" s="518"/>
      <c r="J3239" s="541"/>
      <c r="K3239" s="543"/>
      <c r="L3239" s="542"/>
      <c r="M3239" s="540"/>
    </row>
    <row r="3240" spans="1:13">
      <c r="A3240" s="547" t="s">
        <v>11</v>
      </c>
      <c r="B3240" s="545"/>
      <c r="C3240" s="545"/>
      <c r="D3240" s="545"/>
      <c r="E3240" s="545"/>
      <c r="F3240" s="546"/>
      <c r="G3240" s="545"/>
      <c r="H3240" s="544"/>
      <c r="I3240" s="518"/>
      <c r="J3240" s="541"/>
      <c r="K3240" s="543"/>
      <c r="L3240" s="542"/>
      <c r="M3240" s="540"/>
    </row>
    <row r="3241" spans="1:13">
      <c r="A3241" s="547" t="s">
        <v>10</v>
      </c>
      <c r="B3241" s="545"/>
      <c r="C3241" s="545"/>
      <c r="D3241" s="545"/>
      <c r="E3241" s="545"/>
      <c r="F3241" s="546"/>
      <c r="G3241" s="545"/>
      <c r="H3241" s="544"/>
      <c r="I3241" s="518"/>
      <c r="J3241" s="541"/>
      <c r="K3241" s="543"/>
      <c r="L3241" s="542"/>
      <c r="M3241" s="540"/>
    </row>
    <row r="3242" spans="1:13" ht="19.5" thickBot="1">
      <c r="A3242" s="1248" t="s">
        <v>9</v>
      </c>
      <c r="B3242" s="1249"/>
      <c r="C3242" s="1249"/>
      <c r="D3242" s="1249"/>
      <c r="E3242" s="1249"/>
      <c r="F3242" s="1249"/>
      <c r="G3242" s="1249"/>
      <c r="H3242" s="1250"/>
      <c r="I3242" s="518"/>
      <c r="J3242" s="541"/>
      <c r="K3242" s="518"/>
      <c r="L3242" s="541"/>
      <c r="M3242" s="540"/>
    </row>
    <row r="3243" spans="1:13">
      <c r="A3243" s="539" t="s">
        <v>8</v>
      </c>
      <c r="B3243" s="538"/>
      <c r="C3243" s="538"/>
      <c r="D3243" s="538"/>
      <c r="E3243" s="538"/>
      <c r="F3243" s="538"/>
      <c r="G3243" s="538"/>
      <c r="H3243" s="538"/>
      <c r="I3243" s="1251" t="s">
        <v>3</v>
      </c>
      <c r="J3243" s="1252"/>
      <c r="K3243" s="537"/>
      <c r="L3243" s="536"/>
      <c r="M3243" s="535"/>
    </row>
    <row r="3244" spans="1:13" ht="19.5" thickBot="1">
      <c r="A3244" s="534" t="s">
        <v>7</v>
      </c>
      <c r="B3244" s="533"/>
      <c r="C3244" s="533"/>
      <c r="D3244" s="533"/>
      <c r="E3244" s="533"/>
      <c r="F3244" s="533"/>
      <c r="G3244" s="533"/>
      <c r="H3244" s="533"/>
      <c r="I3244" s="532"/>
      <c r="J3244" s="530"/>
      <c r="K3244" s="531"/>
      <c r="L3244" s="530"/>
      <c r="M3244" s="529"/>
    </row>
    <row r="3245" spans="1:13" ht="19.5" thickBot="1">
      <c r="A3245" s="1228" t="s">
        <v>6</v>
      </c>
      <c r="B3245" s="1229"/>
      <c r="C3245" s="1229"/>
      <c r="D3245" s="1229"/>
      <c r="E3245" s="1229"/>
      <c r="F3245" s="1229"/>
      <c r="G3245" s="1229"/>
      <c r="H3245" s="1299"/>
      <c r="I3245" s="1232" t="s">
        <v>5</v>
      </c>
      <c r="J3245" s="1300"/>
      <c r="K3245" s="1296">
        <v>1.69</v>
      </c>
      <c r="L3245" s="1297"/>
      <c r="M3245" s="521">
        <f>K3245*12*I3177</f>
        <v>25925.952000000005</v>
      </c>
    </row>
    <row r="3246" spans="1:13" ht="19.5" thickBot="1">
      <c r="A3246" s="526" t="s">
        <v>4</v>
      </c>
      <c r="B3246" s="525"/>
      <c r="C3246" s="525"/>
      <c r="D3246" s="525"/>
      <c r="E3246" s="525"/>
      <c r="F3246" s="525"/>
      <c r="G3246" s="525"/>
      <c r="H3246" s="525"/>
      <c r="I3246" s="1232" t="s">
        <v>3</v>
      </c>
      <c r="J3246" s="1233"/>
      <c r="K3246" s="1258">
        <v>0.33</v>
      </c>
      <c r="L3246" s="1259"/>
      <c r="M3246" s="521">
        <f>K3246*12*I3177</f>
        <v>5062.4639999999999</v>
      </c>
    </row>
    <row r="3247" spans="1:13" ht="19.5" thickBot="1">
      <c r="A3247" s="526" t="s">
        <v>2</v>
      </c>
      <c r="B3247" s="525"/>
      <c r="C3247" s="525"/>
      <c r="D3247" s="525"/>
      <c r="E3247" s="525"/>
      <c r="F3247" s="525"/>
      <c r="G3247" s="525"/>
      <c r="H3247" s="525"/>
      <c r="I3247" s="524"/>
      <c r="J3247" s="523"/>
      <c r="K3247" s="1258"/>
      <c r="L3247" s="1259"/>
      <c r="M3247" s="521">
        <f>K3247*12*I3177</f>
        <v>0</v>
      </c>
    </row>
    <row r="3248" spans="1:13" ht="19.5" thickBot="1">
      <c r="A3248" s="1228" t="s">
        <v>0</v>
      </c>
      <c r="B3248" s="1229"/>
      <c r="C3248" s="1229"/>
      <c r="D3248" s="1229"/>
      <c r="E3248" s="1229"/>
      <c r="F3248" s="1229"/>
      <c r="G3248" s="1229"/>
      <c r="H3248" s="1229"/>
      <c r="I3248" s="522"/>
      <c r="J3248" s="521"/>
      <c r="K3248" s="1230">
        <f>K3178+K3188+K3203+K3231+K3245+K3247+K3246</f>
        <v>40.19</v>
      </c>
      <c r="L3248" s="1231"/>
      <c r="M3248" s="521">
        <f>M3178+M3188+M3203+M3231+M3245+M3247+M3246</f>
        <v>616546.75200000021</v>
      </c>
    </row>
    <row r="3250" spans="1:13">
      <c r="A3250" s="1329" t="s">
        <v>104</v>
      </c>
      <c r="B3250" s="1329"/>
      <c r="C3250" s="1329"/>
      <c r="D3250" s="1329"/>
      <c r="E3250" s="1329"/>
      <c r="F3250" s="1329"/>
      <c r="G3250" s="1329"/>
      <c r="H3250" s="1329"/>
      <c r="I3250" s="1329"/>
      <c r="J3250" s="1329"/>
      <c r="K3250" s="1329"/>
      <c r="L3250" s="1329"/>
      <c r="M3250" s="573"/>
    </row>
    <row r="3251" spans="1:13">
      <c r="A3251" s="1294" t="s">
        <v>103</v>
      </c>
      <c r="B3251" s="1294"/>
      <c r="C3251" s="1294"/>
      <c r="D3251" s="1294"/>
      <c r="E3251" s="1294"/>
      <c r="F3251" s="1294"/>
      <c r="G3251" s="1294"/>
      <c r="H3251" s="1294"/>
      <c r="I3251" s="1294"/>
      <c r="J3251" s="1294"/>
      <c r="K3251" s="1294"/>
      <c r="L3251" s="1294"/>
      <c r="M3251" s="573"/>
    </row>
    <row r="3252" spans="1:13">
      <c r="A3252" s="607"/>
      <c r="B3252" s="607"/>
      <c r="C3252" s="607"/>
      <c r="D3252" s="607"/>
      <c r="E3252" s="607"/>
      <c r="F3252" s="607" t="s">
        <v>239</v>
      </c>
      <c r="G3252" s="607"/>
      <c r="H3252" s="607"/>
      <c r="I3252" s="607"/>
      <c r="J3252" s="607"/>
      <c r="K3252" s="607"/>
      <c r="L3252" s="607"/>
      <c r="M3252" s="573"/>
    </row>
    <row r="3253" spans="1:13">
      <c r="A3253" s="615"/>
      <c r="B3253" s="591"/>
      <c r="C3253" s="1295" t="s">
        <v>100</v>
      </c>
      <c r="D3253" s="1295"/>
      <c r="E3253" s="1295"/>
      <c r="F3253" s="591"/>
      <c r="G3253" s="591"/>
      <c r="H3253" s="590"/>
      <c r="I3253" s="1285" t="s">
        <v>99</v>
      </c>
      <c r="J3253" s="1286"/>
      <c r="K3253" s="1285" t="s">
        <v>98</v>
      </c>
      <c r="L3253" s="1286"/>
      <c r="M3253" s="589"/>
    </row>
    <row r="3254" spans="1:13">
      <c r="A3254" s="558"/>
      <c r="B3254" s="518"/>
      <c r="C3254" s="518"/>
      <c r="D3254" s="518"/>
      <c r="E3254" s="518"/>
      <c r="F3254" s="518"/>
      <c r="G3254" s="518"/>
      <c r="H3254" s="541"/>
      <c r="I3254" s="518"/>
      <c r="J3254" s="541"/>
      <c r="K3254" s="1271" t="s">
        <v>97</v>
      </c>
      <c r="L3254" s="1272"/>
      <c r="M3254" s="616" t="s">
        <v>96</v>
      </c>
    </row>
    <row r="3255" spans="1:13">
      <c r="A3255" s="558"/>
      <c r="B3255" s="518"/>
      <c r="C3255" s="518"/>
      <c r="D3255" s="518"/>
      <c r="E3255" s="518"/>
      <c r="F3255" s="518"/>
      <c r="G3255" s="518"/>
      <c r="H3255" s="541"/>
      <c r="I3255" s="1271" t="s">
        <v>95</v>
      </c>
      <c r="J3255" s="1272"/>
      <c r="K3255" s="1275" t="s">
        <v>94</v>
      </c>
      <c r="L3255" s="1276"/>
      <c r="M3255" s="616" t="s">
        <v>93</v>
      </c>
    </row>
    <row r="3256" spans="1:13" ht="19.5" thickBot="1">
      <c r="A3256" s="615"/>
      <c r="B3256" s="591"/>
      <c r="C3256" s="591"/>
      <c r="D3256" s="591"/>
      <c r="E3256" s="591"/>
      <c r="F3256" s="591"/>
      <c r="G3256" s="591"/>
      <c r="H3256" s="590"/>
      <c r="I3256" s="1291">
        <v>376.4</v>
      </c>
      <c r="J3256" s="1292"/>
      <c r="K3256" s="1240"/>
      <c r="L3256" s="1241"/>
      <c r="M3256" s="614"/>
    </row>
    <row r="3257" spans="1:13">
      <c r="A3257" s="605" t="s">
        <v>92</v>
      </c>
      <c r="B3257" s="583"/>
      <c r="C3257" s="583"/>
      <c r="D3257" s="583"/>
      <c r="E3257" s="583"/>
      <c r="F3257" s="583"/>
      <c r="G3257" s="583"/>
      <c r="H3257" s="613"/>
      <c r="I3257" s="537"/>
      <c r="J3257" s="536"/>
      <c r="K3257" s="1293">
        <f>K3260+K3263</f>
        <v>7.59</v>
      </c>
      <c r="L3257" s="1288"/>
      <c r="M3257" s="535">
        <f>K3257*12*I3256</f>
        <v>34282.511999999995</v>
      </c>
    </row>
    <row r="3258" spans="1:13">
      <c r="A3258" s="612" t="s">
        <v>91</v>
      </c>
      <c r="B3258" s="611"/>
      <c r="C3258" s="611"/>
      <c r="D3258" s="611"/>
      <c r="E3258" s="611"/>
      <c r="F3258" s="611"/>
      <c r="G3258" s="611"/>
      <c r="H3258" s="606"/>
      <c r="I3258" s="518"/>
      <c r="J3258" s="541"/>
      <c r="K3258" s="518"/>
      <c r="L3258" s="541"/>
      <c r="M3258" s="610"/>
    </row>
    <row r="3259" spans="1:13" ht="19.5" thickBot="1">
      <c r="A3259" s="601" t="s">
        <v>90</v>
      </c>
      <c r="B3259" s="609"/>
      <c r="C3259" s="609"/>
      <c r="D3259" s="609"/>
      <c r="E3259" s="609"/>
      <c r="F3259" s="609"/>
      <c r="G3259" s="609"/>
      <c r="H3259" s="608"/>
      <c r="I3259" s="531"/>
      <c r="J3259" s="530"/>
      <c r="K3259" s="531"/>
      <c r="L3259" s="530"/>
      <c r="M3259" s="529"/>
    </row>
    <row r="3260" spans="1:13">
      <c r="A3260" s="588" t="s">
        <v>89</v>
      </c>
      <c r="B3260" s="581"/>
      <c r="C3260" s="581"/>
      <c r="D3260" s="581"/>
      <c r="E3260" s="581"/>
      <c r="F3260" s="581"/>
      <c r="G3260" s="581"/>
      <c r="H3260" s="580"/>
      <c r="I3260" s="1275" t="s">
        <v>27</v>
      </c>
      <c r="J3260" s="1276"/>
      <c r="K3260" s="1251">
        <v>4.54</v>
      </c>
      <c r="L3260" s="1252"/>
      <c r="M3260" s="540">
        <f>K3260*12*I3256</f>
        <v>20506.272000000001</v>
      </c>
    </row>
    <row r="3261" spans="1:13">
      <c r="A3261" s="547" t="s">
        <v>80</v>
      </c>
      <c r="B3261" s="518"/>
      <c r="C3261" s="518"/>
      <c r="D3261" s="518"/>
      <c r="E3261" s="518"/>
      <c r="F3261" s="518"/>
      <c r="G3261" s="518"/>
      <c r="H3261" s="541"/>
      <c r="I3261" s="1271" t="s">
        <v>70</v>
      </c>
      <c r="J3261" s="1272"/>
      <c r="K3261" s="573"/>
      <c r="L3261" s="541"/>
      <c r="M3261" s="540"/>
    </row>
    <row r="3262" spans="1:13">
      <c r="A3262" s="588" t="s">
        <v>79</v>
      </c>
      <c r="B3262" s="581"/>
      <c r="C3262" s="581"/>
      <c r="D3262" s="581"/>
      <c r="E3262" s="581"/>
      <c r="F3262" s="581"/>
      <c r="G3262" s="581"/>
      <c r="H3262" s="580"/>
      <c r="I3262" s="1275"/>
      <c r="J3262" s="1276"/>
      <c r="K3262" s="573"/>
      <c r="L3262" s="541"/>
      <c r="M3262" s="540"/>
    </row>
    <row r="3263" spans="1:13">
      <c r="A3263" s="588" t="s">
        <v>88</v>
      </c>
      <c r="B3263" s="581"/>
      <c r="C3263" s="581"/>
      <c r="D3263" s="581"/>
      <c r="E3263" s="581"/>
      <c r="F3263" s="581"/>
      <c r="G3263" s="581"/>
      <c r="H3263" s="580"/>
      <c r="I3263" s="1277" t="s">
        <v>59</v>
      </c>
      <c r="J3263" s="1278"/>
      <c r="K3263" s="1271">
        <v>3.05</v>
      </c>
      <c r="L3263" s="1272"/>
      <c r="M3263" s="540">
        <f>K3263*12*I3256</f>
        <v>13776.239999999996</v>
      </c>
    </row>
    <row r="3264" spans="1:13">
      <c r="A3264" s="595" t="s">
        <v>87</v>
      </c>
      <c r="B3264" s="563"/>
      <c r="C3264" s="563"/>
      <c r="D3264" s="563"/>
      <c r="E3264" s="563"/>
      <c r="F3264" s="563"/>
      <c r="G3264" s="563"/>
      <c r="H3264" s="517"/>
      <c r="I3264" s="1271" t="s">
        <v>70</v>
      </c>
      <c r="J3264" s="1272"/>
      <c r="K3264" s="607"/>
      <c r="L3264" s="606"/>
      <c r="M3264" s="540"/>
    </row>
    <row r="3265" spans="1:13">
      <c r="A3265" s="594" t="s">
        <v>86</v>
      </c>
      <c r="B3265" s="591"/>
      <c r="C3265" s="591"/>
      <c r="D3265" s="591"/>
      <c r="E3265" s="591"/>
      <c r="F3265" s="591"/>
      <c r="G3265" s="591"/>
      <c r="H3265" s="590"/>
      <c r="I3265" s="1271"/>
      <c r="J3265" s="1272"/>
      <c r="K3265" s="573"/>
      <c r="L3265" s="541"/>
      <c r="M3265" s="540"/>
    </row>
    <row r="3266" spans="1:13" ht="19.5" thickBot="1">
      <c r="A3266" s="588" t="s">
        <v>85</v>
      </c>
      <c r="B3266" s="587"/>
      <c r="C3266" s="587"/>
      <c r="D3266" s="587"/>
      <c r="E3266" s="587"/>
      <c r="F3266" s="587"/>
      <c r="G3266" s="587"/>
      <c r="H3266" s="586"/>
      <c r="I3266" s="581"/>
      <c r="J3266" s="580"/>
      <c r="K3266" s="1238"/>
      <c r="L3266" s="1239"/>
      <c r="M3266" s="540"/>
    </row>
    <row r="3267" spans="1:13">
      <c r="A3267" s="605" t="s">
        <v>84</v>
      </c>
      <c r="B3267" s="604"/>
      <c r="C3267" s="604"/>
      <c r="D3267" s="604"/>
      <c r="E3267" s="604"/>
      <c r="F3267" s="604"/>
      <c r="G3267" s="604"/>
      <c r="H3267" s="603"/>
      <c r="I3267" s="537"/>
      <c r="J3267" s="602"/>
      <c r="K3267" s="1290">
        <f>K3269+K3274+K3277</f>
        <v>6.1999999999999993</v>
      </c>
      <c r="L3267" s="1288"/>
      <c r="M3267" s="535">
        <f>K3267*12*I3256</f>
        <v>28004.159999999996</v>
      </c>
    </row>
    <row r="3268" spans="1:13" ht="19.5" thickBot="1">
      <c r="A3268" s="601" t="s">
        <v>83</v>
      </c>
      <c r="B3268" s="600"/>
      <c r="C3268" s="600"/>
      <c r="D3268" s="600"/>
      <c r="E3268" s="600"/>
      <c r="F3268" s="600"/>
      <c r="G3268" s="600"/>
      <c r="H3268" s="599"/>
      <c r="I3268" s="531"/>
      <c r="J3268" s="598"/>
      <c r="K3268" s="531"/>
      <c r="L3268" s="530"/>
      <c r="M3268" s="529"/>
    </row>
    <row r="3269" spans="1:13">
      <c r="A3269" s="547" t="s">
        <v>82</v>
      </c>
      <c r="B3269" s="546"/>
      <c r="C3269" s="546"/>
      <c r="D3269" s="546"/>
      <c r="E3269" s="546"/>
      <c r="F3269" s="546"/>
      <c r="G3269" s="546"/>
      <c r="H3269" s="544"/>
      <c r="I3269" s="1271" t="s">
        <v>27</v>
      </c>
      <c r="J3269" s="1272"/>
      <c r="K3269" s="1251">
        <v>3.11</v>
      </c>
      <c r="L3269" s="1252"/>
      <c r="M3269" s="540">
        <f>K3269*12*I3256</f>
        <v>14047.248</v>
      </c>
    </row>
    <row r="3270" spans="1:13">
      <c r="A3270" s="588" t="s">
        <v>81</v>
      </c>
      <c r="B3270" s="587"/>
      <c r="C3270" s="587"/>
      <c r="D3270" s="587"/>
      <c r="E3270" s="587"/>
      <c r="F3270" s="587"/>
      <c r="G3270" s="587"/>
      <c r="H3270" s="586"/>
      <c r="I3270" s="597"/>
      <c r="J3270" s="596"/>
      <c r="K3270" s="573"/>
      <c r="L3270" s="541"/>
      <c r="M3270" s="540"/>
    </row>
    <row r="3271" spans="1:13">
      <c r="A3271" s="547" t="s">
        <v>80</v>
      </c>
      <c r="B3271" s="518"/>
      <c r="C3271" s="518"/>
      <c r="D3271" s="518"/>
      <c r="E3271" s="518"/>
      <c r="F3271" s="518"/>
      <c r="G3271" s="518"/>
      <c r="H3271" s="541"/>
      <c r="I3271" s="1271" t="s">
        <v>70</v>
      </c>
      <c r="J3271" s="1272"/>
      <c r="K3271" s="573"/>
      <c r="L3271" s="541"/>
      <c r="M3271" s="540"/>
    </row>
    <row r="3272" spans="1:13">
      <c r="A3272" s="588" t="s">
        <v>79</v>
      </c>
      <c r="B3272" s="581"/>
      <c r="C3272" s="581"/>
      <c r="D3272" s="581"/>
      <c r="E3272" s="581"/>
      <c r="F3272" s="581"/>
      <c r="G3272" s="581"/>
      <c r="H3272" s="580"/>
      <c r="I3272" s="1275"/>
      <c r="J3272" s="1276"/>
      <c r="K3272" s="573"/>
      <c r="L3272" s="541"/>
      <c r="M3272" s="540"/>
    </row>
    <row r="3273" spans="1:13">
      <c r="A3273" s="595" t="s">
        <v>78</v>
      </c>
      <c r="B3273" s="563"/>
      <c r="C3273" s="517"/>
      <c r="D3273" s="518"/>
      <c r="E3273" s="518"/>
      <c r="F3273" s="518"/>
      <c r="G3273" s="518"/>
      <c r="H3273" s="541"/>
      <c r="I3273" s="1271" t="s">
        <v>70</v>
      </c>
      <c r="J3273" s="1272"/>
      <c r="K3273" s="573"/>
      <c r="L3273" s="541"/>
      <c r="M3273" s="540"/>
    </row>
    <row r="3274" spans="1:13">
      <c r="A3274" s="547" t="s">
        <v>77</v>
      </c>
      <c r="B3274" s="518"/>
      <c r="C3274" s="518"/>
      <c r="D3274" s="563"/>
      <c r="E3274" s="563"/>
      <c r="F3274" s="563"/>
      <c r="G3274" s="563"/>
      <c r="H3274" s="517"/>
      <c r="I3274" s="1277" t="s">
        <v>59</v>
      </c>
      <c r="J3274" s="1278"/>
      <c r="K3274" s="1271">
        <v>1.36</v>
      </c>
      <c r="L3274" s="1272"/>
      <c r="M3274" s="540">
        <f>K3274*12*I3256</f>
        <v>6142.848</v>
      </c>
    </row>
    <row r="3275" spans="1:13">
      <c r="A3275" s="594" t="s">
        <v>76</v>
      </c>
      <c r="B3275" s="593"/>
      <c r="C3275" s="593"/>
      <c r="D3275" s="593"/>
      <c r="E3275" s="593"/>
      <c r="F3275" s="593"/>
      <c r="G3275" s="593"/>
      <c r="H3275" s="592"/>
      <c r="I3275" s="1285" t="s">
        <v>75</v>
      </c>
      <c r="J3275" s="1286"/>
      <c r="K3275" s="573"/>
      <c r="L3275" s="541"/>
      <c r="M3275" s="540"/>
    </row>
    <row r="3276" spans="1:13">
      <c r="A3276" s="588"/>
      <c r="B3276" s="587"/>
      <c r="C3276" s="587"/>
      <c r="D3276" s="587"/>
      <c r="E3276" s="587"/>
      <c r="F3276" s="587"/>
      <c r="G3276" s="587"/>
      <c r="H3276" s="586"/>
      <c r="I3276" s="581" t="s">
        <v>74</v>
      </c>
      <c r="J3276" s="580"/>
      <c r="K3276" s="573"/>
      <c r="L3276" s="541"/>
      <c r="M3276" s="540"/>
    </row>
    <row r="3277" spans="1:13">
      <c r="A3277" s="594" t="s">
        <v>73</v>
      </c>
      <c r="B3277" s="593"/>
      <c r="C3277" s="593"/>
      <c r="D3277" s="593"/>
      <c r="E3277" s="593"/>
      <c r="F3277" s="593"/>
      <c r="G3277" s="593"/>
      <c r="H3277" s="592"/>
      <c r="I3277" s="1285" t="s">
        <v>59</v>
      </c>
      <c r="J3277" s="1286"/>
      <c r="K3277" s="1271">
        <v>1.73</v>
      </c>
      <c r="L3277" s="1272"/>
      <c r="M3277" s="540">
        <f>K3277*12*I3256</f>
        <v>7814.0639999999985</v>
      </c>
    </row>
    <row r="3278" spans="1:13">
      <c r="A3278" s="588" t="s">
        <v>72</v>
      </c>
      <c r="B3278" s="587"/>
      <c r="C3278" s="587"/>
      <c r="D3278" s="587"/>
      <c r="E3278" s="587"/>
      <c r="F3278" s="587"/>
      <c r="G3278" s="587"/>
      <c r="H3278" s="586"/>
      <c r="I3278" s="581"/>
      <c r="J3278" s="580"/>
      <c r="K3278" s="573"/>
      <c r="L3278" s="541"/>
      <c r="M3278" s="540"/>
    </row>
    <row r="3279" spans="1:13">
      <c r="A3279" s="594" t="s">
        <v>71</v>
      </c>
      <c r="B3279" s="593"/>
      <c r="C3279" s="593"/>
      <c r="D3279" s="593"/>
      <c r="E3279" s="593"/>
      <c r="F3279" s="593"/>
      <c r="G3279" s="593"/>
      <c r="H3279" s="592"/>
      <c r="I3279" s="1271" t="s">
        <v>70</v>
      </c>
      <c r="J3279" s="1272"/>
      <c r="K3279" s="573"/>
      <c r="L3279" s="541"/>
      <c r="M3279" s="540"/>
    </row>
    <row r="3280" spans="1:13">
      <c r="A3280" s="594" t="s">
        <v>69</v>
      </c>
      <c r="B3280" s="593"/>
      <c r="C3280" s="593"/>
      <c r="D3280" s="593"/>
      <c r="E3280" s="593"/>
      <c r="F3280" s="593"/>
      <c r="G3280" s="593"/>
      <c r="H3280" s="592"/>
      <c r="I3280" s="1285" t="s">
        <v>68</v>
      </c>
      <c r="J3280" s="1286"/>
      <c r="K3280" s="591"/>
      <c r="L3280" s="590"/>
      <c r="M3280" s="589"/>
    </row>
    <row r="3281" spans="1:13" ht="19.5" thickBot="1">
      <c r="A3281" s="588"/>
      <c r="B3281" s="587"/>
      <c r="C3281" s="587"/>
      <c r="D3281" s="587"/>
      <c r="E3281" s="587"/>
      <c r="F3281" s="587"/>
      <c r="G3281" s="587"/>
      <c r="H3281" s="586"/>
      <c r="I3281" s="1282" t="s">
        <v>67</v>
      </c>
      <c r="J3281" s="1283"/>
      <c r="K3281" s="581"/>
      <c r="L3281" s="580"/>
      <c r="M3281" s="585"/>
    </row>
    <row r="3282" spans="1:13">
      <c r="A3282" s="584" t="s">
        <v>66</v>
      </c>
      <c r="B3282" s="583"/>
      <c r="C3282" s="583"/>
      <c r="D3282" s="583"/>
      <c r="E3282" s="583"/>
      <c r="F3282" s="583"/>
      <c r="G3282" s="537"/>
      <c r="H3282" s="536"/>
      <c r="I3282" s="537"/>
      <c r="J3282" s="536"/>
      <c r="K3282" s="1287">
        <f>K3284+K3291+K3299+K3303+K3307</f>
        <v>14.590000000000002</v>
      </c>
      <c r="L3282" s="1288"/>
      <c r="M3282" s="535">
        <f>M3284+M3291+M3299+M3303+M3307</f>
        <v>65900.111999999994</v>
      </c>
    </row>
    <row r="3283" spans="1:13" ht="19.5" thickBot="1">
      <c r="A3283" s="582"/>
      <c r="B3283" s="531"/>
      <c r="C3283" s="531"/>
      <c r="D3283" s="531"/>
      <c r="E3283" s="531"/>
      <c r="F3283" s="531"/>
      <c r="G3283" s="531"/>
      <c r="H3283" s="530"/>
      <c r="I3283" s="531"/>
      <c r="J3283" s="530"/>
      <c r="K3283" s="531"/>
      <c r="L3283" s="530"/>
      <c r="M3283" s="529"/>
    </row>
    <row r="3284" spans="1:13" ht="19.5" thickBot="1">
      <c r="A3284" s="1228" t="s">
        <v>65</v>
      </c>
      <c r="B3284" s="1229"/>
      <c r="C3284" s="1229"/>
      <c r="D3284" s="1229"/>
      <c r="E3284" s="1229"/>
      <c r="F3284" s="1229"/>
      <c r="G3284" s="1229"/>
      <c r="H3284" s="1279"/>
      <c r="I3284" s="550"/>
      <c r="J3284" s="549"/>
      <c r="K3284" s="1289">
        <f>K3285+K3286+K3287+K3289+K3290</f>
        <v>8.3000000000000007</v>
      </c>
      <c r="L3284" s="1284"/>
      <c r="M3284" s="548">
        <f>K3284*12*I3256</f>
        <v>37489.440000000002</v>
      </c>
    </row>
    <row r="3285" spans="1:13">
      <c r="A3285" s="588" t="s">
        <v>64</v>
      </c>
      <c r="B3285" s="587"/>
      <c r="C3285" s="587"/>
      <c r="D3285" s="587"/>
      <c r="E3285" s="587"/>
      <c r="F3285" s="587"/>
      <c r="G3285" s="587"/>
      <c r="H3285" s="586"/>
      <c r="I3285" s="1275" t="s">
        <v>63</v>
      </c>
      <c r="J3285" s="1276"/>
      <c r="K3285" s="1251">
        <v>2.2400000000000002</v>
      </c>
      <c r="L3285" s="1252"/>
      <c r="M3285" s="540">
        <f>K3285*12*I3256</f>
        <v>10117.632</v>
      </c>
    </row>
    <row r="3286" spans="1:13">
      <c r="A3286" s="595" t="s">
        <v>62</v>
      </c>
      <c r="B3286" s="676"/>
      <c r="C3286" s="676"/>
      <c r="D3286" s="676"/>
      <c r="E3286" s="676"/>
      <c r="F3286" s="676"/>
      <c r="G3286" s="676"/>
      <c r="H3286" s="675"/>
      <c r="I3286" s="1277" t="s">
        <v>61</v>
      </c>
      <c r="J3286" s="1278"/>
      <c r="K3286" s="1271">
        <v>5.28</v>
      </c>
      <c r="L3286" s="1272"/>
      <c r="M3286" s="540">
        <f>K3286*12*I3256</f>
        <v>23848.703999999998</v>
      </c>
    </row>
    <row r="3287" spans="1:13">
      <c r="A3287" s="594" t="s">
        <v>60</v>
      </c>
      <c r="B3287" s="593"/>
      <c r="C3287" s="593"/>
      <c r="D3287" s="593"/>
      <c r="E3287" s="593"/>
      <c r="F3287" s="593"/>
      <c r="G3287" s="593"/>
      <c r="H3287" s="592"/>
      <c r="I3287" s="1285" t="s">
        <v>59</v>
      </c>
      <c r="J3287" s="1286"/>
      <c r="K3287" s="1271">
        <v>0.6</v>
      </c>
      <c r="L3287" s="1272"/>
      <c r="M3287" s="540">
        <f>K3287*12*I3256</f>
        <v>2710.0799999999995</v>
      </c>
    </row>
    <row r="3288" spans="1:13">
      <c r="A3288" s="678" t="s">
        <v>58</v>
      </c>
      <c r="B3288" s="581"/>
      <c r="C3288" s="581"/>
      <c r="D3288" s="581"/>
      <c r="E3288" s="587"/>
      <c r="F3288" s="587"/>
      <c r="G3288" s="587"/>
      <c r="H3288" s="586"/>
      <c r="I3288" s="581"/>
      <c r="J3288" s="580"/>
      <c r="K3288" s="518"/>
      <c r="L3288" s="541"/>
      <c r="M3288" s="540"/>
    </row>
    <row r="3289" spans="1:13">
      <c r="A3289" s="595" t="s">
        <v>57</v>
      </c>
      <c r="B3289" s="676"/>
      <c r="C3289" s="676"/>
      <c r="D3289" s="676"/>
      <c r="E3289" s="676"/>
      <c r="F3289" s="676"/>
      <c r="G3289" s="676"/>
      <c r="H3289" s="675"/>
      <c r="I3289" s="1277" t="s">
        <v>27</v>
      </c>
      <c r="J3289" s="1278"/>
      <c r="K3289" s="1271">
        <v>0.18</v>
      </c>
      <c r="L3289" s="1272"/>
      <c r="M3289" s="540">
        <f>K3289*12*I3256</f>
        <v>813.024</v>
      </c>
    </row>
    <row r="3290" spans="1:13" ht="19.5" thickBot="1">
      <c r="A3290" s="594" t="s">
        <v>56</v>
      </c>
      <c r="B3290" s="593"/>
      <c r="C3290" s="593"/>
      <c r="D3290" s="593"/>
      <c r="E3290" s="593"/>
      <c r="F3290" s="593"/>
      <c r="G3290" s="593"/>
      <c r="H3290" s="592"/>
      <c r="I3290" s="1240" t="s">
        <v>27</v>
      </c>
      <c r="J3290" s="1241"/>
      <c r="K3290" s="1282"/>
      <c r="L3290" s="1283"/>
      <c r="M3290" s="540"/>
    </row>
    <row r="3291" spans="1:13" ht="19.5" thickBot="1">
      <c r="A3291" s="1303" t="s">
        <v>55</v>
      </c>
      <c r="B3291" s="1304"/>
      <c r="C3291" s="1304"/>
      <c r="D3291" s="1304"/>
      <c r="E3291" s="1304"/>
      <c r="F3291" s="1304"/>
      <c r="G3291" s="1304"/>
      <c r="H3291" s="1305"/>
      <c r="I3291" s="550"/>
      <c r="J3291" s="549"/>
      <c r="K3291" s="1274">
        <f>K3292+K3293+K3295+K3296+K3297+K3298</f>
        <v>2.5499999999999998</v>
      </c>
      <c r="L3291" s="1284"/>
      <c r="M3291" s="548">
        <f>K3291*12*I3256</f>
        <v>11517.839999999998</v>
      </c>
    </row>
    <row r="3292" spans="1:13">
      <c r="A3292" s="677" t="s">
        <v>54</v>
      </c>
      <c r="B3292" s="581"/>
      <c r="C3292" s="581"/>
      <c r="D3292" s="581"/>
      <c r="E3292" s="581"/>
      <c r="F3292" s="587"/>
      <c r="G3292" s="587"/>
      <c r="H3292" s="586"/>
      <c r="I3292" s="576"/>
      <c r="J3292" s="541"/>
      <c r="K3292" s="1251">
        <v>0.14000000000000001</v>
      </c>
      <c r="L3292" s="1252"/>
      <c r="M3292" s="540">
        <f>K3292*12*I3256</f>
        <v>632.35199999999998</v>
      </c>
    </row>
    <row r="3293" spans="1:13">
      <c r="A3293" s="615" t="s">
        <v>53</v>
      </c>
      <c r="B3293" s="591"/>
      <c r="C3293" s="591"/>
      <c r="D3293" s="591"/>
      <c r="E3293" s="591"/>
      <c r="F3293" s="593"/>
      <c r="G3293" s="593"/>
      <c r="H3293" s="592"/>
      <c r="I3293" s="1271" t="s">
        <v>52</v>
      </c>
      <c r="J3293" s="1272"/>
      <c r="K3293" s="1271">
        <v>1.22</v>
      </c>
      <c r="L3293" s="1272"/>
      <c r="M3293" s="540">
        <f>K3293*12*I3256</f>
        <v>5510.4960000000001</v>
      </c>
    </row>
    <row r="3294" spans="1:13">
      <c r="A3294" s="588" t="s">
        <v>51</v>
      </c>
      <c r="B3294" s="587"/>
      <c r="C3294" s="587"/>
      <c r="D3294" s="587"/>
      <c r="E3294" s="587"/>
      <c r="F3294" s="587"/>
      <c r="G3294" s="587"/>
      <c r="H3294" s="586"/>
      <c r="I3294" s="1275" t="s">
        <v>50</v>
      </c>
      <c r="J3294" s="1276"/>
      <c r="K3294" s="573"/>
      <c r="L3294" s="541"/>
      <c r="M3294" s="540"/>
    </row>
    <row r="3295" spans="1:13">
      <c r="A3295" s="595" t="s">
        <v>49</v>
      </c>
      <c r="B3295" s="676"/>
      <c r="C3295" s="676"/>
      <c r="D3295" s="676"/>
      <c r="E3295" s="676"/>
      <c r="F3295" s="676"/>
      <c r="G3295" s="676"/>
      <c r="H3295" s="675"/>
      <c r="I3295" s="1277" t="s">
        <v>48</v>
      </c>
      <c r="J3295" s="1278"/>
      <c r="K3295" s="1271">
        <v>0.75</v>
      </c>
      <c r="L3295" s="1272"/>
      <c r="M3295" s="540">
        <f>K3295*12*I3256</f>
        <v>3387.6</v>
      </c>
    </row>
    <row r="3296" spans="1:13">
      <c r="A3296" s="595" t="s">
        <v>47</v>
      </c>
      <c r="B3296" s="676"/>
      <c r="C3296" s="676"/>
      <c r="D3296" s="676"/>
      <c r="E3296" s="676"/>
      <c r="F3296" s="676"/>
      <c r="G3296" s="676"/>
      <c r="H3296" s="675"/>
      <c r="I3296" s="1277" t="s">
        <v>46</v>
      </c>
      <c r="J3296" s="1278"/>
      <c r="K3296" s="1271">
        <v>0.19</v>
      </c>
      <c r="L3296" s="1272"/>
      <c r="M3296" s="540">
        <f>K3296*12*I3256</f>
        <v>858.19200000000001</v>
      </c>
    </row>
    <row r="3297" spans="1:13">
      <c r="A3297" s="594" t="s">
        <v>38</v>
      </c>
      <c r="B3297" s="593"/>
      <c r="C3297" s="593"/>
      <c r="D3297" s="593"/>
      <c r="E3297" s="593"/>
      <c r="F3297" s="593"/>
      <c r="G3297" s="593"/>
      <c r="H3297" s="592"/>
      <c r="I3297" s="1277" t="s">
        <v>37</v>
      </c>
      <c r="J3297" s="1278"/>
      <c r="K3297" s="1238">
        <v>0.1</v>
      </c>
      <c r="L3297" s="1239"/>
      <c r="M3297" s="540">
        <f>K3297*12*I3256</f>
        <v>451.68000000000006</v>
      </c>
    </row>
    <row r="3298" spans="1:13" ht="19.5" thickBot="1">
      <c r="A3298" s="594" t="s">
        <v>45</v>
      </c>
      <c r="B3298" s="593"/>
      <c r="C3298" s="593"/>
      <c r="D3298" s="593"/>
      <c r="E3298" s="593"/>
      <c r="F3298" s="593"/>
      <c r="G3298" s="593"/>
      <c r="H3298" s="592"/>
      <c r="I3298" s="1240" t="s">
        <v>44</v>
      </c>
      <c r="J3298" s="1241"/>
      <c r="K3298" s="1242">
        <v>0.15</v>
      </c>
      <c r="L3298" s="1243"/>
      <c r="M3298" s="572">
        <f>K3298*12*I3256</f>
        <v>677.51999999999987</v>
      </c>
    </row>
    <row r="3299" spans="1:13" ht="19.5" thickBot="1">
      <c r="A3299" s="1303" t="s">
        <v>43</v>
      </c>
      <c r="B3299" s="1304"/>
      <c r="C3299" s="1304"/>
      <c r="D3299" s="1304"/>
      <c r="E3299" s="1304"/>
      <c r="F3299" s="1304"/>
      <c r="G3299" s="1304"/>
      <c r="H3299" s="1305"/>
      <c r="I3299" s="571"/>
      <c r="J3299" s="570"/>
      <c r="K3299" s="1269">
        <f>K3300+K3301+K3302</f>
        <v>1.67</v>
      </c>
      <c r="L3299" s="1270"/>
      <c r="M3299" s="548">
        <f>K3299*12*I3256</f>
        <v>7543.0559999999996</v>
      </c>
    </row>
    <row r="3300" spans="1:13">
      <c r="A3300" s="588" t="s">
        <v>42</v>
      </c>
      <c r="B3300" s="587"/>
      <c r="C3300" s="587"/>
      <c r="D3300" s="587"/>
      <c r="E3300" s="587"/>
      <c r="F3300" s="587"/>
      <c r="G3300" s="587"/>
      <c r="H3300" s="586"/>
      <c r="I3300" s="1234" t="s">
        <v>41</v>
      </c>
      <c r="J3300" s="1235"/>
      <c r="K3300" s="1236">
        <v>0.8</v>
      </c>
      <c r="L3300" s="1237"/>
      <c r="M3300" s="540">
        <f>K3300*12*I3256</f>
        <v>3613.4400000000005</v>
      </c>
    </row>
    <row r="3301" spans="1:13">
      <c r="A3301" s="595" t="s">
        <v>40</v>
      </c>
      <c r="B3301" s="676"/>
      <c r="C3301" s="676"/>
      <c r="D3301" s="676"/>
      <c r="E3301" s="676"/>
      <c r="F3301" s="676"/>
      <c r="G3301" s="676"/>
      <c r="H3301" s="675"/>
      <c r="I3301" s="563" t="s">
        <v>39</v>
      </c>
      <c r="J3301" s="517"/>
      <c r="K3301" s="1238">
        <v>0.7</v>
      </c>
      <c r="L3301" s="1239"/>
      <c r="M3301" s="540">
        <f>K3301*12*I3256</f>
        <v>3161.7599999999993</v>
      </c>
    </row>
    <row r="3302" spans="1:13" ht="19.5" thickBot="1">
      <c r="A3302" s="594" t="s">
        <v>38</v>
      </c>
      <c r="B3302" s="593"/>
      <c r="C3302" s="593"/>
      <c r="D3302" s="593"/>
      <c r="E3302" s="593"/>
      <c r="F3302" s="593"/>
      <c r="G3302" s="593"/>
      <c r="H3302" s="592"/>
      <c r="I3302" s="1240" t="s">
        <v>37</v>
      </c>
      <c r="J3302" s="1241"/>
      <c r="K3302" s="1242">
        <v>0.17</v>
      </c>
      <c r="L3302" s="1243"/>
      <c r="M3302" s="540">
        <f>K3302*12*I3256</f>
        <v>767.85599999999999</v>
      </c>
    </row>
    <row r="3303" spans="1:13" ht="19.5" thickBot="1">
      <c r="A3303" s="1228" t="s">
        <v>106</v>
      </c>
      <c r="B3303" s="1229"/>
      <c r="C3303" s="1229"/>
      <c r="D3303" s="1229"/>
      <c r="E3303" s="1229"/>
      <c r="F3303" s="1229"/>
      <c r="G3303" s="1229"/>
      <c r="H3303" s="1279"/>
      <c r="I3303" s="550"/>
      <c r="J3303" s="549"/>
      <c r="K3303" s="1274">
        <v>1.98</v>
      </c>
      <c r="L3303" s="1270"/>
      <c r="M3303" s="548">
        <f>K3303*12*I3256</f>
        <v>8943.2639999999992</v>
      </c>
    </row>
    <row r="3304" spans="1:13">
      <c r="A3304" s="547" t="s">
        <v>33</v>
      </c>
      <c r="B3304" s="546"/>
      <c r="C3304" s="546"/>
      <c r="D3304" s="546"/>
      <c r="E3304" s="546"/>
      <c r="F3304" s="546"/>
      <c r="G3304" s="546"/>
      <c r="H3304" s="544"/>
      <c r="I3304" s="1251" t="s">
        <v>32</v>
      </c>
      <c r="J3304" s="1252"/>
      <c r="K3304" s="543"/>
      <c r="L3304" s="542"/>
      <c r="M3304" s="540"/>
    </row>
    <row r="3305" spans="1:13">
      <c r="A3305" s="547" t="s">
        <v>31</v>
      </c>
      <c r="B3305" s="546"/>
      <c r="C3305" s="546"/>
      <c r="D3305" s="546"/>
      <c r="E3305" s="546"/>
      <c r="F3305" s="546"/>
      <c r="G3305" s="546"/>
      <c r="H3305" s="544"/>
      <c r="I3305" s="518"/>
      <c r="J3305" s="541"/>
      <c r="K3305" s="543"/>
      <c r="L3305" s="542"/>
      <c r="M3305" s="540"/>
    </row>
    <row r="3306" spans="1:13" ht="19.5" thickBot="1">
      <c r="A3306" s="547" t="s">
        <v>30</v>
      </c>
      <c r="B3306" s="546"/>
      <c r="C3306" s="546"/>
      <c r="D3306" s="546"/>
      <c r="E3306" s="546"/>
      <c r="F3306" s="546"/>
      <c r="G3306" s="546"/>
      <c r="H3306" s="544"/>
      <c r="I3306" s="558"/>
      <c r="J3306" s="541"/>
      <c r="K3306" s="543"/>
      <c r="L3306" s="542"/>
      <c r="M3306" s="540"/>
    </row>
    <row r="3307" spans="1:13" ht="19.5" thickBot="1">
      <c r="A3307" s="674" t="s">
        <v>105</v>
      </c>
      <c r="B3307" s="673"/>
      <c r="C3307" s="673"/>
      <c r="D3307" s="673"/>
      <c r="E3307" s="673"/>
      <c r="F3307" s="673"/>
      <c r="G3307" s="673"/>
      <c r="H3307" s="672"/>
      <c r="I3307" s="550"/>
      <c r="J3307" s="549"/>
      <c r="K3307" s="1274">
        <v>0.09</v>
      </c>
      <c r="L3307" s="1270"/>
      <c r="M3307" s="548">
        <f>K3307*12*I3256</f>
        <v>406.512</v>
      </c>
    </row>
    <row r="3308" spans="1:13">
      <c r="A3308" s="547" t="s">
        <v>28</v>
      </c>
      <c r="B3308" s="546"/>
      <c r="C3308" s="546"/>
      <c r="D3308" s="546"/>
      <c r="E3308" s="546"/>
      <c r="F3308" s="546"/>
      <c r="G3308" s="546"/>
      <c r="H3308" s="544"/>
      <c r="I3308" s="1251" t="s">
        <v>27</v>
      </c>
      <c r="J3308" s="1252"/>
      <c r="K3308" s="551"/>
      <c r="L3308" s="542"/>
      <c r="M3308" s="540"/>
    </row>
    <row r="3309" spans="1:13" ht="19.5" thickBot="1">
      <c r="A3309" s="547" t="s">
        <v>26</v>
      </c>
      <c r="B3309" s="546"/>
      <c r="C3309" s="546"/>
      <c r="D3309" s="546"/>
      <c r="E3309" s="546"/>
      <c r="F3309" s="546"/>
      <c r="G3309" s="546"/>
      <c r="H3309" s="544"/>
      <c r="I3309" s="518"/>
      <c r="J3309" s="541"/>
      <c r="K3309" s="551"/>
      <c r="L3309" s="542"/>
      <c r="M3309" s="540"/>
    </row>
    <row r="3310" spans="1:13" ht="19.5" thickBot="1">
      <c r="A3310" s="1228" t="s">
        <v>111</v>
      </c>
      <c r="B3310" s="1229"/>
      <c r="C3310" s="1229"/>
      <c r="D3310" s="1229"/>
      <c r="E3310" s="1229"/>
      <c r="F3310" s="1229"/>
      <c r="G3310" s="1229"/>
      <c r="H3310" s="1279"/>
      <c r="I3310" s="550"/>
      <c r="J3310" s="549"/>
      <c r="K3310" s="1274">
        <v>7.34</v>
      </c>
      <c r="L3310" s="1270"/>
      <c r="M3310" s="548">
        <f>K3310*12*I3256</f>
        <v>33153.311999999998</v>
      </c>
    </row>
    <row r="3311" spans="1:13">
      <c r="A3311" s="547" t="s">
        <v>24</v>
      </c>
      <c r="B3311" s="545"/>
      <c r="C3311" s="545"/>
      <c r="D3311" s="545"/>
      <c r="E3311" s="545"/>
      <c r="F3311" s="546"/>
      <c r="G3311" s="545"/>
      <c r="H3311" s="544"/>
      <c r="I3311" s="1271" t="s">
        <v>23</v>
      </c>
      <c r="J3311" s="1272"/>
      <c r="K3311" s="543"/>
      <c r="L3311" s="542"/>
      <c r="M3311" s="540"/>
    </row>
    <row r="3312" spans="1:13">
      <c r="A3312" s="547" t="s">
        <v>22</v>
      </c>
      <c r="B3312" s="545"/>
      <c r="C3312" s="545"/>
      <c r="D3312" s="545"/>
      <c r="E3312" s="545"/>
      <c r="F3312" s="546"/>
      <c r="G3312" s="545"/>
      <c r="H3312" s="544"/>
      <c r="I3312" s="1271" t="s">
        <v>21</v>
      </c>
      <c r="J3312" s="1272"/>
      <c r="K3312" s="543"/>
      <c r="L3312" s="542"/>
      <c r="M3312" s="540"/>
    </row>
    <row r="3313" spans="1:13">
      <c r="A3313" s="547" t="s">
        <v>20</v>
      </c>
      <c r="B3313" s="545"/>
      <c r="C3313" s="545"/>
      <c r="D3313" s="545"/>
      <c r="E3313" s="545"/>
      <c r="F3313" s="546"/>
      <c r="G3313" s="545"/>
      <c r="H3313" s="544"/>
      <c r="I3313" s="1271" t="s">
        <v>19</v>
      </c>
      <c r="J3313" s="1272"/>
      <c r="K3313" s="543"/>
      <c r="L3313" s="542"/>
      <c r="M3313" s="540"/>
    </row>
    <row r="3314" spans="1:13">
      <c r="A3314" s="547" t="s">
        <v>18</v>
      </c>
      <c r="B3314" s="545"/>
      <c r="C3314" s="545"/>
      <c r="D3314" s="545"/>
      <c r="E3314" s="545"/>
      <c r="F3314" s="546"/>
      <c r="G3314" s="545"/>
      <c r="H3314" s="544"/>
      <c r="I3314" s="1271" t="s">
        <v>17</v>
      </c>
      <c r="J3314" s="1272"/>
      <c r="K3314" s="543"/>
      <c r="L3314" s="542"/>
      <c r="M3314" s="540"/>
    </row>
    <row r="3315" spans="1:13">
      <c r="A3315" s="547" t="s">
        <v>16</v>
      </c>
      <c r="B3315" s="545"/>
      <c r="C3315" s="545"/>
      <c r="D3315" s="545"/>
      <c r="E3315" s="545"/>
      <c r="F3315" s="546"/>
      <c r="G3315" s="545"/>
      <c r="H3315" s="544"/>
      <c r="I3315" s="1271" t="s">
        <v>15</v>
      </c>
      <c r="J3315" s="1272"/>
      <c r="K3315" s="543"/>
      <c r="L3315" s="542"/>
      <c r="M3315" s="540"/>
    </row>
    <row r="3316" spans="1:13">
      <c r="A3316" s="547" t="s">
        <v>14</v>
      </c>
      <c r="B3316" s="545"/>
      <c r="C3316" s="545"/>
      <c r="D3316" s="545"/>
      <c r="E3316" s="545"/>
      <c r="F3316" s="546"/>
      <c r="G3316" s="545"/>
      <c r="H3316" s="544"/>
      <c r="I3316" s="518"/>
      <c r="J3316" s="541"/>
      <c r="K3316" s="543"/>
      <c r="L3316" s="542"/>
      <c r="M3316" s="540"/>
    </row>
    <row r="3317" spans="1:13">
      <c r="A3317" s="547" t="s">
        <v>13</v>
      </c>
      <c r="B3317" s="545"/>
      <c r="C3317" s="545"/>
      <c r="D3317" s="545"/>
      <c r="E3317" s="545"/>
      <c r="F3317" s="546"/>
      <c r="G3317" s="545"/>
      <c r="H3317" s="544"/>
      <c r="I3317" s="518"/>
      <c r="J3317" s="541"/>
      <c r="K3317" s="543"/>
      <c r="L3317" s="542"/>
      <c r="M3317" s="540"/>
    </row>
    <row r="3318" spans="1:13">
      <c r="A3318" s="547" t="s">
        <v>12</v>
      </c>
      <c r="B3318" s="545"/>
      <c r="C3318" s="545"/>
      <c r="D3318" s="545"/>
      <c r="E3318" s="545"/>
      <c r="F3318" s="546"/>
      <c r="G3318" s="545"/>
      <c r="H3318" s="544"/>
      <c r="I3318" s="518"/>
      <c r="J3318" s="541"/>
      <c r="K3318" s="543"/>
      <c r="L3318" s="542"/>
      <c r="M3318" s="540"/>
    </row>
    <row r="3319" spans="1:13">
      <c r="A3319" s="547" t="s">
        <v>11</v>
      </c>
      <c r="B3319" s="545"/>
      <c r="C3319" s="545"/>
      <c r="D3319" s="545"/>
      <c r="E3319" s="545"/>
      <c r="F3319" s="546"/>
      <c r="G3319" s="545"/>
      <c r="H3319" s="544"/>
      <c r="I3319" s="518"/>
      <c r="J3319" s="541"/>
      <c r="K3319" s="543"/>
      <c r="L3319" s="542"/>
      <c r="M3319" s="540"/>
    </row>
    <row r="3320" spans="1:13">
      <c r="A3320" s="547" t="s">
        <v>10</v>
      </c>
      <c r="B3320" s="545"/>
      <c r="C3320" s="545"/>
      <c r="D3320" s="545"/>
      <c r="E3320" s="545"/>
      <c r="F3320" s="546"/>
      <c r="G3320" s="545"/>
      <c r="H3320" s="544"/>
      <c r="I3320" s="518"/>
      <c r="J3320" s="541"/>
      <c r="K3320" s="543"/>
      <c r="L3320" s="542"/>
      <c r="M3320" s="540"/>
    </row>
    <row r="3321" spans="1:13" ht="19.5" thickBot="1">
      <c r="A3321" s="1248" t="s">
        <v>9</v>
      </c>
      <c r="B3321" s="1249"/>
      <c r="C3321" s="1249"/>
      <c r="D3321" s="1249"/>
      <c r="E3321" s="1249"/>
      <c r="F3321" s="1249"/>
      <c r="G3321" s="1249"/>
      <c r="H3321" s="1250"/>
      <c r="I3321" s="518"/>
      <c r="J3321" s="541"/>
      <c r="K3321" s="518"/>
      <c r="L3321" s="541"/>
      <c r="M3321" s="540"/>
    </row>
    <row r="3322" spans="1:13">
      <c r="A3322" s="539" t="s">
        <v>8</v>
      </c>
      <c r="B3322" s="538"/>
      <c r="C3322" s="538"/>
      <c r="D3322" s="538"/>
      <c r="E3322" s="538"/>
      <c r="F3322" s="538"/>
      <c r="G3322" s="538"/>
      <c r="H3322" s="538"/>
      <c r="I3322" s="1251" t="s">
        <v>3</v>
      </c>
      <c r="J3322" s="1252"/>
      <c r="K3322" s="537"/>
      <c r="L3322" s="536"/>
      <c r="M3322" s="535"/>
    </row>
    <row r="3323" spans="1:13" ht="19.5" thickBot="1">
      <c r="A3323" s="534" t="s">
        <v>7</v>
      </c>
      <c r="B3323" s="533"/>
      <c r="C3323" s="533"/>
      <c r="D3323" s="533"/>
      <c r="E3323" s="533"/>
      <c r="F3323" s="533"/>
      <c r="G3323" s="533"/>
      <c r="H3323" s="533"/>
      <c r="I3323" s="532"/>
      <c r="J3323" s="530"/>
      <c r="K3323" s="531"/>
      <c r="L3323" s="530"/>
      <c r="M3323" s="529"/>
    </row>
    <row r="3324" spans="1:13" ht="19.5" thickBot="1">
      <c r="A3324" s="1228" t="s">
        <v>6</v>
      </c>
      <c r="B3324" s="1229"/>
      <c r="C3324" s="1229"/>
      <c r="D3324" s="1229"/>
      <c r="E3324" s="1229"/>
      <c r="F3324" s="1229"/>
      <c r="G3324" s="1229"/>
      <c r="H3324" s="1299"/>
      <c r="I3324" s="1232" t="s">
        <v>5</v>
      </c>
      <c r="J3324" s="1300"/>
      <c r="K3324" s="1296">
        <v>1.69</v>
      </c>
      <c r="L3324" s="1297"/>
      <c r="M3324" s="521">
        <f>K3324*12*I3256</f>
        <v>7633.3919999999998</v>
      </c>
    </row>
    <row r="3325" spans="1:13" ht="19.5" thickBot="1">
      <c r="A3325" s="526" t="s">
        <v>4</v>
      </c>
      <c r="B3325" s="525"/>
      <c r="C3325" s="525"/>
      <c r="D3325" s="525"/>
      <c r="E3325" s="525"/>
      <c r="F3325" s="525"/>
      <c r="G3325" s="525"/>
      <c r="H3325" s="525"/>
      <c r="I3325" s="1232" t="s">
        <v>3</v>
      </c>
      <c r="J3325" s="1233"/>
      <c r="K3325" s="1258">
        <v>0.46</v>
      </c>
      <c r="L3325" s="1259"/>
      <c r="M3325" s="521">
        <f>K3325*12*I3256</f>
        <v>2077.7280000000001</v>
      </c>
    </row>
    <row r="3326" spans="1:13" ht="19.5" thickBot="1">
      <c r="A3326" s="526" t="s">
        <v>2</v>
      </c>
      <c r="B3326" s="525"/>
      <c r="C3326" s="525"/>
      <c r="D3326" s="525"/>
      <c r="E3326" s="525"/>
      <c r="F3326" s="525"/>
      <c r="G3326" s="525"/>
      <c r="H3326" s="525"/>
      <c r="I3326" s="524"/>
      <c r="J3326" s="523"/>
      <c r="K3326" s="1258"/>
      <c r="L3326" s="1259"/>
      <c r="M3326" s="521">
        <f>K3326*12*I3256</f>
        <v>0</v>
      </c>
    </row>
    <row r="3327" spans="1:13" ht="19.5" thickBot="1">
      <c r="A3327" s="1228" t="s">
        <v>0</v>
      </c>
      <c r="B3327" s="1229"/>
      <c r="C3327" s="1229"/>
      <c r="D3327" s="1229"/>
      <c r="E3327" s="1229"/>
      <c r="F3327" s="1229"/>
      <c r="G3327" s="1229"/>
      <c r="H3327" s="1229"/>
      <c r="I3327" s="522"/>
      <c r="J3327" s="521"/>
      <c r="K3327" s="1230">
        <f>K3257+K3267+K3282+K3310+K3324+K3326+K3325</f>
        <v>37.869999999999997</v>
      </c>
      <c r="L3327" s="1231"/>
      <c r="M3327" s="521">
        <f>M3257+M3267+M3282+M3310+M3324+M3326+M3325</f>
        <v>171051.21599999999</v>
      </c>
    </row>
    <row r="3329" spans="1:13">
      <c r="A3329" s="1329" t="s">
        <v>104</v>
      </c>
      <c r="B3329" s="1329"/>
      <c r="C3329" s="1329"/>
      <c r="D3329" s="1329"/>
      <c r="E3329" s="1329"/>
      <c r="F3329" s="1329"/>
      <c r="G3329" s="1329"/>
      <c r="H3329" s="1329"/>
      <c r="I3329" s="1329"/>
      <c r="J3329" s="1329"/>
      <c r="K3329" s="1329"/>
      <c r="L3329" s="1329"/>
      <c r="M3329" s="573"/>
    </row>
    <row r="3330" spans="1:13">
      <c r="A3330" s="1294" t="s">
        <v>103</v>
      </c>
      <c r="B3330" s="1294"/>
      <c r="C3330" s="1294"/>
      <c r="D3330" s="1294"/>
      <c r="E3330" s="1294"/>
      <c r="F3330" s="1294"/>
      <c r="G3330" s="1294"/>
      <c r="H3330" s="1294"/>
      <c r="I3330" s="1294"/>
      <c r="J3330" s="1294"/>
      <c r="K3330" s="1294"/>
      <c r="L3330" s="1294"/>
      <c r="M3330" s="573"/>
    </row>
    <row r="3331" spans="1:13">
      <c r="A3331" s="607"/>
      <c r="B3331" s="607"/>
      <c r="C3331" s="607"/>
      <c r="D3331" s="607"/>
      <c r="E3331" s="607"/>
      <c r="F3331" s="607" t="s">
        <v>238</v>
      </c>
      <c r="G3331" s="607"/>
      <c r="H3331" s="607"/>
      <c r="I3331" s="607"/>
      <c r="J3331" s="607"/>
      <c r="K3331" s="607"/>
      <c r="L3331" s="607"/>
      <c r="M3331" s="573"/>
    </row>
    <row r="3332" spans="1:13">
      <c r="A3332" s="615"/>
      <c r="B3332" s="591"/>
      <c r="C3332" s="1295" t="s">
        <v>100</v>
      </c>
      <c r="D3332" s="1295"/>
      <c r="E3332" s="1295"/>
      <c r="F3332" s="591"/>
      <c r="G3332" s="591"/>
      <c r="H3332" s="590"/>
      <c r="I3332" s="1285" t="s">
        <v>99</v>
      </c>
      <c r="J3332" s="1286"/>
      <c r="K3332" s="1285" t="s">
        <v>98</v>
      </c>
      <c r="L3332" s="1286"/>
      <c r="M3332" s="589"/>
    </row>
    <row r="3333" spans="1:13">
      <c r="A3333" s="558"/>
      <c r="B3333" s="518"/>
      <c r="C3333" s="518"/>
      <c r="D3333" s="518"/>
      <c r="E3333" s="518"/>
      <c r="F3333" s="518"/>
      <c r="G3333" s="518"/>
      <c r="H3333" s="541"/>
      <c r="I3333" s="518"/>
      <c r="J3333" s="541"/>
      <c r="K3333" s="1271" t="s">
        <v>97</v>
      </c>
      <c r="L3333" s="1272"/>
      <c r="M3333" s="616" t="s">
        <v>96</v>
      </c>
    </row>
    <row r="3334" spans="1:13">
      <c r="A3334" s="558"/>
      <c r="B3334" s="518"/>
      <c r="C3334" s="518"/>
      <c r="D3334" s="518"/>
      <c r="E3334" s="518"/>
      <c r="F3334" s="518"/>
      <c r="G3334" s="518"/>
      <c r="H3334" s="541"/>
      <c r="I3334" s="1271" t="s">
        <v>95</v>
      </c>
      <c r="J3334" s="1272"/>
      <c r="K3334" s="1275" t="s">
        <v>94</v>
      </c>
      <c r="L3334" s="1276"/>
      <c r="M3334" s="616" t="s">
        <v>93</v>
      </c>
    </row>
    <row r="3335" spans="1:13" ht="19.5" thickBot="1">
      <c r="A3335" s="615"/>
      <c r="B3335" s="591"/>
      <c r="C3335" s="591"/>
      <c r="D3335" s="591"/>
      <c r="E3335" s="591"/>
      <c r="F3335" s="591"/>
      <c r="G3335" s="591"/>
      <c r="H3335" s="590"/>
      <c r="I3335" s="1291">
        <v>374.7</v>
      </c>
      <c r="J3335" s="1292"/>
      <c r="K3335" s="1240"/>
      <c r="L3335" s="1241"/>
      <c r="M3335" s="614"/>
    </row>
    <row r="3336" spans="1:13">
      <c r="A3336" s="605" t="s">
        <v>92</v>
      </c>
      <c r="B3336" s="583"/>
      <c r="C3336" s="583"/>
      <c r="D3336" s="583"/>
      <c r="E3336" s="583"/>
      <c r="F3336" s="583"/>
      <c r="G3336" s="583"/>
      <c r="H3336" s="613"/>
      <c r="I3336" s="537"/>
      <c r="J3336" s="536"/>
      <c r="K3336" s="1293">
        <f>K3339+K3342</f>
        <v>9.59</v>
      </c>
      <c r="L3336" s="1288"/>
      <c r="M3336" s="535">
        <f>K3336*12*I3335</f>
        <v>43120.475999999995</v>
      </c>
    </row>
    <row r="3337" spans="1:13">
      <c r="A3337" s="612" t="s">
        <v>91</v>
      </c>
      <c r="B3337" s="611"/>
      <c r="C3337" s="611"/>
      <c r="D3337" s="611"/>
      <c r="E3337" s="611"/>
      <c r="F3337" s="611"/>
      <c r="G3337" s="611"/>
      <c r="H3337" s="606"/>
      <c r="I3337" s="518"/>
      <c r="J3337" s="541"/>
      <c r="K3337" s="518"/>
      <c r="L3337" s="541"/>
      <c r="M3337" s="610"/>
    </row>
    <row r="3338" spans="1:13" ht="19.5" thickBot="1">
      <c r="A3338" s="601" t="s">
        <v>90</v>
      </c>
      <c r="B3338" s="609"/>
      <c r="C3338" s="609"/>
      <c r="D3338" s="609"/>
      <c r="E3338" s="609"/>
      <c r="F3338" s="609"/>
      <c r="G3338" s="609"/>
      <c r="H3338" s="608"/>
      <c r="I3338" s="531"/>
      <c r="J3338" s="530"/>
      <c r="K3338" s="531"/>
      <c r="L3338" s="530"/>
      <c r="M3338" s="529"/>
    </row>
    <row r="3339" spans="1:13">
      <c r="A3339" s="588" t="s">
        <v>89</v>
      </c>
      <c r="B3339" s="581"/>
      <c r="C3339" s="581"/>
      <c r="D3339" s="581"/>
      <c r="E3339" s="581"/>
      <c r="F3339" s="581"/>
      <c r="G3339" s="581"/>
      <c r="H3339" s="580"/>
      <c r="I3339" s="1275" t="s">
        <v>27</v>
      </c>
      <c r="J3339" s="1276"/>
      <c r="K3339" s="1251">
        <v>5.54</v>
      </c>
      <c r="L3339" s="1252"/>
      <c r="M3339" s="540">
        <f>K3339*12*I3335</f>
        <v>24910.056</v>
      </c>
    </row>
    <row r="3340" spans="1:13">
      <c r="A3340" s="547" t="s">
        <v>80</v>
      </c>
      <c r="B3340" s="518"/>
      <c r="C3340" s="518"/>
      <c r="D3340" s="518"/>
      <c r="E3340" s="518"/>
      <c r="F3340" s="518"/>
      <c r="G3340" s="518"/>
      <c r="H3340" s="541"/>
      <c r="I3340" s="1271" t="s">
        <v>70</v>
      </c>
      <c r="J3340" s="1272"/>
      <c r="K3340" s="573"/>
      <c r="L3340" s="541"/>
      <c r="M3340" s="540"/>
    </row>
    <row r="3341" spans="1:13">
      <c r="A3341" s="588" t="s">
        <v>79</v>
      </c>
      <c r="B3341" s="581"/>
      <c r="C3341" s="581"/>
      <c r="D3341" s="581"/>
      <c r="E3341" s="581"/>
      <c r="F3341" s="581"/>
      <c r="G3341" s="581"/>
      <c r="H3341" s="580"/>
      <c r="I3341" s="1275"/>
      <c r="J3341" s="1276"/>
      <c r="K3341" s="573"/>
      <c r="L3341" s="541"/>
      <c r="M3341" s="540"/>
    </row>
    <row r="3342" spans="1:13">
      <c r="A3342" s="588" t="s">
        <v>88</v>
      </c>
      <c r="B3342" s="581"/>
      <c r="C3342" s="581"/>
      <c r="D3342" s="581"/>
      <c r="E3342" s="581"/>
      <c r="F3342" s="581"/>
      <c r="G3342" s="581"/>
      <c r="H3342" s="580"/>
      <c r="I3342" s="1277" t="s">
        <v>59</v>
      </c>
      <c r="J3342" s="1278"/>
      <c r="K3342" s="1271">
        <v>4.05</v>
      </c>
      <c r="L3342" s="1272"/>
      <c r="M3342" s="540">
        <f>K3342*12*I3335</f>
        <v>18210.419999999998</v>
      </c>
    </row>
    <row r="3343" spans="1:13">
      <c r="A3343" s="595" t="s">
        <v>87</v>
      </c>
      <c r="B3343" s="563"/>
      <c r="C3343" s="563"/>
      <c r="D3343" s="563"/>
      <c r="E3343" s="563"/>
      <c r="F3343" s="563"/>
      <c r="G3343" s="563"/>
      <c r="H3343" s="517"/>
      <c r="I3343" s="1271" t="s">
        <v>70</v>
      </c>
      <c r="J3343" s="1272"/>
      <c r="K3343" s="607"/>
      <c r="L3343" s="606"/>
      <c r="M3343" s="540"/>
    </row>
    <row r="3344" spans="1:13">
      <c r="A3344" s="594" t="s">
        <v>86</v>
      </c>
      <c r="B3344" s="591"/>
      <c r="C3344" s="591"/>
      <c r="D3344" s="591"/>
      <c r="E3344" s="591"/>
      <c r="F3344" s="591"/>
      <c r="G3344" s="591"/>
      <c r="H3344" s="590"/>
      <c r="I3344" s="1271"/>
      <c r="J3344" s="1272"/>
      <c r="K3344" s="573"/>
      <c r="L3344" s="541"/>
      <c r="M3344" s="540"/>
    </row>
    <row r="3345" spans="1:13" ht="19.5" thickBot="1">
      <c r="A3345" s="588" t="s">
        <v>85</v>
      </c>
      <c r="B3345" s="587"/>
      <c r="C3345" s="587"/>
      <c r="D3345" s="587"/>
      <c r="E3345" s="587"/>
      <c r="F3345" s="587"/>
      <c r="G3345" s="587"/>
      <c r="H3345" s="586"/>
      <c r="I3345" s="581"/>
      <c r="J3345" s="580"/>
      <c r="K3345" s="1238"/>
      <c r="L3345" s="1239"/>
      <c r="M3345" s="540"/>
    </row>
    <row r="3346" spans="1:13">
      <c r="A3346" s="605" t="s">
        <v>84</v>
      </c>
      <c r="B3346" s="604"/>
      <c r="C3346" s="604"/>
      <c r="D3346" s="604"/>
      <c r="E3346" s="604"/>
      <c r="F3346" s="604"/>
      <c r="G3346" s="604"/>
      <c r="H3346" s="603"/>
      <c r="I3346" s="537"/>
      <c r="J3346" s="602"/>
      <c r="K3346" s="1290">
        <f>K3348+K3353+K3356</f>
        <v>7.2000000000000011</v>
      </c>
      <c r="L3346" s="1288"/>
      <c r="M3346" s="535">
        <f>K3346*12*I3335</f>
        <v>32374.080000000002</v>
      </c>
    </row>
    <row r="3347" spans="1:13" ht="19.5" thickBot="1">
      <c r="A3347" s="601" t="s">
        <v>83</v>
      </c>
      <c r="B3347" s="600"/>
      <c r="C3347" s="600"/>
      <c r="D3347" s="600"/>
      <c r="E3347" s="600"/>
      <c r="F3347" s="600"/>
      <c r="G3347" s="600"/>
      <c r="H3347" s="599"/>
      <c r="I3347" s="531"/>
      <c r="J3347" s="598"/>
      <c r="K3347" s="531"/>
      <c r="L3347" s="530"/>
      <c r="M3347" s="529"/>
    </row>
    <row r="3348" spans="1:13">
      <c r="A3348" s="547" t="s">
        <v>82</v>
      </c>
      <c r="B3348" s="546"/>
      <c r="C3348" s="546"/>
      <c r="D3348" s="546"/>
      <c r="E3348" s="546"/>
      <c r="F3348" s="546"/>
      <c r="G3348" s="546"/>
      <c r="H3348" s="544"/>
      <c r="I3348" s="1271" t="s">
        <v>27</v>
      </c>
      <c r="J3348" s="1272"/>
      <c r="K3348" s="1251">
        <v>4.1100000000000003</v>
      </c>
      <c r="L3348" s="1252"/>
      <c r="M3348" s="540">
        <f>K3348*12*I3335</f>
        <v>18480.204000000002</v>
      </c>
    </row>
    <row r="3349" spans="1:13">
      <c r="A3349" s="588" t="s">
        <v>81</v>
      </c>
      <c r="B3349" s="587"/>
      <c r="C3349" s="587"/>
      <c r="D3349" s="587"/>
      <c r="E3349" s="587"/>
      <c r="F3349" s="587"/>
      <c r="G3349" s="587"/>
      <c r="H3349" s="586"/>
      <c r="I3349" s="597"/>
      <c r="J3349" s="596"/>
      <c r="K3349" s="573"/>
      <c r="L3349" s="541"/>
      <c r="M3349" s="540"/>
    </row>
    <row r="3350" spans="1:13">
      <c r="A3350" s="547" t="s">
        <v>80</v>
      </c>
      <c r="B3350" s="518"/>
      <c r="C3350" s="518"/>
      <c r="D3350" s="518"/>
      <c r="E3350" s="518"/>
      <c r="F3350" s="518"/>
      <c r="G3350" s="518"/>
      <c r="H3350" s="541"/>
      <c r="I3350" s="1271" t="s">
        <v>70</v>
      </c>
      <c r="J3350" s="1272"/>
      <c r="K3350" s="573"/>
      <c r="L3350" s="541"/>
      <c r="M3350" s="540"/>
    </row>
    <row r="3351" spans="1:13">
      <c r="A3351" s="588" t="s">
        <v>79</v>
      </c>
      <c r="B3351" s="581"/>
      <c r="C3351" s="581"/>
      <c r="D3351" s="581"/>
      <c r="E3351" s="581"/>
      <c r="F3351" s="581"/>
      <c r="G3351" s="581"/>
      <c r="H3351" s="580"/>
      <c r="I3351" s="1275"/>
      <c r="J3351" s="1276"/>
      <c r="K3351" s="573"/>
      <c r="L3351" s="541"/>
      <c r="M3351" s="540"/>
    </row>
    <row r="3352" spans="1:13">
      <c r="A3352" s="595" t="s">
        <v>78</v>
      </c>
      <c r="B3352" s="563"/>
      <c r="C3352" s="517"/>
      <c r="D3352" s="518"/>
      <c r="E3352" s="518"/>
      <c r="F3352" s="518"/>
      <c r="G3352" s="518"/>
      <c r="H3352" s="541"/>
      <c r="I3352" s="1271" t="s">
        <v>70</v>
      </c>
      <c r="J3352" s="1272"/>
      <c r="K3352" s="573"/>
      <c r="L3352" s="541"/>
      <c r="M3352" s="540"/>
    </row>
    <row r="3353" spans="1:13">
      <c r="A3353" s="547" t="s">
        <v>77</v>
      </c>
      <c r="B3353" s="518"/>
      <c r="C3353" s="518"/>
      <c r="D3353" s="563"/>
      <c r="E3353" s="563"/>
      <c r="F3353" s="563"/>
      <c r="G3353" s="563"/>
      <c r="H3353" s="517"/>
      <c r="I3353" s="1277" t="s">
        <v>59</v>
      </c>
      <c r="J3353" s="1278"/>
      <c r="K3353" s="1271">
        <v>1.36</v>
      </c>
      <c r="L3353" s="1272"/>
      <c r="M3353" s="540">
        <f>K3353*12*I3335</f>
        <v>6115.1040000000003</v>
      </c>
    </row>
    <row r="3354" spans="1:13">
      <c r="A3354" s="594" t="s">
        <v>76</v>
      </c>
      <c r="B3354" s="593"/>
      <c r="C3354" s="593"/>
      <c r="D3354" s="593"/>
      <c r="E3354" s="593"/>
      <c r="F3354" s="593"/>
      <c r="G3354" s="593"/>
      <c r="H3354" s="592"/>
      <c r="I3354" s="1285" t="s">
        <v>75</v>
      </c>
      <c r="J3354" s="1286"/>
      <c r="K3354" s="573"/>
      <c r="L3354" s="541"/>
      <c r="M3354" s="540"/>
    </row>
    <row r="3355" spans="1:13">
      <c r="A3355" s="588"/>
      <c r="B3355" s="587"/>
      <c r="C3355" s="587"/>
      <c r="D3355" s="587"/>
      <c r="E3355" s="587"/>
      <c r="F3355" s="587"/>
      <c r="G3355" s="587"/>
      <c r="H3355" s="586"/>
      <c r="I3355" s="581" t="s">
        <v>74</v>
      </c>
      <c r="J3355" s="580"/>
      <c r="K3355" s="573"/>
      <c r="L3355" s="541"/>
      <c r="M3355" s="540"/>
    </row>
    <row r="3356" spans="1:13">
      <c r="A3356" s="594" t="s">
        <v>73</v>
      </c>
      <c r="B3356" s="593"/>
      <c r="C3356" s="593"/>
      <c r="D3356" s="593"/>
      <c r="E3356" s="593"/>
      <c r="F3356" s="593"/>
      <c r="G3356" s="593"/>
      <c r="H3356" s="592"/>
      <c r="I3356" s="1285" t="s">
        <v>59</v>
      </c>
      <c r="J3356" s="1286"/>
      <c r="K3356" s="1271">
        <v>1.73</v>
      </c>
      <c r="L3356" s="1272"/>
      <c r="M3356" s="540">
        <f>K3356*12*I3335</f>
        <v>7778.771999999999</v>
      </c>
    </row>
    <row r="3357" spans="1:13">
      <c r="A3357" s="588" t="s">
        <v>72</v>
      </c>
      <c r="B3357" s="587"/>
      <c r="C3357" s="587"/>
      <c r="D3357" s="587"/>
      <c r="E3357" s="587"/>
      <c r="F3357" s="587"/>
      <c r="G3357" s="587"/>
      <c r="H3357" s="586"/>
      <c r="I3357" s="581"/>
      <c r="J3357" s="580"/>
      <c r="K3357" s="573"/>
      <c r="L3357" s="541"/>
      <c r="M3357" s="540"/>
    </row>
    <row r="3358" spans="1:13">
      <c r="A3358" s="594" t="s">
        <v>71</v>
      </c>
      <c r="B3358" s="593"/>
      <c r="C3358" s="593"/>
      <c r="D3358" s="593"/>
      <c r="E3358" s="593"/>
      <c r="F3358" s="593"/>
      <c r="G3358" s="593"/>
      <c r="H3358" s="592"/>
      <c r="I3358" s="1271" t="s">
        <v>70</v>
      </c>
      <c r="J3358" s="1272"/>
      <c r="K3358" s="573"/>
      <c r="L3358" s="541"/>
      <c r="M3358" s="540"/>
    </row>
    <row r="3359" spans="1:13">
      <c r="A3359" s="594" t="s">
        <v>69</v>
      </c>
      <c r="B3359" s="593"/>
      <c r="C3359" s="593"/>
      <c r="D3359" s="593"/>
      <c r="E3359" s="593"/>
      <c r="F3359" s="593"/>
      <c r="G3359" s="593"/>
      <c r="H3359" s="592"/>
      <c r="I3359" s="1285" t="s">
        <v>68</v>
      </c>
      <c r="J3359" s="1286"/>
      <c r="K3359" s="591"/>
      <c r="L3359" s="590"/>
      <c r="M3359" s="589"/>
    </row>
    <row r="3360" spans="1:13" ht="19.5" thickBot="1">
      <c r="A3360" s="588"/>
      <c r="B3360" s="587"/>
      <c r="C3360" s="587"/>
      <c r="D3360" s="587"/>
      <c r="E3360" s="587"/>
      <c r="F3360" s="587"/>
      <c r="G3360" s="587"/>
      <c r="H3360" s="586"/>
      <c r="I3360" s="1282" t="s">
        <v>67</v>
      </c>
      <c r="J3360" s="1283"/>
      <c r="K3360" s="581"/>
      <c r="L3360" s="580"/>
      <c r="M3360" s="585"/>
    </row>
    <row r="3361" spans="1:13">
      <c r="A3361" s="584" t="s">
        <v>66</v>
      </c>
      <c r="B3361" s="583"/>
      <c r="C3361" s="583"/>
      <c r="D3361" s="583"/>
      <c r="E3361" s="583"/>
      <c r="F3361" s="583"/>
      <c r="G3361" s="537"/>
      <c r="H3361" s="536"/>
      <c r="I3361" s="537"/>
      <c r="J3361" s="536"/>
      <c r="K3361" s="1287">
        <f>K3363+K3370+K3378+K3382+K3386</f>
        <v>14.590000000000002</v>
      </c>
      <c r="L3361" s="1288"/>
      <c r="M3361" s="535">
        <f>M3363+M3370+M3378+M3382+M3386</f>
        <v>65602.47600000001</v>
      </c>
    </row>
    <row r="3362" spans="1:13" ht="19.5" thickBot="1">
      <c r="A3362" s="582"/>
      <c r="B3362" s="531"/>
      <c r="C3362" s="531"/>
      <c r="D3362" s="531"/>
      <c r="E3362" s="531"/>
      <c r="F3362" s="531"/>
      <c r="G3362" s="531"/>
      <c r="H3362" s="530"/>
      <c r="I3362" s="531"/>
      <c r="J3362" s="530"/>
      <c r="K3362" s="531"/>
      <c r="L3362" s="530"/>
      <c r="M3362" s="529"/>
    </row>
    <row r="3363" spans="1:13" ht="19.5" thickBot="1">
      <c r="A3363" s="1228" t="s">
        <v>65</v>
      </c>
      <c r="B3363" s="1229"/>
      <c r="C3363" s="1229"/>
      <c r="D3363" s="1229"/>
      <c r="E3363" s="1229"/>
      <c r="F3363" s="1229"/>
      <c r="G3363" s="1229"/>
      <c r="H3363" s="1279"/>
      <c r="I3363" s="550"/>
      <c r="J3363" s="549"/>
      <c r="K3363" s="1289">
        <f>K3364+K3365+K3366+K3368+K3369</f>
        <v>8.3000000000000007</v>
      </c>
      <c r="L3363" s="1284"/>
      <c r="M3363" s="548">
        <f>K3363*12*I3335</f>
        <v>37320.120000000003</v>
      </c>
    </row>
    <row r="3364" spans="1:13">
      <c r="A3364" s="588" t="s">
        <v>64</v>
      </c>
      <c r="B3364" s="587"/>
      <c r="C3364" s="587"/>
      <c r="D3364" s="587"/>
      <c r="E3364" s="587"/>
      <c r="F3364" s="587"/>
      <c r="G3364" s="587"/>
      <c r="H3364" s="586"/>
      <c r="I3364" s="1275" t="s">
        <v>63</v>
      </c>
      <c r="J3364" s="1276"/>
      <c r="K3364" s="1251">
        <v>2.2400000000000002</v>
      </c>
      <c r="L3364" s="1252"/>
      <c r="M3364" s="540">
        <f>K3364*12*I3335</f>
        <v>10071.936000000002</v>
      </c>
    </row>
    <row r="3365" spans="1:13">
      <c r="A3365" s="595" t="s">
        <v>62</v>
      </c>
      <c r="B3365" s="676"/>
      <c r="C3365" s="676"/>
      <c r="D3365" s="676"/>
      <c r="E3365" s="676"/>
      <c r="F3365" s="676"/>
      <c r="G3365" s="676"/>
      <c r="H3365" s="675"/>
      <c r="I3365" s="1277" t="s">
        <v>61</v>
      </c>
      <c r="J3365" s="1278"/>
      <c r="K3365" s="1271">
        <v>5.28</v>
      </c>
      <c r="L3365" s="1272"/>
      <c r="M3365" s="540">
        <f>K3365*12*I3335</f>
        <v>23740.991999999998</v>
      </c>
    </row>
    <row r="3366" spans="1:13">
      <c r="A3366" s="594" t="s">
        <v>60</v>
      </c>
      <c r="B3366" s="593"/>
      <c r="C3366" s="593"/>
      <c r="D3366" s="593"/>
      <c r="E3366" s="593"/>
      <c r="F3366" s="593"/>
      <c r="G3366" s="593"/>
      <c r="H3366" s="592"/>
      <c r="I3366" s="1285" t="s">
        <v>59</v>
      </c>
      <c r="J3366" s="1286"/>
      <c r="K3366" s="1271">
        <v>0.6</v>
      </c>
      <c r="L3366" s="1272"/>
      <c r="M3366" s="540">
        <f>K3366*12*I3335</f>
        <v>2697.8399999999997</v>
      </c>
    </row>
    <row r="3367" spans="1:13">
      <c r="A3367" s="678" t="s">
        <v>58</v>
      </c>
      <c r="B3367" s="581"/>
      <c r="C3367" s="581"/>
      <c r="D3367" s="581"/>
      <c r="E3367" s="587"/>
      <c r="F3367" s="587"/>
      <c r="G3367" s="587"/>
      <c r="H3367" s="586"/>
      <c r="I3367" s="581"/>
      <c r="J3367" s="580"/>
      <c r="K3367" s="518"/>
      <c r="L3367" s="541"/>
      <c r="M3367" s="540"/>
    </row>
    <row r="3368" spans="1:13">
      <c r="A3368" s="595" t="s">
        <v>57</v>
      </c>
      <c r="B3368" s="676"/>
      <c r="C3368" s="676"/>
      <c r="D3368" s="676"/>
      <c r="E3368" s="676"/>
      <c r="F3368" s="676"/>
      <c r="G3368" s="676"/>
      <c r="H3368" s="675"/>
      <c r="I3368" s="1277" t="s">
        <v>27</v>
      </c>
      <c r="J3368" s="1278"/>
      <c r="K3368" s="1271">
        <v>0.18</v>
      </c>
      <c r="L3368" s="1272"/>
      <c r="M3368" s="540">
        <f>K3368*12*I3335</f>
        <v>809.35199999999998</v>
      </c>
    </row>
    <row r="3369" spans="1:13" ht="19.5" thickBot="1">
      <c r="A3369" s="594" t="s">
        <v>56</v>
      </c>
      <c r="B3369" s="593"/>
      <c r="C3369" s="593"/>
      <c r="D3369" s="593"/>
      <c r="E3369" s="593"/>
      <c r="F3369" s="593"/>
      <c r="G3369" s="593"/>
      <c r="H3369" s="592"/>
      <c r="I3369" s="1240" t="s">
        <v>27</v>
      </c>
      <c r="J3369" s="1241"/>
      <c r="K3369" s="1282"/>
      <c r="L3369" s="1283"/>
      <c r="M3369" s="540">
        <f>K3369*I3335*12</f>
        <v>0</v>
      </c>
    </row>
    <row r="3370" spans="1:13" ht="19.5" thickBot="1">
      <c r="A3370" s="1303" t="s">
        <v>55</v>
      </c>
      <c r="B3370" s="1304"/>
      <c r="C3370" s="1304"/>
      <c r="D3370" s="1304"/>
      <c r="E3370" s="1304"/>
      <c r="F3370" s="1304"/>
      <c r="G3370" s="1304"/>
      <c r="H3370" s="1305"/>
      <c r="I3370" s="550"/>
      <c r="J3370" s="549"/>
      <c r="K3370" s="1274">
        <f>K3371+K3372+K3374+K3375+K3376+K3377</f>
        <v>2.5499999999999998</v>
      </c>
      <c r="L3370" s="1284"/>
      <c r="M3370" s="548">
        <f>K3370*12*I3335</f>
        <v>11465.82</v>
      </c>
    </row>
    <row r="3371" spans="1:13">
      <c r="A3371" s="677" t="s">
        <v>54</v>
      </c>
      <c r="B3371" s="581"/>
      <c r="C3371" s="581"/>
      <c r="D3371" s="581"/>
      <c r="E3371" s="581"/>
      <c r="F3371" s="587"/>
      <c r="G3371" s="587"/>
      <c r="H3371" s="586"/>
      <c r="I3371" s="576"/>
      <c r="J3371" s="541"/>
      <c r="K3371" s="1251">
        <v>0.14000000000000001</v>
      </c>
      <c r="L3371" s="1252"/>
      <c r="M3371" s="540">
        <f>K3371*12*I3335</f>
        <v>629.49600000000009</v>
      </c>
    </row>
    <row r="3372" spans="1:13">
      <c r="A3372" s="615" t="s">
        <v>53</v>
      </c>
      <c r="B3372" s="591"/>
      <c r="C3372" s="591"/>
      <c r="D3372" s="591"/>
      <c r="E3372" s="591"/>
      <c r="F3372" s="593"/>
      <c r="G3372" s="593"/>
      <c r="H3372" s="592"/>
      <c r="I3372" s="1271" t="s">
        <v>52</v>
      </c>
      <c r="J3372" s="1272"/>
      <c r="K3372" s="1271">
        <v>1.22</v>
      </c>
      <c r="L3372" s="1272"/>
      <c r="M3372" s="540">
        <f>K3372*12*I3335</f>
        <v>5485.6080000000002</v>
      </c>
    </row>
    <row r="3373" spans="1:13">
      <c r="A3373" s="588" t="s">
        <v>51</v>
      </c>
      <c r="B3373" s="587"/>
      <c r="C3373" s="587"/>
      <c r="D3373" s="587"/>
      <c r="E3373" s="587"/>
      <c r="F3373" s="587"/>
      <c r="G3373" s="587"/>
      <c r="H3373" s="586"/>
      <c r="I3373" s="1275" t="s">
        <v>50</v>
      </c>
      <c r="J3373" s="1276"/>
      <c r="K3373" s="573"/>
      <c r="L3373" s="541"/>
      <c r="M3373" s="540"/>
    </row>
    <row r="3374" spans="1:13">
      <c r="A3374" s="595" t="s">
        <v>49</v>
      </c>
      <c r="B3374" s="676"/>
      <c r="C3374" s="676"/>
      <c r="D3374" s="676"/>
      <c r="E3374" s="676"/>
      <c r="F3374" s="676"/>
      <c r="G3374" s="676"/>
      <c r="H3374" s="675"/>
      <c r="I3374" s="1277" t="s">
        <v>48</v>
      </c>
      <c r="J3374" s="1278"/>
      <c r="K3374" s="1271">
        <v>0.75</v>
      </c>
      <c r="L3374" s="1272"/>
      <c r="M3374" s="540">
        <f>K3374*12*I3335</f>
        <v>3372.2999999999997</v>
      </c>
    </row>
    <row r="3375" spans="1:13">
      <c r="A3375" s="595" t="s">
        <v>47</v>
      </c>
      <c r="B3375" s="676"/>
      <c r="C3375" s="676"/>
      <c r="D3375" s="676"/>
      <c r="E3375" s="676"/>
      <c r="F3375" s="676"/>
      <c r="G3375" s="676"/>
      <c r="H3375" s="675"/>
      <c r="I3375" s="1277" t="s">
        <v>46</v>
      </c>
      <c r="J3375" s="1278"/>
      <c r="K3375" s="1271">
        <v>0.19</v>
      </c>
      <c r="L3375" s="1272"/>
      <c r="M3375" s="540">
        <f>K3375*12*I3335</f>
        <v>854.31600000000003</v>
      </c>
    </row>
    <row r="3376" spans="1:13">
      <c r="A3376" s="594" t="s">
        <v>38</v>
      </c>
      <c r="B3376" s="593"/>
      <c r="C3376" s="593"/>
      <c r="D3376" s="593"/>
      <c r="E3376" s="593"/>
      <c r="F3376" s="593"/>
      <c r="G3376" s="593"/>
      <c r="H3376" s="592"/>
      <c r="I3376" s="1277" t="s">
        <v>37</v>
      </c>
      <c r="J3376" s="1278"/>
      <c r="K3376" s="1238">
        <v>0.1</v>
      </c>
      <c r="L3376" s="1239"/>
      <c r="M3376" s="540">
        <f>K3376*12*I3335</f>
        <v>449.64000000000004</v>
      </c>
    </row>
    <row r="3377" spans="1:13" ht="19.5" thickBot="1">
      <c r="A3377" s="594" t="s">
        <v>45</v>
      </c>
      <c r="B3377" s="593"/>
      <c r="C3377" s="593"/>
      <c r="D3377" s="593"/>
      <c r="E3377" s="593"/>
      <c r="F3377" s="593"/>
      <c r="G3377" s="593"/>
      <c r="H3377" s="592"/>
      <c r="I3377" s="1240" t="s">
        <v>44</v>
      </c>
      <c r="J3377" s="1241"/>
      <c r="K3377" s="1242">
        <v>0.15</v>
      </c>
      <c r="L3377" s="1243"/>
      <c r="M3377" s="572">
        <f>K3377*12*I3335</f>
        <v>674.45999999999992</v>
      </c>
    </row>
    <row r="3378" spans="1:13" ht="19.5" thickBot="1">
      <c r="A3378" s="1303" t="s">
        <v>43</v>
      </c>
      <c r="B3378" s="1304"/>
      <c r="C3378" s="1304"/>
      <c r="D3378" s="1304"/>
      <c r="E3378" s="1304"/>
      <c r="F3378" s="1304"/>
      <c r="G3378" s="1304"/>
      <c r="H3378" s="1305"/>
      <c r="I3378" s="571"/>
      <c r="J3378" s="570"/>
      <c r="K3378" s="1269">
        <f>K3379+K3380+K3381</f>
        <v>1.67</v>
      </c>
      <c r="L3378" s="1270"/>
      <c r="M3378" s="548">
        <f>K3378*12*I3335</f>
        <v>7508.9879999999994</v>
      </c>
    </row>
    <row r="3379" spans="1:13">
      <c r="A3379" s="588" t="s">
        <v>42</v>
      </c>
      <c r="B3379" s="587"/>
      <c r="C3379" s="587"/>
      <c r="D3379" s="587"/>
      <c r="E3379" s="587"/>
      <c r="F3379" s="587"/>
      <c r="G3379" s="587"/>
      <c r="H3379" s="586"/>
      <c r="I3379" s="1234" t="s">
        <v>41</v>
      </c>
      <c r="J3379" s="1235"/>
      <c r="K3379" s="1236">
        <v>0.8</v>
      </c>
      <c r="L3379" s="1237"/>
      <c r="M3379" s="540">
        <f>K3379*12*I3335</f>
        <v>3597.1200000000003</v>
      </c>
    </row>
    <row r="3380" spans="1:13">
      <c r="A3380" s="595" t="s">
        <v>40</v>
      </c>
      <c r="B3380" s="676"/>
      <c r="C3380" s="676"/>
      <c r="D3380" s="676"/>
      <c r="E3380" s="676"/>
      <c r="F3380" s="676"/>
      <c r="G3380" s="676"/>
      <c r="H3380" s="675"/>
      <c r="I3380" s="563" t="s">
        <v>39</v>
      </c>
      <c r="J3380" s="517"/>
      <c r="K3380" s="1238">
        <v>0.7</v>
      </c>
      <c r="L3380" s="1239"/>
      <c r="M3380" s="540">
        <f>K3380*12*I3335</f>
        <v>3147.4799999999996</v>
      </c>
    </row>
    <row r="3381" spans="1:13" ht="19.5" thickBot="1">
      <c r="A3381" s="594" t="s">
        <v>38</v>
      </c>
      <c r="B3381" s="593"/>
      <c r="C3381" s="593"/>
      <c r="D3381" s="593"/>
      <c r="E3381" s="593"/>
      <c r="F3381" s="593"/>
      <c r="G3381" s="593"/>
      <c r="H3381" s="592"/>
      <c r="I3381" s="1240" t="s">
        <v>37</v>
      </c>
      <c r="J3381" s="1241"/>
      <c r="K3381" s="1242">
        <v>0.17</v>
      </c>
      <c r="L3381" s="1243"/>
      <c r="M3381" s="540">
        <f>K3381*12*I3335</f>
        <v>764.38800000000003</v>
      </c>
    </row>
    <row r="3382" spans="1:13" ht="19.5" thickBot="1">
      <c r="A3382" s="1228" t="s">
        <v>106</v>
      </c>
      <c r="B3382" s="1229"/>
      <c r="C3382" s="1229"/>
      <c r="D3382" s="1229"/>
      <c r="E3382" s="1229"/>
      <c r="F3382" s="1229"/>
      <c r="G3382" s="1229"/>
      <c r="H3382" s="1279"/>
      <c r="I3382" s="550"/>
      <c r="J3382" s="549"/>
      <c r="K3382" s="1274">
        <v>1.98</v>
      </c>
      <c r="L3382" s="1270"/>
      <c r="M3382" s="548">
        <f>K3382*12*I3335</f>
        <v>8902.8719999999994</v>
      </c>
    </row>
    <row r="3383" spans="1:13">
      <c r="A3383" s="547" t="s">
        <v>33</v>
      </c>
      <c r="B3383" s="546"/>
      <c r="C3383" s="546"/>
      <c r="D3383" s="546"/>
      <c r="E3383" s="546"/>
      <c r="F3383" s="546"/>
      <c r="G3383" s="546"/>
      <c r="H3383" s="544"/>
      <c r="I3383" s="1251" t="s">
        <v>32</v>
      </c>
      <c r="J3383" s="1252"/>
      <c r="K3383" s="543"/>
      <c r="L3383" s="542"/>
      <c r="M3383" s="540"/>
    </row>
    <row r="3384" spans="1:13">
      <c r="A3384" s="547" t="s">
        <v>31</v>
      </c>
      <c r="B3384" s="546"/>
      <c r="C3384" s="546"/>
      <c r="D3384" s="546"/>
      <c r="E3384" s="546"/>
      <c r="F3384" s="546"/>
      <c r="G3384" s="546"/>
      <c r="H3384" s="544"/>
      <c r="I3384" s="518"/>
      <c r="J3384" s="541"/>
      <c r="K3384" s="543"/>
      <c r="L3384" s="542"/>
      <c r="M3384" s="540"/>
    </row>
    <row r="3385" spans="1:13" ht="19.5" thickBot="1">
      <c r="A3385" s="547" t="s">
        <v>30</v>
      </c>
      <c r="B3385" s="546"/>
      <c r="C3385" s="546"/>
      <c r="D3385" s="546"/>
      <c r="E3385" s="546"/>
      <c r="F3385" s="546"/>
      <c r="G3385" s="546"/>
      <c r="H3385" s="544"/>
      <c r="I3385" s="558"/>
      <c r="J3385" s="541"/>
      <c r="K3385" s="543"/>
      <c r="L3385" s="542"/>
      <c r="M3385" s="540"/>
    </row>
    <row r="3386" spans="1:13" ht="19.5" thickBot="1">
      <c r="A3386" s="674" t="s">
        <v>105</v>
      </c>
      <c r="B3386" s="673"/>
      <c r="C3386" s="673"/>
      <c r="D3386" s="673"/>
      <c r="E3386" s="673"/>
      <c r="F3386" s="673"/>
      <c r="G3386" s="673"/>
      <c r="H3386" s="672"/>
      <c r="I3386" s="550"/>
      <c r="J3386" s="549"/>
      <c r="K3386" s="1274">
        <v>0.09</v>
      </c>
      <c r="L3386" s="1270"/>
      <c r="M3386" s="548">
        <f>K3386*12*I3335</f>
        <v>404.67599999999999</v>
      </c>
    </row>
    <row r="3387" spans="1:13">
      <c r="A3387" s="547" t="s">
        <v>28</v>
      </c>
      <c r="B3387" s="546"/>
      <c r="C3387" s="546"/>
      <c r="D3387" s="546"/>
      <c r="E3387" s="546"/>
      <c r="F3387" s="546"/>
      <c r="G3387" s="546"/>
      <c r="H3387" s="544"/>
      <c r="I3387" s="1251" t="s">
        <v>27</v>
      </c>
      <c r="J3387" s="1252"/>
      <c r="K3387" s="551"/>
      <c r="L3387" s="542"/>
      <c r="M3387" s="540"/>
    </row>
    <row r="3388" spans="1:13" ht="19.5" thickBot="1">
      <c r="A3388" s="547" t="s">
        <v>26</v>
      </c>
      <c r="B3388" s="546"/>
      <c r="C3388" s="546"/>
      <c r="D3388" s="546"/>
      <c r="E3388" s="546"/>
      <c r="F3388" s="546"/>
      <c r="G3388" s="546"/>
      <c r="H3388" s="544"/>
      <c r="I3388" s="518"/>
      <c r="J3388" s="541"/>
      <c r="K3388" s="551"/>
      <c r="L3388" s="542"/>
      <c r="M3388" s="540"/>
    </row>
    <row r="3389" spans="1:13" ht="19.5" thickBot="1">
      <c r="A3389" s="1228" t="s">
        <v>111</v>
      </c>
      <c r="B3389" s="1229"/>
      <c r="C3389" s="1229"/>
      <c r="D3389" s="1229"/>
      <c r="E3389" s="1229"/>
      <c r="F3389" s="1229"/>
      <c r="G3389" s="1229"/>
      <c r="H3389" s="1279"/>
      <c r="I3389" s="550"/>
      <c r="J3389" s="549"/>
      <c r="K3389" s="1274">
        <v>7.34</v>
      </c>
      <c r="L3389" s="1270"/>
      <c r="M3389" s="548">
        <f>K3389*12*I3335</f>
        <v>33003.576000000001</v>
      </c>
    </row>
    <row r="3390" spans="1:13">
      <c r="A3390" s="547" t="s">
        <v>24</v>
      </c>
      <c r="B3390" s="545"/>
      <c r="C3390" s="545"/>
      <c r="D3390" s="545"/>
      <c r="E3390" s="545"/>
      <c r="F3390" s="546"/>
      <c r="G3390" s="545"/>
      <c r="H3390" s="544"/>
      <c r="I3390" s="1271" t="s">
        <v>23</v>
      </c>
      <c r="J3390" s="1272"/>
      <c r="K3390" s="543"/>
      <c r="L3390" s="542"/>
      <c r="M3390" s="540"/>
    </row>
    <row r="3391" spans="1:13">
      <c r="A3391" s="547" t="s">
        <v>22</v>
      </c>
      <c r="B3391" s="545"/>
      <c r="C3391" s="545"/>
      <c r="D3391" s="545"/>
      <c r="E3391" s="545"/>
      <c r="F3391" s="546"/>
      <c r="G3391" s="545"/>
      <c r="H3391" s="544"/>
      <c r="I3391" s="1271" t="s">
        <v>21</v>
      </c>
      <c r="J3391" s="1272"/>
      <c r="K3391" s="543"/>
      <c r="L3391" s="542"/>
      <c r="M3391" s="540"/>
    </row>
    <row r="3392" spans="1:13">
      <c r="A3392" s="547" t="s">
        <v>20</v>
      </c>
      <c r="B3392" s="545"/>
      <c r="C3392" s="545"/>
      <c r="D3392" s="545"/>
      <c r="E3392" s="545"/>
      <c r="F3392" s="546"/>
      <c r="G3392" s="545"/>
      <c r="H3392" s="544"/>
      <c r="I3392" s="1271" t="s">
        <v>19</v>
      </c>
      <c r="J3392" s="1272"/>
      <c r="K3392" s="543"/>
      <c r="L3392" s="542"/>
      <c r="M3392" s="540"/>
    </row>
    <row r="3393" spans="1:13">
      <c r="A3393" s="547" t="s">
        <v>18</v>
      </c>
      <c r="B3393" s="545"/>
      <c r="C3393" s="545"/>
      <c r="D3393" s="545"/>
      <c r="E3393" s="545"/>
      <c r="F3393" s="546"/>
      <c r="G3393" s="545"/>
      <c r="H3393" s="544"/>
      <c r="I3393" s="1271" t="s">
        <v>17</v>
      </c>
      <c r="J3393" s="1272"/>
      <c r="K3393" s="543"/>
      <c r="L3393" s="542"/>
      <c r="M3393" s="540"/>
    </row>
    <row r="3394" spans="1:13">
      <c r="A3394" s="547" t="s">
        <v>16</v>
      </c>
      <c r="B3394" s="545"/>
      <c r="C3394" s="545"/>
      <c r="D3394" s="545"/>
      <c r="E3394" s="545"/>
      <c r="F3394" s="546"/>
      <c r="G3394" s="545"/>
      <c r="H3394" s="544"/>
      <c r="I3394" s="1271" t="s">
        <v>15</v>
      </c>
      <c r="J3394" s="1272"/>
      <c r="K3394" s="543"/>
      <c r="L3394" s="542"/>
      <c r="M3394" s="540"/>
    </row>
    <row r="3395" spans="1:13">
      <c r="A3395" s="547" t="s">
        <v>14</v>
      </c>
      <c r="B3395" s="545"/>
      <c r="C3395" s="545"/>
      <c r="D3395" s="545"/>
      <c r="E3395" s="545"/>
      <c r="F3395" s="546"/>
      <c r="G3395" s="545"/>
      <c r="H3395" s="544"/>
      <c r="I3395" s="518"/>
      <c r="J3395" s="541"/>
      <c r="K3395" s="543"/>
      <c r="L3395" s="542"/>
      <c r="M3395" s="540"/>
    </row>
    <row r="3396" spans="1:13">
      <c r="A3396" s="547" t="s">
        <v>13</v>
      </c>
      <c r="B3396" s="545"/>
      <c r="C3396" s="545"/>
      <c r="D3396" s="545"/>
      <c r="E3396" s="545"/>
      <c r="F3396" s="546"/>
      <c r="G3396" s="545"/>
      <c r="H3396" s="544"/>
      <c r="I3396" s="518"/>
      <c r="J3396" s="541"/>
      <c r="K3396" s="543"/>
      <c r="L3396" s="542"/>
      <c r="M3396" s="540"/>
    </row>
    <row r="3397" spans="1:13">
      <c r="A3397" s="547" t="s">
        <v>12</v>
      </c>
      <c r="B3397" s="545"/>
      <c r="C3397" s="545"/>
      <c r="D3397" s="545"/>
      <c r="E3397" s="545"/>
      <c r="F3397" s="546"/>
      <c r="G3397" s="545"/>
      <c r="H3397" s="544"/>
      <c r="I3397" s="518"/>
      <c r="J3397" s="541"/>
      <c r="K3397" s="543"/>
      <c r="L3397" s="542"/>
      <c r="M3397" s="540"/>
    </row>
    <row r="3398" spans="1:13">
      <c r="A3398" s="547" t="s">
        <v>11</v>
      </c>
      <c r="B3398" s="545"/>
      <c r="C3398" s="545"/>
      <c r="D3398" s="545"/>
      <c r="E3398" s="545"/>
      <c r="F3398" s="546"/>
      <c r="G3398" s="545"/>
      <c r="H3398" s="544"/>
      <c r="I3398" s="518"/>
      <c r="J3398" s="541"/>
      <c r="K3398" s="543"/>
      <c r="L3398" s="542"/>
      <c r="M3398" s="540"/>
    </row>
    <row r="3399" spans="1:13">
      <c r="A3399" s="547" t="s">
        <v>10</v>
      </c>
      <c r="B3399" s="545"/>
      <c r="C3399" s="545"/>
      <c r="D3399" s="545"/>
      <c r="E3399" s="545"/>
      <c r="F3399" s="546"/>
      <c r="G3399" s="545"/>
      <c r="H3399" s="544"/>
      <c r="I3399" s="518"/>
      <c r="J3399" s="541"/>
      <c r="K3399" s="543"/>
      <c r="L3399" s="542"/>
      <c r="M3399" s="540"/>
    </row>
    <row r="3400" spans="1:13" ht="19.5" thickBot="1">
      <c r="A3400" s="1248" t="s">
        <v>9</v>
      </c>
      <c r="B3400" s="1249"/>
      <c r="C3400" s="1249"/>
      <c r="D3400" s="1249"/>
      <c r="E3400" s="1249"/>
      <c r="F3400" s="1249"/>
      <c r="G3400" s="1249"/>
      <c r="H3400" s="1250"/>
      <c r="I3400" s="518"/>
      <c r="J3400" s="541"/>
      <c r="K3400" s="518"/>
      <c r="L3400" s="541"/>
      <c r="M3400" s="540"/>
    </row>
    <row r="3401" spans="1:13">
      <c r="A3401" s="539" t="s">
        <v>8</v>
      </c>
      <c r="B3401" s="538"/>
      <c r="C3401" s="538"/>
      <c r="D3401" s="538"/>
      <c r="E3401" s="538"/>
      <c r="F3401" s="538"/>
      <c r="G3401" s="538"/>
      <c r="H3401" s="538"/>
      <c r="I3401" s="1251" t="s">
        <v>3</v>
      </c>
      <c r="J3401" s="1252"/>
      <c r="K3401" s="537"/>
      <c r="L3401" s="536"/>
      <c r="M3401" s="535"/>
    </row>
    <row r="3402" spans="1:13" ht="19.5" thickBot="1">
      <c r="A3402" s="534" t="s">
        <v>7</v>
      </c>
      <c r="B3402" s="533"/>
      <c r="C3402" s="533"/>
      <c r="D3402" s="533"/>
      <c r="E3402" s="533"/>
      <c r="F3402" s="533"/>
      <c r="G3402" s="533"/>
      <c r="H3402" s="533"/>
      <c r="I3402" s="532"/>
      <c r="J3402" s="530"/>
      <c r="K3402" s="531"/>
      <c r="L3402" s="530"/>
      <c r="M3402" s="529"/>
    </row>
    <row r="3403" spans="1:13" ht="19.5" thickBot="1">
      <c r="A3403" s="1228" t="s">
        <v>6</v>
      </c>
      <c r="B3403" s="1229"/>
      <c r="C3403" s="1229"/>
      <c r="D3403" s="1229"/>
      <c r="E3403" s="1229"/>
      <c r="F3403" s="1229"/>
      <c r="G3403" s="1229"/>
      <c r="H3403" s="1299"/>
      <c r="I3403" s="1232" t="s">
        <v>5</v>
      </c>
      <c r="J3403" s="1300"/>
      <c r="K3403" s="1296">
        <v>1.69</v>
      </c>
      <c r="L3403" s="1297"/>
      <c r="M3403" s="521">
        <f>K3403*12*I3335</f>
        <v>7598.9160000000002</v>
      </c>
    </row>
    <row r="3404" spans="1:13" ht="19.5" thickBot="1">
      <c r="A3404" s="526" t="s">
        <v>4</v>
      </c>
      <c r="B3404" s="525"/>
      <c r="C3404" s="525"/>
      <c r="D3404" s="525"/>
      <c r="E3404" s="525"/>
      <c r="F3404" s="525"/>
      <c r="G3404" s="525"/>
      <c r="H3404" s="525"/>
      <c r="I3404" s="1232" t="s">
        <v>3</v>
      </c>
      <c r="J3404" s="1233"/>
      <c r="K3404" s="1258">
        <v>1.18</v>
      </c>
      <c r="L3404" s="1259"/>
      <c r="M3404" s="521">
        <f>K3404*12*I3335</f>
        <v>5305.7519999999995</v>
      </c>
    </row>
    <row r="3405" spans="1:13" ht="19.5" thickBot="1">
      <c r="A3405" s="526" t="s">
        <v>2</v>
      </c>
      <c r="B3405" s="525"/>
      <c r="C3405" s="525"/>
      <c r="D3405" s="525"/>
      <c r="E3405" s="525"/>
      <c r="F3405" s="525"/>
      <c r="G3405" s="525"/>
      <c r="H3405" s="525"/>
      <c r="I3405" s="524"/>
      <c r="J3405" s="523"/>
      <c r="K3405" s="1258"/>
      <c r="L3405" s="1259"/>
      <c r="M3405" s="521">
        <f>K3405*12*I3335</f>
        <v>0</v>
      </c>
    </row>
    <row r="3406" spans="1:13" ht="19.5" thickBot="1">
      <c r="A3406" s="1228" t="s">
        <v>0</v>
      </c>
      <c r="B3406" s="1229"/>
      <c r="C3406" s="1229"/>
      <c r="D3406" s="1229"/>
      <c r="E3406" s="1229"/>
      <c r="F3406" s="1229"/>
      <c r="G3406" s="1229"/>
      <c r="H3406" s="1229"/>
      <c r="I3406" s="522"/>
      <c r="J3406" s="521"/>
      <c r="K3406" s="1230">
        <f>K3336+K3346+K3361+K3389+K3403+K3405+K3404</f>
        <v>41.589999999999996</v>
      </c>
      <c r="L3406" s="1231"/>
      <c r="M3406" s="521">
        <f>M3336+M3346+M3361+M3389+M3403+M3405+M3404</f>
        <v>187005.27600000001</v>
      </c>
    </row>
    <row r="3408" spans="1:13">
      <c r="A3408" s="1329" t="s">
        <v>104</v>
      </c>
      <c r="B3408" s="1329"/>
      <c r="C3408" s="1329"/>
      <c r="D3408" s="1329"/>
      <c r="E3408" s="1329"/>
      <c r="F3408" s="1329"/>
      <c r="G3408" s="1329"/>
      <c r="H3408" s="1329"/>
      <c r="I3408" s="1329"/>
      <c r="J3408" s="1329"/>
      <c r="K3408" s="1329"/>
      <c r="L3408" s="1329"/>
      <c r="M3408" s="573"/>
    </row>
    <row r="3409" spans="1:13">
      <c r="A3409" s="1294" t="s">
        <v>139</v>
      </c>
      <c r="B3409" s="1294"/>
      <c r="C3409" s="1294"/>
      <c r="D3409" s="1294"/>
      <c r="E3409" s="1294"/>
      <c r="F3409" s="1294"/>
      <c r="G3409" s="1294"/>
      <c r="H3409" s="1294"/>
      <c r="I3409" s="1294"/>
      <c r="J3409" s="1294"/>
      <c r="K3409" s="1294"/>
      <c r="L3409" s="1294"/>
      <c r="M3409" s="573"/>
    </row>
    <row r="3410" spans="1:13">
      <c r="A3410" s="607"/>
      <c r="B3410" s="607"/>
      <c r="C3410" s="607"/>
      <c r="D3410" s="607"/>
      <c r="E3410" s="607"/>
      <c r="F3410" s="607" t="s">
        <v>237</v>
      </c>
      <c r="G3410" s="607"/>
      <c r="H3410" s="607"/>
      <c r="I3410" s="607"/>
      <c r="J3410" s="607"/>
      <c r="K3410" s="607"/>
      <c r="L3410" s="607"/>
      <c r="M3410" s="573"/>
    </row>
    <row r="3411" spans="1:13">
      <c r="A3411" s="615"/>
      <c r="B3411" s="591"/>
      <c r="C3411" s="1295" t="s">
        <v>100</v>
      </c>
      <c r="D3411" s="1295"/>
      <c r="E3411" s="1295"/>
      <c r="F3411" s="591"/>
      <c r="G3411" s="591"/>
      <c r="H3411" s="590"/>
      <c r="I3411" s="1285" t="s">
        <v>99</v>
      </c>
      <c r="J3411" s="1286"/>
      <c r="K3411" s="1285" t="s">
        <v>98</v>
      </c>
      <c r="L3411" s="1286"/>
      <c r="M3411" s="589"/>
    </row>
    <row r="3412" spans="1:13">
      <c r="A3412" s="558"/>
      <c r="B3412" s="518"/>
      <c r="C3412" s="518"/>
      <c r="D3412" s="518"/>
      <c r="E3412" s="518"/>
      <c r="F3412" s="518"/>
      <c r="G3412" s="518"/>
      <c r="H3412" s="541"/>
      <c r="I3412" s="518"/>
      <c r="J3412" s="541"/>
      <c r="K3412" s="1271" t="s">
        <v>97</v>
      </c>
      <c r="L3412" s="1272"/>
      <c r="M3412" s="616" t="s">
        <v>96</v>
      </c>
    </row>
    <row r="3413" spans="1:13">
      <c r="A3413" s="558"/>
      <c r="B3413" s="518"/>
      <c r="C3413" s="518"/>
      <c r="D3413" s="518"/>
      <c r="E3413" s="518"/>
      <c r="F3413" s="518"/>
      <c r="G3413" s="518"/>
      <c r="H3413" s="541"/>
      <c r="I3413" s="1271" t="s">
        <v>95</v>
      </c>
      <c r="J3413" s="1272"/>
      <c r="K3413" s="1275" t="s">
        <v>94</v>
      </c>
      <c r="L3413" s="1276"/>
      <c r="M3413" s="616" t="s">
        <v>93</v>
      </c>
    </row>
    <row r="3414" spans="1:13" ht="19.5" thickBot="1">
      <c r="A3414" s="615"/>
      <c r="B3414" s="591"/>
      <c r="C3414" s="591"/>
      <c r="D3414" s="591"/>
      <c r="E3414" s="591"/>
      <c r="F3414" s="591"/>
      <c r="G3414" s="591"/>
      <c r="H3414" s="590"/>
      <c r="I3414" s="1291">
        <v>391.9</v>
      </c>
      <c r="J3414" s="1292"/>
      <c r="K3414" s="1240"/>
      <c r="L3414" s="1241"/>
      <c r="M3414" s="614"/>
    </row>
    <row r="3415" spans="1:13">
      <c r="A3415" s="605" t="s">
        <v>92</v>
      </c>
      <c r="B3415" s="583"/>
      <c r="C3415" s="583"/>
      <c r="D3415" s="583"/>
      <c r="E3415" s="583"/>
      <c r="F3415" s="583"/>
      <c r="G3415" s="583"/>
      <c r="H3415" s="613"/>
      <c r="I3415" s="537"/>
      <c r="J3415" s="536"/>
      <c r="K3415" s="1293">
        <f>K3418+K3421</f>
        <v>7.59</v>
      </c>
      <c r="L3415" s="1288"/>
      <c r="M3415" s="535">
        <f>K3415*12*I3414</f>
        <v>35694.252</v>
      </c>
    </row>
    <row r="3416" spans="1:13">
      <c r="A3416" s="612" t="s">
        <v>91</v>
      </c>
      <c r="B3416" s="611"/>
      <c r="C3416" s="611"/>
      <c r="D3416" s="611"/>
      <c r="E3416" s="611"/>
      <c r="F3416" s="611"/>
      <c r="G3416" s="611"/>
      <c r="H3416" s="606"/>
      <c r="I3416" s="518"/>
      <c r="J3416" s="541"/>
      <c r="K3416" s="518"/>
      <c r="L3416" s="541"/>
      <c r="M3416" s="610"/>
    </row>
    <row r="3417" spans="1:13" ht="19.5" thickBot="1">
      <c r="A3417" s="601" t="s">
        <v>90</v>
      </c>
      <c r="B3417" s="609"/>
      <c r="C3417" s="609"/>
      <c r="D3417" s="609"/>
      <c r="E3417" s="609"/>
      <c r="F3417" s="609"/>
      <c r="G3417" s="609"/>
      <c r="H3417" s="608"/>
      <c r="I3417" s="531"/>
      <c r="J3417" s="530"/>
      <c r="K3417" s="531"/>
      <c r="L3417" s="530"/>
      <c r="M3417" s="529"/>
    </row>
    <row r="3418" spans="1:13">
      <c r="A3418" s="588" t="s">
        <v>89</v>
      </c>
      <c r="B3418" s="581"/>
      <c r="C3418" s="581"/>
      <c r="D3418" s="581"/>
      <c r="E3418" s="581"/>
      <c r="F3418" s="581"/>
      <c r="G3418" s="581"/>
      <c r="H3418" s="580"/>
      <c r="I3418" s="1275" t="s">
        <v>27</v>
      </c>
      <c r="J3418" s="1276"/>
      <c r="K3418" s="1251">
        <v>4.54</v>
      </c>
      <c r="L3418" s="1252"/>
      <c r="M3418" s="540">
        <f>K3418*12*I3414</f>
        <v>21350.712</v>
      </c>
    </row>
    <row r="3419" spans="1:13">
      <c r="A3419" s="547" t="s">
        <v>80</v>
      </c>
      <c r="B3419" s="518"/>
      <c r="C3419" s="518"/>
      <c r="D3419" s="518"/>
      <c r="E3419" s="518"/>
      <c r="F3419" s="518"/>
      <c r="G3419" s="518"/>
      <c r="H3419" s="541"/>
      <c r="I3419" s="1271" t="s">
        <v>70</v>
      </c>
      <c r="J3419" s="1272"/>
      <c r="K3419" s="573"/>
      <c r="L3419" s="541"/>
      <c r="M3419" s="540"/>
    </row>
    <row r="3420" spans="1:13">
      <c r="A3420" s="588" t="s">
        <v>79</v>
      </c>
      <c r="B3420" s="581"/>
      <c r="C3420" s="581"/>
      <c r="D3420" s="581"/>
      <c r="E3420" s="581"/>
      <c r="F3420" s="581"/>
      <c r="G3420" s="581"/>
      <c r="H3420" s="580"/>
      <c r="I3420" s="1275"/>
      <c r="J3420" s="1276"/>
      <c r="K3420" s="573"/>
      <c r="L3420" s="541"/>
      <c r="M3420" s="540"/>
    </row>
    <row r="3421" spans="1:13">
      <c r="A3421" s="588" t="s">
        <v>88</v>
      </c>
      <c r="B3421" s="581"/>
      <c r="C3421" s="581"/>
      <c r="D3421" s="581"/>
      <c r="E3421" s="581"/>
      <c r="F3421" s="581"/>
      <c r="G3421" s="581"/>
      <c r="H3421" s="580"/>
      <c r="I3421" s="1277" t="s">
        <v>59</v>
      </c>
      <c r="J3421" s="1278"/>
      <c r="K3421" s="1271">
        <v>3.05</v>
      </c>
      <c r="L3421" s="1272"/>
      <c r="M3421" s="540">
        <f>K3421*12*I3414</f>
        <v>14343.539999999997</v>
      </c>
    </row>
    <row r="3422" spans="1:13">
      <c r="A3422" s="595" t="s">
        <v>87</v>
      </c>
      <c r="B3422" s="563"/>
      <c r="C3422" s="563"/>
      <c r="D3422" s="563"/>
      <c r="E3422" s="563"/>
      <c r="F3422" s="563"/>
      <c r="G3422" s="563"/>
      <c r="H3422" s="517"/>
      <c r="I3422" s="1271" t="s">
        <v>70</v>
      </c>
      <c r="J3422" s="1272"/>
      <c r="K3422" s="607"/>
      <c r="L3422" s="606"/>
      <c r="M3422" s="540"/>
    </row>
    <row r="3423" spans="1:13">
      <c r="A3423" s="594" t="s">
        <v>86</v>
      </c>
      <c r="B3423" s="591"/>
      <c r="C3423" s="591"/>
      <c r="D3423" s="591"/>
      <c r="E3423" s="591"/>
      <c r="F3423" s="591"/>
      <c r="G3423" s="591"/>
      <c r="H3423" s="590"/>
      <c r="I3423" s="1271"/>
      <c r="J3423" s="1272"/>
      <c r="K3423" s="573"/>
      <c r="L3423" s="541"/>
      <c r="M3423" s="540"/>
    </row>
    <row r="3424" spans="1:13" ht="19.5" thickBot="1">
      <c r="A3424" s="588" t="s">
        <v>85</v>
      </c>
      <c r="B3424" s="587"/>
      <c r="C3424" s="587"/>
      <c r="D3424" s="587"/>
      <c r="E3424" s="587"/>
      <c r="F3424" s="587"/>
      <c r="G3424" s="587"/>
      <c r="H3424" s="586"/>
      <c r="I3424" s="581"/>
      <c r="J3424" s="580"/>
      <c r="K3424" s="1238"/>
      <c r="L3424" s="1239"/>
      <c r="M3424" s="540"/>
    </row>
    <row r="3425" spans="1:13">
      <c r="A3425" s="605" t="s">
        <v>84</v>
      </c>
      <c r="B3425" s="604"/>
      <c r="C3425" s="604"/>
      <c r="D3425" s="604"/>
      <c r="E3425" s="604"/>
      <c r="F3425" s="604"/>
      <c r="G3425" s="604"/>
      <c r="H3425" s="603"/>
      <c r="I3425" s="537"/>
      <c r="J3425" s="602"/>
      <c r="K3425" s="1290">
        <f>K3427+K3432+K3435</f>
        <v>6.1999999999999993</v>
      </c>
      <c r="L3425" s="1288"/>
      <c r="M3425" s="535">
        <f>K3425*12*I3414</f>
        <v>29157.359999999993</v>
      </c>
    </row>
    <row r="3426" spans="1:13" ht="19.5" thickBot="1">
      <c r="A3426" s="601" t="s">
        <v>83</v>
      </c>
      <c r="B3426" s="600"/>
      <c r="C3426" s="600"/>
      <c r="D3426" s="600"/>
      <c r="E3426" s="600"/>
      <c r="F3426" s="600"/>
      <c r="G3426" s="600"/>
      <c r="H3426" s="599"/>
      <c r="I3426" s="531"/>
      <c r="J3426" s="598"/>
      <c r="K3426" s="531"/>
      <c r="L3426" s="530"/>
      <c r="M3426" s="529"/>
    </row>
    <row r="3427" spans="1:13">
      <c r="A3427" s="547" t="s">
        <v>82</v>
      </c>
      <c r="B3427" s="546"/>
      <c r="C3427" s="546"/>
      <c r="D3427" s="546"/>
      <c r="E3427" s="546"/>
      <c r="F3427" s="546"/>
      <c r="G3427" s="546"/>
      <c r="H3427" s="544"/>
      <c r="I3427" s="1271" t="s">
        <v>27</v>
      </c>
      <c r="J3427" s="1272"/>
      <c r="K3427" s="1251">
        <v>3.11</v>
      </c>
      <c r="L3427" s="1252"/>
      <c r="M3427" s="540">
        <f>K3427*12*I3414</f>
        <v>14625.707999999999</v>
      </c>
    </row>
    <row r="3428" spans="1:13">
      <c r="A3428" s="588" t="s">
        <v>81</v>
      </c>
      <c r="B3428" s="587"/>
      <c r="C3428" s="587"/>
      <c r="D3428" s="587"/>
      <c r="E3428" s="587"/>
      <c r="F3428" s="587"/>
      <c r="G3428" s="587"/>
      <c r="H3428" s="586"/>
      <c r="I3428" s="597"/>
      <c r="J3428" s="596"/>
      <c r="K3428" s="573"/>
      <c r="L3428" s="541"/>
      <c r="M3428" s="540"/>
    </row>
    <row r="3429" spans="1:13">
      <c r="A3429" s="547" t="s">
        <v>80</v>
      </c>
      <c r="B3429" s="518"/>
      <c r="C3429" s="518"/>
      <c r="D3429" s="518"/>
      <c r="E3429" s="518"/>
      <c r="F3429" s="518"/>
      <c r="G3429" s="518"/>
      <c r="H3429" s="541"/>
      <c r="I3429" s="1271" t="s">
        <v>70</v>
      </c>
      <c r="J3429" s="1272"/>
      <c r="K3429" s="573"/>
      <c r="L3429" s="541"/>
      <c r="M3429" s="540"/>
    </row>
    <row r="3430" spans="1:13">
      <c r="A3430" s="588" t="s">
        <v>79</v>
      </c>
      <c r="B3430" s="581"/>
      <c r="C3430" s="581"/>
      <c r="D3430" s="581"/>
      <c r="E3430" s="581"/>
      <c r="F3430" s="581"/>
      <c r="G3430" s="581"/>
      <c r="H3430" s="580"/>
      <c r="I3430" s="1275"/>
      <c r="J3430" s="1276"/>
      <c r="K3430" s="573"/>
      <c r="L3430" s="541"/>
      <c r="M3430" s="540"/>
    </row>
    <row r="3431" spans="1:13">
      <c r="A3431" s="595" t="s">
        <v>78</v>
      </c>
      <c r="B3431" s="563"/>
      <c r="C3431" s="517"/>
      <c r="D3431" s="518"/>
      <c r="E3431" s="518"/>
      <c r="F3431" s="518"/>
      <c r="G3431" s="518"/>
      <c r="H3431" s="541"/>
      <c r="I3431" s="1271" t="s">
        <v>70</v>
      </c>
      <c r="J3431" s="1272"/>
      <c r="K3431" s="573"/>
      <c r="L3431" s="541"/>
      <c r="M3431" s="540"/>
    </row>
    <row r="3432" spans="1:13">
      <c r="A3432" s="547" t="s">
        <v>77</v>
      </c>
      <c r="B3432" s="518"/>
      <c r="C3432" s="518"/>
      <c r="D3432" s="563"/>
      <c r="E3432" s="563"/>
      <c r="F3432" s="563"/>
      <c r="G3432" s="563"/>
      <c r="H3432" s="517"/>
      <c r="I3432" s="1277" t="s">
        <v>59</v>
      </c>
      <c r="J3432" s="1278"/>
      <c r="K3432" s="1271">
        <v>1.36</v>
      </c>
      <c r="L3432" s="1272"/>
      <c r="M3432" s="540">
        <f>K3432*12*I3414</f>
        <v>6395.808</v>
      </c>
    </row>
    <row r="3433" spans="1:13">
      <c r="A3433" s="594" t="s">
        <v>76</v>
      </c>
      <c r="B3433" s="593"/>
      <c r="C3433" s="593"/>
      <c r="D3433" s="593"/>
      <c r="E3433" s="593"/>
      <c r="F3433" s="593"/>
      <c r="G3433" s="593"/>
      <c r="H3433" s="592"/>
      <c r="I3433" s="1285" t="s">
        <v>75</v>
      </c>
      <c r="J3433" s="1286"/>
      <c r="K3433" s="573"/>
      <c r="L3433" s="541"/>
      <c r="M3433" s="540"/>
    </row>
    <row r="3434" spans="1:13">
      <c r="A3434" s="588"/>
      <c r="B3434" s="587"/>
      <c r="C3434" s="587"/>
      <c r="D3434" s="587"/>
      <c r="E3434" s="587"/>
      <c r="F3434" s="587"/>
      <c r="G3434" s="587"/>
      <c r="H3434" s="586"/>
      <c r="I3434" s="581" t="s">
        <v>74</v>
      </c>
      <c r="J3434" s="580"/>
      <c r="K3434" s="573"/>
      <c r="L3434" s="541"/>
      <c r="M3434" s="540"/>
    </row>
    <row r="3435" spans="1:13">
      <c r="A3435" s="594" t="s">
        <v>73</v>
      </c>
      <c r="B3435" s="593"/>
      <c r="C3435" s="593"/>
      <c r="D3435" s="593"/>
      <c r="E3435" s="593"/>
      <c r="F3435" s="593"/>
      <c r="G3435" s="593"/>
      <c r="H3435" s="592"/>
      <c r="I3435" s="1285" t="s">
        <v>59</v>
      </c>
      <c r="J3435" s="1286"/>
      <c r="K3435" s="1271">
        <v>1.73</v>
      </c>
      <c r="L3435" s="1272"/>
      <c r="M3435" s="540">
        <f>K3435*12*I3414</f>
        <v>8135.8439999999991</v>
      </c>
    </row>
    <row r="3436" spans="1:13">
      <c r="A3436" s="588" t="s">
        <v>72</v>
      </c>
      <c r="B3436" s="587"/>
      <c r="C3436" s="587"/>
      <c r="D3436" s="587"/>
      <c r="E3436" s="587"/>
      <c r="F3436" s="587"/>
      <c r="G3436" s="587"/>
      <c r="H3436" s="586"/>
      <c r="I3436" s="581"/>
      <c r="J3436" s="580"/>
      <c r="K3436" s="573"/>
      <c r="L3436" s="541"/>
      <c r="M3436" s="540"/>
    </row>
    <row r="3437" spans="1:13">
      <c r="A3437" s="594" t="s">
        <v>71</v>
      </c>
      <c r="B3437" s="593"/>
      <c r="C3437" s="593"/>
      <c r="D3437" s="593"/>
      <c r="E3437" s="593"/>
      <c r="F3437" s="593"/>
      <c r="G3437" s="593"/>
      <c r="H3437" s="592"/>
      <c r="I3437" s="1271" t="s">
        <v>70</v>
      </c>
      <c r="J3437" s="1272"/>
      <c r="K3437" s="573"/>
      <c r="L3437" s="541"/>
      <c r="M3437" s="540"/>
    </row>
    <row r="3438" spans="1:13">
      <c r="A3438" s="594" t="s">
        <v>69</v>
      </c>
      <c r="B3438" s="593"/>
      <c r="C3438" s="593"/>
      <c r="D3438" s="593"/>
      <c r="E3438" s="593"/>
      <c r="F3438" s="593"/>
      <c r="G3438" s="593"/>
      <c r="H3438" s="592"/>
      <c r="I3438" s="1285" t="s">
        <v>68</v>
      </c>
      <c r="J3438" s="1286"/>
      <c r="K3438" s="591"/>
      <c r="L3438" s="590"/>
      <c r="M3438" s="589"/>
    </row>
    <row r="3439" spans="1:13" ht="19.5" thickBot="1">
      <c r="A3439" s="588"/>
      <c r="B3439" s="587"/>
      <c r="C3439" s="587"/>
      <c r="D3439" s="587"/>
      <c r="E3439" s="587"/>
      <c r="F3439" s="587"/>
      <c r="G3439" s="587"/>
      <c r="H3439" s="586"/>
      <c r="I3439" s="1282" t="s">
        <v>67</v>
      </c>
      <c r="J3439" s="1283"/>
      <c r="K3439" s="581"/>
      <c r="L3439" s="580"/>
      <c r="M3439" s="585"/>
    </row>
    <row r="3440" spans="1:13">
      <c r="A3440" s="584" t="s">
        <v>66</v>
      </c>
      <c r="B3440" s="583"/>
      <c r="C3440" s="583"/>
      <c r="D3440" s="583"/>
      <c r="E3440" s="583"/>
      <c r="F3440" s="583"/>
      <c r="G3440" s="537"/>
      <c r="H3440" s="536"/>
      <c r="I3440" s="537"/>
      <c r="J3440" s="536"/>
      <c r="K3440" s="1287">
        <f>K3442+K3449+K3457+K3461+K3465</f>
        <v>14.590000000000002</v>
      </c>
      <c r="L3440" s="1288"/>
      <c r="M3440" s="535">
        <f>M3442+M3449+M3457+M3461+M3465</f>
        <v>68613.851999999984</v>
      </c>
    </row>
    <row r="3441" spans="1:13" ht="19.5" thickBot="1">
      <c r="A3441" s="582"/>
      <c r="B3441" s="531"/>
      <c r="C3441" s="531"/>
      <c r="D3441" s="531"/>
      <c r="E3441" s="531"/>
      <c r="F3441" s="531"/>
      <c r="G3441" s="531"/>
      <c r="H3441" s="530"/>
      <c r="I3441" s="531"/>
      <c r="J3441" s="530"/>
      <c r="K3441" s="531"/>
      <c r="L3441" s="530"/>
      <c r="M3441" s="529"/>
    </row>
    <row r="3442" spans="1:13" ht="19.5" thickBot="1">
      <c r="A3442" s="1228" t="s">
        <v>65</v>
      </c>
      <c r="B3442" s="1229"/>
      <c r="C3442" s="1229"/>
      <c r="D3442" s="1229"/>
      <c r="E3442" s="1229"/>
      <c r="F3442" s="1229"/>
      <c r="G3442" s="1229"/>
      <c r="H3442" s="1279"/>
      <c r="I3442" s="550"/>
      <c r="J3442" s="549"/>
      <c r="K3442" s="1289">
        <f>K3443+K3444+K3445+K3447+K3448</f>
        <v>8.3000000000000007</v>
      </c>
      <c r="L3442" s="1284"/>
      <c r="M3442" s="548">
        <f>K3442*12*I3414</f>
        <v>39033.24</v>
      </c>
    </row>
    <row r="3443" spans="1:13">
      <c r="A3443" s="588" t="s">
        <v>64</v>
      </c>
      <c r="B3443" s="587"/>
      <c r="C3443" s="587"/>
      <c r="D3443" s="587"/>
      <c r="E3443" s="587"/>
      <c r="F3443" s="587"/>
      <c r="G3443" s="587"/>
      <c r="H3443" s="586"/>
      <c r="I3443" s="1275" t="s">
        <v>63</v>
      </c>
      <c r="J3443" s="1276"/>
      <c r="K3443" s="1251">
        <v>2.2400000000000002</v>
      </c>
      <c r="L3443" s="1252"/>
      <c r="M3443" s="540">
        <f>K3443*12*I3414</f>
        <v>10534.272000000001</v>
      </c>
    </row>
    <row r="3444" spans="1:13">
      <c r="A3444" s="595" t="s">
        <v>62</v>
      </c>
      <c r="B3444" s="676"/>
      <c r="C3444" s="676"/>
      <c r="D3444" s="676"/>
      <c r="E3444" s="676"/>
      <c r="F3444" s="676"/>
      <c r="G3444" s="676"/>
      <c r="H3444" s="675"/>
      <c r="I3444" s="1277" t="s">
        <v>61</v>
      </c>
      <c r="J3444" s="1278"/>
      <c r="K3444" s="1271">
        <v>5.28</v>
      </c>
      <c r="L3444" s="1272"/>
      <c r="M3444" s="540">
        <f>K3444*12*I3414</f>
        <v>24830.784</v>
      </c>
    </row>
    <row r="3445" spans="1:13">
      <c r="A3445" s="594" t="s">
        <v>60</v>
      </c>
      <c r="B3445" s="593"/>
      <c r="C3445" s="593"/>
      <c r="D3445" s="593"/>
      <c r="E3445" s="593"/>
      <c r="F3445" s="593"/>
      <c r="G3445" s="593"/>
      <c r="H3445" s="592"/>
      <c r="I3445" s="1285" t="s">
        <v>59</v>
      </c>
      <c r="J3445" s="1286"/>
      <c r="K3445" s="1271">
        <v>0.6</v>
      </c>
      <c r="L3445" s="1272"/>
      <c r="M3445" s="540">
        <f>K3445*12*I3414</f>
        <v>2821.6799999999994</v>
      </c>
    </row>
    <row r="3446" spans="1:13">
      <c r="A3446" s="678" t="s">
        <v>58</v>
      </c>
      <c r="B3446" s="581"/>
      <c r="C3446" s="581"/>
      <c r="D3446" s="581"/>
      <c r="E3446" s="587"/>
      <c r="F3446" s="587"/>
      <c r="G3446" s="587"/>
      <c r="H3446" s="586"/>
      <c r="I3446" s="581"/>
      <c r="J3446" s="580"/>
      <c r="K3446" s="518"/>
      <c r="L3446" s="541"/>
      <c r="M3446" s="540"/>
    </row>
    <row r="3447" spans="1:13">
      <c r="A3447" s="595" t="s">
        <v>57</v>
      </c>
      <c r="B3447" s="676"/>
      <c r="C3447" s="676"/>
      <c r="D3447" s="676"/>
      <c r="E3447" s="676"/>
      <c r="F3447" s="676"/>
      <c r="G3447" s="676"/>
      <c r="H3447" s="675"/>
      <c r="I3447" s="1277" t="s">
        <v>27</v>
      </c>
      <c r="J3447" s="1278"/>
      <c r="K3447" s="1271">
        <v>0.18</v>
      </c>
      <c r="L3447" s="1272"/>
      <c r="M3447" s="540">
        <f>K3447*12*I3414</f>
        <v>846.50400000000002</v>
      </c>
    </row>
    <row r="3448" spans="1:13" ht="19.5" thickBot="1">
      <c r="A3448" s="594" t="s">
        <v>56</v>
      </c>
      <c r="B3448" s="593"/>
      <c r="C3448" s="593"/>
      <c r="D3448" s="593"/>
      <c r="E3448" s="593"/>
      <c r="F3448" s="593"/>
      <c r="G3448" s="593"/>
      <c r="H3448" s="592"/>
      <c r="I3448" s="1240" t="s">
        <v>27</v>
      </c>
      <c r="J3448" s="1241"/>
      <c r="K3448" s="1282"/>
      <c r="L3448" s="1283"/>
      <c r="M3448" s="540">
        <f>K3448*I3414*12</f>
        <v>0</v>
      </c>
    </row>
    <row r="3449" spans="1:13" ht="19.5" thickBot="1">
      <c r="A3449" s="1303" t="s">
        <v>55</v>
      </c>
      <c r="B3449" s="1304"/>
      <c r="C3449" s="1304"/>
      <c r="D3449" s="1304"/>
      <c r="E3449" s="1304"/>
      <c r="F3449" s="1304"/>
      <c r="G3449" s="1304"/>
      <c r="H3449" s="1305"/>
      <c r="I3449" s="550"/>
      <c r="J3449" s="549"/>
      <c r="K3449" s="1274">
        <f>K3450+K3451+K3453+K3454+K3455+K3456</f>
        <v>2.5499999999999998</v>
      </c>
      <c r="L3449" s="1284"/>
      <c r="M3449" s="548">
        <f>K3449*12*I3414</f>
        <v>11992.139999999998</v>
      </c>
    </row>
    <row r="3450" spans="1:13">
      <c r="A3450" s="677" t="s">
        <v>54</v>
      </c>
      <c r="B3450" s="581"/>
      <c r="C3450" s="581"/>
      <c r="D3450" s="581"/>
      <c r="E3450" s="581"/>
      <c r="F3450" s="587"/>
      <c r="G3450" s="587"/>
      <c r="H3450" s="586"/>
      <c r="I3450" s="576"/>
      <c r="J3450" s="541"/>
      <c r="K3450" s="1251">
        <v>0.14000000000000001</v>
      </c>
      <c r="L3450" s="1252"/>
      <c r="M3450" s="540">
        <f>K3450*12*I3414</f>
        <v>658.39200000000005</v>
      </c>
    </row>
    <row r="3451" spans="1:13">
      <c r="A3451" s="615" t="s">
        <v>53</v>
      </c>
      <c r="B3451" s="591"/>
      <c r="C3451" s="591"/>
      <c r="D3451" s="591"/>
      <c r="E3451" s="591"/>
      <c r="F3451" s="593"/>
      <c r="G3451" s="593"/>
      <c r="H3451" s="592"/>
      <c r="I3451" s="1271" t="s">
        <v>52</v>
      </c>
      <c r="J3451" s="1272"/>
      <c r="K3451" s="1271">
        <v>1.22</v>
      </c>
      <c r="L3451" s="1272"/>
      <c r="M3451" s="540">
        <f>K3451*12*I3414</f>
        <v>5737.4160000000002</v>
      </c>
    </row>
    <row r="3452" spans="1:13">
      <c r="A3452" s="588" t="s">
        <v>51</v>
      </c>
      <c r="B3452" s="587"/>
      <c r="C3452" s="587"/>
      <c r="D3452" s="587"/>
      <c r="E3452" s="587"/>
      <c r="F3452" s="587"/>
      <c r="G3452" s="587"/>
      <c r="H3452" s="586"/>
      <c r="I3452" s="1275" t="s">
        <v>50</v>
      </c>
      <c r="J3452" s="1276"/>
      <c r="K3452" s="573"/>
      <c r="L3452" s="541"/>
      <c r="M3452" s="540"/>
    </row>
    <row r="3453" spans="1:13">
      <c r="A3453" s="595" t="s">
        <v>49</v>
      </c>
      <c r="B3453" s="676"/>
      <c r="C3453" s="676"/>
      <c r="D3453" s="676"/>
      <c r="E3453" s="676"/>
      <c r="F3453" s="676"/>
      <c r="G3453" s="676"/>
      <c r="H3453" s="675"/>
      <c r="I3453" s="1277" t="s">
        <v>48</v>
      </c>
      <c r="J3453" s="1278"/>
      <c r="K3453" s="1271">
        <v>0.75</v>
      </c>
      <c r="L3453" s="1272"/>
      <c r="M3453" s="540">
        <f>K3453*12*I3414</f>
        <v>3527.1</v>
      </c>
    </row>
    <row r="3454" spans="1:13">
      <c r="A3454" s="595" t="s">
        <v>47</v>
      </c>
      <c r="B3454" s="676"/>
      <c r="C3454" s="676"/>
      <c r="D3454" s="676"/>
      <c r="E3454" s="676"/>
      <c r="F3454" s="676"/>
      <c r="G3454" s="676"/>
      <c r="H3454" s="675"/>
      <c r="I3454" s="1277" t="s">
        <v>46</v>
      </c>
      <c r="J3454" s="1278"/>
      <c r="K3454" s="1271">
        <v>0.19</v>
      </c>
      <c r="L3454" s="1272"/>
      <c r="M3454" s="540">
        <f>K3454*12*I3414</f>
        <v>893.53200000000004</v>
      </c>
    </row>
    <row r="3455" spans="1:13">
      <c r="A3455" s="594" t="s">
        <v>38</v>
      </c>
      <c r="B3455" s="593"/>
      <c r="C3455" s="593"/>
      <c r="D3455" s="593"/>
      <c r="E3455" s="593"/>
      <c r="F3455" s="593"/>
      <c r="G3455" s="593"/>
      <c r="H3455" s="592"/>
      <c r="I3455" s="1277" t="s">
        <v>37</v>
      </c>
      <c r="J3455" s="1278"/>
      <c r="K3455" s="1238">
        <v>0.1</v>
      </c>
      <c r="L3455" s="1239"/>
      <c r="M3455" s="540">
        <f>K3455*12*I3414</f>
        <v>470.28000000000003</v>
      </c>
    </row>
    <row r="3456" spans="1:13" ht="19.5" thickBot="1">
      <c r="A3456" s="594" t="s">
        <v>45</v>
      </c>
      <c r="B3456" s="593"/>
      <c r="C3456" s="593"/>
      <c r="D3456" s="593"/>
      <c r="E3456" s="593"/>
      <c r="F3456" s="593"/>
      <c r="G3456" s="593"/>
      <c r="H3456" s="592"/>
      <c r="I3456" s="1240" t="s">
        <v>44</v>
      </c>
      <c r="J3456" s="1241"/>
      <c r="K3456" s="1242">
        <v>0.15</v>
      </c>
      <c r="L3456" s="1243"/>
      <c r="M3456" s="572">
        <f>K3456*12*I3414</f>
        <v>705.41999999999985</v>
      </c>
    </row>
    <row r="3457" spans="1:13" ht="19.5" thickBot="1">
      <c r="A3457" s="1303" t="s">
        <v>43</v>
      </c>
      <c r="B3457" s="1304"/>
      <c r="C3457" s="1304"/>
      <c r="D3457" s="1304"/>
      <c r="E3457" s="1304"/>
      <c r="F3457" s="1304"/>
      <c r="G3457" s="1304"/>
      <c r="H3457" s="1305"/>
      <c r="I3457" s="571"/>
      <c r="J3457" s="570"/>
      <c r="K3457" s="1269">
        <f>K3458+K3459+K3460</f>
        <v>1.67</v>
      </c>
      <c r="L3457" s="1270"/>
      <c r="M3457" s="548">
        <f>K3457*12*I3414</f>
        <v>7853.6759999999995</v>
      </c>
    </row>
    <row r="3458" spans="1:13">
      <c r="A3458" s="588" t="s">
        <v>42</v>
      </c>
      <c r="B3458" s="587"/>
      <c r="C3458" s="587"/>
      <c r="D3458" s="587"/>
      <c r="E3458" s="587"/>
      <c r="F3458" s="587"/>
      <c r="G3458" s="587"/>
      <c r="H3458" s="586"/>
      <c r="I3458" s="1234" t="s">
        <v>41</v>
      </c>
      <c r="J3458" s="1235"/>
      <c r="K3458" s="1236">
        <v>0.8</v>
      </c>
      <c r="L3458" s="1237"/>
      <c r="M3458" s="540">
        <f>K3458*12*I3414</f>
        <v>3762.2400000000002</v>
      </c>
    </row>
    <row r="3459" spans="1:13">
      <c r="A3459" s="595" t="s">
        <v>40</v>
      </c>
      <c r="B3459" s="676"/>
      <c r="C3459" s="676"/>
      <c r="D3459" s="676"/>
      <c r="E3459" s="676"/>
      <c r="F3459" s="676"/>
      <c r="G3459" s="676"/>
      <c r="H3459" s="675"/>
      <c r="I3459" s="563" t="s">
        <v>39</v>
      </c>
      <c r="J3459" s="517"/>
      <c r="K3459" s="1238">
        <v>0.7</v>
      </c>
      <c r="L3459" s="1239"/>
      <c r="M3459" s="540">
        <f>K3459*12*I3414</f>
        <v>3291.9599999999991</v>
      </c>
    </row>
    <row r="3460" spans="1:13" ht="19.5" thickBot="1">
      <c r="A3460" s="594" t="s">
        <v>38</v>
      </c>
      <c r="B3460" s="593"/>
      <c r="C3460" s="593"/>
      <c r="D3460" s="593"/>
      <c r="E3460" s="593"/>
      <c r="F3460" s="593"/>
      <c r="G3460" s="593"/>
      <c r="H3460" s="592"/>
      <c r="I3460" s="1240" t="s">
        <v>37</v>
      </c>
      <c r="J3460" s="1241"/>
      <c r="K3460" s="1242">
        <v>0.17</v>
      </c>
      <c r="L3460" s="1243"/>
      <c r="M3460" s="540">
        <f>K3460*12*I3414</f>
        <v>799.476</v>
      </c>
    </row>
    <row r="3461" spans="1:13" ht="19.5" thickBot="1">
      <c r="A3461" s="1228" t="s">
        <v>106</v>
      </c>
      <c r="B3461" s="1229"/>
      <c r="C3461" s="1229"/>
      <c r="D3461" s="1229"/>
      <c r="E3461" s="1229"/>
      <c r="F3461" s="1229"/>
      <c r="G3461" s="1229"/>
      <c r="H3461" s="1279"/>
      <c r="I3461" s="550"/>
      <c r="J3461" s="549"/>
      <c r="K3461" s="1274">
        <v>1.98</v>
      </c>
      <c r="L3461" s="1270"/>
      <c r="M3461" s="548">
        <f>K3461*12*I3414</f>
        <v>9311.5439999999981</v>
      </c>
    </row>
    <row r="3462" spans="1:13">
      <c r="A3462" s="547" t="s">
        <v>33</v>
      </c>
      <c r="B3462" s="546"/>
      <c r="C3462" s="546"/>
      <c r="D3462" s="546"/>
      <c r="E3462" s="546"/>
      <c r="F3462" s="546"/>
      <c r="G3462" s="546"/>
      <c r="H3462" s="544"/>
      <c r="I3462" s="1251" t="s">
        <v>32</v>
      </c>
      <c r="J3462" s="1252"/>
      <c r="K3462" s="543"/>
      <c r="L3462" s="542"/>
      <c r="M3462" s="540"/>
    </row>
    <row r="3463" spans="1:13">
      <c r="A3463" s="547" t="s">
        <v>31</v>
      </c>
      <c r="B3463" s="546"/>
      <c r="C3463" s="546"/>
      <c r="D3463" s="546"/>
      <c r="E3463" s="546"/>
      <c r="F3463" s="546"/>
      <c r="G3463" s="546"/>
      <c r="H3463" s="544"/>
      <c r="I3463" s="518"/>
      <c r="J3463" s="541"/>
      <c r="K3463" s="543"/>
      <c r="L3463" s="542"/>
      <c r="M3463" s="540"/>
    </row>
    <row r="3464" spans="1:13" ht="19.5" thickBot="1">
      <c r="A3464" s="547" t="s">
        <v>30</v>
      </c>
      <c r="B3464" s="546"/>
      <c r="C3464" s="546"/>
      <c r="D3464" s="546"/>
      <c r="E3464" s="546"/>
      <c r="F3464" s="546"/>
      <c r="G3464" s="546"/>
      <c r="H3464" s="544"/>
      <c r="I3464" s="558"/>
      <c r="J3464" s="541"/>
      <c r="K3464" s="543"/>
      <c r="L3464" s="542"/>
      <c r="M3464" s="540"/>
    </row>
    <row r="3465" spans="1:13" ht="19.5" thickBot="1">
      <c r="A3465" s="674" t="s">
        <v>105</v>
      </c>
      <c r="B3465" s="673"/>
      <c r="C3465" s="673"/>
      <c r="D3465" s="673"/>
      <c r="E3465" s="673"/>
      <c r="F3465" s="673"/>
      <c r="G3465" s="673"/>
      <c r="H3465" s="672"/>
      <c r="I3465" s="550"/>
      <c r="J3465" s="549"/>
      <c r="K3465" s="1274">
        <v>0.09</v>
      </c>
      <c r="L3465" s="1270"/>
      <c r="M3465" s="548">
        <f>K3465*12*I3414</f>
        <v>423.25200000000001</v>
      </c>
    </row>
    <row r="3466" spans="1:13">
      <c r="A3466" s="547" t="s">
        <v>28</v>
      </c>
      <c r="B3466" s="546"/>
      <c r="C3466" s="546"/>
      <c r="D3466" s="546"/>
      <c r="E3466" s="546"/>
      <c r="F3466" s="546"/>
      <c r="G3466" s="546"/>
      <c r="H3466" s="544"/>
      <c r="I3466" s="1251" t="s">
        <v>27</v>
      </c>
      <c r="J3466" s="1252"/>
      <c r="K3466" s="551"/>
      <c r="L3466" s="542"/>
      <c r="M3466" s="540"/>
    </row>
    <row r="3467" spans="1:13" ht="19.5" thickBot="1">
      <c r="A3467" s="547" t="s">
        <v>26</v>
      </c>
      <c r="B3467" s="546"/>
      <c r="C3467" s="546"/>
      <c r="D3467" s="546"/>
      <c r="E3467" s="546"/>
      <c r="F3467" s="546"/>
      <c r="G3467" s="546"/>
      <c r="H3467" s="544"/>
      <c r="I3467" s="518"/>
      <c r="J3467" s="541"/>
      <c r="K3467" s="551"/>
      <c r="L3467" s="542"/>
      <c r="M3467" s="540"/>
    </row>
    <row r="3468" spans="1:13" ht="19.5" thickBot="1">
      <c r="A3468" s="1228" t="s">
        <v>111</v>
      </c>
      <c r="B3468" s="1229"/>
      <c r="C3468" s="1229"/>
      <c r="D3468" s="1229"/>
      <c r="E3468" s="1229"/>
      <c r="F3468" s="1229"/>
      <c r="G3468" s="1229"/>
      <c r="H3468" s="1279"/>
      <c r="I3468" s="550"/>
      <c r="J3468" s="549"/>
      <c r="K3468" s="1274">
        <v>7.34</v>
      </c>
      <c r="L3468" s="1270"/>
      <c r="M3468" s="548">
        <f>K3468*12*I3414</f>
        <v>34518.551999999996</v>
      </c>
    </row>
    <row r="3469" spans="1:13">
      <c r="A3469" s="547" t="s">
        <v>24</v>
      </c>
      <c r="B3469" s="545"/>
      <c r="C3469" s="545"/>
      <c r="D3469" s="545"/>
      <c r="E3469" s="545"/>
      <c r="F3469" s="546"/>
      <c r="G3469" s="545"/>
      <c r="H3469" s="544"/>
      <c r="I3469" s="1271" t="s">
        <v>23</v>
      </c>
      <c r="J3469" s="1272"/>
      <c r="K3469" s="543"/>
      <c r="L3469" s="542"/>
      <c r="M3469" s="540"/>
    </row>
    <row r="3470" spans="1:13">
      <c r="A3470" s="547" t="s">
        <v>22</v>
      </c>
      <c r="B3470" s="545"/>
      <c r="C3470" s="545"/>
      <c r="D3470" s="545"/>
      <c r="E3470" s="545"/>
      <c r="F3470" s="546"/>
      <c r="G3470" s="545"/>
      <c r="H3470" s="544"/>
      <c r="I3470" s="1271" t="s">
        <v>21</v>
      </c>
      <c r="J3470" s="1272"/>
      <c r="K3470" s="543"/>
      <c r="L3470" s="542"/>
      <c r="M3470" s="540"/>
    </row>
    <row r="3471" spans="1:13">
      <c r="A3471" s="547" t="s">
        <v>20</v>
      </c>
      <c r="B3471" s="545"/>
      <c r="C3471" s="545"/>
      <c r="D3471" s="545"/>
      <c r="E3471" s="545"/>
      <c r="F3471" s="546"/>
      <c r="G3471" s="545"/>
      <c r="H3471" s="544"/>
      <c r="I3471" s="1271" t="s">
        <v>19</v>
      </c>
      <c r="J3471" s="1272"/>
      <c r="K3471" s="543"/>
      <c r="L3471" s="542"/>
      <c r="M3471" s="540"/>
    </row>
    <row r="3472" spans="1:13">
      <c r="A3472" s="547" t="s">
        <v>18</v>
      </c>
      <c r="B3472" s="545"/>
      <c r="C3472" s="545"/>
      <c r="D3472" s="545"/>
      <c r="E3472" s="545"/>
      <c r="F3472" s="546"/>
      <c r="G3472" s="545"/>
      <c r="H3472" s="544"/>
      <c r="I3472" s="1271" t="s">
        <v>17</v>
      </c>
      <c r="J3472" s="1272"/>
      <c r="K3472" s="543"/>
      <c r="L3472" s="542"/>
      <c r="M3472" s="540"/>
    </row>
    <row r="3473" spans="1:13">
      <c r="A3473" s="547" t="s">
        <v>16</v>
      </c>
      <c r="B3473" s="545"/>
      <c r="C3473" s="545"/>
      <c r="D3473" s="545"/>
      <c r="E3473" s="545"/>
      <c r="F3473" s="546"/>
      <c r="G3473" s="545"/>
      <c r="H3473" s="544"/>
      <c r="I3473" s="1271" t="s">
        <v>15</v>
      </c>
      <c r="J3473" s="1272"/>
      <c r="K3473" s="543"/>
      <c r="L3473" s="542"/>
      <c r="M3473" s="540"/>
    </row>
    <row r="3474" spans="1:13">
      <c r="A3474" s="547" t="s">
        <v>14</v>
      </c>
      <c r="B3474" s="545"/>
      <c r="C3474" s="545"/>
      <c r="D3474" s="545"/>
      <c r="E3474" s="545"/>
      <c r="F3474" s="546"/>
      <c r="G3474" s="545"/>
      <c r="H3474" s="544"/>
      <c r="I3474" s="518"/>
      <c r="J3474" s="541"/>
      <c r="K3474" s="543"/>
      <c r="L3474" s="542"/>
      <c r="M3474" s="540"/>
    </row>
    <row r="3475" spans="1:13">
      <c r="A3475" s="547" t="s">
        <v>13</v>
      </c>
      <c r="B3475" s="545"/>
      <c r="C3475" s="545"/>
      <c r="D3475" s="545"/>
      <c r="E3475" s="545"/>
      <c r="F3475" s="546"/>
      <c r="G3475" s="545"/>
      <c r="H3475" s="544"/>
      <c r="I3475" s="518"/>
      <c r="J3475" s="541"/>
      <c r="K3475" s="543"/>
      <c r="L3475" s="542"/>
      <c r="M3475" s="540"/>
    </row>
    <row r="3476" spans="1:13">
      <c r="A3476" s="547" t="s">
        <v>12</v>
      </c>
      <c r="B3476" s="545"/>
      <c r="C3476" s="545"/>
      <c r="D3476" s="545"/>
      <c r="E3476" s="545"/>
      <c r="F3476" s="546"/>
      <c r="G3476" s="545"/>
      <c r="H3476" s="544"/>
      <c r="I3476" s="518"/>
      <c r="J3476" s="541"/>
      <c r="K3476" s="543"/>
      <c r="L3476" s="542"/>
      <c r="M3476" s="540"/>
    </row>
    <row r="3477" spans="1:13">
      <c r="A3477" s="547" t="s">
        <v>11</v>
      </c>
      <c r="B3477" s="545"/>
      <c r="C3477" s="545"/>
      <c r="D3477" s="545"/>
      <c r="E3477" s="545"/>
      <c r="F3477" s="546"/>
      <c r="G3477" s="545"/>
      <c r="H3477" s="544"/>
      <c r="I3477" s="518"/>
      <c r="J3477" s="541"/>
      <c r="K3477" s="543"/>
      <c r="L3477" s="542"/>
      <c r="M3477" s="540"/>
    </row>
    <row r="3478" spans="1:13">
      <c r="A3478" s="547" t="s">
        <v>10</v>
      </c>
      <c r="B3478" s="545"/>
      <c r="C3478" s="545"/>
      <c r="D3478" s="545"/>
      <c r="E3478" s="545"/>
      <c r="F3478" s="546"/>
      <c r="G3478" s="545"/>
      <c r="H3478" s="544"/>
      <c r="I3478" s="518"/>
      <c r="J3478" s="541"/>
      <c r="K3478" s="543"/>
      <c r="L3478" s="542"/>
      <c r="M3478" s="540"/>
    </row>
    <row r="3479" spans="1:13" ht="19.5" thickBot="1">
      <c r="A3479" s="1248" t="s">
        <v>9</v>
      </c>
      <c r="B3479" s="1249"/>
      <c r="C3479" s="1249"/>
      <c r="D3479" s="1249"/>
      <c r="E3479" s="1249"/>
      <c r="F3479" s="1249"/>
      <c r="G3479" s="1249"/>
      <c r="H3479" s="1250"/>
      <c r="I3479" s="518"/>
      <c r="J3479" s="541"/>
      <c r="K3479" s="518"/>
      <c r="L3479" s="541"/>
      <c r="M3479" s="540"/>
    </row>
    <row r="3480" spans="1:13">
      <c r="A3480" s="539" t="s">
        <v>8</v>
      </c>
      <c r="B3480" s="538"/>
      <c r="C3480" s="538"/>
      <c r="D3480" s="538"/>
      <c r="E3480" s="538"/>
      <c r="F3480" s="538"/>
      <c r="G3480" s="538"/>
      <c r="H3480" s="538"/>
      <c r="I3480" s="1251" t="s">
        <v>3</v>
      </c>
      <c r="J3480" s="1252"/>
      <c r="K3480" s="537"/>
      <c r="L3480" s="536"/>
      <c r="M3480" s="535"/>
    </row>
    <row r="3481" spans="1:13" ht="19.5" thickBot="1">
      <c r="A3481" s="534" t="s">
        <v>7</v>
      </c>
      <c r="B3481" s="533"/>
      <c r="C3481" s="533"/>
      <c r="D3481" s="533"/>
      <c r="E3481" s="533"/>
      <c r="F3481" s="533"/>
      <c r="G3481" s="533"/>
      <c r="H3481" s="533"/>
      <c r="I3481" s="532"/>
      <c r="J3481" s="530"/>
      <c r="K3481" s="531"/>
      <c r="L3481" s="530"/>
      <c r="M3481" s="529"/>
    </row>
    <row r="3482" spans="1:13" ht="19.5" thickBot="1">
      <c r="A3482" s="1228" t="s">
        <v>6</v>
      </c>
      <c r="B3482" s="1229"/>
      <c r="C3482" s="1229"/>
      <c r="D3482" s="1229"/>
      <c r="E3482" s="1229"/>
      <c r="F3482" s="1229"/>
      <c r="G3482" s="1229"/>
      <c r="H3482" s="1299"/>
      <c r="I3482" s="1232" t="s">
        <v>5</v>
      </c>
      <c r="J3482" s="1300"/>
      <c r="K3482" s="1296"/>
      <c r="L3482" s="1297"/>
      <c r="M3482" s="521">
        <f>K3482*12*I3414</f>
        <v>0</v>
      </c>
    </row>
    <row r="3483" spans="1:13" ht="19.5" thickBot="1">
      <c r="A3483" s="526" t="s">
        <v>4</v>
      </c>
      <c r="B3483" s="525"/>
      <c r="C3483" s="525"/>
      <c r="D3483" s="525"/>
      <c r="E3483" s="525"/>
      <c r="F3483" s="525"/>
      <c r="G3483" s="525"/>
      <c r="H3483" s="525"/>
      <c r="I3483" s="1232" t="s">
        <v>3</v>
      </c>
      <c r="J3483" s="1233"/>
      <c r="K3483" s="1258">
        <v>0.43</v>
      </c>
      <c r="L3483" s="1259"/>
      <c r="M3483" s="521">
        <f>K3483*12*I3414</f>
        <v>2022.204</v>
      </c>
    </row>
    <row r="3484" spans="1:13" ht="19.5" thickBot="1">
      <c r="A3484" s="526" t="s">
        <v>2</v>
      </c>
      <c r="B3484" s="525"/>
      <c r="C3484" s="525"/>
      <c r="D3484" s="525"/>
      <c r="E3484" s="525"/>
      <c r="F3484" s="525"/>
      <c r="G3484" s="525"/>
      <c r="H3484" s="525"/>
      <c r="I3484" s="524"/>
      <c r="J3484" s="523"/>
      <c r="K3484" s="1258"/>
      <c r="L3484" s="1259"/>
      <c r="M3484" s="521">
        <f>K3484*12*I3414</f>
        <v>0</v>
      </c>
    </row>
    <row r="3485" spans="1:13" ht="19.5" thickBot="1">
      <c r="A3485" s="1228" t="s">
        <v>0</v>
      </c>
      <c r="B3485" s="1229"/>
      <c r="C3485" s="1229"/>
      <c r="D3485" s="1229"/>
      <c r="E3485" s="1229"/>
      <c r="F3485" s="1229"/>
      <c r="G3485" s="1229"/>
      <c r="H3485" s="1229"/>
      <c r="I3485" s="522"/>
      <c r="J3485" s="521"/>
      <c r="K3485" s="1230">
        <f>K3415+K3425+K3440+K3468+K3484+K3483+K3482</f>
        <v>36.15</v>
      </c>
      <c r="L3485" s="1231"/>
      <c r="M3485" s="521">
        <f>M3415+M3425+M3440+M3468+M3484+M3483+M3482</f>
        <v>170006.21999999997</v>
      </c>
    </row>
    <row r="3487" spans="1:13">
      <c r="A3487" s="1329" t="s">
        <v>104</v>
      </c>
      <c r="B3487" s="1329"/>
      <c r="C3487" s="1329"/>
      <c r="D3487" s="1329"/>
      <c r="E3487" s="1329"/>
      <c r="F3487" s="1329"/>
      <c r="G3487" s="1329"/>
      <c r="H3487" s="1329"/>
      <c r="I3487" s="1329"/>
      <c r="J3487" s="1329"/>
      <c r="K3487" s="1329"/>
      <c r="L3487" s="1329"/>
      <c r="M3487" s="573"/>
    </row>
    <row r="3488" spans="1:13">
      <c r="A3488" s="1294" t="s">
        <v>103</v>
      </c>
      <c r="B3488" s="1294"/>
      <c r="C3488" s="1294"/>
      <c r="D3488" s="1294"/>
      <c r="E3488" s="1294"/>
      <c r="F3488" s="1294"/>
      <c r="G3488" s="1294"/>
      <c r="H3488" s="1294"/>
      <c r="I3488" s="1294"/>
      <c r="J3488" s="1294"/>
      <c r="K3488" s="1294"/>
      <c r="L3488" s="1294"/>
      <c r="M3488" s="573"/>
    </row>
    <row r="3489" spans="1:13">
      <c r="A3489" s="607"/>
      <c r="B3489" s="607"/>
      <c r="C3489" s="607"/>
      <c r="D3489" s="607"/>
      <c r="E3489" s="607"/>
      <c r="F3489" s="607" t="s">
        <v>236</v>
      </c>
      <c r="G3489" s="607"/>
      <c r="H3489" s="607"/>
      <c r="I3489" s="607"/>
      <c r="J3489" s="607"/>
      <c r="K3489" s="607"/>
      <c r="L3489" s="607"/>
      <c r="M3489" s="573"/>
    </row>
    <row r="3490" spans="1:13">
      <c r="A3490" s="615"/>
      <c r="B3490" s="591"/>
      <c r="C3490" s="1295" t="s">
        <v>100</v>
      </c>
      <c r="D3490" s="1295"/>
      <c r="E3490" s="1295"/>
      <c r="F3490" s="591"/>
      <c r="G3490" s="591"/>
      <c r="H3490" s="590"/>
      <c r="I3490" s="1285" t="s">
        <v>99</v>
      </c>
      <c r="J3490" s="1286"/>
      <c r="K3490" s="1285" t="s">
        <v>98</v>
      </c>
      <c r="L3490" s="1286"/>
      <c r="M3490" s="589"/>
    </row>
    <row r="3491" spans="1:13">
      <c r="A3491" s="558"/>
      <c r="B3491" s="518"/>
      <c r="C3491" s="518"/>
      <c r="D3491" s="518"/>
      <c r="E3491" s="518"/>
      <c r="F3491" s="518"/>
      <c r="G3491" s="518"/>
      <c r="H3491" s="541"/>
      <c r="I3491" s="518"/>
      <c r="J3491" s="541"/>
      <c r="K3491" s="1271" t="s">
        <v>97</v>
      </c>
      <c r="L3491" s="1272"/>
      <c r="M3491" s="616" t="s">
        <v>96</v>
      </c>
    </row>
    <row r="3492" spans="1:13">
      <c r="A3492" s="558"/>
      <c r="B3492" s="518"/>
      <c r="C3492" s="518"/>
      <c r="D3492" s="518"/>
      <c r="E3492" s="518"/>
      <c r="F3492" s="518"/>
      <c r="G3492" s="518"/>
      <c r="H3492" s="541"/>
      <c r="I3492" s="1271" t="s">
        <v>95</v>
      </c>
      <c r="J3492" s="1272"/>
      <c r="K3492" s="1275" t="s">
        <v>94</v>
      </c>
      <c r="L3492" s="1276"/>
      <c r="M3492" s="616" t="s">
        <v>93</v>
      </c>
    </row>
    <row r="3493" spans="1:13" ht="19.5" thickBot="1">
      <c r="A3493" s="615"/>
      <c r="B3493" s="591"/>
      <c r="C3493" s="591"/>
      <c r="D3493" s="591"/>
      <c r="E3493" s="591"/>
      <c r="F3493" s="591"/>
      <c r="G3493" s="591"/>
      <c r="H3493" s="590"/>
      <c r="I3493" s="1291">
        <v>640.70000000000005</v>
      </c>
      <c r="J3493" s="1292"/>
      <c r="K3493" s="1240"/>
      <c r="L3493" s="1241"/>
      <c r="M3493" s="614"/>
    </row>
    <row r="3494" spans="1:13">
      <c r="A3494" s="605" t="s">
        <v>92</v>
      </c>
      <c r="B3494" s="583"/>
      <c r="C3494" s="583"/>
      <c r="D3494" s="583"/>
      <c r="E3494" s="583"/>
      <c r="F3494" s="583"/>
      <c r="G3494" s="583"/>
      <c r="H3494" s="613"/>
      <c r="I3494" s="537"/>
      <c r="J3494" s="536"/>
      <c r="K3494" s="1293">
        <f>K3497+K3500</f>
        <v>7.59</v>
      </c>
      <c r="L3494" s="1288"/>
      <c r="M3494" s="535">
        <f>K3494*12*I3493</f>
        <v>58354.956000000006</v>
      </c>
    </row>
    <row r="3495" spans="1:13">
      <c r="A3495" s="612" t="s">
        <v>91</v>
      </c>
      <c r="B3495" s="611"/>
      <c r="C3495" s="611"/>
      <c r="D3495" s="611"/>
      <c r="E3495" s="611"/>
      <c r="F3495" s="611"/>
      <c r="G3495" s="611"/>
      <c r="H3495" s="606"/>
      <c r="I3495" s="518"/>
      <c r="J3495" s="541"/>
      <c r="K3495" s="518"/>
      <c r="L3495" s="541"/>
      <c r="M3495" s="610"/>
    </row>
    <row r="3496" spans="1:13" ht="19.5" thickBot="1">
      <c r="A3496" s="601" t="s">
        <v>90</v>
      </c>
      <c r="B3496" s="609"/>
      <c r="C3496" s="609"/>
      <c r="D3496" s="609"/>
      <c r="E3496" s="609"/>
      <c r="F3496" s="609"/>
      <c r="G3496" s="609"/>
      <c r="H3496" s="608"/>
      <c r="I3496" s="531"/>
      <c r="J3496" s="530"/>
      <c r="K3496" s="531"/>
      <c r="L3496" s="530"/>
      <c r="M3496" s="529"/>
    </row>
    <row r="3497" spans="1:13">
      <c r="A3497" s="588" t="s">
        <v>89</v>
      </c>
      <c r="B3497" s="581"/>
      <c r="C3497" s="581"/>
      <c r="D3497" s="581"/>
      <c r="E3497" s="581"/>
      <c r="F3497" s="581"/>
      <c r="G3497" s="581"/>
      <c r="H3497" s="580"/>
      <c r="I3497" s="1275" t="s">
        <v>27</v>
      </c>
      <c r="J3497" s="1276"/>
      <c r="K3497" s="1251">
        <v>4.54</v>
      </c>
      <c r="L3497" s="1252"/>
      <c r="M3497" s="540">
        <f>K3497*12*I3493</f>
        <v>34905.336000000003</v>
      </c>
    </row>
    <row r="3498" spans="1:13">
      <c r="A3498" s="547" t="s">
        <v>80</v>
      </c>
      <c r="B3498" s="518"/>
      <c r="C3498" s="518"/>
      <c r="D3498" s="518"/>
      <c r="E3498" s="518"/>
      <c r="F3498" s="518"/>
      <c r="G3498" s="518"/>
      <c r="H3498" s="541"/>
      <c r="I3498" s="1271" t="s">
        <v>70</v>
      </c>
      <c r="J3498" s="1272"/>
      <c r="K3498" s="573"/>
      <c r="L3498" s="541"/>
      <c r="M3498" s="540"/>
    </row>
    <row r="3499" spans="1:13">
      <c r="A3499" s="588" t="s">
        <v>79</v>
      </c>
      <c r="B3499" s="581"/>
      <c r="C3499" s="581"/>
      <c r="D3499" s="581"/>
      <c r="E3499" s="581"/>
      <c r="F3499" s="581"/>
      <c r="G3499" s="581"/>
      <c r="H3499" s="580"/>
      <c r="I3499" s="1275"/>
      <c r="J3499" s="1276"/>
      <c r="K3499" s="573"/>
      <c r="L3499" s="541"/>
      <c r="M3499" s="540"/>
    </row>
    <row r="3500" spans="1:13">
      <c r="A3500" s="588" t="s">
        <v>88</v>
      </c>
      <c r="B3500" s="581"/>
      <c r="C3500" s="581"/>
      <c r="D3500" s="581"/>
      <c r="E3500" s="581"/>
      <c r="F3500" s="581"/>
      <c r="G3500" s="581"/>
      <c r="H3500" s="580"/>
      <c r="I3500" s="1277" t="s">
        <v>59</v>
      </c>
      <c r="J3500" s="1278"/>
      <c r="K3500" s="1271">
        <v>3.05</v>
      </c>
      <c r="L3500" s="1272"/>
      <c r="M3500" s="540">
        <f>K3500*12*I3493</f>
        <v>23449.62</v>
      </c>
    </row>
    <row r="3501" spans="1:13">
      <c r="A3501" s="595" t="s">
        <v>87</v>
      </c>
      <c r="B3501" s="563"/>
      <c r="C3501" s="563"/>
      <c r="D3501" s="563"/>
      <c r="E3501" s="563"/>
      <c r="F3501" s="563"/>
      <c r="G3501" s="563"/>
      <c r="H3501" s="517"/>
      <c r="I3501" s="1271" t="s">
        <v>70</v>
      </c>
      <c r="J3501" s="1272"/>
      <c r="K3501" s="607"/>
      <c r="L3501" s="606"/>
      <c r="M3501" s="540"/>
    </row>
    <row r="3502" spans="1:13">
      <c r="A3502" s="594" t="s">
        <v>86</v>
      </c>
      <c r="B3502" s="591"/>
      <c r="C3502" s="591"/>
      <c r="D3502" s="591"/>
      <c r="E3502" s="591"/>
      <c r="F3502" s="591"/>
      <c r="G3502" s="591"/>
      <c r="H3502" s="590"/>
      <c r="I3502" s="1271"/>
      <c r="J3502" s="1272"/>
      <c r="K3502" s="573"/>
      <c r="L3502" s="541"/>
      <c r="M3502" s="540"/>
    </row>
    <row r="3503" spans="1:13" ht="19.5" thickBot="1">
      <c r="A3503" s="588" t="s">
        <v>85</v>
      </c>
      <c r="B3503" s="587"/>
      <c r="C3503" s="587"/>
      <c r="D3503" s="587"/>
      <c r="E3503" s="587"/>
      <c r="F3503" s="587"/>
      <c r="G3503" s="587"/>
      <c r="H3503" s="586"/>
      <c r="I3503" s="581"/>
      <c r="J3503" s="580"/>
      <c r="K3503" s="1238"/>
      <c r="L3503" s="1239"/>
      <c r="M3503" s="540"/>
    </row>
    <row r="3504" spans="1:13">
      <c r="A3504" s="605" t="s">
        <v>84</v>
      </c>
      <c r="B3504" s="604"/>
      <c r="C3504" s="604"/>
      <c r="D3504" s="604"/>
      <c r="E3504" s="604"/>
      <c r="F3504" s="604"/>
      <c r="G3504" s="604"/>
      <c r="H3504" s="603"/>
      <c r="I3504" s="537"/>
      <c r="J3504" s="602"/>
      <c r="K3504" s="1290">
        <f>K3506+K3511+K3514</f>
        <v>6.1999999999999993</v>
      </c>
      <c r="L3504" s="1288"/>
      <c r="M3504" s="535">
        <f>K3504*12*I3493</f>
        <v>47668.079999999994</v>
      </c>
    </row>
    <row r="3505" spans="1:13" ht="19.5" thickBot="1">
      <c r="A3505" s="601" t="s">
        <v>83</v>
      </c>
      <c r="B3505" s="600"/>
      <c r="C3505" s="600"/>
      <c r="D3505" s="600"/>
      <c r="E3505" s="600"/>
      <c r="F3505" s="600"/>
      <c r="G3505" s="600"/>
      <c r="H3505" s="599"/>
      <c r="I3505" s="531"/>
      <c r="J3505" s="598"/>
      <c r="K3505" s="531"/>
      <c r="L3505" s="530"/>
      <c r="M3505" s="529"/>
    </row>
    <row r="3506" spans="1:13">
      <c r="A3506" s="547" t="s">
        <v>82</v>
      </c>
      <c r="B3506" s="546"/>
      <c r="C3506" s="546"/>
      <c r="D3506" s="546"/>
      <c r="E3506" s="546"/>
      <c r="F3506" s="546"/>
      <c r="G3506" s="546"/>
      <c r="H3506" s="544"/>
      <c r="I3506" s="1271" t="s">
        <v>27</v>
      </c>
      <c r="J3506" s="1272"/>
      <c r="K3506" s="1251">
        <v>3.11</v>
      </c>
      <c r="L3506" s="1252"/>
      <c r="M3506" s="540">
        <f>K3506*12*I3493</f>
        <v>23910.924000000003</v>
      </c>
    </row>
    <row r="3507" spans="1:13">
      <c r="A3507" s="588" t="s">
        <v>81</v>
      </c>
      <c r="B3507" s="587"/>
      <c r="C3507" s="587"/>
      <c r="D3507" s="587"/>
      <c r="E3507" s="587"/>
      <c r="F3507" s="587"/>
      <c r="G3507" s="587"/>
      <c r="H3507" s="586"/>
      <c r="I3507" s="597"/>
      <c r="J3507" s="596"/>
      <c r="K3507" s="573"/>
      <c r="L3507" s="541"/>
      <c r="M3507" s="540"/>
    </row>
    <row r="3508" spans="1:13">
      <c r="A3508" s="547" t="s">
        <v>80</v>
      </c>
      <c r="B3508" s="518"/>
      <c r="C3508" s="518"/>
      <c r="D3508" s="518"/>
      <c r="E3508" s="518"/>
      <c r="F3508" s="518"/>
      <c r="G3508" s="518"/>
      <c r="H3508" s="541"/>
      <c r="I3508" s="1271" t="s">
        <v>70</v>
      </c>
      <c r="J3508" s="1272"/>
      <c r="K3508" s="573"/>
      <c r="L3508" s="541"/>
      <c r="M3508" s="540"/>
    </row>
    <row r="3509" spans="1:13">
      <c r="A3509" s="588" t="s">
        <v>79</v>
      </c>
      <c r="B3509" s="581"/>
      <c r="C3509" s="581"/>
      <c r="D3509" s="581"/>
      <c r="E3509" s="581"/>
      <c r="F3509" s="581"/>
      <c r="G3509" s="581"/>
      <c r="H3509" s="580"/>
      <c r="I3509" s="1275"/>
      <c r="J3509" s="1276"/>
      <c r="K3509" s="573"/>
      <c r="L3509" s="541"/>
      <c r="M3509" s="540"/>
    </row>
    <row r="3510" spans="1:13">
      <c r="A3510" s="595" t="s">
        <v>78</v>
      </c>
      <c r="B3510" s="563"/>
      <c r="C3510" s="517"/>
      <c r="D3510" s="518"/>
      <c r="E3510" s="518"/>
      <c r="F3510" s="518"/>
      <c r="G3510" s="518"/>
      <c r="H3510" s="541"/>
      <c r="I3510" s="1271" t="s">
        <v>70</v>
      </c>
      <c r="J3510" s="1272"/>
      <c r="K3510" s="573"/>
      <c r="L3510" s="541"/>
      <c r="M3510" s="540"/>
    </row>
    <row r="3511" spans="1:13">
      <c r="A3511" s="547" t="s">
        <v>77</v>
      </c>
      <c r="B3511" s="518"/>
      <c r="C3511" s="518"/>
      <c r="D3511" s="563"/>
      <c r="E3511" s="563"/>
      <c r="F3511" s="563"/>
      <c r="G3511" s="563"/>
      <c r="H3511" s="517"/>
      <c r="I3511" s="1277" t="s">
        <v>59</v>
      </c>
      <c r="J3511" s="1278"/>
      <c r="K3511" s="1271">
        <v>1.36</v>
      </c>
      <c r="L3511" s="1272"/>
      <c r="M3511" s="540">
        <f>K3511*12*I3493</f>
        <v>10456.224</v>
      </c>
    </row>
    <row r="3512" spans="1:13">
      <c r="A3512" s="594" t="s">
        <v>76</v>
      </c>
      <c r="B3512" s="593"/>
      <c r="C3512" s="593"/>
      <c r="D3512" s="593"/>
      <c r="E3512" s="593"/>
      <c r="F3512" s="593"/>
      <c r="G3512" s="593"/>
      <c r="H3512" s="592"/>
      <c r="I3512" s="1285" t="s">
        <v>75</v>
      </c>
      <c r="J3512" s="1286"/>
      <c r="K3512" s="573"/>
      <c r="L3512" s="541"/>
      <c r="M3512" s="540"/>
    </row>
    <row r="3513" spans="1:13">
      <c r="A3513" s="588"/>
      <c r="B3513" s="587"/>
      <c r="C3513" s="587"/>
      <c r="D3513" s="587"/>
      <c r="E3513" s="587"/>
      <c r="F3513" s="587"/>
      <c r="G3513" s="587"/>
      <c r="H3513" s="586"/>
      <c r="I3513" s="581" t="s">
        <v>74</v>
      </c>
      <c r="J3513" s="580"/>
      <c r="K3513" s="573"/>
      <c r="L3513" s="541"/>
      <c r="M3513" s="540"/>
    </row>
    <row r="3514" spans="1:13">
      <c r="A3514" s="594" t="s">
        <v>73</v>
      </c>
      <c r="B3514" s="593"/>
      <c r="C3514" s="593"/>
      <c r="D3514" s="593"/>
      <c r="E3514" s="593"/>
      <c r="F3514" s="593"/>
      <c r="G3514" s="593"/>
      <c r="H3514" s="592"/>
      <c r="I3514" s="1285" t="s">
        <v>59</v>
      </c>
      <c r="J3514" s="1286"/>
      <c r="K3514" s="1271">
        <v>1.73</v>
      </c>
      <c r="L3514" s="1272"/>
      <c r="M3514" s="540">
        <f>K3514*12*I3493</f>
        <v>13300.931999999999</v>
      </c>
    </row>
    <row r="3515" spans="1:13">
      <c r="A3515" s="588" t="s">
        <v>72</v>
      </c>
      <c r="B3515" s="587"/>
      <c r="C3515" s="587"/>
      <c r="D3515" s="587"/>
      <c r="E3515" s="587"/>
      <c r="F3515" s="587"/>
      <c r="G3515" s="587"/>
      <c r="H3515" s="586"/>
      <c r="I3515" s="581"/>
      <c r="J3515" s="580"/>
      <c r="K3515" s="573"/>
      <c r="L3515" s="541"/>
      <c r="M3515" s="540"/>
    </row>
    <row r="3516" spans="1:13">
      <c r="A3516" s="594" t="s">
        <v>71</v>
      </c>
      <c r="B3516" s="593"/>
      <c r="C3516" s="593"/>
      <c r="D3516" s="593"/>
      <c r="E3516" s="593"/>
      <c r="F3516" s="593"/>
      <c r="G3516" s="593"/>
      <c r="H3516" s="592"/>
      <c r="I3516" s="1271" t="s">
        <v>70</v>
      </c>
      <c r="J3516" s="1272"/>
      <c r="K3516" s="573"/>
      <c r="L3516" s="541"/>
      <c r="M3516" s="540"/>
    </row>
    <row r="3517" spans="1:13">
      <c r="A3517" s="594" t="s">
        <v>69</v>
      </c>
      <c r="B3517" s="593"/>
      <c r="C3517" s="593"/>
      <c r="D3517" s="593"/>
      <c r="E3517" s="593"/>
      <c r="F3517" s="593"/>
      <c r="G3517" s="593"/>
      <c r="H3517" s="592"/>
      <c r="I3517" s="1285" t="s">
        <v>68</v>
      </c>
      <c r="J3517" s="1286"/>
      <c r="K3517" s="591"/>
      <c r="L3517" s="590"/>
      <c r="M3517" s="589"/>
    </row>
    <row r="3518" spans="1:13" ht="19.5" thickBot="1">
      <c r="A3518" s="588"/>
      <c r="B3518" s="587"/>
      <c r="C3518" s="587"/>
      <c r="D3518" s="587"/>
      <c r="E3518" s="587"/>
      <c r="F3518" s="587"/>
      <c r="G3518" s="587"/>
      <c r="H3518" s="586"/>
      <c r="I3518" s="1282" t="s">
        <v>67</v>
      </c>
      <c r="J3518" s="1283"/>
      <c r="K3518" s="581"/>
      <c r="L3518" s="580"/>
      <c r="M3518" s="585"/>
    </row>
    <row r="3519" spans="1:13">
      <c r="A3519" s="584" t="s">
        <v>66</v>
      </c>
      <c r="B3519" s="583"/>
      <c r="C3519" s="583"/>
      <c r="D3519" s="583"/>
      <c r="E3519" s="583"/>
      <c r="F3519" s="583"/>
      <c r="G3519" s="537"/>
      <c r="H3519" s="536"/>
      <c r="I3519" s="537"/>
      <c r="J3519" s="536"/>
      <c r="K3519" s="1287">
        <f>K3521+K3528+K3536+K3540+K3544</f>
        <v>14.590000000000002</v>
      </c>
      <c r="L3519" s="1288"/>
      <c r="M3519" s="535">
        <f>M3521+M3528+M3536+M3540+M3544</f>
        <v>112173.75600000002</v>
      </c>
    </row>
    <row r="3520" spans="1:13" ht="19.5" thickBot="1">
      <c r="A3520" s="582"/>
      <c r="B3520" s="531"/>
      <c r="C3520" s="531"/>
      <c r="D3520" s="531"/>
      <c r="E3520" s="531"/>
      <c r="F3520" s="531"/>
      <c r="G3520" s="531"/>
      <c r="H3520" s="530"/>
      <c r="I3520" s="531"/>
      <c r="J3520" s="530"/>
      <c r="K3520" s="531"/>
      <c r="L3520" s="530"/>
      <c r="M3520" s="529"/>
    </row>
    <row r="3521" spans="1:13" ht="19.5" thickBot="1">
      <c r="A3521" s="1228" t="s">
        <v>65</v>
      </c>
      <c r="B3521" s="1229"/>
      <c r="C3521" s="1229"/>
      <c r="D3521" s="1229"/>
      <c r="E3521" s="1229"/>
      <c r="F3521" s="1229"/>
      <c r="G3521" s="1229"/>
      <c r="H3521" s="1279"/>
      <c r="I3521" s="550"/>
      <c r="J3521" s="549"/>
      <c r="K3521" s="1289">
        <f>K3522+K3523+K3524+K3526+K3527</f>
        <v>8.3000000000000007</v>
      </c>
      <c r="L3521" s="1284"/>
      <c r="M3521" s="548">
        <f>K3521*12*I3493</f>
        <v>63813.720000000008</v>
      </c>
    </row>
    <row r="3522" spans="1:13">
      <c r="A3522" s="588" t="s">
        <v>64</v>
      </c>
      <c r="B3522" s="587"/>
      <c r="C3522" s="587"/>
      <c r="D3522" s="587"/>
      <c r="E3522" s="587"/>
      <c r="F3522" s="587"/>
      <c r="G3522" s="587"/>
      <c r="H3522" s="586"/>
      <c r="I3522" s="1275" t="s">
        <v>63</v>
      </c>
      <c r="J3522" s="1276"/>
      <c r="K3522" s="1251">
        <v>2.2400000000000002</v>
      </c>
      <c r="L3522" s="1252"/>
      <c r="M3522" s="540">
        <f>K3522*12*I3493</f>
        <v>17222.016000000003</v>
      </c>
    </row>
    <row r="3523" spans="1:13">
      <c r="A3523" s="595" t="s">
        <v>62</v>
      </c>
      <c r="B3523" s="676"/>
      <c r="C3523" s="676"/>
      <c r="D3523" s="676"/>
      <c r="E3523" s="676"/>
      <c r="F3523" s="676"/>
      <c r="G3523" s="676"/>
      <c r="H3523" s="675"/>
      <c r="I3523" s="1277" t="s">
        <v>61</v>
      </c>
      <c r="J3523" s="1278"/>
      <c r="K3523" s="1271">
        <v>5.28</v>
      </c>
      <c r="L3523" s="1272"/>
      <c r="M3523" s="540">
        <f>K3523*12*I3493</f>
        <v>40594.752</v>
      </c>
    </row>
    <row r="3524" spans="1:13">
      <c r="A3524" s="594" t="s">
        <v>60</v>
      </c>
      <c r="B3524" s="593"/>
      <c r="C3524" s="593"/>
      <c r="D3524" s="593"/>
      <c r="E3524" s="593"/>
      <c r="F3524" s="593"/>
      <c r="G3524" s="593"/>
      <c r="H3524" s="592"/>
      <c r="I3524" s="1285" t="s">
        <v>59</v>
      </c>
      <c r="J3524" s="1286"/>
      <c r="K3524" s="1271">
        <v>0.6</v>
      </c>
      <c r="L3524" s="1272"/>
      <c r="M3524" s="540">
        <f>K3524*12*I3493</f>
        <v>4613.04</v>
      </c>
    </row>
    <row r="3525" spans="1:13">
      <c r="A3525" s="678" t="s">
        <v>58</v>
      </c>
      <c r="B3525" s="581"/>
      <c r="C3525" s="581"/>
      <c r="D3525" s="581"/>
      <c r="E3525" s="587"/>
      <c r="F3525" s="587"/>
      <c r="G3525" s="587"/>
      <c r="H3525" s="586"/>
      <c r="I3525" s="581"/>
      <c r="J3525" s="580"/>
      <c r="K3525" s="518"/>
      <c r="L3525" s="541"/>
      <c r="M3525" s="540"/>
    </row>
    <row r="3526" spans="1:13">
      <c r="A3526" s="595" t="s">
        <v>57</v>
      </c>
      <c r="B3526" s="676"/>
      <c r="C3526" s="676"/>
      <c r="D3526" s="676"/>
      <c r="E3526" s="676"/>
      <c r="F3526" s="676"/>
      <c r="G3526" s="676"/>
      <c r="H3526" s="675"/>
      <c r="I3526" s="1277" t="s">
        <v>27</v>
      </c>
      <c r="J3526" s="1278"/>
      <c r="K3526" s="1271">
        <v>0.18</v>
      </c>
      <c r="L3526" s="1272"/>
      <c r="M3526" s="540">
        <f>K3526*12*I3493</f>
        <v>1383.9120000000003</v>
      </c>
    </row>
    <row r="3527" spans="1:13" ht="19.5" thickBot="1">
      <c r="A3527" s="594" t="s">
        <v>56</v>
      </c>
      <c r="B3527" s="593"/>
      <c r="C3527" s="593"/>
      <c r="D3527" s="593"/>
      <c r="E3527" s="593"/>
      <c r="F3527" s="593"/>
      <c r="G3527" s="593"/>
      <c r="H3527" s="592"/>
      <c r="I3527" s="1240" t="s">
        <v>27</v>
      </c>
      <c r="J3527" s="1241"/>
      <c r="K3527" s="1282"/>
      <c r="L3527" s="1283"/>
      <c r="M3527" s="540">
        <f>K3527*I3493*12</f>
        <v>0</v>
      </c>
    </row>
    <row r="3528" spans="1:13" ht="19.5" thickBot="1">
      <c r="A3528" s="1303" t="s">
        <v>55</v>
      </c>
      <c r="B3528" s="1304"/>
      <c r="C3528" s="1304"/>
      <c r="D3528" s="1304"/>
      <c r="E3528" s="1304"/>
      <c r="F3528" s="1304"/>
      <c r="G3528" s="1304"/>
      <c r="H3528" s="1305"/>
      <c r="I3528" s="550"/>
      <c r="J3528" s="549"/>
      <c r="K3528" s="1274">
        <f>K3529+K3530+K3532+K3533+K3534+K3535</f>
        <v>2.5499999999999998</v>
      </c>
      <c r="L3528" s="1284"/>
      <c r="M3528" s="548">
        <f>K3528*12*I3493</f>
        <v>19605.419999999998</v>
      </c>
    </row>
    <row r="3529" spans="1:13">
      <c r="A3529" s="677" t="s">
        <v>54</v>
      </c>
      <c r="B3529" s="581"/>
      <c r="C3529" s="581"/>
      <c r="D3529" s="581"/>
      <c r="E3529" s="581"/>
      <c r="F3529" s="587"/>
      <c r="G3529" s="587"/>
      <c r="H3529" s="586"/>
      <c r="I3529" s="576"/>
      <c r="J3529" s="541"/>
      <c r="K3529" s="1251">
        <v>0.14000000000000001</v>
      </c>
      <c r="L3529" s="1252"/>
      <c r="M3529" s="540">
        <f>K3529*12*I3493</f>
        <v>1076.3760000000002</v>
      </c>
    </row>
    <row r="3530" spans="1:13">
      <c r="A3530" s="615" t="s">
        <v>53</v>
      </c>
      <c r="B3530" s="591"/>
      <c r="C3530" s="591"/>
      <c r="D3530" s="591"/>
      <c r="E3530" s="591"/>
      <c r="F3530" s="593"/>
      <c r="G3530" s="593"/>
      <c r="H3530" s="592"/>
      <c r="I3530" s="1271" t="s">
        <v>52</v>
      </c>
      <c r="J3530" s="1272"/>
      <c r="K3530" s="1271">
        <v>1.22</v>
      </c>
      <c r="L3530" s="1272"/>
      <c r="M3530" s="540">
        <f>K3530*12*I3493</f>
        <v>9379.8480000000018</v>
      </c>
    </row>
    <row r="3531" spans="1:13">
      <c r="A3531" s="588" t="s">
        <v>51</v>
      </c>
      <c r="B3531" s="587"/>
      <c r="C3531" s="587"/>
      <c r="D3531" s="587"/>
      <c r="E3531" s="587"/>
      <c r="F3531" s="587"/>
      <c r="G3531" s="587"/>
      <c r="H3531" s="586"/>
      <c r="I3531" s="1275" t="s">
        <v>50</v>
      </c>
      <c r="J3531" s="1276"/>
      <c r="K3531" s="573"/>
      <c r="L3531" s="541"/>
      <c r="M3531" s="540"/>
    </row>
    <row r="3532" spans="1:13">
      <c r="A3532" s="595" t="s">
        <v>49</v>
      </c>
      <c r="B3532" s="676"/>
      <c r="C3532" s="676"/>
      <c r="D3532" s="676"/>
      <c r="E3532" s="676"/>
      <c r="F3532" s="676"/>
      <c r="G3532" s="676"/>
      <c r="H3532" s="675"/>
      <c r="I3532" s="1277" t="s">
        <v>48</v>
      </c>
      <c r="J3532" s="1278"/>
      <c r="K3532" s="1271">
        <v>0.75</v>
      </c>
      <c r="L3532" s="1272"/>
      <c r="M3532" s="540">
        <f>K3532*12*I3493</f>
        <v>5766.3</v>
      </c>
    </row>
    <row r="3533" spans="1:13">
      <c r="A3533" s="595" t="s">
        <v>47</v>
      </c>
      <c r="B3533" s="676"/>
      <c r="C3533" s="676"/>
      <c r="D3533" s="676"/>
      <c r="E3533" s="676"/>
      <c r="F3533" s="676"/>
      <c r="G3533" s="676"/>
      <c r="H3533" s="675"/>
      <c r="I3533" s="1277" t="s">
        <v>46</v>
      </c>
      <c r="J3533" s="1278"/>
      <c r="K3533" s="1271">
        <v>0.19</v>
      </c>
      <c r="L3533" s="1272"/>
      <c r="M3533" s="540">
        <f>K3533*12*I3493</f>
        <v>1460.7960000000003</v>
      </c>
    </row>
    <row r="3534" spans="1:13">
      <c r="A3534" s="594" t="s">
        <v>38</v>
      </c>
      <c r="B3534" s="593"/>
      <c r="C3534" s="593"/>
      <c r="D3534" s="593"/>
      <c r="E3534" s="593"/>
      <c r="F3534" s="593"/>
      <c r="G3534" s="593"/>
      <c r="H3534" s="592"/>
      <c r="I3534" s="1277" t="s">
        <v>37</v>
      </c>
      <c r="J3534" s="1278"/>
      <c r="K3534" s="1238">
        <v>0.1</v>
      </c>
      <c r="L3534" s="1239"/>
      <c r="M3534" s="540">
        <f>K3534*12*I3493</f>
        <v>768.84000000000015</v>
      </c>
    </row>
    <row r="3535" spans="1:13" ht="19.5" thickBot="1">
      <c r="A3535" s="594" t="s">
        <v>45</v>
      </c>
      <c r="B3535" s="593"/>
      <c r="C3535" s="593"/>
      <c r="D3535" s="593"/>
      <c r="E3535" s="593"/>
      <c r="F3535" s="593"/>
      <c r="G3535" s="593"/>
      <c r="H3535" s="592"/>
      <c r="I3535" s="1240" t="s">
        <v>44</v>
      </c>
      <c r="J3535" s="1241"/>
      <c r="K3535" s="1242">
        <v>0.15</v>
      </c>
      <c r="L3535" s="1243"/>
      <c r="M3535" s="572">
        <f>K3535*12*I3493</f>
        <v>1153.26</v>
      </c>
    </row>
    <row r="3536" spans="1:13" ht="19.5" thickBot="1">
      <c r="A3536" s="1303" t="s">
        <v>43</v>
      </c>
      <c r="B3536" s="1304"/>
      <c r="C3536" s="1304"/>
      <c r="D3536" s="1304"/>
      <c r="E3536" s="1304"/>
      <c r="F3536" s="1304"/>
      <c r="G3536" s="1304"/>
      <c r="H3536" s="1305"/>
      <c r="I3536" s="571"/>
      <c r="J3536" s="570"/>
      <c r="K3536" s="1269">
        <f>K3537+K3538+K3539</f>
        <v>1.67</v>
      </c>
      <c r="L3536" s="1270"/>
      <c r="M3536" s="548">
        <f>K3536*12*I3493</f>
        <v>12839.628000000001</v>
      </c>
    </row>
    <row r="3537" spans="1:13">
      <c r="A3537" s="588" t="s">
        <v>42</v>
      </c>
      <c r="B3537" s="587"/>
      <c r="C3537" s="587"/>
      <c r="D3537" s="587"/>
      <c r="E3537" s="587"/>
      <c r="F3537" s="587"/>
      <c r="G3537" s="587"/>
      <c r="H3537" s="586"/>
      <c r="I3537" s="1234" t="s">
        <v>41</v>
      </c>
      <c r="J3537" s="1235"/>
      <c r="K3537" s="1236">
        <v>0.8</v>
      </c>
      <c r="L3537" s="1237"/>
      <c r="M3537" s="540">
        <f>K3537*12*I3493</f>
        <v>6150.7200000000012</v>
      </c>
    </row>
    <row r="3538" spans="1:13">
      <c r="A3538" s="595" t="s">
        <v>40</v>
      </c>
      <c r="B3538" s="676"/>
      <c r="C3538" s="676"/>
      <c r="D3538" s="676"/>
      <c r="E3538" s="676"/>
      <c r="F3538" s="676"/>
      <c r="G3538" s="676"/>
      <c r="H3538" s="675"/>
      <c r="I3538" s="563" t="s">
        <v>39</v>
      </c>
      <c r="J3538" s="517"/>
      <c r="K3538" s="1238">
        <v>0.7</v>
      </c>
      <c r="L3538" s="1239"/>
      <c r="M3538" s="540">
        <f>K3538*12*I3493</f>
        <v>5381.8799999999992</v>
      </c>
    </row>
    <row r="3539" spans="1:13" ht="19.5" thickBot="1">
      <c r="A3539" s="594" t="s">
        <v>38</v>
      </c>
      <c r="B3539" s="593"/>
      <c r="C3539" s="593"/>
      <c r="D3539" s="593"/>
      <c r="E3539" s="593"/>
      <c r="F3539" s="593"/>
      <c r="G3539" s="593"/>
      <c r="H3539" s="592"/>
      <c r="I3539" s="1240" t="s">
        <v>37</v>
      </c>
      <c r="J3539" s="1241"/>
      <c r="K3539" s="1242">
        <v>0.17</v>
      </c>
      <c r="L3539" s="1243"/>
      <c r="M3539" s="540">
        <f>K3539*12*I3493</f>
        <v>1307.028</v>
      </c>
    </row>
    <row r="3540" spans="1:13" ht="19.5" thickBot="1">
      <c r="A3540" s="1228" t="s">
        <v>106</v>
      </c>
      <c r="B3540" s="1229"/>
      <c r="C3540" s="1229"/>
      <c r="D3540" s="1229"/>
      <c r="E3540" s="1229"/>
      <c r="F3540" s="1229"/>
      <c r="G3540" s="1229"/>
      <c r="H3540" s="1279"/>
      <c r="I3540" s="550"/>
      <c r="J3540" s="549"/>
      <c r="K3540" s="1274">
        <v>1.98</v>
      </c>
      <c r="L3540" s="1270"/>
      <c r="M3540" s="548">
        <f>K3540*12*I3493</f>
        <v>15223.031999999999</v>
      </c>
    </row>
    <row r="3541" spans="1:13">
      <c r="A3541" s="547" t="s">
        <v>33</v>
      </c>
      <c r="B3541" s="546"/>
      <c r="C3541" s="546"/>
      <c r="D3541" s="546"/>
      <c r="E3541" s="546"/>
      <c r="F3541" s="546"/>
      <c r="G3541" s="546"/>
      <c r="H3541" s="544"/>
      <c r="I3541" s="1251" t="s">
        <v>32</v>
      </c>
      <c r="J3541" s="1252"/>
      <c r="K3541" s="543"/>
      <c r="L3541" s="542"/>
      <c r="M3541" s="540"/>
    </row>
    <row r="3542" spans="1:13">
      <c r="A3542" s="547" t="s">
        <v>31</v>
      </c>
      <c r="B3542" s="546"/>
      <c r="C3542" s="546"/>
      <c r="D3542" s="546"/>
      <c r="E3542" s="546"/>
      <c r="F3542" s="546"/>
      <c r="G3542" s="546"/>
      <c r="H3542" s="544"/>
      <c r="I3542" s="518"/>
      <c r="J3542" s="541"/>
      <c r="K3542" s="543"/>
      <c r="L3542" s="542"/>
      <c r="M3542" s="540"/>
    </row>
    <row r="3543" spans="1:13" ht="19.5" thickBot="1">
      <c r="A3543" s="547" t="s">
        <v>30</v>
      </c>
      <c r="B3543" s="546"/>
      <c r="C3543" s="546"/>
      <c r="D3543" s="546"/>
      <c r="E3543" s="546"/>
      <c r="F3543" s="546"/>
      <c r="G3543" s="546"/>
      <c r="H3543" s="544"/>
      <c r="I3543" s="558"/>
      <c r="J3543" s="541"/>
      <c r="K3543" s="543"/>
      <c r="L3543" s="542"/>
      <c r="M3543" s="540"/>
    </row>
    <row r="3544" spans="1:13" ht="19.5" thickBot="1">
      <c r="A3544" s="674" t="s">
        <v>105</v>
      </c>
      <c r="B3544" s="673"/>
      <c r="C3544" s="673"/>
      <c r="D3544" s="673"/>
      <c r="E3544" s="673"/>
      <c r="F3544" s="673"/>
      <c r="G3544" s="673"/>
      <c r="H3544" s="672"/>
      <c r="I3544" s="550"/>
      <c r="J3544" s="549"/>
      <c r="K3544" s="1274">
        <v>0.09</v>
      </c>
      <c r="L3544" s="1270"/>
      <c r="M3544" s="548">
        <f>K3544*12*I3493</f>
        <v>691.95600000000013</v>
      </c>
    </row>
    <row r="3545" spans="1:13">
      <c r="A3545" s="547" t="s">
        <v>28</v>
      </c>
      <c r="B3545" s="546"/>
      <c r="C3545" s="546"/>
      <c r="D3545" s="546"/>
      <c r="E3545" s="546"/>
      <c r="F3545" s="546"/>
      <c r="G3545" s="546"/>
      <c r="H3545" s="544"/>
      <c r="I3545" s="1251" t="s">
        <v>27</v>
      </c>
      <c r="J3545" s="1252"/>
      <c r="K3545" s="551"/>
      <c r="L3545" s="542"/>
      <c r="M3545" s="540"/>
    </row>
    <row r="3546" spans="1:13" ht="19.5" thickBot="1">
      <c r="A3546" s="547" t="s">
        <v>26</v>
      </c>
      <c r="B3546" s="546"/>
      <c r="C3546" s="546"/>
      <c r="D3546" s="546"/>
      <c r="E3546" s="546"/>
      <c r="F3546" s="546"/>
      <c r="G3546" s="546"/>
      <c r="H3546" s="544"/>
      <c r="I3546" s="518"/>
      <c r="J3546" s="541"/>
      <c r="K3546" s="551"/>
      <c r="L3546" s="542"/>
      <c r="M3546" s="540"/>
    </row>
    <row r="3547" spans="1:13" ht="19.5" thickBot="1">
      <c r="A3547" s="1228" t="s">
        <v>111</v>
      </c>
      <c r="B3547" s="1229"/>
      <c r="C3547" s="1229"/>
      <c r="D3547" s="1229"/>
      <c r="E3547" s="1229"/>
      <c r="F3547" s="1229"/>
      <c r="G3547" s="1229"/>
      <c r="H3547" s="1279"/>
      <c r="I3547" s="550"/>
      <c r="J3547" s="549"/>
      <c r="K3547" s="1274">
        <v>7.34</v>
      </c>
      <c r="L3547" s="1270"/>
      <c r="M3547" s="548">
        <f>K3547*12*I3493</f>
        <v>56432.856</v>
      </c>
    </row>
    <row r="3548" spans="1:13">
      <c r="A3548" s="547" t="s">
        <v>24</v>
      </c>
      <c r="B3548" s="545"/>
      <c r="C3548" s="545"/>
      <c r="D3548" s="545"/>
      <c r="E3548" s="545"/>
      <c r="F3548" s="546"/>
      <c r="G3548" s="545"/>
      <c r="H3548" s="544"/>
      <c r="I3548" s="1271" t="s">
        <v>23</v>
      </c>
      <c r="J3548" s="1272"/>
      <c r="K3548" s="543"/>
      <c r="L3548" s="542"/>
      <c r="M3548" s="540"/>
    </row>
    <row r="3549" spans="1:13">
      <c r="A3549" s="547" t="s">
        <v>22</v>
      </c>
      <c r="B3549" s="545"/>
      <c r="C3549" s="545"/>
      <c r="D3549" s="545"/>
      <c r="E3549" s="545"/>
      <c r="F3549" s="546"/>
      <c r="G3549" s="545"/>
      <c r="H3549" s="544"/>
      <c r="I3549" s="1271" t="s">
        <v>21</v>
      </c>
      <c r="J3549" s="1272"/>
      <c r="K3549" s="543"/>
      <c r="L3549" s="542"/>
      <c r="M3549" s="540"/>
    </row>
    <row r="3550" spans="1:13">
      <c r="A3550" s="547" t="s">
        <v>20</v>
      </c>
      <c r="B3550" s="545"/>
      <c r="C3550" s="545"/>
      <c r="D3550" s="545"/>
      <c r="E3550" s="545"/>
      <c r="F3550" s="546"/>
      <c r="G3550" s="545"/>
      <c r="H3550" s="544"/>
      <c r="I3550" s="1271" t="s">
        <v>19</v>
      </c>
      <c r="J3550" s="1272"/>
      <c r="K3550" s="543"/>
      <c r="L3550" s="542"/>
      <c r="M3550" s="540"/>
    </row>
    <row r="3551" spans="1:13">
      <c r="A3551" s="547" t="s">
        <v>18</v>
      </c>
      <c r="B3551" s="545"/>
      <c r="C3551" s="545"/>
      <c r="D3551" s="545"/>
      <c r="E3551" s="545"/>
      <c r="F3551" s="546"/>
      <c r="G3551" s="545"/>
      <c r="H3551" s="544"/>
      <c r="I3551" s="1271" t="s">
        <v>17</v>
      </c>
      <c r="J3551" s="1272"/>
      <c r="K3551" s="543"/>
      <c r="L3551" s="542"/>
      <c r="M3551" s="540"/>
    </row>
    <row r="3552" spans="1:13">
      <c r="A3552" s="547" t="s">
        <v>16</v>
      </c>
      <c r="B3552" s="545"/>
      <c r="C3552" s="545"/>
      <c r="D3552" s="545"/>
      <c r="E3552" s="545"/>
      <c r="F3552" s="546"/>
      <c r="G3552" s="545"/>
      <c r="H3552" s="544"/>
      <c r="I3552" s="1271" t="s">
        <v>15</v>
      </c>
      <c r="J3552" s="1272"/>
      <c r="K3552" s="543"/>
      <c r="L3552" s="542"/>
      <c r="M3552" s="540"/>
    </row>
    <row r="3553" spans="1:13">
      <c r="A3553" s="547" t="s">
        <v>14</v>
      </c>
      <c r="B3553" s="545"/>
      <c r="C3553" s="545"/>
      <c r="D3553" s="545"/>
      <c r="E3553" s="545"/>
      <c r="F3553" s="546"/>
      <c r="G3553" s="545"/>
      <c r="H3553" s="544"/>
      <c r="I3553" s="518"/>
      <c r="J3553" s="541"/>
      <c r="K3553" s="543"/>
      <c r="L3553" s="542"/>
      <c r="M3553" s="540"/>
    </row>
    <row r="3554" spans="1:13">
      <c r="A3554" s="547" t="s">
        <v>13</v>
      </c>
      <c r="B3554" s="545"/>
      <c r="C3554" s="545"/>
      <c r="D3554" s="545"/>
      <c r="E3554" s="545"/>
      <c r="F3554" s="546"/>
      <c r="G3554" s="545"/>
      <c r="H3554" s="544"/>
      <c r="I3554" s="518"/>
      <c r="J3554" s="541"/>
      <c r="K3554" s="543"/>
      <c r="L3554" s="542"/>
      <c r="M3554" s="540"/>
    </row>
    <row r="3555" spans="1:13">
      <c r="A3555" s="547" t="s">
        <v>12</v>
      </c>
      <c r="B3555" s="545"/>
      <c r="C3555" s="545"/>
      <c r="D3555" s="545"/>
      <c r="E3555" s="545"/>
      <c r="F3555" s="546"/>
      <c r="G3555" s="545"/>
      <c r="H3555" s="544"/>
      <c r="I3555" s="518"/>
      <c r="J3555" s="541"/>
      <c r="K3555" s="543"/>
      <c r="L3555" s="542"/>
      <c r="M3555" s="540"/>
    </row>
    <row r="3556" spans="1:13">
      <c r="A3556" s="547" t="s">
        <v>11</v>
      </c>
      <c r="B3556" s="545"/>
      <c r="C3556" s="545"/>
      <c r="D3556" s="545"/>
      <c r="E3556" s="545"/>
      <c r="F3556" s="546"/>
      <c r="G3556" s="545"/>
      <c r="H3556" s="544"/>
      <c r="I3556" s="518"/>
      <c r="J3556" s="541"/>
      <c r="K3556" s="543"/>
      <c r="L3556" s="542"/>
      <c r="M3556" s="540"/>
    </row>
    <row r="3557" spans="1:13">
      <c r="A3557" s="547" t="s">
        <v>10</v>
      </c>
      <c r="B3557" s="545"/>
      <c r="C3557" s="545"/>
      <c r="D3557" s="545"/>
      <c r="E3557" s="545"/>
      <c r="F3557" s="546"/>
      <c r="G3557" s="545"/>
      <c r="H3557" s="544"/>
      <c r="I3557" s="518"/>
      <c r="J3557" s="541"/>
      <c r="K3557" s="543"/>
      <c r="L3557" s="542"/>
      <c r="M3557" s="540"/>
    </row>
    <row r="3558" spans="1:13" ht="19.5" thickBot="1">
      <c r="A3558" s="1248" t="s">
        <v>9</v>
      </c>
      <c r="B3558" s="1249"/>
      <c r="C3558" s="1249"/>
      <c r="D3558" s="1249"/>
      <c r="E3558" s="1249"/>
      <c r="F3558" s="1249"/>
      <c r="G3558" s="1249"/>
      <c r="H3558" s="1250"/>
      <c r="I3558" s="518"/>
      <c r="J3558" s="541"/>
      <c r="K3558" s="518"/>
      <c r="L3558" s="541"/>
      <c r="M3558" s="540"/>
    </row>
    <row r="3559" spans="1:13">
      <c r="A3559" s="539" t="s">
        <v>8</v>
      </c>
      <c r="B3559" s="538"/>
      <c r="C3559" s="538"/>
      <c r="D3559" s="538"/>
      <c r="E3559" s="538"/>
      <c r="F3559" s="538"/>
      <c r="G3559" s="538"/>
      <c r="H3559" s="538"/>
      <c r="I3559" s="1251" t="s">
        <v>3</v>
      </c>
      <c r="J3559" s="1252"/>
      <c r="K3559" s="537"/>
      <c r="L3559" s="536"/>
      <c r="M3559" s="535"/>
    </row>
    <row r="3560" spans="1:13" ht="19.5" thickBot="1">
      <c r="A3560" s="534" t="s">
        <v>7</v>
      </c>
      <c r="B3560" s="533"/>
      <c r="C3560" s="533"/>
      <c r="D3560" s="533"/>
      <c r="E3560" s="533"/>
      <c r="F3560" s="533"/>
      <c r="G3560" s="533"/>
      <c r="H3560" s="533"/>
      <c r="I3560" s="532"/>
      <c r="J3560" s="530"/>
      <c r="K3560" s="531"/>
      <c r="L3560" s="530"/>
      <c r="M3560" s="529"/>
    </row>
    <row r="3561" spans="1:13" ht="19.5" thickBot="1">
      <c r="A3561" s="1228" t="s">
        <v>6</v>
      </c>
      <c r="B3561" s="1229"/>
      <c r="C3561" s="1229"/>
      <c r="D3561" s="1229"/>
      <c r="E3561" s="1229"/>
      <c r="F3561" s="1229"/>
      <c r="G3561" s="1229"/>
      <c r="H3561" s="1299"/>
      <c r="I3561" s="1232" t="s">
        <v>5</v>
      </c>
      <c r="J3561" s="1300"/>
      <c r="K3561" s="1296"/>
      <c r="L3561" s="1297"/>
      <c r="M3561" s="521">
        <f>K3561*12*I3493</f>
        <v>0</v>
      </c>
    </row>
    <row r="3562" spans="1:13" ht="19.5" thickBot="1">
      <c r="A3562" s="526" t="s">
        <v>4</v>
      </c>
      <c r="B3562" s="525"/>
      <c r="C3562" s="525"/>
      <c r="D3562" s="525"/>
      <c r="E3562" s="525"/>
      <c r="F3562" s="525"/>
      <c r="G3562" s="525"/>
      <c r="H3562" s="525"/>
      <c r="I3562" s="1232" t="s">
        <v>3</v>
      </c>
      <c r="J3562" s="1233"/>
      <c r="K3562" s="1258">
        <v>0.27</v>
      </c>
      <c r="L3562" s="1259"/>
      <c r="M3562" s="521">
        <f>K3562*12*I3493</f>
        <v>2075.8680000000004</v>
      </c>
    </row>
    <row r="3563" spans="1:13" ht="19.5" thickBot="1">
      <c r="A3563" s="526" t="s">
        <v>2</v>
      </c>
      <c r="B3563" s="525"/>
      <c r="C3563" s="525"/>
      <c r="D3563" s="525"/>
      <c r="E3563" s="525"/>
      <c r="F3563" s="525"/>
      <c r="G3563" s="525"/>
      <c r="H3563" s="525"/>
      <c r="I3563" s="524"/>
      <c r="J3563" s="523"/>
      <c r="K3563" s="1258"/>
      <c r="L3563" s="1259"/>
      <c r="M3563" s="521">
        <f>K3563*12*I3493</f>
        <v>0</v>
      </c>
    </row>
    <row r="3564" spans="1:13" ht="19.5" thickBot="1">
      <c r="A3564" s="1228" t="s">
        <v>0</v>
      </c>
      <c r="B3564" s="1229"/>
      <c r="C3564" s="1229"/>
      <c r="D3564" s="1229"/>
      <c r="E3564" s="1229"/>
      <c r="F3564" s="1229"/>
      <c r="G3564" s="1229"/>
      <c r="H3564" s="1229"/>
      <c r="I3564" s="522"/>
      <c r="J3564" s="521"/>
      <c r="K3564" s="1230">
        <f>K3494+K3504+K3519+K3547+K3563+K3562+K3561</f>
        <v>35.99</v>
      </c>
      <c r="L3564" s="1231"/>
      <c r="M3564" s="521">
        <f>M3494+M3504+M3519+M3547+M3563+M3562+M3561</f>
        <v>276705.51600000006</v>
      </c>
    </row>
    <row r="3566" spans="1:13">
      <c r="A3566" s="1329" t="s">
        <v>104</v>
      </c>
      <c r="B3566" s="1329"/>
      <c r="C3566" s="1329"/>
      <c r="D3566" s="1329"/>
      <c r="E3566" s="1329"/>
      <c r="F3566" s="1329"/>
      <c r="G3566" s="1329"/>
      <c r="H3566" s="1329"/>
      <c r="I3566" s="1329"/>
      <c r="J3566" s="1329"/>
      <c r="K3566" s="1329"/>
      <c r="L3566" s="1329"/>
      <c r="M3566" s="573"/>
    </row>
    <row r="3567" spans="1:13">
      <c r="A3567" s="1294" t="s">
        <v>103</v>
      </c>
      <c r="B3567" s="1294"/>
      <c r="C3567" s="1294"/>
      <c r="D3567" s="1294"/>
      <c r="E3567" s="1294"/>
      <c r="F3567" s="1294"/>
      <c r="G3567" s="1294"/>
      <c r="H3567" s="1294"/>
      <c r="I3567" s="1294"/>
      <c r="J3567" s="1294"/>
      <c r="K3567" s="1294"/>
      <c r="L3567" s="1294"/>
      <c r="M3567" s="573"/>
    </row>
    <row r="3568" spans="1:13">
      <c r="A3568" s="607"/>
      <c r="B3568" s="607"/>
      <c r="C3568" s="607"/>
      <c r="D3568" s="607"/>
      <c r="E3568" s="607"/>
      <c r="F3568" s="607" t="s">
        <v>235</v>
      </c>
      <c r="G3568" s="607"/>
      <c r="H3568" s="607"/>
      <c r="I3568" s="607"/>
      <c r="J3568" s="607"/>
      <c r="K3568" s="607"/>
      <c r="L3568" s="607"/>
      <c r="M3568" s="573"/>
    </row>
    <row r="3569" spans="1:13">
      <c r="A3569" s="615"/>
      <c r="B3569" s="591"/>
      <c r="C3569" s="1295" t="s">
        <v>100</v>
      </c>
      <c r="D3569" s="1295"/>
      <c r="E3569" s="1295"/>
      <c r="F3569" s="591"/>
      <c r="G3569" s="591"/>
      <c r="H3569" s="590"/>
      <c r="I3569" s="1285" t="s">
        <v>99</v>
      </c>
      <c r="J3569" s="1286"/>
      <c r="K3569" s="1285" t="s">
        <v>98</v>
      </c>
      <c r="L3569" s="1286"/>
      <c r="M3569" s="589"/>
    </row>
    <row r="3570" spans="1:13">
      <c r="A3570" s="558"/>
      <c r="B3570" s="518"/>
      <c r="C3570" s="518"/>
      <c r="D3570" s="518"/>
      <c r="E3570" s="518"/>
      <c r="F3570" s="518"/>
      <c r="G3570" s="518"/>
      <c r="H3570" s="541"/>
      <c r="I3570" s="518"/>
      <c r="J3570" s="541"/>
      <c r="K3570" s="1271" t="s">
        <v>97</v>
      </c>
      <c r="L3570" s="1272"/>
      <c r="M3570" s="616" t="s">
        <v>96</v>
      </c>
    </row>
    <row r="3571" spans="1:13">
      <c r="A3571" s="558"/>
      <c r="B3571" s="518"/>
      <c r="C3571" s="518"/>
      <c r="D3571" s="518"/>
      <c r="E3571" s="518"/>
      <c r="F3571" s="518"/>
      <c r="G3571" s="518"/>
      <c r="H3571" s="541"/>
      <c r="I3571" s="1271" t="s">
        <v>95</v>
      </c>
      <c r="J3571" s="1272"/>
      <c r="K3571" s="1275" t="s">
        <v>94</v>
      </c>
      <c r="L3571" s="1276"/>
      <c r="M3571" s="616" t="s">
        <v>93</v>
      </c>
    </row>
    <row r="3572" spans="1:13" ht="19.5" thickBot="1">
      <c r="A3572" s="615"/>
      <c r="B3572" s="591"/>
      <c r="C3572" s="591"/>
      <c r="D3572" s="591"/>
      <c r="E3572" s="591"/>
      <c r="F3572" s="591"/>
      <c r="G3572" s="591"/>
      <c r="H3572" s="590"/>
      <c r="I3572" s="1291">
        <v>1343.2</v>
      </c>
      <c r="J3572" s="1292"/>
      <c r="K3572" s="1240"/>
      <c r="L3572" s="1241"/>
      <c r="M3572" s="614"/>
    </row>
    <row r="3573" spans="1:13">
      <c r="A3573" s="605" t="s">
        <v>92</v>
      </c>
      <c r="B3573" s="583"/>
      <c r="C3573" s="583"/>
      <c r="D3573" s="583"/>
      <c r="E3573" s="583"/>
      <c r="F3573" s="583"/>
      <c r="G3573" s="583"/>
      <c r="H3573" s="613"/>
      <c r="I3573" s="537"/>
      <c r="J3573" s="536"/>
      <c r="K3573" s="1293">
        <f>K3576+K3579</f>
        <v>7.59</v>
      </c>
      <c r="L3573" s="1288"/>
      <c r="M3573" s="535">
        <f>K3573*12*I3572</f>
        <v>122338.656</v>
      </c>
    </row>
    <row r="3574" spans="1:13">
      <c r="A3574" s="612" t="s">
        <v>91</v>
      </c>
      <c r="B3574" s="611"/>
      <c r="C3574" s="611"/>
      <c r="D3574" s="611"/>
      <c r="E3574" s="611"/>
      <c r="F3574" s="611"/>
      <c r="G3574" s="611"/>
      <c r="H3574" s="606"/>
      <c r="I3574" s="518"/>
      <c r="J3574" s="541"/>
      <c r="K3574" s="518"/>
      <c r="L3574" s="541"/>
      <c r="M3574" s="610"/>
    </row>
    <row r="3575" spans="1:13" ht="19.5" thickBot="1">
      <c r="A3575" s="601" t="s">
        <v>90</v>
      </c>
      <c r="B3575" s="609"/>
      <c r="C3575" s="609"/>
      <c r="D3575" s="609"/>
      <c r="E3575" s="609"/>
      <c r="F3575" s="609"/>
      <c r="G3575" s="609"/>
      <c r="H3575" s="608"/>
      <c r="I3575" s="531"/>
      <c r="J3575" s="530"/>
      <c r="K3575" s="531"/>
      <c r="L3575" s="530"/>
      <c r="M3575" s="529"/>
    </row>
    <row r="3576" spans="1:13">
      <c r="A3576" s="588" t="s">
        <v>89</v>
      </c>
      <c r="B3576" s="581"/>
      <c r="C3576" s="581"/>
      <c r="D3576" s="581"/>
      <c r="E3576" s="581"/>
      <c r="F3576" s="581"/>
      <c r="G3576" s="581"/>
      <c r="H3576" s="580"/>
      <c r="I3576" s="1275" t="s">
        <v>27</v>
      </c>
      <c r="J3576" s="1276"/>
      <c r="K3576" s="1251">
        <v>4.54</v>
      </c>
      <c r="L3576" s="1252"/>
      <c r="M3576" s="540">
        <f>K3576*12*I3572</f>
        <v>73177.536000000007</v>
      </c>
    </row>
    <row r="3577" spans="1:13">
      <c r="A3577" s="547" t="s">
        <v>80</v>
      </c>
      <c r="B3577" s="518"/>
      <c r="C3577" s="518"/>
      <c r="D3577" s="518"/>
      <c r="E3577" s="518"/>
      <c r="F3577" s="518"/>
      <c r="G3577" s="518"/>
      <c r="H3577" s="541"/>
      <c r="I3577" s="1271" t="s">
        <v>70</v>
      </c>
      <c r="J3577" s="1272"/>
      <c r="K3577" s="573"/>
      <c r="L3577" s="541"/>
      <c r="M3577" s="540"/>
    </row>
    <row r="3578" spans="1:13">
      <c r="A3578" s="588" t="s">
        <v>79</v>
      </c>
      <c r="B3578" s="581"/>
      <c r="C3578" s="581"/>
      <c r="D3578" s="581"/>
      <c r="E3578" s="581"/>
      <c r="F3578" s="581"/>
      <c r="G3578" s="581"/>
      <c r="H3578" s="580"/>
      <c r="I3578" s="1275"/>
      <c r="J3578" s="1276"/>
      <c r="K3578" s="573"/>
      <c r="L3578" s="541"/>
      <c r="M3578" s="540"/>
    </row>
    <row r="3579" spans="1:13">
      <c r="A3579" s="588" t="s">
        <v>88</v>
      </c>
      <c r="B3579" s="581"/>
      <c r="C3579" s="581"/>
      <c r="D3579" s="581"/>
      <c r="E3579" s="581"/>
      <c r="F3579" s="581"/>
      <c r="G3579" s="581"/>
      <c r="H3579" s="580"/>
      <c r="I3579" s="1277" t="s">
        <v>59</v>
      </c>
      <c r="J3579" s="1278"/>
      <c r="K3579" s="1271">
        <v>3.05</v>
      </c>
      <c r="L3579" s="1272"/>
      <c r="M3579" s="540">
        <f>K3579*12*I3572</f>
        <v>49161.119999999995</v>
      </c>
    </row>
    <row r="3580" spans="1:13">
      <c r="A3580" s="595" t="s">
        <v>87</v>
      </c>
      <c r="B3580" s="563"/>
      <c r="C3580" s="563"/>
      <c r="D3580" s="563"/>
      <c r="E3580" s="563"/>
      <c r="F3580" s="563"/>
      <c r="G3580" s="563"/>
      <c r="H3580" s="517"/>
      <c r="I3580" s="1271" t="s">
        <v>70</v>
      </c>
      <c r="J3580" s="1272"/>
      <c r="K3580" s="607"/>
      <c r="L3580" s="606"/>
      <c r="M3580" s="540"/>
    </row>
    <row r="3581" spans="1:13">
      <c r="A3581" s="594" t="s">
        <v>86</v>
      </c>
      <c r="B3581" s="591"/>
      <c r="C3581" s="591"/>
      <c r="D3581" s="591"/>
      <c r="E3581" s="591"/>
      <c r="F3581" s="591"/>
      <c r="G3581" s="591"/>
      <c r="H3581" s="590"/>
      <c r="I3581" s="1271"/>
      <c r="J3581" s="1272"/>
      <c r="K3581" s="573"/>
      <c r="L3581" s="541"/>
      <c r="M3581" s="540"/>
    </row>
    <row r="3582" spans="1:13" ht="19.5" thickBot="1">
      <c r="A3582" s="588" t="s">
        <v>85</v>
      </c>
      <c r="B3582" s="587"/>
      <c r="C3582" s="587"/>
      <c r="D3582" s="587"/>
      <c r="E3582" s="587"/>
      <c r="F3582" s="587"/>
      <c r="G3582" s="587"/>
      <c r="H3582" s="586"/>
      <c r="I3582" s="581"/>
      <c r="J3582" s="580"/>
      <c r="K3582" s="1238"/>
      <c r="L3582" s="1239"/>
      <c r="M3582" s="540"/>
    </row>
    <row r="3583" spans="1:13">
      <c r="A3583" s="605" t="s">
        <v>84</v>
      </c>
      <c r="B3583" s="604"/>
      <c r="C3583" s="604"/>
      <c r="D3583" s="604"/>
      <c r="E3583" s="604"/>
      <c r="F3583" s="604"/>
      <c r="G3583" s="604"/>
      <c r="H3583" s="603"/>
      <c r="I3583" s="537"/>
      <c r="J3583" s="602"/>
      <c r="K3583" s="1290">
        <f>K3585+K3590+K3593</f>
        <v>6.1999999999999993</v>
      </c>
      <c r="L3583" s="1288"/>
      <c r="M3583" s="535">
        <f>K3583*12*I3572</f>
        <v>99934.079999999987</v>
      </c>
    </row>
    <row r="3584" spans="1:13" ht="19.5" thickBot="1">
      <c r="A3584" s="601" t="s">
        <v>83</v>
      </c>
      <c r="B3584" s="600"/>
      <c r="C3584" s="600"/>
      <c r="D3584" s="600"/>
      <c r="E3584" s="600"/>
      <c r="F3584" s="600"/>
      <c r="G3584" s="600"/>
      <c r="H3584" s="599"/>
      <c r="I3584" s="531"/>
      <c r="J3584" s="598"/>
      <c r="K3584" s="531"/>
      <c r="L3584" s="530"/>
      <c r="M3584" s="529"/>
    </row>
    <row r="3585" spans="1:13">
      <c r="A3585" s="547" t="s">
        <v>82</v>
      </c>
      <c r="B3585" s="546"/>
      <c r="C3585" s="546"/>
      <c r="D3585" s="546"/>
      <c r="E3585" s="546"/>
      <c r="F3585" s="546"/>
      <c r="G3585" s="546"/>
      <c r="H3585" s="544"/>
      <c r="I3585" s="1271" t="s">
        <v>27</v>
      </c>
      <c r="J3585" s="1272"/>
      <c r="K3585" s="1251">
        <v>3.11</v>
      </c>
      <c r="L3585" s="1252"/>
      <c r="M3585" s="540">
        <f>K3585*12*I3572</f>
        <v>50128.224000000002</v>
      </c>
    </row>
    <row r="3586" spans="1:13">
      <c r="A3586" s="588" t="s">
        <v>81</v>
      </c>
      <c r="B3586" s="587"/>
      <c r="C3586" s="587"/>
      <c r="D3586" s="587"/>
      <c r="E3586" s="587"/>
      <c r="F3586" s="587"/>
      <c r="G3586" s="587"/>
      <c r="H3586" s="586"/>
      <c r="I3586" s="597"/>
      <c r="J3586" s="596"/>
      <c r="K3586" s="573"/>
      <c r="L3586" s="541"/>
      <c r="M3586" s="540"/>
    </row>
    <row r="3587" spans="1:13">
      <c r="A3587" s="547" t="s">
        <v>80</v>
      </c>
      <c r="B3587" s="518"/>
      <c r="C3587" s="518"/>
      <c r="D3587" s="518"/>
      <c r="E3587" s="518"/>
      <c r="F3587" s="518"/>
      <c r="G3587" s="518"/>
      <c r="H3587" s="541"/>
      <c r="I3587" s="1271" t="s">
        <v>70</v>
      </c>
      <c r="J3587" s="1272"/>
      <c r="K3587" s="573"/>
      <c r="L3587" s="541"/>
      <c r="M3587" s="540"/>
    </row>
    <row r="3588" spans="1:13">
      <c r="A3588" s="588" t="s">
        <v>79</v>
      </c>
      <c r="B3588" s="581"/>
      <c r="C3588" s="581"/>
      <c r="D3588" s="581"/>
      <c r="E3588" s="581"/>
      <c r="F3588" s="581"/>
      <c r="G3588" s="581"/>
      <c r="H3588" s="580"/>
      <c r="I3588" s="1275"/>
      <c r="J3588" s="1276"/>
      <c r="K3588" s="573"/>
      <c r="L3588" s="541"/>
      <c r="M3588" s="540"/>
    </row>
    <row r="3589" spans="1:13">
      <c r="A3589" s="595" t="s">
        <v>78</v>
      </c>
      <c r="B3589" s="563"/>
      <c r="C3589" s="517"/>
      <c r="D3589" s="518"/>
      <c r="E3589" s="518"/>
      <c r="F3589" s="518"/>
      <c r="G3589" s="518"/>
      <c r="H3589" s="541"/>
      <c r="I3589" s="1271" t="s">
        <v>70</v>
      </c>
      <c r="J3589" s="1272"/>
      <c r="K3589" s="573"/>
      <c r="L3589" s="541"/>
      <c r="M3589" s="540"/>
    </row>
    <row r="3590" spans="1:13">
      <c r="A3590" s="547" t="s">
        <v>77</v>
      </c>
      <c r="B3590" s="518"/>
      <c r="C3590" s="518"/>
      <c r="D3590" s="563"/>
      <c r="E3590" s="563"/>
      <c r="F3590" s="563"/>
      <c r="G3590" s="563"/>
      <c r="H3590" s="517"/>
      <c r="I3590" s="1277" t="s">
        <v>59</v>
      </c>
      <c r="J3590" s="1278"/>
      <c r="K3590" s="1271">
        <v>1.36</v>
      </c>
      <c r="L3590" s="1272"/>
      <c r="M3590" s="540">
        <f>K3590*12*I3572</f>
        <v>21921.024000000001</v>
      </c>
    </row>
    <row r="3591" spans="1:13">
      <c r="A3591" s="594" t="s">
        <v>76</v>
      </c>
      <c r="B3591" s="593"/>
      <c r="C3591" s="593"/>
      <c r="D3591" s="593"/>
      <c r="E3591" s="593"/>
      <c r="F3591" s="593"/>
      <c r="G3591" s="593"/>
      <c r="H3591" s="592"/>
      <c r="I3591" s="1285" t="s">
        <v>75</v>
      </c>
      <c r="J3591" s="1286"/>
      <c r="K3591" s="573"/>
      <c r="L3591" s="541"/>
      <c r="M3591" s="540"/>
    </row>
    <row r="3592" spans="1:13">
      <c r="A3592" s="588"/>
      <c r="B3592" s="587"/>
      <c r="C3592" s="587"/>
      <c r="D3592" s="587"/>
      <c r="E3592" s="587"/>
      <c r="F3592" s="587"/>
      <c r="G3592" s="587"/>
      <c r="H3592" s="586"/>
      <c r="I3592" s="581" t="s">
        <v>74</v>
      </c>
      <c r="J3592" s="580"/>
      <c r="K3592" s="573"/>
      <c r="L3592" s="541"/>
      <c r="M3592" s="540"/>
    </row>
    <row r="3593" spans="1:13">
      <c r="A3593" s="594" t="s">
        <v>73</v>
      </c>
      <c r="B3593" s="593"/>
      <c r="C3593" s="593"/>
      <c r="D3593" s="593"/>
      <c r="E3593" s="593"/>
      <c r="F3593" s="593"/>
      <c r="G3593" s="593"/>
      <c r="H3593" s="592"/>
      <c r="I3593" s="1285" t="s">
        <v>59</v>
      </c>
      <c r="J3593" s="1286"/>
      <c r="K3593" s="1271">
        <v>1.73</v>
      </c>
      <c r="L3593" s="1272"/>
      <c r="M3593" s="540">
        <f>K3593*12*I3572</f>
        <v>27884.831999999999</v>
      </c>
    </row>
    <row r="3594" spans="1:13">
      <c r="A3594" s="588" t="s">
        <v>72</v>
      </c>
      <c r="B3594" s="587"/>
      <c r="C3594" s="587"/>
      <c r="D3594" s="587"/>
      <c r="E3594" s="587"/>
      <c r="F3594" s="587"/>
      <c r="G3594" s="587"/>
      <c r="H3594" s="586"/>
      <c r="I3594" s="581"/>
      <c r="J3594" s="580"/>
      <c r="K3594" s="573"/>
      <c r="L3594" s="541"/>
      <c r="M3594" s="540"/>
    </row>
    <row r="3595" spans="1:13">
      <c r="A3595" s="594" t="s">
        <v>71</v>
      </c>
      <c r="B3595" s="593"/>
      <c r="C3595" s="593"/>
      <c r="D3595" s="593"/>
      <c r="E3595" s="593"/>
      <c r="F3595" s="593"/>
      <c r="G3595" s="593"/>
      <c r="H3595" s="592"/>
      <c r="I3595" s="1271" t="s">
        <v>70</v>
      </c>
      <c r="J3595" s="1272"/>
      <c r="K3595" s="573"/>
      <c r="L3595" s="541"/>
      <c r="M3595" s="540"/>
    </row>
    <row r="3596" spans="1:13">
      <c r="A3596" s="594" t="s">
        <v>69</v>
      </c>
      <c r="B3596" s="593"/>
      <c r="C3596" s="593"/>
      <c r="D3596" s="593"/>
      <c r="E3596" s="593"/>
      <c r="F3596" s="593"/>
      <c r="G3596" s="593"/>
      <c r="H3596" s="592"/>
      <c r="I3596" s="1285" t="s">
        <v>68</v>
      </c>
      <c r="J3596" s="1286"/>
      <c r="K3596" s="591"/>
      <c r="L3596" s="590"/>
      <c r="M3596" s="589"/>
    </row>
    <row r="3597" spans="1:13" ht="19.5" thickBot="1">
      <c r="A3597" s="588"/>
      <c r="B3597" s="587"/>
      <c r="C3597" s="587"/>
      <c r="D3597" s="587"/>
      <c r="E3597" s="587"/>
      <c r="F3597" s="587"/>
      <c r="G3597" s="587"/>
      <c r="H3597" s="586"/>
      <c r="I3597" s="1282" t="s">
        <v>67</v>
      </c>
      <c r="J3597" s="1283"/>
      <c r="K3597" s="581"/>
      <c r="L3597" s="580"/>
      <c r="M3597" s="585"/>
    </row>
    <row r="3598" spans="1:13">
      <c r="A3598" s="584" t="s">
        <v>66</v>
      </c>
      <c r="B3598" s="583"/>
      <c r="C3598" s="583"/>
      <c r="D3598" s="583"/>
      <c r="E3598" s="583"/>
      <c r="F3598" s="583"/>
      <c r="G3598" s="537"/>
      <c r="H3598" s="536"/>
      <c r="I3598" s="537"/>
      <c r="J3598" s="536"/>
      <c r="K3598" s="1287">
        <f>K3600+K3607+K3615+K3619+K3623</f>
        <v>16.279999999999998</v>
      </c>
      <c r="L3598" s="1288"/>
      <c r="M3598" s="535">
        <f>M3600+M3607+M3615+M3619+M3623</f>
        <v>262407.55199999997</v>
      </c>
    </row>
    <row r="3599" spans="1:13" ht="19.5" thickBot="1">
      <c r="A3599" s="582"/>
      <c r="B3599" s="531"/>
      <c r="C3599" s="531"/>
      <c r="D3599" s="531"/>
      <c r="E3599" s="531"/>
      <c r="F3599" s="531"/>
      <c r="G3599" s="531"/>
      <c r="H3599" s="530"/>
      <c r="I3599" s="531"/>
      <c r="J3599" s="530"/>
      <c r="K3599" s="531"/>
      <c r="L3599" s="530"/>
      <c r="M3599" s="529"/>
    </row>
    <row r="3600" spans="1:13" ht="19.5" thickBot="1">
      <c r="A3600" s="1228" t="s">
        <v>65</v>
      </c>
      <c r="B3600" s="1229"/>
      <c r="C3600" s="1229"/>
      <c r="D3600" s="1229"/>
      <c r="E3600" s="1229"/>
      <c r="F3600" s="1229"/>
      <c r="G3600" s="1229"/>
      <c r="H3600" s="1279"/>
      <c r="I3600" s="550"/>
      <c r="J3600" s="549"/>
      <c r="K3600" s="1289">
        <f>K3601+K3602+K3603+K3605+K3606</f>
        <v>9.99</v>
      </c>
      <c r="L3600" s="1284"/>
      <c r="M3600" s="548">
        <f>K3600*12*I3572</f>
        <v>161022.81599999999</v>
      </c>
    </row>
    <row r="3601" spans="1:13">
      <c r="A3601" s="588" t="s">
        <v>64</v>
      </c>
      <c r="B3601" s="587"/>
      <c r="C3601" s="587"/>
      <c r="D3601" s="587"/>
      <c r="E3601" s="587"/>
      <c r="F3601" s="587"/>
      <c r="G3601" s="587"/>
      <c r="H3601" s="586"/>
      <c r="I3601" s="1275" t="s">
        <v>63</v>
      </c>
      <c r="J3601" s="1276"/>
      <c r="K3601" s="1251">
        <v>2.2400000000000002</v>
      </c>
      <c r="L3601" s="1252"/>
      <c r="M3601" s="540">
        <f>K3601*12*I3572</f>
        <v>36105.216000000008</v>
      </c>
    </row>
    <row r="3602" spans="1:13">
      <c r="A3602" s="595" t="s">
        <v>62</v>
      </c>
      <c r="B3602" s="676"/>
      <c r="C3602" s="676"/>
      <c r="D3602" s="676"/>
      <c r="E3602" s="676"/>
      <c r="F3602" s="676"/>
      <c r="G3602" s="676"/>
      <c r="H3602" s="675"/>
      <c r="I3602" s="1277" t="s">
        <v>61</v>
      </c>
      <c r="J3602" s="1278"/>
      <c r="K3602" s="1271">
        <v>5.28</v>
      </c>
      <c r="L3602" s="1272"/>
      <c r="M3602" s="540">
        <f>K3602*12*I3572</f>
        <v>85105.152000000002</v>
      </c>
    </row>
    <row r="3603" spans="1:13">
      <c r="A3603" s="594" t="s">
        <v>60</v>
      </c>
      <c r="B3603" s="593"/>
      <c r="C3603" s="593"/>
      <c r="D3603" s="593"/>
      <c r="E3603" s="593"/>
      <c r="F3603" s="593"/>
      <c r="G3603" s="593"/>
      <c r="H3603" s="592"/>
      <c r="I3603" s="1285" t="s">
        <v>59</v>
      </c>
      <c r="J3603" s="1286"/>
      <c r="K3603" s="1271">
        <v>0.6</v>
      </c>
      <c r="L3603" s="1272"/>
      <c r="M3603" s="540">
        <f>K3603*12*I3572</f>
        <v>9671.0399999999991</v>
      </c>
    </row>
    <row r="3604" spans="1:13">
      <c r="A3604" s="678" t="s">
        <v>58</v>
      </c>
      <c r="B3604" s="581"/>
      <c r="C3604" s="581"/>
      <c r="D3604" s="581"/>
      <c r="E3604" s="587"/>
      <c r="F3604" s="587"/>
      <c r="G3604" s="587"/>
      <c r="H3604" s="586"/>
      <c r="I3604" s="581"/>
      <c r="J3604" s="580"/>
      <c r="K3604" s="518"/>
      <c r="L3604" s="541"/>
      <c r="M3604" s="540"/>
    </row>
    <row r="3605" spans="1:13">
      <c r="A3605" s="595" t="s">
        <v>57</v>
      </c>
      <c r="B3605" s="676"/>
      <c r="C3605" s="676"/>
      <c r="D3605" s="676"/>
      <c r="E3605" s="676"/>
      <c r="F3605" s="676"/>
      <c r="G3605" s="676"/>
      <c r="H3605" s="675"/>
      <c r="I3605" s="1277" t="s">
        <v>27</v>
      </c>
      <c r="J3605" s="1278"/>
      <c r="K3605" s="1271">
        <v>0.18</v>
      </c>
      <c r="L3605" s="1272"/>
      <c r="M3605" s="540">
        <f>K3605*12*I3572</f>
        <v>2901.3120000000004</v>
      </c>
    </row>
    <row r="3606" spans="1:13" ht="19.5" thickBot="1">
      <c r="A3606" s="594" t="s">
        <v>56</v>
      </c>
      <c r="B3606" s="593"/>
      <c r="C3606" s="593"/>
      <c r="D3606" s="593"/>
      <c r="E3606" s="593"/>
      <c r="F3606" s="593"/>
      <c r="G3606" s="593"/>
      <c r="H3606" s="592"/>
      <c r="I3606" s="1240" t="s">
        <v>27</v>
      </c>
      <c r="J3606" s="1241"/>
      <c r="K3606" s="1282">
        <v>1.69</v>
      </c>
      <c r="L3606" s="1283"/>
      <c r="M3606" s="540">
        <f>K3606*12*I3572</f>
        <v>27240.096000000001</v>
      </c>
    </row>
    <row r="3607" spans="1:13" ht="19.5" thickBot="1">
      <c r="A3607" s="1303" t="s">
        <v>55</v>
      </c>
      <c r="B3607" s="1304"/>
      <c r="C3607" s="1304"/>
      <c r="D3607" s="1304"/>
      <c r="E3607" s="1304"/>
      <c r="F3607" s="1304"/>
      <c r="G3607" s="1304"/>
      <c r="H3607" s="1305"/>
      <c r="I3607" s="550"/>
      <c r="J3607" s="549"/>
      <c r="K3607" s="1274">
        <f>K3608+K3609+K3611+K3612+K3613+K3614</f>
        <v>2.5499999999999998</v>
      </c>
      <c r="L3607" s="1284"/>
      <c r="M3607" s="548">
        <f>K3607*12*I3572</f>
        <v>41101.919999999998</v>
      </c>
    </row>
    <row r="3608" spans="1:13">
      <c r="A3608" s="677" t="s">
        <v>54</v>
      </c>
      <c r="B3608" s="581"/>
      <c r="C3608" s="581"/>
      <c r="D3608" s="581"/>
      <c r="E3608" s="581"/>
      <c r="F3608" s="587"/>
      <c r="G3608" s="587"/>
      <c r="H3608" s="586"/>
      <c r="I3608" s="576"/>
      <c r="J3608" s="541"/>
      <c r="K3608" s="1251">
        <v>0.14000000000000001</v>
      </c>
      <c r="L3608" s="1252"/>
      <c r="M3608" s="540">
        <f>K3608*12*I3572</f>
        <v>2256.5760000000005</v>
      </c>
    </row>
    <row r="3609" spans="1:13">
      <c r="A3609" s="615" t="s">
        <v>53</v>
      </c>
      <c r="B3609" s="591"/>
      <c r="C3609" s="591"/>
      <c r="D3609" s="591"/>
      <c r="E3609" s="591"/>
      <c r="F3609" s="593"/>
      <c r="G3609" s="593"/>
      <c r="H3609" s="592"/>
      <c r="I3609" s="1271" t="s">
        <v>52</v>
      </c>
      <c r="J3609" s="1272"/>
      <c r="K3609" s="1271">
        <v>1.22</v>
      </c>
      <c r="L3609" s="1272"/>
      <c r="M3609" s="540">
        <f>K3609*12*I3572</f>
        <v>19664.448</v>
      </c>
    </row>
    <row r="3610" spans="1:13">
      <c r="A3610" s="588" t="s">
        <v>51</v>
      </c>
      <c r="B3610" s="587"/>
      <c r="C3610" s="587"/>
      <c r="D3610" s="587"/>
      <c r="E3610" s="587"/>
      <c r="F3610" s="587"/>
      <c r="G3610" s="587"/>
      <c r="H3610" s="586"/>
      <c r="I3610" s="1275" t="s">
        <v>50</v>
      </c>
      <c r="J3610" s="1276"/>
      <c r="K3610" s="573"/>
      <c r="L3610" s="541"/>
      <c r="M3610" s="540"/>
    </row>
    <row r="3611" spans="1:13">
      <c r="A3611" s="595" t="s">
        <v>49</v>
      </c>
      <c r="B3611" s="676"/>
      <c r="C3611" s="676"/>
      <c r="D3611" s="676"/>
      <c r="E3611" s="676"/>
      <c r="F3611" s="676"/>
      <c r="G3611" s="676"/>
      <c r="H3611" s="675"/>
      <c r="I3611" s="1277" t="s">
        <v>48</v>
      </c>
      <c r="J3611" s="1278"/>
      <c r="K3611" s="1271">
        <v>0.75</v>
      </c>
      <c r="L3611" s="1272"/>
      <c r="M3611" s="540">
        <f>K3611*12*I3572</f>
        <v>12088.800000000001</v>
      </c>
    </row>
    <row r="3612" spans="1:13">
      <c r="A3612" s="595" t="s">
        <v>47</v>
      </c>
      <c r="B3612" s="676"/>
      <c r="C3612" s="676"/>
      <c r="D3612" s="676"/>
      <c r="E3612" s="676"/>
      <c r="F3612" s="676"/>
      <c r="G3612" s="676"/>
      <c r="H3612" s="675"/>
      <c r="I3612" s="1277" t="s">
        <v>46</v>
      </c>
      <c r="J3612" s="1278"/>
      <c r="K3612" s="1271">
        <v>0.19</v>
      </c>
      <c r="L3612" s="1272"/>
      <c r="M3612" s="540">
        <f>K3612*12*I3572</f>
        <v>3062.4960000000005</v>
      </c>
    </row>
    <row r="3613" spans="1:13">
      <c r="A3613" s="594" t="s">
        <v>38</v>
      </c>
      <c r="B3613" s="593"/>
      <c r="C3613" s="593"/>
      <c r="D3613" s="593"/>
      <c r="E3613" s="593"/>
      <c r="F3613" s="593"/>
      <c r="G3613" s="593"/>
      <c r="H3613" s="592"/>
      <c r="I3613" s="1277" t="s">
        <v>37</v>
      </c>
      <c r="J3613" s="1278"/>
      <c r="K3613" s="1238">
        <v>0.1</v>
      </c>
      <c r="L3613" s="1239"/>
      <c r="M3613" s="540">
        <f>K3613*12*I3572</f>
        <v>1611.8400000000004</v>
      </c>
    </row>
    <row r="3614" spans="1:13" ht="19.5" thickBot="1">
      <c r="A3614" s="594" t="s">
        <v>45</v>
      </c>
      <c r="B3614" s="593"/>
      <c r="C3614" s="593"/>
      <c r="D3614" s="593"/>
      <c r="E3614" s="593"/>
      <c r="F3614" s="593"/>
      <c r="G3614" s="593"/>
      <c r="H3614" s="592"/>
      <c r="I3614" s="1240" t="s">
        <v>44</v>
      </c>
      <c r="J3614" s="1241"/>
      <c r="K3614" s="1242">
        <v>0.15</v>
      </c>
      <c r="L3614" s="1243"/>
      <c r="M3614" s="572">
        <f>K3614*12*I3572</f>
        <v>2417.7599999999998</v>
      </c>
    </row>
    <row r="3615" spans="1:13" ht="19.5" thickBot="1">
      <c r="A3615" s="1303" t="s">
        <v>43</v>
      </c>
      <c r="B3615" s="1304"/>
      <c r="C3615" s="1304"/>
      <c r="D3615" s="1304"/>
      <c r="E3615" s="1304"/>
      <c r="F3615" s="1304"/>
      <c r="G3615" s="1304"/>
      <c r="H3615" s="1305"/>
      <c r="I3615" s="571"/>
      <c r="J3615" s="570"/>
      <c r="K3615" s="1269">
        <f>K3616+K3617+K3618</f>
        <v>1.67</v>
      </c>
      <c r="L3615" s="1270"/>
      <c r="M3615" s="548">
        <f>K3615*12*I3572</f>
        <v>26917.727999999999</v>
      </c>
    </row>
    <row r="3616" spans="1:13">
      <c r="A3616" s="588" t="s">
        <v>42</v>
      </c>
      <c r="B3616" s="587"/>
      <c r="C3616" s="587"/>
      <c r="D3616" s="587"/>
      <c r="E3616" s="587"/>
      <c r="F3616" s="587"/>
      <c r="G3616" s="587"/>
      <c r="H3616" s="586"/>
      <c r="I3616" s="1234" t="s">
        <v>41</v>
      </c>
      <c r="J3616" s="1235"/>
      <c r="K3616" s="1236">
        <v>0.8</v>
      </c>
      <c r="L3616" s="1237"/>
      <c r="M3616" s="540">
        <f>K3616*12*I3572</f>
        <v>12894.720000000003</v>
      </c>
    </row>
    <row r="3617" spans="1:13">
      <c r="A3617" s="595" t="s">
        <v>40</v>
      </c>
      <c r="B3617" s="676"/>
      <c r="C3617" s="676"/>
      <c r="D3617" s="676"/>
      <c r="E3617" s="676"/>
      <c r="F3617" s="676"/>
      <c r="G3617" s="676"/>
      <c r="H3617" s="675"/>
      <c r="I3617" s="563" t="s">
        <v>39</v>
      </c>
      <c r="J3617" s="517"/>
      <c r="K3617" s="1238">
        <v>0.7</v>
      </c>
      <c r="L3617" s="1239"/>
      <c r="M3617" s="540">
        <f>K3617*12*I3572</f>
        <v>11282.88</v>
      </c>
    </row>
    <row r="3618" spans="1:13" ht="19.5" thickBot="1">
      <c r="A3618" s="594" t="s">
        <v>38</v>
      </c>
      <c r="B3618" s="593"/>
      <c r="C3618" s="593"/>
      <c r="D3618" s="593"/>
      <c r="E3618" s="593"/>
      <c r="F3618" s="593"/>
      <c r="G3618" s="593"/>
      <c r="H3618" s="592"/>
      <c r="I3618" s="1240" t="s">
        <v>37</v>
      </c>
      <c r="J3618" s="1241"/>
      <c r="K3618" s="1242">
        <v>0.17</v>
      </c>
      <c r="L3618" s="1243"/>
      <c r="M3618" s="540">
        <f>K3618*12*I3572</f>
        <v>2740.1280000000002</v>
      </c>
    </row>
    <row r="3619" spans="1:13" ht="19.5" thickBot="1">
      <c r="A3619" s="1228" t="s">
        <v>106</v>
      </c>
      <c r="B3619" s="1229"/>
      <c r="C3619" s="1229"/>
      <c r="D3619" s="1229"/>
      <c r="E3619" s="1229"/>
      <c r="F3619" s="1229"/>
      <c r="G3619" s="1229"/>
      <c r="H3619" s="1279"/>
      <c r="I3619" s="550"/>
      <c r="J3619" s="549"/>
      <c r="K3619" s="1274">
        <v>1.98</v>
      </c>
      <c r="L3619" s="1270"/>
      <c r="M3619" s="548">
        <f>K3619*12*I3572</f>
        <v>31914.431999999997</v>
      </c>
    </row>
    <row r="3620" spans="1:13">
      <c r="A3620" s="547" t="s">
        <v>33</v>
      </c>
      <c r="B3620" s="546"/>
      <c r="C3620" s="546"/>
      <c r="D3620" s="546"/>
      <c r="E3620" s="546"/>
      <c r="F3620" s="546"/>
      <c r="G3620" s="546"/>
      <c r="H3620" s="544"/>
      <c r="I3620" s="1251" t="s">
        <v>32</v>
      </c>
      <c r="J3620" s="1252"/>
      <c r="K3620" s="543"/>
      <c r="L3620" s="542"/>
      <c r="M3620" s="540"/>
    </row>
    <row r="3621" spans="1:13">
      <c r="A3621" s="547" t="s">
        <v>31</v>
      </c>
      <c r="B3621" s="546"/>
      <c r="C3621" s="546"/>
      <c r="D3621" s="546"/>
      <c r="E3621" s="546"/>
      <c r="F3621" s="546"/>
      <c r="G3621" s="546"/>
      <c r="H3621" s="544"/>
      <c r="I3621" s="518"/>
      <c r="J3621" s="541"/>
      <c r="K3621" s="543"/>
      <c r="L3621" s="542"/>
      <c r="M3621" s="540"/>
    </row>
    <row r="3622" spans="1:13" ht="19.5" thickBot="1">
      <c r="A3622" s="547" t="s">
        <v>30</v>
      </c>
      <c r="B3622" s="546"/>
      <c r="C3622" s="546"/>
      <c r="D3622" s="546"/>
      <c r="E3622" s="546"/>
      <c r="F3622" s="546"/>
      <c r="G3622" s="546"/>
      <c r="H3622" s="544"/>
      <c r="I3622" s="558"/>
      <c r="J3622" s="541"/>
      <c r="K3622" s="543"/>
      <c r="L3622" s="542"/>
      <c r="M3622" s="540"/>
    </row>
    <row r="3623" spans="1:13" ht="19.5" thickBot="1">
      <c r="A3623" s="674" t="s">
        <v>105</v>
      </c>
      <c r="B3623" s="673"/>
      <c r="C3623" s="673"/>
      <c r="D3623" s="673"/>
      <c r="E3623" s="673"/>
      <c r="F3623" s="673"/>
      <c r="G3623" s="673"/>
      <c r="H3623" s="672"/>
      <c r="I3623" s="550"/>
      <c r="J3623" s="549"/>
      <c r="K3623" s="1274">
        <v>0.09</v>
      </c>
      <c r="L3623" s="1270"/>
      <c r="M3623" s="548">
        <f>K3623*12*I3572</f>
        <v>1450.6560000000002</v>
      </c>
    </row>
    <row r="3624" spans="1:13">
      <c r="A3624" s="547" t="s">
        <v>28</v>
      </c>
      <c r="B3624" s="546"/>
      <c r="C3624" s="546"/>
      <c r="D3624" s="546"/>
      <c r="E3624" s="546"/>
      <c r="F3624" s="546"/>
      <c r="G3624" s="546"/>
      <c r="H3624" s="544"/>
      <c r="I3624" s="1251" t="s">
        <v>27</v>
      </c>
      <c r="J3624" s="1252"/>
      <c r="K3624" s="551"/>
      <c r="L3624" s="542"/>
      <c r="M3624" s="540"/>
    </row>
    <row r="3625" spans="1:13" ht="19.5" thickBot="1">
      <c r="A3625" s="547" t="s">
        <v>26</v>
      </c>
      <c r="B3625" s="546"/>
      <c r="C3625" s="546"/>
      <c r="D3625" s="546"/>
      <c r="E3625" s="546"/>
      <c r="F3625" s="546"/>
      <c r="G3625" s="546"/>
      <c r="H3625" s="544"/>
      <c r="I3625" s="518"/>
      <c r="J3625" s="541"/>
      <c r="K3625" s="551"/>
      <c r="L3625" s="542"/>
      <c r="M3625" s="540"/>
    </row>
    <row r="3626" spans="1:13" ht="19.5" thickBot="1">
      <c r="A3626" s="1228" t="s">
        <v>111</v>
      </c>
      <c r="B3626" s="1229"/>
      <c r="C3626" s="1229"/>
      <c r="D3626" s="1229"/>
      <c r="E3626" s="1229"/>
      <c r="F3626" s="1229"/>
      <c r="G3626" s="1229"/>
      <c r="H3626" s="1279"/>
      <c r="I3626" s="550"/>
      <c r="J3626" s="549"/>
      <c r="K3626" s="1274">
        <v>7.34</v>
      </c>
      <c r="L3626" s="1270"/>
      <c r="M3626" s="548">
        <f>K3626*12*I3572</f>
        <v>118309.056</v>
      </c>
    </row>
    <row r="3627" spans="1:13">
      <c r="A3627" s="547" t="s">
        <v>24</v>
      </c>
      <c r="B3627" s="545"/>
      <c r="C3627" s="545"/>
      <c r="D3627" s="545"/>
      <c r="E3627" s="545"/>
      <c r="F3627" s="546"/>
      <c r="G3627" s="545"/>
      <c r="H3627" s="544"/>
      <c r="I3627" s="1271" t="s">
        <v>23</v>
      </c>
      <c r="J3627" s="1272"/>
      <c r="K3627" s="543"/>
      <c r="L3627" s="542"/>
      <c r="M3627" s="540"/>
    </row>
    <row r="3628" spans="1:13">
      <c r="A3628" s="547" t="s">
        <v>22</v>
      </c>
      <c r="B3628" s="545"/>
      <c r="C3628" s="545"/>
      <c r="D3628" s="545"/>
      <c r="E3628" s="545"/>
      <c r="F3628" s="546"/>
      <c r="G3628" s="545"/>
      <c r="H3628" s="544"/>
      <c r="I3628" s="1271" t="s">
        <v>21</v>
      </c>
      <c r="J3628" s="1272"/>
      <c r="K3628" s="543"/>
      <c r="L3628" s="542"/>
      <c r="M3628" s="540"/>
    </row>
    <row r="3629" spans="1:13">
      <c r="A3629" s="547" t="s">
        <v>20</v>
      </c>
      <c r="B3629" s="545"/>
      <c r="C3629" s="545"/>
      <c r="D3629" s="545"/>
      <c r="E3629" s="545"/>
      <c r="F3629" s="546"/>
      <c r="G3629" s="545"/>
      <c r="H3629" s="544"/>
      <c r="I3629" s="1271" t="s">
        <v>19</v>
      </c>
      <c r="J3629" s="1272"/>
      <c r="K3629" s="543"/>
      <c r="L3629" s="542"/>
      <c r="M3629" s="540"/>
    </row>
    <row r="3630" spans="1:13">
      <c r="A3630" s="547" t="s">
        <v>18</v>
      </c>
      <c r="B3630" s="545"/>
      <c r="C3630" s="545"/>
      <c r="D3630" s="545"/>
      <c r="E3630" s="545"/>
      <c r="F3630" s="546"/>
      <c r="G3630" s="545"/>
      <c r="H3630" s="544"/>
      <c r="I3630" s="1271" t="s">
        <v>17</v>
      </c>
      <c r="J3630" s="1272"/>
      <c r="K3630" s="543"/>
      <c r="L3630" s="542"/>
      <c r="M3630" s="540"/>
    </row>
    <row r="3631" spans="1:13">
      <c r="A3631" s="547" t="s">
        <v>16</v>
      </c>
      <c r="B3631" s="545"/>
      <c r="C3631" s="545"/>
      <c r="D3631" s="545"/>
      <c r="E3631" s="545"/>
      <c r="F3631" s="546"/>
      <c r="G3631" s="545"/>
      <c r="H3631" s="544"/>
      <c r="I3631" s="1271" t="s">
        <v>15</v>
      </c>
      <c r="J3631" s="1272"/>
      <c r="K3631" s="543"/>
      <c r="L3631" s="542"/>
      <c r="M3631" s="540"/>
    </row>
    <row r="3632" spans="1:13">
      <c r="A3632" s="547" t="s">
        <v>14</v>
      </c>
      <c r="B3632" s="545"/>
      <c r="C3632" s="545"/>
      <c r="D3632" s="545"/>
      <c r="E3632" s="545"/>
      <c r="F3632" s="546"/>
      <c r="G3632" s="545"/>
      <c r="H3632" s="544"/>
      <c r="I3632" s="518"/>
      <c r="J3632" s="541"/>
      <c r="K3632" s="543"/>
      <c r="L3632" s="542"/>
      <c r="M3632" s="540"/>
    </row>
    <row r="3633" spans="1:13">
      <c r="A3633" s="547" t="s">
        <v>13</v>
      </c>
      <c r="B3633" s="545"/>
      <c r="C3633" s="545"/>
      <c r="D3633" s="545"/>
      <c r="E3633" s="545"/>
      <c r="F3633" s="546"/>
      <c r="G3633" s="545"/>
      <c r="H3633" s="544"/>
      <c r="I3633" s="518"/>
      <c r="J3633" s="541"/>
      <c r="K3633" s="543"/>
      <c r="L3633" s="542"/>
      <c r="M3633" s="540"/>
    </row>
    <row r="3634" spans="1:13">
      <c r="A3634" s="547" t="s">
        <v>12</v>
      </c>
      <c r="B3634" s="545"/>
      <c r="C3634" s="545"/>
      <c r="D3634" s="545"/>
      <c r="E3634" s="545"/>
      <c r="F3634" s="546"/>
      <c r="G3634" s="545"/>
      <c r="H3634" s="544"/>
      <c r="I3634" s="518"/>
      <c r="J3634" s="541"/>
      <c r="K3634" s="543"/>
      <c r="L3634" s="542"/>
      <c r="M3634" s="540"/>
    </row>
    <row r="3635" spans="1:13">
      <c r="A3635" s="547" t="s">
        <v>11</v>
      </c>
      <c r="B3635" s="545"/>
      <c r="C3635" s="545"/>
      <c r="D3635" s="545"/>
      <c r="E3635" s="545"/>
      <c r="F3635" s="546"/>
      <c r="G3635" s="545"/>
      <c r="H3635" s="544"/>
      <c r="I3635" s="518"/>
      <c r="J3635" s="541"/>
      <c r="K3635" s="543"/>
      <c r="L3635" s="542"/>
      <c r="M3635" s="540"/>
    </row>
    <row r="3636" spans="1:13">
      <c r="A3636" s="547" t="s">
        <v>10</v>
      </c>
      <c r="B3636" s="545"/>
      <c r="C3636" s="545"/>
      <c r="D3636" s="545"/>
      <c r="E3636" s="545"/>
      <c r="F3636" s="546"/>
      <c r="G3636" s="545"/>
      <c r="H3636" s="544"/>
      <c r="I3636" s="518"/>
      <c r="J3636" s="541"/>
      <c r="K3636" s="543"/>
      <c r="L3636" s="542"/>
      <c r="M3636" s="540"/>
    </row>
    <row r="3637" spans="1:13" ht="19.5" thickBot="1">
      <c r="A3637" s="1248" t="s">
        <v>9</v>
      </c>
      <c r="B3637" s="1249"/>
      <c r="C3637" s="1249"/>
      <c r="D3637" s="1249"/>
      <c r="E3637" s="1249"/>
      <c r="F3637" s="1249"/>
      <c r="G3637" s="1249"/>
      <c r="H3637" s="1250"/>
      <c r="I3637" s="518"/>
      <c r="J3637" s="541"/>
      <c r="K3637" s="518"/>
      <c r="L3637" s="541"/>
      <c r="M3637" s="540"/>
    </row>
    <row r="3638" spans="1:13">
      <c r="A3638" s="539" t="s">
        <v>8</v>
      </c>
      <c r="B3638" s="538"/>
      <c r="C3638" s="538"/>
      <c r="D3638" s="538"/>
      <c r="E3638" s="538"/>
      <c r="F3638" s="538"/>
      <c r="G3638" s="538"/>
      <c r="H3638" s="538"/>
      <c r="I3638" s="1251" t="s">
        <v>3</v>
      </c>
      <c r="J3638" s="1252"/>
      <c r="K3638" s="537"/>
      <c r="L3638" s="536"/>
      <c r="M3638" s="535"/>
    </row>
    <row r="3639" spans="1:13" ht="19.5" thickBot="1">
      <c r="A3639" s="534" t="s">
        <v>7</v>
      </c>
      <c r="B3639" s="533"/>
      <c r="C3639" s="533"/>
      <c r="D3639" s="533"/>
      <c r="E3639" s="533"/>
      <c r="F3639" s="533"/>
      <c r="G3639" s="533"/>
      <c r="H3639" s="533"/>
      <c r="I3639" s="532"/>
      <c r="J3639" s="530"/>
      <c r="K3639" s="531"/>
      <c r="L3639" s="530"/>
      <c r="M3639" s="529"/>
    </row>
    <row r="3640" spans="1:13" ht="19.5" thickBot="1">
      <c r="A3640" s="1228" t="s">
        <v>6</v>
      </c>
      <c r="B3640" s="1229"/>
      <c r="C3640" s="1229"/>
      <c r="D3640" s="1229"/>
      <c r="E3640" s="1229"/>
      <c r="F3640" s="1229"/>
      <c r="G3640" s="1229"/>
      <c r="H3640" s="1299"/>
      <c r="I3640" s="1232" t="s">
        <v>5</v>
      </c>
      <c r="J3640" s="1300"/>
      <c r="K3640" s="1296">
        <v>1.69</v>
      </c>
      <c r="L3640" s="1297"/>
      <c r="M3640" s="521">
        <f>K3640*12*I3572</f>
        <v>27240.096000000001</v>
      </c>
    </row>
    <row r="3641" spans="1:13" ht="19.5" thickBot="1">
      <c r="A3641" s="526" t="s">
        <v>4</v>
      </c>
      <c r="B3641" s="525"/>
      <c r="C3641" s="525"/>
      <c r="D3641" s="525"/>
      <c r="E3641" s="525"/>
      <c r="F3641" s="525"/>
      <c r="G3641" s="525"/>
      <c r="H3641" s="525"/>
      <c r="I3641" s="1232" t="s">
        <v>3</v>
      </c>
      <c r="J3641" s="1233"/>
      <c r="K3641" s="1258">
        <v>0.32</v>
      </c>
      <c r="L3641" s="1259"/>
      <c r="M3641" s="521">
        <f>K3641*I3572*12</f>
        <v>5157.8879999999999</v>
      </c>
    </row>
    <row r="3642" spans="1:13" ht="19.5" thickBot="1">
      <c r="A3642" s="526" t="s">
        <v>2</v>
      </c>
      <c r="B3642" s="525"/>
      <c r="C3642" s="525"/>
      <c r="D3642" s="525"/>
      <c r="E3642" s="525"/>
      <c r="F3642" s="525"/>
      <c r="G3642" s="525"/>
      <c r="H3642" s="525"/>
      <c r="I3642" s="524"/>
      <c r="J3642" s="523"/>
      <c r="K3642" s="1258"/>
      <c r="L3642" s="1259"/>
      <c r="M3642" s="521">
        <f>K3642*12*I3572</f>
        <v>0</v>
      </c>
    </row>
    <row r="3643" spans="1:13" ht="19.5" thickBot="1">
      <c r="A3643" s="1228" t="s">
        <v>0</v>
      </c>
      <c r="B3643" s="1229"/>
      <c r="C3643" s="1229"/>
      <c r="D3643" s="1229"/>
      <c r="E3643" s="1229"/>
      <c r="F3643" s="1229"/>
      <c r="G3643" s="1229"/>
      <c r="H3643" s="1229"/>
      <c r="I3643" s="522"/>
      <c r="J3643" s="521"/>
      <c r="K3643" s="1230">
        <f>K3573+K3583+K3598+K3626+K3640+K3642+K3641</f>
        <v>39.419999999999995</v>
      </c>
      <c r="L3643" s="1231"/>
      <c r="M3643" s="521">
        <f>M3573+M3583+M3598+M3626+M3640+M3642+M3641</f>
        <v>635387.32799999998</v>
      </c>
    </row>
    <row r="3645" spans="1:13">
      <c r="A3645" s="1329" t="s">
        <v>104</v>
      </c>
      <c r="B3645" s="1329"/>
      <c r="C3645" s="1329"/>
      <c r="D3645" s="1329"/>
      <c r="E3645" s="1329"/>
      <c r="F3645" s="1329"/>
      <c r="G3645" s="1329"/>
      <c r="H3645" s="1329"/>
      <c r="I3645" s="1329"/>
      <c r="J3645" s="1329"/>
      <c r="K3645" s="1329"/>
      <c r="L3645" s="1329"/>
      <c r="M3645" s="573"/>
    </row>
    <row r="3646" spans="1:13">
      <c r="A3646" s="1294" t="s">
        <v>139</v>
      </c>
      <c r="B3646" s="1294"/>
      <c r="C3646" s="1294"/>
      <c r="D3646" s="1294"/>
      <c r="E3646" s="1294"/>
      <c r="F3646" s="1294"/>
      <c r="G3646" s="1294"/>
      <c r="H3646" s="1294"/>
      <c r="I3646" s="1294"/>
      <c r="J3646" s="1294"/>
      <c r="K3646" s="1294"/>
      <c r="L3646" s="1294"/>
      <c r="M3646" s="573"/>
    </row>
    <row r="3647" spans="1:13">
      <c r="A3647" s="607"/>
      <c r="B3647" s="607"/>
      <c r="C3647" s="607"/>
      <c r="D3647" s="607"/>
      <c r="E3647" s="607"/>
      <c r="F3647" s="607" t="s">
        <v>234</v>
      </c>
      <c r="G3647" s="607"/>
      <c r="H3647" s="607"/>
      <c r="I3647" s="607"/>
      <c r="J3647" s="607"/>
      <c r="K3647" s="607"/>
      <c r="L3647" s="607"/>
      <c r="M3647" s="573"/>
    </row>
    <row r="3648" spans="1:13">
      <c r="A3648" s="615"/>
      <c r="B3648" s="591"/>
      <c r="C3648" s="1295" t="s">
        <v>100</v>
      </c>
      <c r="D3648" s="1295"/>
      <c r="E3648" s="1295"/>
      <c r="F3648" s="591"/>
      <c r="G3648" s="591"/>
      <c r="H3648" s="590"/>
      <c r="I3648" s="1285" t="s">
        <v>99</v>
      </c>
      <c r="J3648" s="1286"/>
      <c r="K3648" s="1285" t="s">
        <v>98</v>
      </c>
      <c r="L3648" s="1286"/>
      <c r="M3648" s="589"/>
    </row>
    <row r="3649" spans="1:13">
      <c r="A3649" s="558"/>
      <c r="B3649" s="518"/>
      <c r="C3649" s="518"/>
      <c r="D3649" s="518"/>
      <c r="E3649" s="518"/>
      <c r="F3649" s="518"/>
      <c r="G3649" s="518"/>
      <c r="H3649" s="541"/>
      <c r="I3649" s="518"/>
      <c r="J3649" s="541"/>
      <c r="K3649" s="1271" t="s">
        <v>97</v>
      </c>
      <c r="L3649" s="1272"/>
      <c r="M3649" s="616" t="s">
        <v>96</v>
      </c>
    </row>
    <row r="3650" spans="1:13">
      <c r="A3650" s="558"/>
      <c r="B3650" s="518"/>
      <c r="C3650" s="518"/>
      <c r="D3650" s="518"/>
      <c r="E3650" s="518"/>
      <c r="F3650" s="518"/>
      <c r="G3650" s="518"/>
      <c r="H3650" s="541"/>
      <c r="I3650" s="1271" t="s">
        <v>95</v>
      </c>
      <c r="J3650" s="1272"/>
      <c r="K3650" s="1275" t="s">
        <v>94</v>
      </c>
      <c r="L3650" s="1276"/>
      <c r="M3650" s="616" t="s">
        <v>93</v>
      </c>
    </row>
    <row r="3651" spans="1:13" ht="19.5" thickBot="1">
      <c r="A3651" s="615"/>
      <c r="B3651" s="591"/>
      <c r="C3651" s="591"/>
      <c r="D3651" s="591"/>
      <c r="E3651" s="591"/>
      <c r="F3651" s="591"/>
      <c r="G3651" s="591"/>
      <c r="H3651" s="590"/>
      <c r="I3651" s="1291">
        <v>403.8</v>
      </c>
      <c r="J3651" s="1292"/>
      <c r="K3651" s="1240"/>
      <c r="L3651" s="1241"/>
      <c r="M3651" s="614"/>
    </row>
    <row r="3652" spans="1:13">
      <c r="A3652" s="605" t="s">
        <v>92</v>
      </c>
      <c r="B3652" s="583"/>
      <c r="C3652" s="583"/>
      <c r="D3652" s="583"/>
      <c r="E3652" s="583"/>
      <c r="F3652" s="583"/>
      <c r="G3652" s="583"/>
      <c r="H3652" s="613"/>
      <c r="I3652" s="537"/>
      <c r="J3652" s="536"/>
      <c r="K3652" s="1293">
        <f>K3655+K3658</f>
        <v>9.59</v>
      </c>
      <c r="L3652" s="1288"/>
      <c r="M3652" s="535">
        <f>K3652*12*I3651</f>
        <v>46469.304000000004</v>
      </c>
    </row>
    <row r="3653" spans="1:13">
      <c r="A3653" s="612" t="s">
        <v>91</v>
      </c>
      <c r="B3653" s="611"/>
      <c r="C3653" s="611"/>
      <c r="D3653" s="611"/>
      <c r="E3653" s="611"/>
      <c r="F3653" s="611"/>
      <c r="G3653" s="611"/>
      <c r="H3653" s="606"/>
      <c r="I3653" s="518"/>
      <c r="J3653" s="541"/>
      <c r="K3653" s="518"/>
      <c r="L3653" s="541"/>
      <c r="M3653" s="610"/>
    </row>
    <row r="3654" spans="1:13" ht="19.5" thickBot="1">
      <c r="A3654" s="601" t="s">
        <v>90</v>
      </c>
      <c r="B3654" s="609"/>
      <c r="C3654" s="609"/>
      <c r="D3654" s="609"/>
      <c r="E3654" s="609"/>
      <c r="F3654" s="609"/>
      <c r="G3654" s="609"/>
      <c r="H3654" s="608"/>
      <c r="I3654" s="531"/>
      <c r="J3654" s="530"/>
      <c r="K3654" s="531"/>
      <c r="L3654" s="530"/>
      <c r="M3654" s="529"/>
    </row>
    <row r="3655" spans="1:13">
      <c r="A3655" s="588" t="s">
        <v>89</v>
      </c>
      <c r="B3655" s="581"/>
      <c r="C3655" s="581"/>
      <c r="D3655" s="581"/>
      <c r="E3655" s="581"/>
      <c r="F3655" s="581"/>
      <c r="G3655" s="581"/>
      <c r="H3655" s="580"/>
      <c r="I3655" s="1275" t="s">
        <v>27</v>
      </c>
      <c r="J3655" s="1276"/>
      <c r="K3655" s="1251">
        <v>5.54</v>
      </c>
      <c r="L3655" s="1252"/>
      <c r="M3655" s="540">
        <f>K3655*12*I3651</f>
        <v>26844.624000000003</v>
      </c>
    </row>
    <row r="3656" spans="1:13">
      <c r="A3656" s="547" t="s">
        <v>80</v>
      </c>
      <c r="B3656" s="518"/>
      <c r="C3656" s="518"/>
      <c r="D3656" s="518"/>
      <c r="E3656" s="518"/>
      <c r="F3656" s="518"/>
      <c r="G3656" s="518"/>
      <c r="H3656" s="541"/>
      <c r="I3656" s="1271" t="s">
        <v>70</v>
      </c>
      <c r="J3656" s="1272"/>
      <c r="K3656" s="573"/>
      <c r="L3656" s="541"/>
      <c r="M3656" s="540"/>
    </row>
    <row r="3657" spans="1:13">
      <c r="A3657" s="588" t="s">
        <v>79</v>
      </c>
      <c r="B3657" s="581"/>
      <c r="C3657" s="581"/>
      <c r="D3657" s="581"/>
      <c r="E3657" s="581"/>
      <c r="F3657" s="581"/>
      <c r="G3657" s="581"/>
      <c r="H3657" s="580"/>
      <c r="I3657" s="1275"/>
      <c r="J3657" s="1276"/>
      <c r="K3657" s="573"/>
      <c r="L3657" s="541"/>
      <c r="M3657" s="540"/>
    </row>
    <row r="3658" spans="1:13">
      <c r="A3658" s="588" t="s">
        <v>88</v>
      </c>
      <c r="B3658" s="581"/>
      <c r="C3658" s="581"/>
      <c r="D3658" s="581"/>
      <c r="E3658" s="581"/>
      <c r="F3658" s="581"/>
      <c r="G3658" s="581"/>
      <c r="H3658" s="580"/>
      <c r="I3658" s="1277" t="s">
        <v>59</v>
      </c>
      <c r="J3658" s="1278"/>
      <c r="K3658" s="1271">
        <v>4.05</v>
      </c>
      <c r="L3658" s="1272"/>
      <c r="M3658" s="540">
        <f>K3658*12*I3651</f>
        <v>19624.679999999997</v>
      </c>
    </row>
    <row r="3659" spans="1:13">
      <c r="A3659" s="595" t="s">
        <v>87</v>
      </c>
      <c r="B3659" s="563"/>
      <c r="C3659" s="563"/>
      <c r="D3659" s="563"/>
      <c r="E3659" s="563"/>
      <c r="F3659" s="563"/>
      <c r="G3659" s="563"/>
      <c r="H3659" s="517"/>
      <c r="I3659" s="1271" t="s">
        <v>70</v>
      </c>
      <c r="J3659" s="1272"/>
      <c r="K3659" s="607"/>
      <c r="L3659" s="606"/>
      <c r="M3659" s="540"/>
    </row>
    <row r="3660" spans="1:13">
      <c r="A3660" s="594" t="s">
        <v>86</v>
      </c>
      <c r="B3660" s="591"/>
      <c r="C3660" s="591"/>
      <c r="D3660" s="591"/>
      <c r="E3660" s="591"/>
      <c r="F3660" s="591"/>
      <c r="G3660" s="591"/>
      <c r="H3660" s="590"/>
      <c r="I3660" s="1271"/>
      <c r="J3660" s="1272"/>
      <c r="K3660" s="573"/>
      <c r="L3660" s="541"/>
      <c r="M3660" s="540"/>
    </row>
    <row r="3661" spans="1:13" ht="19.5" thickBot="1">
      <c r="A3661" s="588" t="s">
        <v>85</v>
      </c>
      <c r="B3661" s="587"/>
      <c r="C3661" s="587"/>
      <c r="D3661" s="587"/>
      <c r="E3661" s="587"/>
      <c r="F3661" s="587"/>
      <c r="G3661" s="587"/>
      <c r="H3661" s="586"/>
      <c r="I3661" s="581"/>
      <c r="J3661" s="580"/>
      <c r="K3661" s="1238"/>
      <c r="L3661" s="1239"/>
      <c r="M3661" s="540"/>
    </row>
    <row r="3662" spans="1:13">
      <c r="A3662" s="605" t="s">
        <v>84</v>
      </c>
      <c r="B3662" s="604"/>
      <c r="C3662" s="604"/>
      <c r="D3662" s="604"/>
      <c r="E3662" s="604"/>
      <c r="F3662" s="604"/>
      <c r="G3662" s="604"/>
      <c r="H3662" s="603"/>
      <c r="I3662" s="537"/>
      <c r="J3662" s="602"/>
      <c r="K3662" s="1290">
        <f>K3664+K3669+K3672</f>
        <v>6.2000000000000011</v>
      </c>
      <c r="L3662" s="1288"/>
      <c r="M3662" s="535">
        <f>K3662*12*I3651</f>
        <v>30042.720000000005</v>
      </c>
    </row>
    <row r="3663" spans="1:13" ht="19.5" thickBot="1">
      <c r="A3663" s="601" t="s">
        <v>83</v>
      </c>
      <c r="B3663" s="600"/>
      <c r="C3663" s="600"/>
      <c r="D3663" s="600"/>
      <c r="E3663" s="600"/>
      <c r="F3663" s="600"/>
      <c r="G3663" s="600"/>
      <c r="H3663" s="599"/>
      <c r="I3663" s="531"/>
      <c r="J3663" s="598"/>
      <c r="K3663" s="531"/>
      <c r="L3663" s="530"/>
      <c r="M3663" s="529"/>
    </row>
    <row r="3664" spans="1:13">
      <c r="A3664" s="547" t="s">
        <v>82</v>
      </c>
      <c r="B3664" s="546"/>
      <c r="C3664" s="546"/>
      <c r="D3664" s="546"/>
      <c r="E3664" s="546"/>
      <c r="F3664" s="546"/>
      <c r="G3664" s="546"/>
      <c r="H3664" s="544"/>
      <c r="I3664" s="1271" t="s">
        <v>27</v>
      </c>
      <c r="J3664" s="1272"/>
      <c r="K3664" s="1251">
        <v>4.1100000000000003</v>
      </c>
      <c r="L3664" s="1252"/>
      <c r="M3664" s="540">
        <f>K3664*12*I3651</f>
        <v>19915.416000000005</v>
      </c>
    </row>
    <row r="3665" spans="1:13">
      <c r="A3665" s="588" t="s">
        <v>81</v>
      </c>
      <c r="B3665" s="587"/>
      <c r="C3665" s="587"/>
      <c r="D3665" s="587"/>
      <c r="E3665" s="587"/>
      <c r="F3665" s="587"/>
      <c r="G3665" s="587"/>
      <c r="H3665" s="586"/>
      <c r="I3665" s="597"/>
      <c r="J3665" s="596"/>
      <c r="K3665" s="573"/>
      <c r="L3665" s="541"/>
      <c r="M3665" s="540"/>
    </row>
    <row r="3666" spans="1:13">
      <c r="A3666" s="547" t="s">
        <v>80</v>
      </c>
      <c r="B3666" s="518"/>
      <c r="C3666" s="518"/>
      <c r="D3666" s="518"/>
      <c r="E3666" s="518"/>
      <c r="F3666" s="518"/>
      <c r="G3666" s="518"/>
      <c r="H3666" s="541"/>
      <c r="I3666" s="1271" t="s">
        <v>70</v>
      </c>
      <c r="J3666" s="1272"/>
      <c r="K3666" s="573"/>
      <c r="L3666" s="541"/>
      <c r="M3666" s="540"/>
    </row>
    <row r="3667" spans="1:13">
      <c r="A3667" s="588" t="s">
        <v>79</v>
      </c>
      <c r="B3667" s="581"/>
      <c r="C3667" s="581"/>
      <c r="D3667" s="581"/>
      <c r="E3667" s="581"/>
      <c r="F3667" s="581"/>
      <c r="G3667" s="581"/>
      <c r="H3667" s="580"/>
      <c r="I3667" s="1275"/>
      <c r="J3667" s="1276"/>
      <c r="K3667" s="573"/>
      <c r="L3667" s="541"/>
      <c r="M3667" s="540"/>
    </row>
    <row r="3668" spans="1:13">
      <c r="A3668" s="595" t="s">
        <v>78</v>
      </c>
      <c r="B3668" s="563"/>
      <c r="C3668" s="517"/>
      <c r="D3668" s="518"/>
      <c r="E3668" s="518"/>
      <c r="F3668" s="518"/>
      <c r="G3668" s="518"/>
      <c r="H3668" s="541"/>
      <c r="I3668" s="1271" t="s">
        <v>70</v>
      </c>
      <c r="J3668" s="1272"/>
      <c r="K3668" s="573"/>
      <c r="L3668" s="541"/>
      <c r="M3668" s="540"/>
    </row>
    <row r="3669" spans="1:13">
      <c r="A3669" s="547" t="s">
        <v>77</v>
      </c>
      <c r="B3669" s="518"/>
      <c r="C3669" s="518"/>
      <c r="D3669" s="563"/>
      <c r="E3669" s="563"/>
      <c r="F3669" s="563"/>
      <c r="G3669" s="563"/>
      <c r="H3669" s="517"/>
      <c r="I3669" s="1277" t="s">
        <v>59</v>
      </c>
      <c r="J3669" s="1278"/>
      <c r="K3669" s="1271">
        <v>1.36</v>
      </c>
      <c r="L3669" s="1272"/>
      <c r="M3669" s="540">
        <f>K3669*12*I3651</f>
        <v>6590.0160000000005</v>
      </c>
    </row>
    <row r="3670" spans="1:13">
      <c r="A3670" s="594" t="s">
        <v>76</v>
      </c>
      <c r="B3670" s="593"/>
      <c r="C3670" s="593"/>
      <c r="D3670" s="593"/>
      <c r="E3670" s="593"/>
      <c r="F3670" s="593"/>
      <c r="G3670" s="593"/>
      <c r="H3670" s="592"/>
      <c r="I3670" s="1285" t="s">
        <v>75</v>
      </c>
      <c r="J3670" s="1286"/>
      <c r="K3670" s="573"/>
      <c r="L3670" s="541"/>
      <c r="M3670" s="540"/>
    </row>
    <row r="3671" spans="1:13">
      <c r="A3671" s="588"/>
      <c r="B3671" s="587"/>
      <c r="C3671" s="587"/>
      <c r="D3671" s="587"/>
      <c r="E3671" s="587"/>
      <c r="F3671" s="587"/>
      <c r="G3671" s="587"/>
      <c r="H3671" s="586"/>
      <c r="I3671" s="581" t="s">
        <v>74</v>
      </c>
      <c r="J3671" s="580"/>
      <c r="K3671" s="573"/>
      <c r="L3671" s="541"/>
      <c r="M3671" s="540"/>
    </row>
    <row r="3672" spans="1:13">
      <c r="A3672" s="594" t="s">
        <v>73</v>
      </c>
      <c r="B3672" s="593"/>
      <c r="C3672" s="593"/>
      <c r="D3672" s="593"/>
      <c r="E3672" s="593"/>
      <c r="F3672" s="593"/>
      <c r="G3672" s="593"/>
      <c r="H3672" s="592"/>
      <c r="I3672" s="1285" t="s">
        <v>59</v>
      </c>
      <c r="J3672" s="1286"/>
      <c r="K3672" s="1271">
        <v>0.73</v>
      </c>
      <c r="L3672" s="1272"/>
      <c r="M3672" s="540">
        <f>K3672*12*I3651</f>
        <v>3537.288</v>
      </c>
    </row>
    <row r="3673" spans="1:13">
      <c r="A3673" s="588" t="s">
        <v>72</v>
      </c>
      <c r="B3673" s="587"/>
      <c r="C3673" s="587"/>
      <c r="D3673" s="587"/>
      <c r="E3673" s="587"/>
      <c r="F3673" s="587"/>
      <c r="G3673" s="587"/>
      <c r="H3673" s="586"/>
      <c r="I3673" s="581"/>
      <c r="J3673" s="580"/>
      <c r="K3673" s="573"/>
      <c r="L3673" s="541"/>
      <c r="M3673" s="540"/>
    </row>
    <row r="3674" spans="1:13">
      <c r="A3674" s="594" t="s">
        <v>71</v>
      </c>
      <c r="B3674" s="593"/>
      <c r="C3674" s="593"/>
      <c r="D3674" s="593"/>
      <c r="E3674" s="593"/>
      <c r="F3674" s="593"/>
      <c r="G3674" s="593"/>
      <c r="H3674" s="592"/>
      <c r="I3674" s="1271" t="s">
        <v>70</v>
      </c>
      <c r="J3674" s="1272"/>
      <c r="K3674" s="573"/>
      <c r="L3674" s="541"/>
      <c r="M3674" s="540"/>
    </row>
    <row r="3675" spans="1:13">
      <c r="A3675" s="594" t="s">
        <v>69</v>
      </c>
      <c r="B3675" s="593"/>
      <c r="C3675" s="593"/>
      <c r="D3675" s="593"/>
      <c r="E3675" s="593"/>
      <c r="F3675" s="593"/>
      <c r="G3675" s="593"/>
      <c r="H3675" s="592"/>
      <c r="I3675" s="1285" t="s">
        <v>68</v>
      </c>
      <c r="J3675" s="1286"/>
      <c r="K3675" s="591"/>
      <c r="L3675" s="590"/>
      <c r="M3675" s="589"/>
    </row>
    <row r="3676" spans="1:13" ht="19.5" thickBot="1">
      <c r="A3676" s="588"/>
      <c r="B3676" s="587"/>
      <c r="C3676" s="587"/>
      <c r="D3676" s="587"/>
      <c r="E3676" s="587"/>
      <c r="F3676" s="587"/>
      <c r="G3676" s="587"/>
      <c r="H3676" s="586"/>
      <c r="I3676" s="1282" t="s">
        <v>67</v>
      </c>
      <c r="J3676" s="1283"/>
      <c r="K3676" s="581"/>
      <c r="L3676" s="580"/>
      <c r="M3676" s="585"/>
    </row>
    <row r="3677" spans="1:13">
      <c r="A3677" s="584" t="s">
        <v>66</v>
      </c>
      <c r="B3677" s="583"/>
      <c r="C3677" s="583"/>
      <c r="D3677" s="583"/>
      <c r="E3677" s="583"/>
      <c r="F3677" s="583"/>
      <c r="G3677" s="537"/>
      <c r="H3677" s="536"/>
      <c r="I3677" s="537"/>
      <c r="J3677" s="536"/>
      <c r="K3677" s="1287">
        <f>K3679+K3686+K3694+K3698+K3699+K3703</f>
        <v>34.210000000000008</v>
      </c>
      <c r="L3677" s="1288"/>
      <c r="M3677" s="535">
        <f>M3679+M3686+M3694+M3698+M3699+M3703</f>
        <v>165767.976</v>
      </c>
    </row>
    <row r="3678" spans="1:13" ht="19.5" thickBot="1">
      <c r="A3678" s="582"/>
      <c r="B3678" s="531"/>
      <c r="C3678" s="531"/>
      <c r="D3678" s="531"/>
      <c r="E3678" s="531"/>
      <c r="F3678" s="531"/>
      <c r="G3678" s="531"/>
      <c r="H3678" s="530"/>
      <c r="I3678" s="531"/>
      <c r="J3678" s="530"/>
      <c r="K3678" s="531"/>
      <c r="L3678" s="530"/>
      <c r="M3678" s="529"/>
    </row>
    <row r="3679" spans="1:13" ht="19.5" thickBot="1">
      <c r="A3679" s="1228" t="s">
        <v>65</v>
      </c>
      <c r="B3679" s="1229"/>
      <c r="C3679" s="1229"/>
      <c r="D3679" s="1229"/>
      <c r="E3679" s="1229"/>
      <c r="F3679" s="1229"/>
      <c r="G3679" s="1229"/>
      <c r="H3679" s="1279"/>
      <c r="I3679" s="550"/>
      <c r="J3679" s="549"/>
      <c r="K3679" s="1289">
        <f>K3680+K3681+K3682+K3684+K3685</f>
        <v>8.3000000000000007</v>
      </c>
      <c r="L3679" s="1284"/>
      <c r="M3679" s="548">
        <f>K3679*12*I3651</f>
        <v>40218.480000000003</v>
      </c>
    </row>
    <row r="3680" spans="1:13">
      <c r="A3680" s="588" t="s">
        <v>64</v>
      </c>
      <c r="B3680" s="587"/>
      <c r="C3680" s="587"/>
      <c r="D3680" s="587"/>
      <c r="E3680" s="587"/>
      <c r="F3680" s="587"/>
      <c r="G3680" s="587"/>
      <c r="H3680" s="586"/>
      <c r="I3680" s="1275" t="s">
        <v>63</v>
      </c>
      <c r="J3680" s="1276"/>
      <c r="K3680" s="1251">
        <v>2.2400000000000002</v>
      </c>
      <c r="L3680" s="1252"/>
      <c r="M3680" s="540">
        <f>K3680*12*I3651</f>
        <v>10854.144000000002</v>
      </c>
    </row>
    <row r="3681" spans="1:13">
      <c r="A3681" s="595" t="s">
        <v>62</v>
      </c>
      <c r="B3681" s="676"/>
      <c r="C3681" s="676"/>
      <c r="D3681" s="676"/>
      <c r="E3681" s="676"/>
      <c r="F3681" s="676"/>
      <c r="G3681" s="676"/>
      <c r="H3681" s="675"/>
      <c r="I3681" s="1277" t="s">
        <v>61</v>
      </c>
      <c r="J3681" s="1278"/>
      <c r="K3681" s="1271">
        <v>5.28</v>
      </c>
      <c r="L3681" s="1272"/>
      <c r="M3681" s="540">
        <f>K3681*12*I3651</f>
        <v>25584.768</v>
      </c>
    </row>
    <row r="3682" spans="1:13">
      <c r="A3682" s="594" t="s">
        <v>60</v>
      </c>
      <c r="B3682" s="593"/>
      <c r="C3682" s="593"/>
      <c r="D3682" s="593"/>
      <c r="E3682" s="593"/>
      <c r="F3682" s="593"/>
      <c r="G3682" s="593"/>
      <c r="H3682" s="592"/>
      <c r="I3682" s="1285" t="s">
        <v>59</v>
      </c>
      <c r="J3682" s="1286"/>
      <c r="K3682" s="1271">
        <v>0.6</v>
      </c>
      <c r="L3682" s="1272"/>
      <c r="M3682" s="540">
        <f>K3682*12*I3651</f>
        <v>2907.3599999999997</v>
      </c>
    </row>
    <row r="3683" spans="1:13">
      <c r="A3683" s="678" t="s">
        <v>58</v>
      </c>
      <c r="B3683" s="581"/>
      <c r="C3683" s="581"/>
      <c r="D3683" s="581"/>
      <c r="E3683" s="587"/>
      <c r="F3683" s="587"/>
      <c r="G3683" s="587"/>
      <c r="H3683" s="586"/>
      <c r="I3683" s="581"/>
      <c r="J3683" s="580"/>
      <c r="K3683" s="518"/>
      <c r="L3683" s="541"/>
      <c r="M3683" s="540"/>
    </row>
    <row r="3684" spans="1:13">
      <c r="A3684" s="595" t="s">
        <v>57</v>
      </c>
      <c r="B3684" s="676"/>
      <c r="C3684" s="676"/>
      <c r="D3684" s="676"/>
      <c r="E3684" s="676"/>
      <c r="F3684" s="676"/>
      <c r="G3684" s="676"/>
      <c r="H3684" s="675"/>
      <c r="I3684" s="1277" t="s">
        <v>27</v>
      </c>
      <c r="J3684" s="1278"/>
      <c r="K3684" s="1271">
        <v>0.18</v>
      </c>
      <c r="L3684" s="1272"/>
      <c r="M3684" s="540">
        <f>K3684*12*I3651</f>
        <v>872.20800000000008</v>
      </c>
    </row>
    <row r="3685" spans="1:13" ht="19.5" thickBot="1">
      <c r="A3685" s="594" t="s">
        <v>56</v>
      </c>
      <c r="B3685" s="593"/>
      <c r="C3685" s="593"/>
      <c r="D3685" s="593"/>
      <c r="E3685" s="593"/>
      <c r="F3685" s="593"/>
      <c r="G3685" s="593"/>
      <c r="H3685" s="592"/>
      <c r="I3685" s="1240" t="s">
        <v>27</v>
      </c>
      <c r="J3685" s="1241"/>
      <c r="K3685" s="1282"/>
      <c r="L3685" s="1283"/>
      <c r="M3685" s="540">
        <f>K3685*12*I3651</f>
        <v>0</v>
      </c>
    </row>
    <row r="3686" spans="1:13" ht="19.5" thickBot="1">
      <c r="A3686" s="1303" t="s">
        <v>55</v>
      </c>
      <c r="B3686" s="1304"/>
      <c r="C3686" s="1304"/>
      <c r="D3686" s="1304"/>
      <c r="E3686" s="1304"/>
      <c r="F3686" s="1304"/>
      <c r="G3686" s="1304"/>
      <c r="H3686" s="1305"/>
      <c r="I3686" s="550"/>
      <c r="J3686" s="549"/>
      <c r="K3686" s="1274">
        <f>K3687+K3688+K3690+K3691+K3692+K3693</f>
        <v>2.5499999999999998</v>
      </c>
      <c r="L3686" s="1284"/>
      <c r="M3686" s="548">
        <f>K3686*12*I3651</f>
        <v>12356.279999999999</v>
      </c>
    </row>
    <row r="3687" spans="1:13">
      <c r="A3687" s="677" t="s">
        <v>54</v>
      </c>
      <c r="B3687" s="581"/>
      <c r="C3687" s="581"/>
      <c r="D3687" s="581"/>
      <c r="E3687" s="581"/>
      <c r="F3687" s="587"/>
      <c r="G3687" s="587"/>
      <c r="H3687" s="586"/>
      <c r="I3687" s="576"/>
      <c r="J3687" s="541"/>
      <c r="K3687" s="1251">
        <v>0.14000000000000001</v>
      </c>
      <c r="L3687" s="1252"/>
      <c r="M3687" s="540">
        <f>K3687*12*I3651</f>
        <v>678.38400000000013</v>
      </c>
    </row>
    <row r="3688" spans="1:13">
      <c r="A3688" s="615" t="s">
        <v>53</v>
      </c>
      <c r="B3688" s="591"/>
      <c r="C3688" s="591"/>
      <c r="D3688" s="591"/>
      <c r="E3688" s="591"/>
      <c r="F3688" s="593"/>
      <c r="G3688" s="593"/>
      <c r="H3688" s="592"/>
      <c r="I3688" s="1271" t="s">
        <v>52</v>
      </c>
      <c r="J3688" s="1272"/>
      <c r="K3688" s="1271">
        <v>1.22</v>
      </c>
      <c r="L3688" s="1272"/>
      <c r="M3688" s="540">
        <f>K3688*12*I3651</f>
        <v>5911.6320000000005</v>
      </c>
    </row>
    <row r="3689" spans="1:13">
      <c r="A3689" s="588" t="s">
        <v>51</v>
      </c>
      <c r="B3689" s="587"/>
      <c r="C3689" s="587"/>
      <c r="D3689" s="587"/>
      <c r="E3689" s="587"/>
      <c r="F3689" s="587"/>
      <c r="G3689" s="587"/>
      <c r="H3689" s="586"/>
      <c r="I3689" s="1275" t="s">
        <v>50</v>
      </c>
      <c r="J3689" s="1276"/>
      <c r="K3689" s="573"/>
      <c r="L3689" s="541"/>
      <c r="M3689" s="540"/>
    </row>
    <row r="3690" spans="1:13">
      <c r="A3690" s="595" t="s">
        <v>49</v>
      </c>
      <c r="B3690" s="676"/>
      <c r="C3690" s="676"/>
      <c r="D3690" s="676"/>
      <c r="E3690" s="676"/>
      <c r="F3690" s="676"/>
      <c r="G3690" s="676"/>
      <c r="H3690" s="675"/>
      <c r="I3690" s="1277" t="s">
        <v>48</v>
      </c>
      <c r="J3690" s="1278"/>
      <c r="K3690" s="1271">
        <v>0.75</v>
      </c>
      <c r="L3690" s="1272"/>
      <c r="M3690" s="540">
        <f>K3690*12*I3651</f>
        <v>3634.2000000000003</v>
      </c>
    </row>
    <row r="3691" spans="1:13">
      <c r="A3691" s="595" t="s">
        <v>47</v>
      </c>
      <c r="B3691" s="676"/>
      <c r="C3691" s="676"/>
      <c r="D3691" s="676"/>
      <c r="E3691" s="676"/>
      <c r="F3691" s="676"/>
      <c r="G3691" s="676"/>
      <c r="H3691" s="675"/>
      <c r="I3691" s="1277" t="s">
        <v>46</v>
      </c>
      <c r="J3691" s="1278"/>
      <c r="K3691" s="1271">
        <v>0.19</v>
      </c>
      <c r="L3691" s="1272"/>
      <c r="M3691" s="540">
        <f>K3691*12*I3651</f>
        <v>920.6640000000001</v>
      </c>
    </row>
    <row r="3692" spans="1:13">
      <c r="A3692" s="594" t="s">
        <v>38</v>
      </c>
      <c r="B3692" s="593"/>
      <c r="C3692" s="593"/>
      <c r="D3692" s="593"/>
      <c r="E3692" s="593"/>
      <c r="F3692" s="593"/>
      <c r="G3692" s="593"/>
      <c r="H3692" s="592"/>
      <c r="I3692" s="1277" t="s">
        <v>37</v>
      </c>
      <c r="J3692" s="1278"/>
      <c r="K3692" s="1238">
        <v>0.1</v>
      </c>
      <c r="L3692" s="1239"/>
      <c r="M3692" s="540">
        <f>K3692*12*I3651</f>
        <v>484.56000000000006</v>
      </c>
    </row>
    <row r="3693" spans="1:13" ht="19.5" thickBot="1">
      <c r="A3693" s="594" t="s">
        <v>45</v>
      </c>
      <c r="B3693" s="593"/>
      <c r="C3693" s="593"/>
      <c r="D3693" s="593"/>
      <c r="E3693" s="593"/>
      <c r="F3693" s="593"/>
      <c r="G3693" s="593"/>
      <c r="H3693" s="592"/>
      <c r="I3693" s="1240" t="s">
        <v>44</v>
      </c>
      <c r="J3693" s="1241"/>
      <c r="K3693" s="1242">
        <v>0.15</v>
      </c>
      <c r="L3693" s="1243"/>
      <c r="M3693" s="572">
        <f>K3693*12*I3651</f>
        <v>726.83999999999992</v>
      </c>
    </row>
    <row r="3694" spans="1:13" ht="19.5" thickBot="1">
      <c r="A3694" s="1303" t="s">
        <v>43</v>
      </c>
      <c r="B3694" s="1304"/>
      <c r="C3694" s="1304"/>
      <c r="D3694" s="1304"/>
      <c r="E3694" s="1304"/>
      <c r="F3694" s="1304"/>
      <c r="G3694" s="1304"/>
      <c r="H3694" s="1305"/>
      <c r="I3694" s="571"/>
      <c r="J3694" s="570"/>
      <c r="K3694" s="1269">
        <f>K3695+K3696+K3697</f>
        <v>1.67</v>
      </c>
      <c r="L3694" s="1270"/>
      <c r="M3694" s="548">
        <f>K3694*12*I3651</f>
        <v>8092.152</v>
      </c>
    </row>
    <row r="3695" spans="1:13">
      <c r="A3695" s="588" t="s">
        <v>42</v>
      </c>
      <c r="B3695" s="587"/>
      <c r="C3695" s="587"/>
      <c r="D3695" s="587"/>
      <c r="E3695" s="587"/>
      <c r="F3695" s="587"/>
      <c r="G3695" s="587"/>
      <c r="H3695" s="586"/>
      <c r="I3695" s="1234" t="s">
        <v>41</v>
      </c>
      <c r="J3695" s="1235"/>
      <c r="K3695" s="1236">
        <v>0.8</v>
      </c>
      <c r="L3695" s="1237"/>
      <c r="M3695" s="540">
        <f>K3695*12*I3651</f>
        <v>3876.4800000000005</v>
      </c>
    </row>
    <row r="3696" spans="1:13">
      <c r="A3696" s="595" t="s">
        <v>40</v>
      </c>
      <c r="B3696" s="676"/>
      <c r="C3696" s="676"/>
      <c r="D3696" s="676"/>
      <c r="E3696" s="676"/>
      <c r="F3696" s="676"/>
      <c r="G3696" s="676"/>
      <c r="H3696" s="675"/>
      <c r="I3696" s="563" t="s">
        <v>39</v>
      </c>
      <c r="J3696" s="517"/>
      <c r="K3696" s="1238">
        <v>0.7</v>
      </c>
      <c r="L3696" s="1239"/>
      <c r="M3696" s="540">
        <f>K3696*12*I3651</f>
        <v>3391.9199999999996</v>
      </c>
    </row>
    <row r="3697" spans="1:13" ht="19.5" thickBot="1">
      <c r="A3697" s="594" t="s">
        <v>38</v>
      </c>
      <c r="B3697" s="593"/>
      <c r="C3697" s="593"/>
      <c r="D3697" s="593"/>
      <c r="E3697" s="593"/>
      <c r="F3697" s="593"/>
      <c r="G3697" s="593"/>
      <c r="H3697" s="592"/>
      <c r="I3697" s="1240" t="s">
        <v>37</v>
      </c>
      <c r="J3697" s="1241"/>
      <c r="K3697" s="1242">
        <v>0.17</v>
      </c>
      <c r="L3697" s="1243"/>
      <c r="M3697" s="540">
        <f>K3697*12*I3651</f>
        <v>823.75200000000007</v>
      </c>
    </row>
    <row r="3698" spans="1:13" ht="19.5" thickBot="1">
      <c r="A3698" s="674" t="s">
        <v>36</v>
      </c>
      <c r="B3698" s="673"/>
      <c r="C3698" s="673"/>
      <c r="D3698" s="673"/>
      <c r="E3698" s="673"/>
      <c r="F3698" s="673"/>
      <c r="G3698" s="673"/>
      <c r="H3698" s="672"/>
      <c r="I3698" s="1330" t="s">
        <v>35</v>
      </c>
      <c r="J3698" s="1331"/>
      <c r="K3698" s="1246">
        <v>19.399999999999999</v>
      </c>
      <c r="L3698" s="1247"/>
      <c r="M3698" s="548">
        <f>K3698*12*I3651</f>
        <v>94004.64</v>
      </c>
    </row>
    <row r="3699" spans="1:13" ht="19.5" thickBot="1">
      <c r="A3699" s="1228" t="s">
        <v>34</v>
      </c>
      <c r="B3699" s="1229"/>
      <c r="C3699" s="1229"/>
      <c r="D3699" s="1229"/>
      <c r="E3699" s="1229"/>
      <c r="F3699" s="1229"/>
      <c r="G3699" s="1229"/>
      <c r="H3699" s="1279"/>
      <c r="I3699" s="550"/>
      <c r="J3699" s="549"/>
      <c r="K3699" s="1274">
        <v>2.2000000000000002</v>
      </c>
      <c r="L3699" s="1270"/>
      <c r="M3699" s="548">
        <f>K3699*12*I3651</f>
        <v>10660.320000000002</v>
      </c>
    </row>
    <row r="3700" spans="1:13">
      <c r="A3700" s="547" t="s">
        <v>33</v>
      </c>
      <c r="B3700" s="546"/>
      <c r="C3700" s="546"/>
      <c r="D3700" s="546"/>
      <c r="E3700" s="546"/>
      <c r="F3700" s="546"/>
      <c r="G3700" s="546"/>
      <c r="H3700" s="544"/>
      <c r="I3700" s="1251" t="s">
        <v>32</v>
      </c>
      <c r="J3700" s="1252"/>
      <c r="K3700" s="543"/>
      <c r="L3700" s="542"/>
      <c r="M3700" s="540"/>
    </row>
    <row r="3701" spans="1:13">
      <c r="A3701" s="547" t="s">
        <v>31</v>
      </c>
      <c r="B3701" s="546"/>
      <c r="C3701" s="546"/>
      <c r="D3701" s="546"/>
      <c r="E3701" s="546"/>
      <c r="F3701" s="546"/>
      <c r="G3701" s="546"/>
      <c r="H3701" s="544"/>
      <c r="I3701" s="518"/>
      <c r="J3701" s="541"/>
      <c r="K3701" s="543"/>
      <c r="L3701" s="542"/>
      <c r="M3701" s="540"/>
    </row>
    <row r="3702" spans="1:13" ht="19.5" thickBot="1">
      <c r="A3702" s="547" t="s">
        <v>30</v>
      </c>
      <c r="B3702" s="546"/>
      <c r="C3702" s="546"/>
      <c r="D3702" s="546"/>
      <c r="E3702" s="546"/>
      <c r="F3702" s="546"/>
      <c r="G3702" s="546"/>
      <c r="H3702" s="544"/>
      <c r="I3702" s="558"/>
      <c r="J3702" s="541"/>
      <c r="K3702" s="543"/>
      <c r="L3702" s="542"/>
      <c r="M3702" s="540"/>
    </row>
    <row r="3703" spans="1:13" ht="19.5" thickBot="1">
      <c r="A3703" s="674" t="s">
        <v>29</v>
      </c>
      <c r="B3703" s="673"/>
      <c r="C3703" s="673"/>
      <c r="D3703" s="673"/>
      <c r="E3703" s="673"/>
      <c r="F3703" s="673"/>
      <c r="G3703" s="673"/>
      <c r="H3703" s="672"/>
      <c r="I3703" s="550"/>
      <c r="J3703" s="549"/>
      <c r="K3703" s="1274">
        <v>0.09</v>
      </c>
      <c r="L3703" s="1270"/>
      <c r="M3703" s="548">
        <f>K3703*12*I3651</f>
        <v>436.10400000000004</v>
      </c>
    </row>
    <row r="3704" spans="1:13">
      <c r="A3704" s="547" t="s">
        <v>28</v>
      </c>
      <c r="B3704" s="546"/>
      <c r="C3704" s="546"/>
      <c r="D3704" s="546"/>
      <c r="E3704" s="546"/>
      <c r="F3704" s="546"/>
      <c r="G3704" s="546"/>
      <c r="H3704" s="544"/>
      <c r="I3704" s="1251" t="s">
        <v>27</v>
      </c>
      <c r="J3704" s="1252"/>
      <c r="K3704" s="551"/>
      <c r="L3704" s="542"/>
      <c r="M3704" s="540"/>
    </row>
    <row r="3705" spans="1:13" ht="19.5" thickBot="1">
      <c r="A3705" s="547" t="s">
        <v>26</v>
      </c>
      <c r="B3705" s="546"/>
      <c r="C3705" s="546"/>
      <c r="D3705" s="546"/>
      <c r="E3705" s="546"/>
      <c r="F3705" s="546"/>
      <c r="G3705" s="546"/>
      <c r="H3705" s="544"/>
      <c r="I3705" s="518"/>
      <c r="J3705" s="541"/>
      <c r="K3705" s="551"/>
      <c r="L3705" s="542"/>
      <c r="M3705" s="540"/>
    </row>
    <row r="3706" spans="1:13" ht="19.5" thickBot="1">
      <c r="A3706" s="1228" t="s">
        <v>111</v>
      </c>
      <c r="B3706" s="1229"/>
      <c r="C3706" s="1229"/>
      <c r="D3706" s="1229"/>
      <c r="E3706" s="1229"/>
      <c r="F3706" s="1229"/>
      <c r="G3706" s="1229"/>
      <c r="H3706" s="1279"/>
      <c r="I3706" s="550"/>
      <c r="J3706" s="549"/>
      <c r="K3706" s="1274">
        <v>7.34</v>
      </c>
      <c r="L3706" s="1270"/>
      <c r="M3706" s="548">
        <f>K3706*12*I3651</f>
        <v>35566.703999999998</v>
      </c>
    </row>
    <row r="3707" spans="1:13">
      <c r="A3707" s="547" t="s">
        <v>24</v>
      </c>
      <c r="B3707" s="545"/>
      <c r="C3707" s="545"/>
      <c r="D3707" s="545"/>
      <c r="E3707" s="545"/>
      <c r="F3707" s="546"/>
      <c r="G3707" s="545"/>
      <c r="H3707" s="544"/>
      <c r="I3707" s="1271" t="s">
        <v>23</v>
      </c>
      <c r="J3707" s="1272"/>
      <c r="K3707" s="543"/>
      <c r="L3707" s="542"/>
      <c r="M3707" s="540"/>
    </row>
    <row r="3708" spans="1:13">
      <c r="A3708" s="547" t="s">
        <v>22</v>
      </c>
      <c r="B3708" s="545"/>
      <c r="C3708" s="545"/>
      <c r="D3708" s="545"/>
      <c r="E3708" s="545"/>
      <c r="F3708" s="546"/>
      <c r="G3708" s="545"/>
      <c r="H3708" s="544"/>
      <c r="I3708" s="1271" t="s">
        <v>21</v>
      </c>
      <c r="J3708" s="1272"/>
      <c r="K3708" s="543"/>
      <c r="L3708" s="542"/>
      <c r="M3708" s="540"/>
    </row>
    <row r="3709" spans="1:13">
      <c r="A3709" s="547" t="s">
        <v>20</v>
      </c>
      <c r="B3709" s="545"/>
      <c r="C3709" s="545"/>
      <c r="D3709" s="545"/>
      <c r="E3709" s="545"/>
      <c r="F3709" s="546"/>
      <c r="G3709" s="545"/>
      <c r="H3709" s="544"/>
      <c r="I3709" s="1271" t="s">
        <v>19</v>
      </c>
      <c r="J3709" s="1272"/>
      <c r="K3709" s="543"/>
      <c r="L3709" s="542"/>
      <c r="M3709" s="540"/>
    </row>
    <row r="3710" spans="1:13">
      <c r="A3710" s="547" t="s">
        <v>18</v>
      </c>
      <c r="B3710" s="545"/>
      <c r="C3710" s="545"/>
      <c r="D3710" s="545"/>
      <c r="E3710" s="545"/>
      <c r="F3710" s="546"/>
      <c r="G3710" s="545"/>
      <c r="H3710" s="544"/>
      <c r="I3710" s="1271" t="s">
        <v>17</v>
      </c>
      <c r="J3710" s="1272"/>
      <c r="K3710" s="543"/>
      <c r="L3710" s="542"/>
      <c r="M3710" s="540"/>
    </row>
    <row r="3711" spans="1:13">
      <c r="A3711" s="547" t="s">
        <v>16</v>
      </c>
      <c r="B3711" s="545"/>
      <c r="C3711" s="545"/>
      <c r="D3711" s="545"/>
      <c r="E3711" s="545"/>
      <c r="F3711" s="546"/>
      <c r="G3711" s="545"/>
      <c r="H3711" s="544"/>
      <c r="I3711" s="1271" t="s">
        <v>15</v>
      </c>
      <c r="J3711" s="1272"/>
      <c r="K3711" s="543"/>
      <c r="L3711" s="542"/>
      <c r="M3711" s="540"/>
    </row>
    <row r="3712" spans="1:13">
      <c r="A3712" s="547" t="s">
        <v>14</v>
      </c>
      <c r="B3712" s="545"/>
      <c r="C3712" s="545"/>
      <c r="D3712" s="545"/>
      <c r="E3712" s="545"/>
      <c r="F3712" s="546"/>
      <c r="G3712" s="545"/>
      <c r="H3712" s="544"/>
      <c r="I3712" s="518"/>
      <c r="J3712" s="541"/>
      <c r="K3712" s="543"/>
      <c r="L3712" s="542"/>
      <c r="M3712" s="540"/>
    </row>
    <row r="3713" spans="1:13">
      <c r="A3713" s="547" t="s">
        <v>13</v>
      </c>
      <c r="B3713" s="545"/>
      <c r="C3713" s="545"/>
      <c r="D3713" s="545"/>
      <c r="E3713" s="545"/>
      <c r="F3713" s="546"/>
      <c r="G3713" s="545"/>
      <c r="H3713" s="544"/>
      <c r="I3713" s="518"/>
      <c r="J3713" s="541"/>
      <c r="K3713" s="543"/>
      <c r="L3713" s="542"/>
      <c r="M3713" s="540"/>
    </row>
    <row r="3714" spans="1:13">
      <c r="A3714" s="547" t="s">
        <v>12</v>
      </c>
      <c r="B3714" s="545"/>
      <c r="C3714" s="545"/>
      <c r="D3714" s="545"/>
      <c r="E3714" s="545"/>
      <c r="F3714" s="546"/>
      <c r="G3714" s="545"/>
      <c r="H3714" s="544"/>
      <c r="I3714" s="518"/>
      <c r="J3714" s="541"/>
      <c r="K3714" s="543"/>
      <c r="L3714" s="542"/>
      <c r="M3714" s="540"/>
    </row>
    <row r="3715" spans="1:13">
      <c r="A3715" s="547" t="s">
        <v>11</v>
      </c>
      <c r="B3715" s="545"/>
      <c r="C3715" s="545"/>
      <c r="D3715" s="545"/>
      <c r="E3715" s="545"/>
      <c r="F3715" s="546"/>
      <c r="G3715" s="545"/>
      <c r="H3715" s="544"/>
      <c r="I3715" s="518"/>
      <c r="J3715" s="541"/>
      <c r="K3715" s="543"/>
      <c r="L3715" s="542"/>
      <c r="M3715" s="540"/>
    </row>
    <row r="3716" spans="1:13">
      <c r="A3716" s="547" t="s">
        <v>10</v>
      </c>
      <c r="B3716" s="545"/>
      <c r="C3716" s="545"/>
      <c r="D3716" s="545"/>
      <c r="E3716" s="545"/>
      <c r="F3716" s="546"/>
      <c r="G3716" s="545"/>
      <c r="H3716" s="544"/>
      <c r="I3716" s="518"/>
      <c r="J3716" s="541"/>
      <c r="K3716" s="543"/>
      <c r="L3716" s="542"/>
      <c r="M3716" s="540"/>
    </row>
    <row r="3717" spans="1:13" ht="19.5" thickBot="1">
      <c r="A3717" s="1248" t="s">
        <v>9</v>
      </c>
      <c r="B3717" s="1249"/>
      <c r="C3717" s="1249"/>
      <c r="D3717" s="1249"/>
      <c r="E3717" s="1249"/>
      <c r="F3717" s="1249"/>
      <c r="G3717" s="1249"/>
      <c r="H3717" s="1250"/>
      <c r="I3717" s="518"/>
      <c r="J3717" s="541"/>
      <c r="K3717" s="518"/>
      <c r="L3717" s="541"/>
      <c r="M3717" s="540"/>
    </row>
    <row r="3718" spans="1:13">
      <c r="A3718" s="539" t="s">
        <v>8</v>
      </c>
      <c r="B3718" s="538"/>
      <c r="C3718" s="538"/>
      <c r="D3718" s="538"/>
      <c r="E3718" s="538"/>
      <c r="F3718" s="538"/>
      <c r="G3718" s="538"/>
      <c r="H3718" s="538"/>
      <c r="I3718" s="1251" t="s">
        <v>3</v>
      </c>
      <c r="J3718" s="1252"/>
      <c r="K3718" s="537"/>
      <c r="L3718" s="536"/>
      <c r="M3718" s="535"/>
    </row>
    <row r="3719" spans="1:13" ht="19.5" thickBot="1">
      <c r="A3719" s="534" t="s">
        <v>7</v>
      </c>
      <c r="B3719" s="533"/>
      <c r="C3719" s="533"/>
      <c r="D3719" s="533"/>
      <c r="E3719" s="533"/>
      <c r="F3719" s="533"/>
      <c r="G3719" s="533"/>
      <c r="H3719" s="533"/>
      <c r="I3719" s="532"/>
      <c r="J3719" s="530"/>
      <c r="K3719" s="531"/>
      <c r="L3719" s="530"/>
      <c r="M3719" s="529"/>
    </row>
    <row r="3720" spans="1:13" ht="19.5" thickBot="1">
      <c r="A3720" s="1228" t="s">
        <v>6</v>
      </c>
      <c r="B3720" s="1229"/>
      <c r="C3720" s="1229"/>
      <c r="D3720" s="1229"/>
      <c r="E3720" s="1229"/>
      <c r="F3720" s="1229"/>
      <c r="G3720" s="1229"/>
      <c r="H3720" s="1299"/>
      <c r="I3720" s="1232" t="s">
        <v>5</v>
      </c>
      <c r="J3720" s="1300"/>
      <c r="K3720" s="1296"/>
      <c r="L3720" s="1297"/>
      <c r="M3720" s="521">
        <f>K3720*12*I3652</f>
        <v>0</v>
      </c>
    </row>
    <row r="3721" spans="1:13" ht="19.5" thickBot="1">
      <c r="A3721" s="526" t="s">
        <v>4</v>
      </c>
      <c r="B3721" s="525"/>
      <c r="C3721" s="525"/>
      <c r="D3721" s="525"/>
      <c r="E3721" s="525"/>
      <c r="F3721" s="525"/>
      <c r="G3721" s="525"/>
      <c r="H3721" s="525"/>
      <c r="I3721" s="1232" t="s">
        <v>3</v>
      </c>
      <c r="J3721" s="1233"/>
      <c r="K3721" s="1258">
        <v>0.43</v>
      </c>
      <c r="L3721" s="1259"/>
      <c r="M3721" s="521">
        <f>K3721*I3651*12</f>
        <v>2083.6080000000002</v>
      </c>
    </row>
    <row r="3722" spans="1:13" ht="19.5" thickBot="1">
      <c r="A3722" s="526" t="s">
        <v>2</v>
      </c>
      <c r="B3722" s="525"/>
      <c r="C3722" s="525"/>
      <c r="D3722" s="525"/>
      <c r="E3722" s="525"/>
      <c r="F3722" s="525"/>
      <c r="G3722" s="525"/>
      <c r="H3722" s="525"/>
      <c r="I3722" s="524"/>
      <c r="J3722" s="523"/>
      <c r="K3722" s="1258"/>
      <c r="L3722" s="1259"/>
      <c r="M3722" s="521">
        <f>K3722*12*I3652</f>
        <v>0</v>
      </c>
    </row>
    <row r="3723" spans="1:13" ht="19.5" thickBot="1">
      <c r="A3723" s="1228" t="s">
        <v>0</v>
      </c>
      <c r="B3723" s="1229"/>
      <c r="C3723" s="1229"/>
      <c r="D3723" s="1229"/>
      <c r="E3723" s="1229"/>
      <c r="F3723" s="1229"/>
      <c r="G3723" s="1229"/>
      <c r="H3723" s="1229"/>
      <c r="I3723" s="522"/>
      <c r="J3723" s="521"/>
      <c r="K3723" s="1230">
        <f>K3652+K3662+K3677+K3706+K3722+K3721+K3720</f>
        <v>57.77</v>
      </c>
      <c r="L3723" s="1231"/>
      <c r="M3723" s="521">
        <f>M3652+M3662+M3677+M3706+M3722+M3721+M3720</f>
        <v>279930.31200000003</v>
      </c>
    </row>
    <row r="3725" spans="1:13">
      <c r="A3725" s="1329" t="s">
        <v>104</v>
      </c>
      <c r="B3725" s="1329"/>
      <c r="C3725" s="1329"/>
      <c r="D3725" s="1329"/>
      <c r="E3725" s="1329"/>
      <c r="F3725" s="1329"/>
      <c r="G3725" s="1329"/>
      <c r="H3725" s="1329"/>
      <c r="I3725" s="1329"/>
      <c r="J3725" s="1329"/>
      <c r="K3725" s="1329"/>
      <c r="L3725" s="1329"/>
      <c r="M3725" s="573"/>
    </row>
    <row r="3726" spans="1:13">
      <c r="A3726" s="1294" t="s">
        <v>103</v>
      </c>
      <c r="B3726" s="1294"/>
      <c r="C3726" s="1294"/>
      <c r="D3726" s="1294"/>
      <c r="E3726" s="1294"/>
      <c r="F3726" s="1294"/>
      <c r="G3726" s="1294"/>
      <c r="H3726" s="1294"/>
      <c r="I3726" s="1294"/>
      <c r="J3726" s="1294"/>
      <c r="K3726" s="1294"/>
      <c r="L3726" s="1294"/>
      <c r="M3726" s="573"/>
    </row>
    <row r="3727" spans="1:13">
      <c r="A3727" s="607"/>
      <c r="B3727" s="607"/>
      <c r="C3727" s="607"/>
      <c r="D3727" s="607"/>
      <c r="E3727" s="607"/>
      <c r="F3727" s="607" t="s">
        <v>233</v>
      </c>
      <c r="G3727" s="607"/>
      <c r="H3727" s="607"/>
      <c r="I3727" s="607"/>
      <c r="J3727" s="607"/>
      <c r="K3727" s="607"/>
      <c r="L3727" s="607"/>
      <c r="M3727" s="573"/>
    </row>
    <row r="3728" spans="1:13">
      <c r="A3728" s="615"/>
      <c r="B3728" s="591"/>
      <c r="C3728" s="1295" t="s">
        <v>100</v>
      </c>
      <c r="D3728" s="1295"/>
      <c r="E3728" s="1295"/>
      <c r="F3728" s="591"/>
      <c r="G3728" s="591"/>
      <c r="H3728" s="590"/>
      <c r="I3728" s="1285" t="s">
        <v>99</v>
      </c>
      <c r="J3728" s="1286"/>
      <c r="K3728" s="1285" t="s">
        <v>98</v>
      </c>
      <c r="L3728" s="1286"/>
      <c r="M3728" s="589"/>
    </row>
    <row r="3729" spans="1:13">
      <c r="A3729" s="558"/>
      <c r="B3729" s="518"/>
      <c r="C3729" s="518"/>
      <c r="D3729" s="518"/>
      <c r="E3729" s="518"/>
      <c r="F3729" s="518"/>
      <c r="G3729" s="518"/>
      <c r="H3729" s="541"/>
      <c r="I3729" s="518"/>
      <c r="J3729" s="541"/>
      <c r="K3729" s="1271" t="s">
        <v>97</v>
      </c>
      <c r="L3729" s="1272"/>
      <c r="M3729" s="616" t="s">
        <v>96</v>
      </c>
    </row>
    <row r="3730" spans="1:13">
      <c r="A3730" s="558"/>
      <c r="B3730" s="518"/>
      <c r="C3730" s="518"/>
      <c r="D3730" s="518"/>
      <c r="E3730" s="518"/>
      <c r="F3730" s="518"/>
      <c r="G3730" s="518"/>
      <c r="H3730" s="541"/>
      <c r="I3730" s="1271" t="s">
        <v>95</v>
      </c>
      <c r="J3730" s="1272"/>
      <c r="K3730" s="1275" t="s">
        <v>94</v>
      </c>
      <c r="L3730" s="1276"/>
      <c r="M3730" s="616" t="s">
        <v>93</v>
      </c>
    </row>
    <row r="3731" spans="1:13" ht="19.5" thickBot="1">
      <c r="A3731" s="615"/>
      <c r="B3731" s="591"/>
      <c r="C3731" s="591"/>
      <c r="D3731" s="591"/>
      <c r="E3731" s="591"/>
      <c r="F3731" s="591"/>
      <c r="G3731" s="591"/>
      <c r="H3731" s="590"/>
      <c r="I3731" s="1291">
        <v>709.4</v>
      </c>
      <c r="J3731" s="1292"/>
      <c r="K3731" s="1240"/>
      <c r="L3731" s="1241"/>
      <c r="M3731" s="614"/>
    </row>
    <row r="3732" spans="1:13">
      <c r="A3732" s="605" t="s">
        <v>92</v>
      </c>
      <c r="B3732" s="583"/>
      <c r="C3732" s="583"/>
      <c r="D3732" s="583"/>
      <c r="E3732" s="583"/>
      <c r="F3732" s="583"/>
      <c r="G3732" s="583"/>
      <c r="H3732" s="613"/>
      <c r="I3732" s="537"/>
      <c r="J3732" s="536"/>
      <c r="K3732" s="1293">
        <f>K3735+K3738</f>
        <v>8.59</v>
      </c>
      <c r="L3732" s="1288"/>
      <c r="M3732" s="535">
        <f>K3732*12*I3731</f>
        <v>73124.95199999999</v>
      </c>
    </row>
    <row r="3733" spans="1:13">
      <c r="A3733" s="612" t="s">
        <v>91</v>
      </c>
      <c r="B3733" s="611"/>
      <c r="C3733" s="611"/>
      <c r="D3733" s="611"/>
      <c r="E3733" s="611"/>
      <c r="F3733" s="611"/>
      <c r="G3733" s="611"/>
      <c r="H3733" s="606"/>
      <c r="I3733" s="518"/>
      <c r="J3733" s="541"/>
      <c r="K3733" s="518"/>
      <c r="L3733" s="541"/>
      <c r="M3733" s="610"/>
    </row>
    <row r="3734" spans="1:13" ht="19.5" thickBot="1">
      <c r="A3734" s="601" t="s">
        <v>90</v>
      </c>
      <c r="B3734" s="609"/>
      <c r="C3734" s="609"/>
      <c r="D3734" s="609"/>
      <c r="E3734" s="609"/>
      <c r="F3734" s="609"/>
      <c r="G3734" s="609"/>
      <c r="H3734" s="608"/>
      <c r="I3734" s="531"/>
      <c r="J3734" s="530"/>
      <c r="K3734" s="531"/>
      <c r="L3734" s="530"/>
      <c r="M3734" s="529"/>
    </row>
    <row r="3735" spans="1:13">
      <c r="A3735" s="588" t="s">
        <v>89</v>
      </c>
      <c r="B3735" s="581"/>
      <c r="C3735" s="581"/>
      <c r="D3735" s="581"/>
      <c r="E3735" s="581"/>
      <c r="F3735" s="581"/>
      <c r="G3735" s="581"/>
      <c r="H3735" s="580"/>
      <c r="I3735" s="1275" t="s">
        <v>27</v>
      </c>
      <c r="J3735" s="1276"/>
      <c r="K3735" s="1251">
        <v>5.54</v>
      </c>
      <c r="L3735" s="1252"/>
      <c r="M3735" s="540">
        <f>K3735*12*I3731</f>
        <v>47160.912000000004</v>
      </c>
    </row>
    <row r="3736" spans="1:13">
      <c r="A3736" s="547" t="s">
        <v>80</v>
      </c>
      <c r="B3736" s="518"/>
      <c r="C3736" s="518"/>
      <c r="D3736" s="518"/>
      <c r="E3736" s="518"/>
      <c r="F3736" s="518"/>
      <c r="G3736" s="518"/>
      <c r="H3736" s="541"/>
      <c r="I3736" s="1271" t="s">
        <v>70</v>
      </c>
      <c r="J3736" s="1272"/>
      <c r="K3736" s="573"/>
      <c r="L3736" s="541"/>
      <c r="M3736" s="540"/>
    </row>
    <row r="3737" spans="1:13">
      <c r="A3737" s="588" t="s">
        <v>79</v>
      </c>
      <c r="B3737" s="581"/>
      <c r="C3737" s="581"/>
      <c r="D3737" s="581"/>
      <c r="E3737" s="581"/>
      <c r="F3737" s="581"/>
      <c r="G3737" s="581"/>
      <c r="H3737" s="580"/>
      <c r="I3737" s="1275"/>
      <c r="J3737" s="1276"/>
      <c r="K3737" s="573"/>
      <c r="L3737" s="541"/>
      <c r="M3737" s="540"/>
    </row>
    <row r="3738" spans="1:13">
      <c r="A3738" s="588" t="s">
        <v>88</v>
      </c>
      <c r="B3738" s="581"/>
      <c r="C3738" s="581"/>
      <c r="D3738" s="581"/>
      <c r="E3738" s="581"/>
      <c r="F3738" s="581"/>
      <c r="G3738" s="581"/>
      <c r="H3738" s="580"/>
      <c r="I3738" s="1277" t="s">
        <v>59</v>
      </c>
      <c r="J3738" s="1278"/>
      <c r="K3738" s="1271">
        <v>3.05</v>
      </c>
      <c r="L3738" s="1272"/>
      <c r="M3738" s="540">
        <f>K3738*12*I3731</f>
        <v>25964.039999999994</v>
      </c>
    </row>
    <row r="3739" spans="1:13">
      <c r="A3739" s="595" t="s">
        <v>87</v>
      </c>
      <c r="B3739" s="563"/>
      <c r="C3739" s="563"/>
      <c r="D3739" s="563"/>
      <c r="E3739" s="563"/>
      <c r="F3739" s="563"/>
      <c r="G3739" s="563"/>
      <c r="H3739" s="517"/>
      <c r="I3739" s="1271" t="s">
        <v>70</v>
      </c>
      <c r="J3739" s="1272"/>
      <c r="K3739" s="607"/>
      <c r="L3739" s="606"/>
      <c r="M3739" s="540"/>
    </row>
    <row r="3740" spans="1:13">
      <c r="A3740" s="594" t="s">
        <v>86</v>
      </c>
      <c r="B3740" s="591"/>
      <c r="C3740" s="591"/>
      <c r="D3740" s="591"/>
      <c r="E3740" s="591"/>
      <c r="F3740" s="591"/>
      <c r="G3740" s="591"/>
      <c r="H3740" s="590"/>
      <c r="I3740" s="1271"/>
      <c r="J3740" s="1272"/>
      <c r="K3740" s="573"/>
      <c r="L3740" s="541"/>
      <c r="M3740" s="540"/>
    </row>
    <row r="3741" spans="1:13" ht="19.5" thickBot="1">
      <c r="A3741" s="588" t="s">
        <v>85</v>
      </c>
      <c r="B3741" s="587"/>
      <c r="C3741" s="587"/>
      <c r="D3741" s="587"/>
      <c r="E3741" s="587"/>
      <c r="F3741" s="587"/>
      <c r="G3741" s="587"/>
      <c r="H3741" s="586"/>
      <c r="I3741" s="581"/>
      <c r="J3741" s="580"/>
      <c r="K3741" s="1238"/>
      <c r="L3741" s="1239"/>
      <c r="M3741" s="540"/>
    </row>
    <row r="3742" spans="1:13">
      <c r="A3742" s="605" t="s">
        <v>84</v>
      </c>
      <c r="B3742" s="604"/>
      <c r="C3742" s="604"/>
      <c r="D3742" s="604"/>
      <c r="E3742" s="604"/>
      <c r="F3742" s="604"/>
      <c r="G3742" s="604"/>
      <c r="H3742" s="603"/>
      <c r="I3742" s="537"/>
      <c r="J3742" s="602"/>
      <c r="K3742" s="1290">
        <f>K3744+K3749+K3752</f>
        <v>6.1999999999999993</v>
      </c>
      <c r="L3742" s="1288"/>
      <c r="M3742" s="535">
        <f>K3742*12*I3731</f>
        <v>52779.359999999993</v>
      </c>
    </row>
    <row r="3743" spans="1:13" ht="19.5" thickBot="1">
      <c r="A3743" s="601" t="s">
        <v>83</v>
      </c>
      <c r="B3743" s="600"/>
      <c r="C3743" s="600"/>
      <c r="D3743" s="600"/>
      <c r="E3743" s="600"/>
      <c r="F3743" s="600"/>
      <c r="G3743" s="600"/>
      <c r="H3743" s="599"/>
      <c r="I3743" s="531"/>
      <c r="J3743" s="598"/>
      <c r="K3743" s="531"/>
      <c r="L3743" s="530"/>
      <c r="M3743" s="529"/>
    </row>
    <row r="3744" spans="1:13">
      <c r="A3744" s="547" t="s">
        <v>82</v>
      </c>
      <c r="B3744" s="546"/>
      <c r="C3744" s="546"/>
      <c r="D3744" s="546"/>
      <c r="E3744" s="546"/>
      <c r="F3744" s="546"/>
      <c r="G3744" s="546"/>
      <c r="H3744" s="544"/>
      <c r="I3744" s="1271" t="s">
        <v>27</v>
      </c>
      <c r="J3744" s="1272"/>
      <c r="K3744" s="1251">
        <v>3.11</v>
      </c>
      <c r="L3744" s="1252"/>
      <c r="M3744" s="540">
        <f>K3744*12*I3731</f>
        <v>26474.808000000001</v>
      </c>
    </row>
    <row r="3745" spans="1:13">
      <c r="A3745" s="588" t="s">
        <v>81</v>
      </c>
      <c r="B3745" s="587"/>
      <c r="C3745" s="587"/>
      <c r="D3745" s="587"/>
      <c r="E3745" s="587"/>
      <c r="F3745" s="587"/>
      <c r="G3745" s="587"/>
      <c r="H3745" s="586"/>
      <c r="I3745" s="597"/>
      <c r="J3745" s="596"/>
      <c r="K3745" s="573"/>
      <c r="L3745" s="541"/>
      <c r="M3745" s="540"/>
    </row>
    <row r="3746" spans="1:13">
      <c r="A3746" s="547" t="s">
        <v>80</v>
      </c>
      <c r="B3746" s="518"/>
      <c r="C3746" s="518"/>
      <c r="D3746" s="518"/>
      <c r="E3746" s="518"/>
      <c r="F3746" s="518"/>
      <c r="G3746" s="518"/>
      <c r="H3746" s="541"/>
      <c r="I3746" s="1271" t="s">
        <v>70</v>
      </c>
      <c r="J3746" s="1272"/>
      <c r="K3746" s="573"/>
      <c r="L3746" s="541"/>
      <c r="M3746" s="540"/>
    </row>
    <row r="3747" spans="1:13">
      <c r="A3747" s="588" t="s">
        <v>79</v>
      </c>
      <c r="B3747" s="581"/>
      <c r="C3747" s="581"/>
      <c r="D3747" s="581"/>
      <c r="E3747" s="581"/>
      <c r="F3747" s="581"/>
      <c r="G3747" s="581"/>
      <c r="H3747" s="580"/>
      <c r="I3747" s="1275"/>
      <c r="J3747" s="1276"/>
      <c r="K3747" s="573"/>
      <c r="L3747" s="541"/>
      <c r="M3747" s="540"/>
    </row>
    <row r="3748" spans="1:13">
      <c r="A3748" s="595" t="s">
        <v>78</v>
      </c>
      <c r="B3748" s="563"/>
      <c r="C3748" s="517"/>
      <c r="D3748" s="518"/>
      <c r="E3748" s="518"/>
      <c r="F3748" s="518"/>
      <c r="G3748" s="518"/>
      <c r="H3748" s="541"/>
      <c r="I3748" s="1271" t="s">
        <v>70</v>
      </c>
      <c r="J3748" s="1272"/>
      <c r="K3748" s="573"/>
      <c r="L3748" s="541"/>
      <c r="M3748" s="540"/>
    </row>
    <row r="3749" spans="1:13">
      <c r="A3749" s="547" t="s">
        <v>77</v>
      </c>
      <c r="B3749" s="518"/>
      <c r="C3749" s="518"/>
      <c r="D3749" s="563"/>
      <c r="E3749" s="563"/>
      <c r="F3749" s="563"/>
      <c r="G3749" s="563"/>
      <c r="H3749" s="517"/>
      <c r="I3749" s="1277" t="s">
        <v>59</v>
      </c>
      <c r="J3749" s="1278"/>
      <c r="K3749" s="1271">
        <v>1.36</v>
      </c>
      <c r="L3749" s="1272"/>
      <c r="M3749" s="540">
        <f>K3749*12*I3731</f>
        <v>11577.407999999999</v>
      </c>
    </row>
    <row r="3750" spans="1:13">
      <c r="A3750" s="594" t="s">
        <v>76</v>
      </c>
      <c r="B3750" s="593"/>
      <c r="C3750" s="593"/>
      <c r="D3750" s="593"/>
      <c r="E3750" s="593"/>
      <c r="F3750" s="593"/>
      <c r="G3750" s="593"/>
      <c r="H3750" s="592"/>
      <c r="I3750" s="1285" t="s">
        <v>75</v>
      </c>
      <c r="J3750" s="1286"/>
      <c r="K3750" s="573"/>
      <c r="L3750" s="541"/>
      <c r="M3750" s="540"/>
    </row>
    <row r="3751" spans="1:13">
      <c r="A3751" s="588"/>
      <c r="B3751" s="587"/>
      <c r="C3751" s="587"/>
      <c r="D3751" s="587"/>
      <c r="E3751" s="587"/>
      <c r="F3751" s="587"/>
      <c r="G3751" s="587"/>
      <c r="H3751" s="586"/>
      <c r="I3751" s="581" t="s">
        <v>74</v>
      </c>
      <c r="J3751" s="580"/>
      <c r="K3751" s="573"/>
      <c r="L3751" s="541"/>
      <c r="M3751" s="540"/>
    </row>
    <row r="3752" spans="1:13">
      <c r="A3752" s="594" t="s">
        <v>73</v>
      </c>
      <c r="B3752" s="593"/>
      <c r="C3752" s="593"/>
      <c r="D3752" s="593"/>
      <c r="E3752" s="593"/>
      <c r="F3752" s="593"/>
      <c r="G3752" s="593"/>
      <c r="H3752" s="592"/>
      <c r="I3752" s="1285" t="s">
        <v>59</v>
      </c>
      <c r="J3752" s="1286"/>
      <c r="K3752" s="1271">
        <v>1.73</v>
      </c>
      <c r="L3752" s="1272"/>
      <c r="M3752" s="540">
        <f>K3752*12*I3731</f>
        <v>14727.143999999998</v>
      </c>
    </row>
    <row r="3753" spans="1:13">
      <c r="A3753" s="588" t="s">
        <v>72</v>
      </c>
      <c r="B3753" s="587"/>
      <c r="C3753" s="587"/>
      <c r="D3753" s="587"/>
      <c r="E3753" s="587"/>
      <c r="F3753" s="587"/>
      <c r="G3753" s="587"/>
      <c r="H3753" s="586"/>
      <c r="I3753" s="581"/>
      <c r="J3753" s="580"/>
      <c r="K3753" s="573"/>
      <c r="L3753" s="541"/>
      <c r="M3753" s="540"/>
    </row>
    <row r="3754" spans="1:13">
      <c r="A3754" s="594" t="s">
        <v>71</v>
      </c>
      <c r="B3754" s="593"/>
      <c r="C3754" s="593"/>
      <c r="D3754" s="593"/>
      <c r="E3754" s="593"/>
      <c r="F3754" s="593"/>
      <c r="G3754" s="593"/>
      <c r="H3754" s="592"/>
      <c r="I3754" s="1271" t="s">
        <v>70</v>
      </c>
      <c r="J3754" s="1272"/>
      <c r="K3754" s="573"/>
      <c r="L3754" s="541"/>
      <c r="M3754" s="540"/>
    </row>
    <row r="3755" spans="1:13">
      <c r="A3755" s="594" t="s">
        <v>69</v>
      </c>
      <c r="B3755" s="593"/>
      <c r="C3755" s="593"/>
      <c r="D3755" s="593"/>
      <c r="E3755" s="593"/>
      <c r="F3755" s="593"/>
      <c r="G3755" s="593"/>
      <c r="H3755" s="592"/>
      <c r="I3755" s="1285" t="s">
        <v>68</v>
      </c>
      <c r="J3755" s="1286"/>
      <c r="K3755" s="591"/>
      <c r="L3755" s="590"/>
      <c r="M3755" s="589"/>
    </row>
    <row r="3756" spans="1:13" ht="19.5" thickBot="1">
      <c r="A3756" s="588"/>
      <c r="B3756" s="587"/>
      <c r="C3756" s="587"/>
      <c r="D3756" s="587"/>
      <c r="E3756" s="587"/>
      <c r="F3756" s="587"/>
      <c r="G3756" s="587"/>
      <c r="H3756" s="586"/>
      <c r="I3756" s="1282" t="s">
        <v>67</v>
      </c>
      <c r="J3756" s="1283"/>
      <c r="K3756" s="581"/>
      <c r="L3756" s="580"/>
      <c r="M3756" s="585"/>
    </row>
    <row r="3757" spans="1:13">
      <c r="A3757" s="584" t="s">
        <v>66</v>
      </c>
      <c r="B3757" s="583"/>
      <c r="C3757" s="583"/>
      <c r="D3757" s="583"/>
      <c r="E3757" s="583"/>
      <c r="F3757" s="583"/>
      <c r="G3757" s="537"/>
      <c r="H3757" s="536"/>
      <c r="I3757" s="537"/>
      <c r="J3757" s="536"/>
      <c r="K3757" s="1287">
        <f>K3759+K3766+K3774+K3778+K3779+K3783</f>
        <v>36.39</v>
      </c>
      <c r="L3757" s="1288"/>
      <c r="M3757" s="535">
        <f>M3759+M3766+M3774+M3778+M3779+M3783</f>
        <v>309780.79199999996</v>
      </c>
    </row>
    <row r="3758" spans="1:13" ht="19.5" thickBot="1">
      <c r="A3758" s="582"/>
      <c r="B3758" s="531"/>
      <c r="C3758" s="531"/>
      <c r="D3758" s="531"/>
      <c r="E3758" s="531"/>
      <c r="F3758" s="531"/>
      <c r="G3758" s="531"/>
      <c r="H3758" s="530"/>
      <c r="I3758" s="531"/>
      <c r="J3758" s="530"/>
      <c r="K3758" s="531"/>
      <c r="L3758" s="530"/>
      <c r="M3758" s="529"/>
    </row>
    <row r="3759" spans="1:13" ht="19.5" thickBot="1">
      <c r="A3759" s="1228" t="s">
        <v>65</v>
      </c>
      <c r="B3759" s="1229"/>
      <c r="C3759" s="1229"/>
      <c r="D3759" s="1229"/>
      <c r="E3759" s="1229"/>
      <c r="F3759" s="1229"/>
      <c r="G3759" s="1229"/>
      <c r="H3759" s="1279"/>
      <c r="I3759" s="550"/>
      <c r="J3759" s="549"/>
      <c r="K3759" s="1289">
        <f>K3760+K3761+K3762+K3764+K3765</f>
        <v>9.6900000000000013</v>
      </c>
      <c r="L3759" s="1284"/>
      <c r="M3759" s="548">
        <f>K3759*12*I3731</f>
        <v>82489.032000000007</v>
      </c>
    </row>
    <row r="3760" spans="1:13">
      <c r="A3760" s="588" t="s">
        <v>64</v>
      </c>
      <c r="B3760" s="587"/>
      <c r="C3760" s="587"/>
      <c r="D3760" s="587"/>
      <c r="E3760" s="587"/>
      <c r="F3760" s="587"/>
      <c r="G3760" s="587"/>
      <c r="H3760" s="586"/>
      <c r="I3760" s="1275" t="s">
        <v>63</v>
      </c>
      <c r="J3760" s="1276"/>
      <c r="K3760" s="1251">
        <v>2.2400000000000002</v>
      </c>
      <c r="L3760" s="1252"/>
      <c r="M3760" s="540">
        <f>K3760*12*I3731</f>
        <v>19068.672000000002</v>
      </c>
    </row>
    <row r="3761" spans="1:13">
      <c r="A3761" s="595" t="s">
        <v>62</v>
      </c>
      <c r="B3761" s="676"/>
      <c r="C3761" s="676"/>
      <c r="D3761" s="676"/>
      <c r="E3761" s="676"/>
      <c r="F3761" s="676"/>
      <c r="G3761" s="676"/>
      <c r="H3761" s="675"/>
      <c r="I3761" s="1277" t="s">
        <v>61</v>
      </c>
      <c r="J3761" s="1278"/>
      <c r="K3761" s="1271">
        <v>5.28</v>
      </c>
      <c r="L3761" s="1272"/>
      <c r="M3761" s="540">
        <f>K3761*12*I3731</f>
        <v>44947.583999999995</v>
      </c>
    </row>
    <row r="3762" spans="1:13">
      <c r="A3762" s="594" t="s">
        <v>60</v>
      </c>
      <c r="B3762" s="593"/>
      <c r="C3762" s="593"/>
      <c r="D3762" s="593"/>
      <c r="E3762" s="593"/>
      <c r="F3762" s="593"/>
      <c r="G3762" s="593"/>
      <c r="H3762" s="592"/>
      <c r="I3762" s="1285" t="s">
        <v>59</v>
      </c>
      <c r="J3762" s="1286"/>
      <c r="K3762" s="1271">
        <v>0.6</v>
      </c>
      <c r="L3762" s="1272"/>
      <c r="M3762" s="540">
        <f>K3762*12*I3731</f>
        <v>5107.6799999999994</v>
      </c>
    </row>
    <row r="3763" spans="1:13">
      <c r="A3763" s="678" t="s">
        <v>58</v>
      </c>
      <c r="B3763" s="581"/>
      <c r="C3763" s="581"/>
      <c r="D3763" s="581"/>
      <c r="E3763" s="587"/>
      <c r="F3763" s="587"/>
      <c r="G3763" s="587"/>
      <c r="H3763" s="586"/>
      <c r="I3763" s="581"/>
      <c r="J3763" s="580"/>
      <c r="K3763" s="518"/>
      <c r="L3763" s="541"/>
      <c r="M3763" s="540"/>
    </row>
    <row r="3764" spans="1:13">
      <c r="A3764" s="595" t="s">
        <v>57</v>
      </c>
      <c r="B3764" s="676"/>
      <c r="C3764" s="676"/>
      <c r="D3764" s="676"/>
      <c r="E3764" s="676"/>
      <c r="F3764" s="676"/>
      <c r="G3764" s="676"/>
      <c r="H3764" s="675"/>
      <c r="I3764" s="1277" t="s">
        <v>27</v>
      </c>
      <c r="J3764" s="1278"/>
      <c r="K3764" s="1271">
        <v>0.18</v>
      </c>
      <c r="L3764" s="1272"/>
      <c r="M3764" s="540">
        <f>K3764*12*I3731</f>
        <v>1532.3040000000001</v>
      </c>
    </row>
    <row r="3765" spans="1:13" ht="19.5" thickBot="1">
      <c r="A3765" s="594" t="s">
        <v>56</v>
      </c>
      <c r="B3765" s="593"/>
      <c r="C3765" s="593"/>
      <c r="D3765" s="593"/>
      <c r="E3765" s="593"/>
      <c r="F3765" s="593"/>
      <c r="G3765" s="593"/>
      <c r="H3765" s="592"/>
      <c r="I3765" s="1240" t="s">
        <v>27</v>
      </c>
      <c r="J3765" s="1241"/>
      <c r="K3765" s="1282">
        <v>1.39</v>
      </c>
      <c r="L3765" s="1283"/>
      <c r="M3765" s="540">
        <f>K3765*12*I3731</f>
        <v>11832.791999999999</v>
      </c>
    </row>
    <row r="3766" spans="1:13" ht="19.5" thickBot="1">
      <c r="A3766" s="1303" t="s">
        <v>55</v>
      </c>
      <c r="B3766" s="1304"/>
      <c r="C3766" s="1304"/>
      <c r="D3766" s="1304"/>
      <c r="E3766" s="1304"/>
      <c r="F3766" s="1304"/>
      <c r="G3766" s="1304"/>
      <c r="H3766" s="1305"/>
      <c r="I3766" s="550"/>
      <c r="J3766" s="549"/>
      <c r="K3766" s="1274">
        <f>K3767+K3768+K3770+K3771+K3772+K3773</f>
        <v>2.5499999999999998</v>
      </c>
      <c r="L3766" s="1284"/>
      <c r="M3766" s="548">
        <f>K3766*12*I3731</f>
        <v>21707.64</v>
      </c>
    </row>
    <row r="3767" spans="1:13">
      <c r="A3767" s="677" t="s">
        <v>54</v>
      </c>
      <c r="B3767" s="581"/>
      <c r="C3767" s="581"/>
      <c r="D3767" s="581"/>
      <c r="E3767" s="581"/>
      <c r="F3767" s="587"/>
      <c r="G3767" s="587"/>
      <c r="H3767" s="586"/>
      <c r="I3767" s="576"/>
      <c r="J3767" s="541"/>
      <c r="K3767" s="1251">
        <v>0.14000000000000001</v>
      </c>
      <c r="L3767" s="1252"/>
      <c r="M3767" s="540">
        <f>K3767*12*I3731</f>
        <v>1191.7920000000001</v>
      </c>
    </row>
    <row r="3768" spans="1:13">
      <c r="A3768" s="615" t="s">
        <v>53</v>
      </c>
      <c r="B3768" s="591"/>
      <c r="C3768" s="591"/>
      <c r="D3768" s="591"/>
      <c r="E3768" s="591"/>
      <c r="F3768" s="593"/>
      <c r="G3768" s="593"/>
      <c r="H3768" s="592"/>
      <c r="I3768" s="1271" t="s">
        <v>52</v>
      </c>
      <c r="J3768" s="1272"/>
      <c r="K3768" s="1271">
        <v>1.22</v>
      </c>
      <c r="L3768" s="1272"/>
      <c r="M3768" s="540">
        <f>K3768*12*I3731</f>
        <v>10385.616</v>
      </c>
    </row>
    <row r="3769" spans="1:13">
      <c r="A3769" s="588" t="s">
        <v>51</v>
      </c>
      <c r="B3769" s="587"/>
      <c r="C3769" s="587"/>
      <c r="D3769" s="587"/>
      <c r="E3769" s="587"/>
      <c r="F3769" s="587"/>
      <c r="G3769" s="587"/>
      <c r="H3769" s="586"/>
      <c r="I3769" s="1275" t="s">
        <v>50</v>
      </c>
      <c r="J3769" s="1276"/>
      <c r="K3769" s="573"/>
      <c r="L3769" s="541"/>
      <c r="M3769" s="540"/>
    </row>
    <row r="3770" spans="1:13">
      <c r="A3770" s="595" t="s">
        <v>49</v>
      </c>
      <c r="B3770" s="676"/>
      <c r="C3770" s="676"/>
      <c r="D3770" s="676"/>
      <c r="E3770" s="676"/>
      <c r="F3770" s="676"/>
      <c r="G3770" s="676"/>
      <c r="H3770" s="675"/>
      <c r="I3770" s="1277" t="s">
        <v>48</v>
      </c>
      <c r="J3770" s="1278"/>
      <c r="K3770" s="1271">
        <v>0.75</v>
      </c>
      <c r="L3770" s="1272"/>
      <c r="M3770" s="540">
        <f>K3770*12*I3731</f>
        <v>6384.5999999999995</v>
      </c>
    </row>
    <row r="3771" spans="1:13">
      <c r="A3771" s="595" t="s">
        <v>47</v>
      </c>
      <c r="B3771" s="676"/>
      <c r="C3771" s="676"/>
      <c r="D3771" s="676"/>
      <c r="E3771" s="676"/>
      <c r="F3771" s="676"/>
      <c r="G3771" s="676"/>
      <c r="H3771" s="675"/>
      <c r="I3771" s="1277" t="s">
        <v>46</v>
      </c>
      <c r="J3771" s="1278"/>
      <c r="K3771" s="1271">
        <v>0.19</v>
      </c>
      <c r="L3771" s="1272"/>
      <c r="M3771" s="540">
        <f>K3771*12*I3731</f>
        <v>1617.432</v>
      </c>
    </row>
    <row r="3772" spans="1:13">
      <c r="A3772" s="594" t="s">
        <v>38</v>
      </c>
      <c r="B3772" s="593"/>
      <c r="C3772" s="593"/>
      <c r="D3772" s="593"/>
      <c r="E3772" s="593"/>
      <c r="F3772" s="593"/>
      <c r="G3772" s="593"/>
      <c r="H3772" s="592"/>
      <c r="I3772" s="1277" t="s">
        <v>37</v>
      </c>
      <c r="J3772" s="1278"/>
      <c r="K3772" s="1238">
        <v>0.1</v>
      </c>
      <c r="L3772" s="1239"/>
      <c r="M3772" s="540">
        <f>K3772*12*I3731</f>
        <v>851.28000000000009</v>
      </c>
    </row>
    <row r="3773" spans="1:13" ht="19.5" thickBot="1">
      <c r="A3773" s="594" t="s">
        <v>45</v>
      </c>
      <c r="B3773" s="593"/>
      <c r="C3773" s="593"/>
      <c r="D3773" s="593"/>
      <c r="E3773" s="593"/>
      <c r="F3773" s="593"/>
      <c r="G3773" s="593"/>
      <c r="H3773" s="592"/>
      <c r="I3773" s="1240" t="s">
        <v>44</v>
      </c>
      <c r="J3773" s="1241"/>
      <c r="K3773" s="1242">
        <v>0.15</v>
      </c>
      <c r="L3773" s="1243"/>
      <c r="M3773" s="572">
        <f>K3773*12*I3731</f>
        <v>1276.9199999999998</v>
      </c>
    </row>
    <row r="3774" spans="1:13" ht="19.5" thickBot="1">
      <c r="A3774" s="1303" t="s">
        <v>43</v>
      </c>
      <c r="B3774" s="1304"/>
      <c r="C3774" s="1304"/>
      <c r="D3774" s="1304"/>
      <c r="E3774" s="1304"/>
      <c r="F3774" s="1304"/>
      <c r="G3774" s="1304"/>
      <c r="H3774" s="1305"/>
      <c r="I3774" s="571"/>
      <c r="J3774" s="570"/>
      <c r="K3774" s="1269">
        <f>K3775+K3776+K3777</f>
        <v>1.67</v>
      </c>
      <c r="L3774" s="1270"/>
      <c r="M3774" s="548">
        <f>K3774*12*I3731</f>
        <v>14216.375999999998</v>
      </c>
    </row>
    <row r="3775" spans="1:13">
      <c r="A3775" s="588" t="s">
        <v>42</v>
      </c>
      <c r="B3775" s="587"/>
      <c r="C3775" s="587"/>
      <c r="D3775" s="587"/>
      <c r="E3775" s="587"/>
      <c r="F3775" s="587"/>
      <c r="G3775" s="587"/>
      <c r="H3775" s="586"/>
      <c r="I3775" s="1234" t="s">
        <v>41</v>
      </c>
      <c r="J3775" s="1235"/>
      <c r="K3775" s="1236">
        <v>0.8</v>
      </c>
      <c r="L3775" s="1237"/>
      <c r="M3775" s="540">
        <f>K3775*12*I3731</f>
        <v>6810.2400000000007</v>
      </c>
    </row>
    <row r="3776" spans="1:13">
      <c r="A3776" s="595" t="s">
        <v>40</v>
      </c>
      <c r="B3776" s="676"/>
      <c r="C3776" s="676"/>
      <c r="D3776" s="676"/>
      <c r="E3776" s="676"/>
      <c r="F3776" s="676"/>
      <c r="G3776" s="676"/>
      <c r="H3776" s="675"/>
      <c r="I3776" s="563" t="s">
        <v>39</v>
      </c>
      <c r="J3776" s="517"/>
      <c r="K3776" s="1238">
        <v>0.7</v>
      </c>
      <c r="L3776" s="1239"/>
      <c r="M3776" s="540">
        <f>K3776*12*I3731</f>
        <v>5958.9599999999991</v>
      </c>
    </row>
    <row r="3777" spans="1:13" ht="19.5" thickBot="1">
      <c r="A3777" s="594" t="s">
        <v>38</v>
      </c>
      <c r="B3777" s="593"/>
      <c r="C3777" s="593"/>
      <c r="D3777" s="593"/>
      <c r="E3777" s="593"/>
      <c r="F3777" s="593"/>
      <c r="G3777" s="593"/>
      <c r="H3777" s="592"/>
      <c r="I3777" s="1240" t="s">
        <v>37</v>
      </c>
      <c r="J3777" s="1241"/>
      <c r="K3777" s="1242">
        <v>0.17</v>
      </c>
      <c r="L3777" s="1243"/>
      <c r="M3777" s="540">
        <f>K3777*12*I3731</f>
        <v>1447.1759999999999</v>
      </c>
    </row>
    <row r="3778" spans="1:13" ht="19.5" thickBot="1">
      <c r="A3778" s="674" t="s">
        <v>36</v>
      </c>
      <c r="B3778" s="673"/>
      <c r="C3778" s="673"/>
      <c r="D3778" s="673"/>
      <c r="E3778" s="673"/>
      <c r="F3778" s="673"/>
      <c r="G3778" s="673"/>
      <c r="H3778" s="672"/>
      <c r="I3778" s="1330" t="s">
        <v>35</v>
      </c>
      <c r="J3778" s="1331"/>
      <c r="K3778" s="1246">
        <v>20.41</v>
      </c>
      <c r="L3778" s="1247"/>
      <c r="M3778" s="548">
        <f>K3778*12*I3731</f>
        <v>173746.24799999999</v>
      </c>
    </row>
    <row r="3779" spans="1:13" ht="19.5" thickBot="1">
      <c r="A3779" s="1228" t="s">
        <v>34</v>
      </c>
      <c r="B3779" s="1229"/>
      <c r="C3779" s="1229"/>
      <c r="D3779" s="1229"/>
      <c r="E3779" s="1229"/>
      <c r="F3779" s="1229"/>
      <c r="G3779" s="1229"/>
      <c r="H3779" s="1279"/>
      <c r="I3779" s="550"/>
      <c r="J3779" s="549"/>
      <c r="K3779" s="1274">
        <v>1.98</v>
      </c>
      <c r="L3779" s="1270"/>
      <c r="M3779" s="548">
        <f>K3779*12*I3731</f>
        <v>16855.343999999997</v>
      </c>
    </row>
    <row r="3780" spans="1:13">
      <c r="A3780" s="547" t="s">
        <v>33</v>
      </c>
      <c r="B3780" s="546"/>
      <c r="C3780" s="546"/>
      <c r="D3780" s="546"/>
      <c r="E3780" s="546"/>
      <c r="F3780" s="546"/>
      <c r="G3780" s="546"/>
      <c r="H3780" s="544"/>
      <c r="I3780" s="1251" t="s">
        <v>32</v>
      </c>
      <c r="J3780" s="1252"/>
      <c r="K3780" s="543"/>
      <c r="L3780" s="542"/>
      <c r="M3780" s="540"/>
    </row>
    <row r="3781" spans="1:13">
      <c r="A3781" s="547" t="s">
        <v>31</v>
      </c>
      <c r="B3781" s="546"/>
      <c r="C3781" s="546"/>
      <c r="D3781" s="546"/>
      <c r="E3781" s="546"/>
      <c r="F3781" s="546"/>
      <c r="G3781" s="546"/>
      <c r="H3781" s="544"/>
      <c r="I3781" s="518"/>
      <c r="J3781" s="541"/>
      <c r="K3781" s="543"/>
      <c r="L3781" s="542"/>
      <c r="M3781" s="540"/>
    </row>
    <row r="3782" spans="1:13" ht="19.5" thickBot="1">
      <c r="A3782" s="547" t="s">
        <v>30</v>
      </c>
      <c r="B3782" s="546"/>
      <c r="C3782" s="546"/>
      <c r="D3782" s="546"/>
      <c r="E3782" s="546"/>
      <c r="F3782" s="546"/>
      <c r="G3782" s="546"/>
      <c r="H3782" s="544"/>
      <c r="I3782" s="558"/>
      <c r="J3782" s="541"/>
      <c r="K3782" s="543"/>
      <c r="L3782" s="542"/>
      <c r="M3782" s="540"/>
    </row>
    <row r="3783" spans="1:13" ht="19.5" thickBot="1">
      <c r="A3783" s="674" t="s">
        <v>29</v>
      </c>
      <c r="B3783" s="673"/>
      <c r="C3783" s="673"/>
      <c r="D3783" s="673"/>
      <c r="E3783" s="673"/>
      <c r="F3783" s="673"/>
      <c r="G3783" s="673"/>
      <c r="H3783" s="672"/>
      <c r="I3783" s="550"/>
      <c r="J3783" s="549"/>
      <c r="K3783" s="1274">
        <v>0.09</v>
      </c>
      <c r="L3783" s="1270"/>
      <c r="M3783" s="548">
        <f>K3783*12*I3731</f>
        <v>766.15200000000004</v>
      </c>
    </row>
    <row r="3784" spans="1:13">
      <c r="A3784" s="547" t="s">
        <v>28</v>
      </c>
      <c r="B3784" s="546"/>
      <c r="C3784" s="546"/>
      <c r="D3784" s="546"/>
      <c r="E3784" s="546"/>
      <c r="F3784" s="546"/>
      <c r="G3784" s="546"/>
      <c r="H3784" s="544"/>
      <c r="I3784" s="1251" t="s">
        <v>27</v>
      </c>
      <c r="J3784" s="1252"/>
      <c r="K3784" s="551"/>
      <c r="L3784" s="542"/>
      <c r="M3784" s="540"/>
    </row>
    <row r="3785" spans="1:13" ht="19.5" thickBot="1">
      <c r="A3785" s="547" t="s">
        <v>26</v>
      </c>
      <c r="B3785" s="546"/>
      <c r="C3785" s="546"/>
      <c r="D3785" s="546"/>
      <c r="E3785" s="546"/>
      <c r="F3785" s="546"/>
      <c r="G3785" s="546"/>
      <c r="H3785" s="544"/>
      <c r="I3785" s="518"/>
      <c r="J3785" s="541"/>
      <c r="K3785" s="551"/>
      <c r="L3785" s="542"/>
      <c r="M3785" s="540"/>
    </row>
    <row r="3786" spans="1:13" ht="19.5" thickBot="1">
      <c r="A3786" s="1228" t="s">
        <v>111</v>
      </c>
      <c r="B3786" s="1229"/>
      <c r="C3786" s="1229"/>
      <c r="D3786" s="1229"/>
      <c r="E3786" s="1229"/>
      <c r="F3786" s="1229"/>
      <c r="G3786" s="1229"/>
      <c r="H3786" s="1279"/>
      <c r="I3786" s="550"/>
      <c r="J3786" s="549"/>
      <c r="K3786" s="1274">
        <v>7.34</v>
      </c>
      <c r="L3786" s="1270"/>
      <c r="M3786" s="548">
        <f>K3786*12*I3731</f>
        <v>62483.951999999997</v>
      </c>
    </row>
    <row r="3787" spans="1:13">
      <c r="A3787" s="547" t="s">
        <v>24</v>
      </c>
      <c r="B3787" s="545"/>
      <c r="C3787" s="545"/>
      <c r="D3787" s="545"/>
      <c r="E3787" s="545"/>
      <c r="F3787" s="546"/>
      <c r="G3787" s="545"/>
      <c r="H3787" s="544"/>
      <c r="I3787" s="1271" t="s">
        <v>23</v>
      </c>
      <c r="J3787" s="1272"/>
      <c r="K3787" s="543"/>
      <c r="L3787" s="542"/>
      <c r="M3787" s="540"/>
    </row>
    <row r="3788" spans="1:13">
      <c r="A3788" s="547" t="s">
        <v>22</v>
      </c>
      <c r="B3788" s="545"/>
      <c r="C3788" s="545"/>
      <c r="D3788" s="545"/>
      <c r="E3788" s="545"/>
      <c r="F3788" s="546"/>
      <c r="G3788" s="545"/>
      <c r="H3788" s="544"/>
      <c r="I3788" s="1271" t="s">
        <v>21</v>
      </c>
      <c r="J3788" s="1272"/>
      <c r="K3788" s="543"/>
      <c r="L3788" s="542"/>
      <c r="M3788" s="540"/>
    </row>
    <row r="3789" spans="1:13">
      <c r="A3789" s="547" t="s">
        <v>20</v>
      </c>
      <c r="B3789" s="545"/>
      <c r="C3789" s="545"/>
      <c r="D3789" s="545"/>
      <c r="E3789" s="545"/>
      <c r="F3789" s="546"/>
      <c r="G3789" s="545"/>
      <c r="H3789" s="544"/>
      <c r="I3789" s="1271" t="s">
        <v>19</v>
      </c>
      <c r="J3789" s="1272"/>
      <c r="K3789" s="543"/>
      <c r="L3789" s="542"/>
      <c r="M3789" s="540"/>
    </row>
    <row r="3790" spans="1:13">
      <c r="A3790" s="547" t="s">
        <v>18</v>
      </c>
      <c r="B3790" s="545"/>
      <c r="C3790" s="545"/>
      <c r="D3790" s="545"/>
      <c r="E3790" s="545"/>
      <c r="F3790" s="546"/>
      <c r="G3790" s="545"/>
      <c r="H3790" s="544"/>
      <c r="I3790" s="1271" t="s">
        <v>17</v>
      </c>
      <c r="J3790" s="1272"/>
      <c r="K3790" s="543"/>
      <c r="L3790" s="542"/>
      <c r="M3790" s="540"/>
    </row>
    <row r="3791" spans="1:13">
      <c r="A3791" s="547" t="s">
        <v>16</v>
      </c>
      <c r="B3791" s="545"/>
      <c r="C3791" s="545"/>
      <c r="D3791" s="545"/>
      <c r="E3791" s="545"/>
      <c r="F3791" s="546"/>
      <c r="G3791" s="545"/>
      <c r="H3791" s="544"/>
      <c r="I3791" s="1271" t="s">
        <v>15</v>
      </c>
      <c r="J3791" s="1272"/>
      <c r="K3791" s="543"/>
      <c r="L3791" s="542"/>
      <c r="M3791" s="540"/>
    </row>
    <row r="3792" spans="1:13">
      <c r="A3792" s="547" t="s">
        <v>14</v>
      </c>
      <c r="B3792" s="545"/>
      <c r="C3792" s="545"/>
      <c r="D3792" s="545"/>
      <c r="E3792" s="545"/>
      <c r="F3792" s="546"/>
      <c r="G3792" s="545"/>
      <c r="H3792" s="544"/>
      <c r="I3792" s="518"/>
      <c r="J3792" s="541"/>
      <c r="K3792" s="543"/>
      <c r="L3792" s="542"/>
      <c r="M3792" s="540"/>
    </row>
    <row r="3793" spans="1:13">
      <c r="A3793" s="547" t="s">
        <v>13</v>
      </c>
      <c r="B3793" s="545"/>
      <c r="C3793" s="545"/>
      <c r="D3793" s="545"/>
      <c r="E3793" s="545"/>
      <c r="F3793" s="546"/>
      <c r="G3793" s="545"/>
      <c r="H3793" s="544"/>
      <c r="I3793" s="518"/>
      <c r="J3793" s="541"/>
      <c r="K3793" s="543"/>
      <c r="L3793" s="542"/>
      <c r="M3793" s="540"/>
    </row>
    <row r="3794" spans="1:13">
      <c r="A3794" s="547" t="s">
        <v>12</v>
      </c>
      <c r="B3794" s="545"/>
      <c r="C3794" s="545"/>
      <c r="D3794" s="545"/>
      <c r="E3794" s="545"/>
      <c r="F3794" s="546"/>
      <c r="G3794" s="545"/>
      <c r="H3794" s="544"/>
      <c r="I3794" s="518"/>
      <c r="J3794" s="541"/>
      <c r="K3794" s="543"/>
      <c r="L3794" s="542"/>
      <c r="M3794" s="540"/>
    </row>
    <row r="3795" spans="1:13">
      <c r="A3795" s="547" t="s">
        <v>11</v>
      </c>
      <c r="B3795" s="545"/>
      <c r="C3795" s="545"/>
      <c r="D3795" s="545"/>
      <c r="E3795" s="545"/>
      <c r="F3795" s="546"/>
      <c r="G3795" s="545"/>
      <c r="H3795" s="544"/>
      <c r="I3795" s="518"/>
      <c r="J3795" s="541"/>
      <c r="K3795" s="543"/>
      <c r="L3795" s="542"/>
      <c r="M3795" s="540"/>
    </row>
    <row r="3796" spans="1:13">
      <c r="A3796" s="547" t="s">
        <v>10</v>
      </c>
      <c r="B3796" s="545"/>
      <c r="C3796" s="545"/>
      <c r="D3796" s="545"/>
      <c r="E3796" s="545"/>
      <c r="F3796" s="546"/>
      <c r="G3796" s="545"/>
      <c r="H3796" s="544"/>
      <c r="I3796" s="518"/>
      <c r="J3796" s="541"/>
      <c r="K3796" s="543"/>
      <c r="L3796" s="542"/>
      <c r="M3796" s="540"/>
    </row>
    <row r="3797" spans="1:13" ht="19.5" thickBot="1">
      <c r="A3797" s="1248" t="s">
        <v>9</v>
      </c>
      <c r="B3797" s="1249"/>
      <c r="C3797" s="1249"/>
      <c r="D3797" s="1249"/>
      <c r="E3797" s="1249"/>
      <c r="F3797" s="1249"/>
      <c r="G3797" s="1249"/>
      <c r="H3797" s="1250"/>
      <c r="I3797" s="518"/>
      <c r="J3797" s="541"/>
      <c r="K3797" s="518"/>
      <c r="L3797" s="541"/>
      <c r="M3797" s="540"/>
    </row>
    <row r="3798" spans="1:13">
      <c r="A3798" s="539" t="s">
        <v>8</v>
      </c>
      <c r="B3798" s="538"/>
      <c r="C3798" s="538"/>
      <c r="D3798" s="538"/>
      <c r="E3798" s="538"/>
      <c r="F3798" s="538"/>
      <c r="G3798" s="538"/>
      <c r="H3798" s="538"/>
      <c r="I3798" s="1251" t="s">
        <v>3</v>
      </c>
      <c r="J3798" s="1252"/>
      <c r="K3798" s="537"/>
      <c r="L3798" s="536"/>
      <c r="M3798" s="535"/>
    </row>
    <row r="3799" spans="1:13" ht="19.5" thickBot="1">
      <c r="A3799" s="534" t="s">
        <v>7</v>
      </c>
      <c r="B3799" s="533"/>
      <c r="C3799" s="533"/>
      <c r="D3799" s="533"/>
      <c r="E3799" s="533"/>
      <c r="F3799" s="533"/>
      <c r="G3799" s="533"/>
      <c r="H3799" s="533"/>
      <c r="I3799" s="532"/>
      <c r="J3799" s="530"/>
      <c r="K3799" s="531"/>
      <c r="L3799" s="530"/>
      <c r="M3799" s="529"/>
    </row>
    <row r="3800" spans="1:13" ht="19.5" thickBot="1">
      <c r="A3800" s="1228" t="s">
        <v>6</v>
      </c>
      <c r="B3800" s="1229"/>
      <c r="C3800" s="1229"/>
      <c r="D3800" s="1229"/>
      <c r="E3800" s="1229"/>
      <c r="F3800" s="1229"/>
      <c r="G3800" s="1229"/>
      <c r="H3800" s="1299"/>
      <c r="I3800" s="1232" t="s">
        <v>5</v>
      </c>
      <c r="J3800" s="1300"/>
      <c r="K3800" s="1296">
        <v>1.69</v>
      </c>
      <c r="L3800" s="1297"/>
      <c r="M3800" s="521">
        <f>K3800*12*I3731</f>
        <v>14386.632</v>
      </c>
    </row>
    <row r="3801" spans="1:13" ht="19.5" thickBot="1">
      <c r="A3801" s="526" t="s">
        <v>4</v>
      </c>
      <c r="B3801" s="525"/>
      <c r="C3801" s="525"/>
      <c r="D3801" s="525"/>
      <c r="E3801" s="525"/>
      <c r="F3801" s="525"/>
      <c r="G3801" s="525"/>
      <c r="H3801" s="525"/>
      <c r="I3801" s="1232" t="s">
        <v>3</v>
      </c>
      <c r="J3801" s="1233"/>
      <c r="K3801" s="1258">
        <v>0.24</v>
      </c>
      <c r="L3801" s="1259"/>
      <c r="M3801" s="521">
        <f>K3801*I3731*12</f>
        <v>2043.0720000000001</v>
      </c>
    </row>
    <row r="3802" spans="1:13" ht="19.5" thickBot="1">
      <c r="A3802" s="526" t="s">
        <v>2</v>
      </c>
      <c r="B3802" s="525"/>
      <c r="C3802" s="525"/>
      <c r="D3802" s="525"/>
      <c r="E3802" s="525"/>
      <c r="F3802" s="525"/>
      <c r="G3802" s="525"/>
      <c r="H3802" s="525"/>
      <c r="I3802" s="524"/>
      <c r="J3802" s="523"/>
      <c r="K3802" s="1258"/>
      <c r="L3802" s="1259"/>
      <c r="M3802" s="521">
        <f>K3802*12*I3732</f>
        <v>0</v>
      </c>
    </row>
    <row r="3803" spans="1:13" ht="19.5" thickBot="1">
      <c r="A3803" s="1228" t="s">
        <v>0</v>
      </c>
      <c r="B3803" s="1229"/>
      <c r="C3803" s="1229"/>
      <c r="D3803" s="1229"/>
      <c r="E3803" s="1229"/>
      <c r="F3803" s="1229"/>
      <c r="G3803" s="1229"/>
      <c r="H3803" s="1229"/>
      <c r="I3803" s="522"/>
      <c r="J3803" s="521"/>
      <c r="K3803" s="1230">
        <f>K3732+K3742+K3757+K3786+K3800+K3802+K3801</f>
        <v>60.449999999999996</v>
      </c>
      <c r="L3803" s="1231"/>
      <c r="M3803" s="521">
        <f>M3732+M3742+M3757+M3786+M3800+M3802+M3801</f>
        <v>514598.75999999989</v>
      </c>
    </row>
    <row r="3805" spans="1:13">
      <c r="A3805" s="1329" t="s">
        <v>104</v>
      </c>
      <c r="B3805" s="1329"/>
      <c r="C3805" s="1329"/>
      <c r="D3805" s="1329"/>
      <c r="E3805" s="1329"/>
      <c r="F3805" s="1329"/>
      <c r="G3805" s="1329"/>
      <c r="H3805" s="1329"/>
      <c r="I3805" s="1329"/>
      <c r="J3805" s="1329"/>
      <c r="K3805" s="1329"/>
      <c r="L3805" s="1329"/>
      <c r="M3805" s="573"/>
    </row>
    <row r="3806" spans="1:13">
      <c r="A3806" s="1294" t="s">
        <v>139</v>
      </c>
      <c r="B3806" s="1294"/>
      <c r="C3806" s="1294"/>
      <c r="D3806" s="1294"/>
      <c r="E3806" s="1294"/>
      <c r="F3806" s="1294"/>
      <c r="G3806" s="1294"/>
      <c r="H3806" s="1294"/>
      <c r="I3806" s="1294"/>
      <c r="J3806" s="1294"/>
      <c r="K3806" s="1294"/>
      <c r="L3806" s="1294"/>
      <c r="M3806" s="573"/>
    </row>
    <row r="3807" spans="1:13">
      <c r="A3807" s="607"/>
      <c r="B3807" s="607"/>
      <c r="C3807" s="607"/>
      <c r="D3807" s="607"/>
      <c r="E3807" s="607"/>
      <c r="F3807" s="607" t="s">
        <v>232</v>
      </c>
      <c r="G3807" s="607"/>
      <c r="H3807" s="607"/>
      <c r="I3807" s="607"/>
      <c r="J3807" s="607"/>
      <c r="K3807" s="607"/>
      <c r="L3807" s="607"/>
      <c r="M3807" s="573"/>
    </row>
    <row r="3808" spans="1:13">
      <c r="A3808" s="615"/>
      <c r="B3808" s="591"/>
      <c r="C3808" s="1295" t="s">
        <v>100</v>
      </c>
      <c r="D3808" s="1295"/>
      <c r="E3808" s="1295"/>
      <c r="F3808" s="591"/>
      <c r="G3808" s="591"/>
      <c r="H3808" s="590"/>
      <c r="I3808" s="1285" t="s">
        <v>99</v>
      </c>
      <c r="J3808" s="1286"/>
      <c r="K3808" s="1285" t="s">
        <v>98</v>
      </c>
      <c r="L3808" s="1286"/>
      <c r="M3808" s="589"/>
    </row>
    <row r="3809" spans="1:13">
      <c r="A3809" s="558"/>
      <c r="B3809" s="518"/>
      <c r="C3809" s="518"/>
      <c r="D3809" s="518"/>
      <c r="E3809" s="518"/>
      <c r="F3809" s="518"/>
      <c r="G3809" s="518"/>
      <c r="H3809" s="541"/>
      <c r="I3809" s="518"/>
      <c r="J3809" s="541"/>
      <c r="K3809" s="1271" t="s">
        <v>97</v>
      </c>
      <c r="L3809" s="1272"/>
      <c r="M3809" s="616" t="s">
        <v>96</v>
      </c>
    </row>
    <row r="3810" spans="1:13">
      <c r="A3810" s="558"/>
      <c r="B3810" s="518"/>
      <c r="C3810" s="518"/>
      <c r="D3810" s="518"/>
      <c r="E3810" s="518"/>
      <c r="F3810" s="518"/>
      <c r="G3810" s="518"/>
      <c r="H3810" s="541"/>
      <c r="I3810" s="1271" t="s">
        <v>95</v>
      </c>
      <c r="J3810" s="1272"/>
      <c r="K3810" s="1275" t="s">
        <v>94</v>
      </c>
      <c r="L3810" s="1276"/>
      <c r="M3810" s="616" t="s">
        <v>93</v>
      </c>
    </row>
    <row r="3811" spans="1:13" ht="19.5" thickBot="1">
      <c r="A3811" s="615"/>
      <c r="B3811" s="591"/>
      <c r="C3811" s="591"/>
      <c r="D3811" s="591"/>
      <c r="E3811" s="591"/>
      <c r="F3811" s="591"/>
      <c r="G3811" s="591"/>
      <c r="H3811" s="590"/>
      <c r="I3811" s="1291">
        <v>696.9</v>
      </c>
      <c r="J3811" s="1292"/>
      <c r="K3811" s="1240"/>
      <c r="L3811" s="1241"/>
      <c r="M3811" s="614"/>
    </row>
    <row r="3812" spans="1:13">
      <c r="A3812" s="605" t="s">
        <v>92</v>
      </c>
      <c r="B3812" s="583"/>
      <c r="C3812" s="583"/>
      <c r="D3812" s="583"/>
      <c r="E3812" s="583"/>
      <c r="F3812" s="583"/>
      <c r="G3812" s="583"/>
      <c r="H3812" s="613"/>
      <c r="I3812" s="537"/>
      <c r="J3812" s="536"/>
      <c r="K3812" s="1293">
        <f>K3815+K3818</f>
        <v>7.59</v>
      </c>
      <c r="L3812" s="1288"/>
      <c r="M3812" s="535">
        <f>K3812*12*I3811</f>
        <v>63473.651999999995</v>
      </c>
    </row>
    <row r="3813" spans="1:13">
      <c r="A3813" s="612" t="s">
        <v>91</v>
      </c>
      <c r="B3813" s="611"/>
      <c r="C3813" s="611"/>
      <c r="D3813" s="611"/>
      <c r="E3813" s="611"/>
      <c r="F3813" s="611"/>
      <c r="G3813" s="611"/>
      <c r="H3813" s="606"/>
      <c r="I3813" s="518"/>
      <c r="J3813" s="541"/>
      <c r="K3813" s="518"/>
      <c r="L3813" s="541"/>
      <c r="M3813" s="610"/>
    </row>
    <row r="3814" spans="1:13" ht="19.5" thickBot="1">
      <c r="A3814" s="601" t="s">
        <v>90</v>
      </c>
      <c r="B3814" s="609"/>
      <c r="C3814" s="609"/>
      <c r="D3814" s="609"/>
      <c r="E3814" s="609"/>
      <c r="F3814" s="609"/>
      <c r="G3814" s="609"/>
      <c r="H3814" s="608"/>
      <c r="I3814" s="531"/>
      <c r="J3814" s="530"/>
      <c r="K3814" s="531"/>
      <c r="L3814" s="530"/>
      <c r="M3814" s="529"/>
    </row>
    <row r="3815" spans="1:13">
      <c r="A3815" s="588" t="s">
        <v>89</v>
      </c>
      <c r="B3815" s="581"/>
      <c r="C3815" s="581"/>
      <c r="D3815" s="581"/>
      <c r="E3815" s="581"/>
      <c r="F3815" s="581"/>
      <c r="G3815" s="581"/>
      <c r="H3815" s="580"/>
      <c r="I3815" s="1275" t="s">
        <v>27</v>
      </c>
      <c r="J3815" s="1276"/>
      <c r="K3815" s="1251">
        <v>4.54</v>
      </c>
      <c r="L3815" s="1252"/>
      <c r="M3815" s="540">
        <f>K3815*12*I3811</f>
        <v>37967.112000000001</v>
      </c>
    </row>
    <row r="3816" spans="1:13">
      <c r="A3816" s="547" t="s">
        <v>80</v>
      </c>
      <c r="B3816" s="518"/>
      <c r="C3816" s="518"/>
      <c r="D3816" s="518"/>
      <c r="E3816" s="518"/>
      <c r="F3816" s="518"/>
      <c r="G3816" s="518"/>
      <c r="H3816" s="541"/>
      <c r="I3816" s="1271" t="s">
        <v>70</v>
      </c>
      <c r="J3816" s="1272"/>
      <c r="K3816" s="573"/>
      <c r="L3816" s="541"/>
      <c r="M3816" s="540"/>
    </row>
    <row r="3817" spans="1:13">
      <c r="A3817" s="588" t="s">
        <v>79</v>
      </c>
      <c r="B3817" s="581"/>
      <c r="C3817" s="581"/>
      <c r="D3817" s="581"/>
      <c r="E3817" s="581"/>
      <c r="F3817" s="581"/>
      <c r="G3817" s="581"/>
      <c r="H3817" s="580"/>
      <c r="I3817" s="1275"/>
      <c r="J3817" s="1276"/>
      <c r="K3817" s="573"/>
      <c r="L3817" s="541"/>
      <c r="M3817" s="540"/>
    </row>
    <row r="3818" spans="1:13">
      <c r="A3818" s="588" t="s">
        <v>88</v>
      </c>
      <c r="B3818" s="581"/>
      <c r="C3818" s="581"/>
      <c r="D3818" s="581"/>
      <c r="E3818" s="581"/>
      <c r="F3818" s="581"/>
      <c r="G3818" s="581"/>
      <c r="H3818" s="580"/>
      <c r="I3818" s="1277" t="s">
        <v>59</v>
      </c>
      <c r="J3818" s="1278"/>
      <c r="K3818" s="1271">
        <v>3.05</v>
      </c>
      <c r="L3818" s="1272"/>
      <c r="M3818" s="540">
        <f>K3818*12*I3811</f>
        <v>25506.539999999994</v>
      </c>
    </row>
    <row r="3819" spans="1:13">
      <c r="A3819" s="595" t="s">
        <v>87</v>
      </c>
      <c r="B3819" s="563"/>
      <c r="C3819" s="563"/>
      <c r="D3819" s="563"/>
      <c r="E3819" s="563"/>
      <c r="F3819" s="563"/>
      <c r="G3819" s="563"/>
      <c r="H3819" s="517"/>
      <c r="I3819" s="1271" t="s">
        <v>70</v>
      </c>
      <c r="J3819" s="1272"/>
      <c r="K3819" s="607"/>
      <c r="L3819" s="606"/>
      <c r="M3819" s="540"/>
    </row>
    <row r="3820" spans="1:13">
      <c r="A3820" s="594" t="s">
        <v>86</v>
      </c>
      <c r="B3820" s="591"/>
      <c r="C3820" s="591"/>
      <c r="D3820" s="591"/>
      <c r="E3820" s="591"/>
      <c r="F3820" s="591"/>
      <c r="G3820" s="591"/>
      <c r="H3820" s="590"/>
      <c r="I3820" s="1271"/>
      <c r="J3820" s="1272"/>
      <c r="K3820" s="573"/>
      <c r="L3820" s="541"/>
      <c r="M3820" s="540"/>
    </row>
    <row r="3821" spans="1:13" ht="19.5" thickBot="1">
      <c r="A3821" s="588" t="s">
        <v>85</v>
      </c>
      <c r="B3821" s="587"/>
      <c r="C3821" s="587"/>
      <c r="D3821" s="587"/>
      <c r="E3821" s="587"/>
      <c r="F3821" s="587"/>
      <c r="G3821" s="587"/>
      <c r="H3821" s="586"/>
      <c r="I3821" s="581"/>
      <c r="J3821" s="580"/>
      <c r="K3821" s="1238"/>
      <c r="L3821" s="1239"/>
      <c r="M3821" s="540"/>
    </row>
    <row r="3822" spans="1:13">
      <c r="A3822" s="605" t="s">
        <v>84</v>
      </c>
      <c r="B3822" s="604"/>
      <c r="C3822" s="604"/>
      <c r="D3822" s="604"/>
      <c r="E3822" s="604"/>
      <c r="F3822" s="604"/>
      <c r="G3822" s="604"/>
      <c r="H3822" s="603"/>
      <c r="I3822" s="537"/>
      <c r="J3822" s="602"/>
      <c r="K3822" s="1290">
        <f>K3824+K3829+K3832</f>
        <v>6.1999999999999993</v>
      </c>
      <c r="L3822" s="1288"/>
      <c r="M3822" s="535">
        <f>K3822*12*I3811</f>
        <v>51849.359999999993</v>
      </c>
    </row>
    <row r="3823" spans="1:13" ht="19.5" thickBot="1">
      <c r="A3823" s="601" t="s">
        <v>83</v>
      </c>
      <c r="B3823" s="600"/>
      <c r="C3823" s="600"/>
      <c r="D3823" s="600"/>
      <c r="E3823" s="600"/>
      <c r="F3823" s="600"/>
      <c r="G3823" s="600"/>
      <c r="H3823" s="599"/>
      <c r="I3823" s="531"/>
      <c r="J3823" s="598"/>
      <c r="K3823" s="531"/>
      <c r="L3823" s="530"/>
      <c r="M3823" s="529"/>
    </row>
    <row r="3824" spans="1:13">
      <c r="A3824" s="547" t="s">
        <v>82</v>
      </c>
      <c r="B3824" s="546"/>
      <c r="C3824" s="546"/>
      <c r="D3824" s="546"/>
      <c r="E3824" s="546"/>
      <c r="F3824" s="546"/>
      <c r="G3824" s="546"/>
      <c r="H3824" s="544"/>
      <c r="I3824" s="1271" t="s">
        <v>27</v>
      </c>
      <c r="J3824" s="1272"/>
      <c r="K3824" s="1251">
        <v>3.11</v>
      </c>
      <c r="L3824" s="1252"/>
      <c r="M3824" s="540">
        <f>K3824*12*I3811</f>
        <v>26008.308000000001</v>
      </c>
    </row>
    <row r="3825" spans="1:13">
      <c r="A3825" s="588" t="s">
        <v>81</v>
      </c>
      <c r="B3825" s="587"/>
      <c r="C3825" s="587"/>
      <c r="D3825" s="587"/>
      <c r="E3825" s="587"/>
      <c r="F3825" s="587"/>
      <c r="G3825" s="587"/>
      <c r="H3825" s="586"/>
      <c r="I3825" s="597"/>
      <c r="J3825" s="596"/>
      <c r="K3825" s="573"/>
      <c r="L3825" s="541"/>
      <c r="M3825" s="540"/>
    </row>
    <row r="3826" spans="1:13">
      <c r="A3826" s="547" t="s">
        <v>80</v>
      </c>
      <c r="B3826" s="518"/>
      <c r="C3826" s="518"/>
      <c r="D3826" s="518"/>
      <c r="E3826" s="518"/>
      <c r="F3826" s="518"/>
      <c r="G3826" s="518"/>
      <c r="H3826" s="541"/>
      <c r="I3826" s="1271" t="s">
        <v>70</v>
      </c>
      <c r="J3826" s="1272"/>
      <c r="K3826" s="573"/>
      <c r="L3826" s="541"/>
      <c r="M3826" s="540"/>
    </row>
    <row r="3827" spans="1:13">
      <c r="A3827" s="588" t="s">
        <v>79</v>
      </c>
      <c r="B3827" s="581"/>
      <c r="C3827" s="581"/>
      <c r="D3827" s="581"/>
      <c r="E3827" s="581"/>
      <c r="F3827" s="581"/>
      <c r="G3827" s="581"/>
      <c r="H3827" s="580"/>
      <c r="I3827" s="1275"/>
      <c r="J3827" s="1276"/>
      <c r="K3827" s="573"/>
      <c r="L3827" s="541"/>
      <c r="M3827" s="540"/>
    </row>
    <row r="3828" spans="1:13">
      <c r="A3828" s="595" t="s">
        <v>78</v>
      </c>
      <c r="B3828" s="563"/>
      <c r="C3828" s="517"/>
      <c r="D3828" s="518"/>
      <c r="E3828" s="518"/>
      <c r="F3828" s="518"/>
      <c r="G3828" s="518"/>
      <c r="H3828" s="541"/>
      <c r="I3828" s="1271" t="s">
        <v>70</v>
      </c>
      <c r="J3828" s="1272"/>
      <c r="K3828" s="573"/>
      <c r="L3828" s="541"/>
      <c r="M3828" s="540"/>
    </row>
    <row r="3829" spans="1:13">
      <c r="A3829" s="547" t="s">
        <v>77</v>
      </c>
      <c r="B3829" s="518"/>
      <c r="C3829" s="518"/>
      <c r="D3829" s="563"/>
      <c r="E3829" s="563"/>
      <c r="F3829" s="563"/>
      <c r="G3829" s="563"/>
      <c r="H3829" s="517"/>
      <c r="I3829" s="1277" t="s">
        <v>59</v>
      </c>
      <c r="J3829" s="1278"/>
      <c r="K3829" s="1271">
        <v>1.36</v>
      </c>
      <c r="L3829" s="1272"/>
      <c r="M3829" s="540">
        <f>K3829*12*I3811</f>
        <v>11373.407999999999</v>
      </c>
    </row>
    <row r="3830" spans="1:13">
      <c r="A3830" s="594" t="s">
        <v>76</v>
      </c>
      <c r="B3830" s="593"/>
      <c r="C3830" s="593"/>
      <c r="D3830" s="593"/>
      <c r="E3830" s="593"/>
      <c r="F3830" s="593"/>
      <c r="G3830" s="593"/>
      <c r="H3830" s="592"/>
      <c r="I3830" s="1285" t="s">
        <v>75</v>
      </c>
      <c r="J3830" s="1286"/>
      <c r="K3830" s="573"/>
      <c r="L3830" s="541"/>
      <c r="M3830" s="540"/>
    </row>
    <row r="3831" spans="1:13">
      <c r="A3831" s="588"/>
      <c r="B3831" s="587"/>
      <c r="C3831" s="587"/>
      <c r="D3831" s="587"/>
      <c r="E3831" s="587"/>
      <c r="F3831" s="587"/>
      <c r="G3831" s="587"/>
      <c r="H3831" s="586"/>
      <c r="I3831" s="581" t="s">
        <v>74</v>
      </c>
      <c r="J3831" s="580"/>
      <c r="K3831" s="573"/>
      <c r="L3831" s="541"/>
      <c r="M3831" s="540"/>
    </row>
    <row r="3832" spans="1:13">
      <c r="A3832" s="594" t="s">
        <v>73</v>
      </c>
      <c r="B3832" s="593"/>
      <c r="C3832" s="593"/>
      <c r="D3832" s="593"/>
      <c r="E3832" s="593"/>
      <c r="F3832" s="593"/>
      <c r="G3832" s="593"/>
      <c r="H3832" s="592"/>
      <c r="I3832" s="1285" t="s">
        <v>59</v>
      </c>
      <c r="J3832" s="1286"/>
      <c r="K3832" s="1271">
        <v>1.73</v>
      </c>
      <c r="L3832" s="1272"/>
      <c r="M3832" s="540">
        <f>K3832*12*I3811</f>
        <v>14467.643999999998</v>
      </c>
    </row>
    <row r="3833" spans="1:13">
      <c r="A3833" s="588" t="s">
        <v>72</v>
      </c>
      <c r="B3833" s="587"/>
      <c r="C3833" s="587"/>
      <c r="D3833" s="587"/>
      <c r="E3833" s="587"/>
      <c r="F3833" s="587"/>
      <c r="G3833" s="587"/>
      <c r="H3833" s="586"/>
      <c r="I3833" s="581"/>
      <c r="J3833" s="580"/>
      <c r="K3833" s="573"/>
      <c r="L3833" s="541"/>
      <c r="M3833" s="540"/>
    </row>
    <row r="3834" spans="1:13">
      <c r="A3834" s="594" t="s">
        <v>71</v>
      </c>
      <c r="B3834" s="593"/>
      <c r="C3834" s="593"/>
      <c r="D3834" s="593"/>
      <c r="E3834" s="593"/>
      <c r="F3834" s="593"/>
      <c r="G3834" s="593"/>
      <c r="H3834" s="592"/>
      <c r="I3834" s="1271" t="s">
        <v>70</v>
      </c>
      <c r="J3834" s="1272"/>
      <c r="K3834" s="573"/>
      <c r="L3834" s="541"/>
      <c r="M3834" s="540"/>
    </row>
    <row r="3835" spans="1:13">
      <c r="A3835" s="594" t="s">
        <v>69</v>
      </c>
      <c r="B3835" s="593"/>
      <c r="C3835" s="593"/>
      <c r="D3835" s="593"/>
      <c r="E3835" s="593"/>
      <c r="F3835" s="593"/>
      <c r="G3835" s="593"/>
      <c r="H3835" s="592"/>
      <c r="I3835" s="1285" t="s">
        <v>68</v>
      </c>
      <c r="J3835" s="1286"/>
      <c r="K3835" s="591"/>
      <c r="L3835" s="590"/>
      <c r="M3835" s="589"/>
    </row>
    <row r="3836" spans="1:13" ht="19.5" thickBot="1">
      <c r="A3836" s="588"/>
      <c r="B3836" s="587"/>
      <c r="C3836" s="587"/>
      <c r="D3836" s="587"/>
      <c r="E3836" s="587"/>
      <c r="F3836" s="587"/>
      <c r="G3836" s="587"/>
      <c r="H3836" s="586"/>
      <c r="I3836" s="1282" t="s">
        <v>67</v>
      </c>
      <c r="J3836" s="1283"/>
      <c r="K3836" s="581"/>
      <c r="L3836" s="580"/>
      <c r="M3836" s="585"/>
    </row>
    <row r="3837" spans="1:13">
      <c r="A3837" s="584" t="s">
        <v>66</v>
      </c>
      <c r="B3837" s="583"/>
      <c r="C3837" s="583"/>
      <c r="D3837" s="583"/>
      <c r="E3837" s="583"/>
      <c r="F3837" s="583"/>
      <c r="G3837" s="537"/>
      <c r="H3837" s="536"/>
      <c r="I3837" s="537"/>
      <c r="J3837" s="536"/>
      <c r="K3837" s="1287">
        <f>K3839+K3846+K3854+K3858+K3859+K3863</f>
        <v>34.620000000000005</v>
      </c>
      <c r="L3837" s="1288"/>
      <c r="M3837" s="535">
        <f>M3839+M3846+M3854+M3858+M3859+M3863</f>
        <v>289520.136</v>
      </c>
    </row>
    <row r="3838" spans="1:13" ht="19.5" thickBot="1">
      <c r="A3838" s="582"/>
      <c r="B3838" s="531"/>
      <c r="C3838" s="531"/>
      <c r="D3838" s="531"/>
      <c r="E3838" s="531"/>
      <c r="F3838" s="531"/>
      <c r="G3838" s="531"/>
      <c r="H3838" s="530"/>
      <c r="I3838" s="531"/>
      <c r="J3838" s="530"/>
      <c r="K3838" s="531"/>
      <c r="L3838" s="530"/>
      <c r="M3838" s="529"/>
    </row>
    <row r="3839" spans="1:13" ht="19.5" thickBot="1">
      <c r="A3839" s="1228" t="s">
        <v>65</v>
      </c>
      <c r="B3839" s="1229"/>
      <c r="C3839" s="1229"/>
      <c r="D3839" s="1229"/>
      <c r="E3839" s="1229"/>
      <c r="F3839" s="1229"/>
      <c r="G3839" s="1229"/>
      <c r="H3839" s="1279"/>
      <c r="I3839" s="550"/>
      <c r="J3839" s="549"/>
      <c r="K3839" s="1289">
        <f>K3840+K3841+K3842+K3844+K3845</f>
        <v>9.6900000000000013</v>
      </c>
      <c r="L3839" s="1284"/>
      <c r="M3839" s="548">
        <f>K3839*12*I3811</f>
        <v>81035.532000000007</v>
      </c>
    </row>
    <row r="3840" spans="1:13">
      <c r="A3840" s="588" t="s">
        <v>64</v>
      </c>
      <c r="B3840" s="587"/>
      <c r="C3840" s="587"/>
      <c r="D3840" s="587"/>
      <c r="E3840" s="587"/>
      <c r="F3840" s="587"/>
      <c r="G3840" s="587"/>
      <c r="H3840" s="586"/>
      <c r="I3840" s="1275" t="s">
        <v>63</v>
      </c>
      <c r="J3840" s="1276"/>
      <c r="K3840" s="1251">
        <v>2.2400000000000002</v>
      </c>
      <c r="L3840" s="1252"/>
      <c r="M3840" s="540">
        <f>K3840*12*I3811</f>
        <v>18732.672000000002</v>
      </c>
    </row>
    <row r="3841" spans="1:13">
      <c r="A3841" s="595" t="s">
        <v>62</v>
      </c>
      <c r="B3841" s="676"/>
      <c r="C3841" s="676"/>
      <c r="D3841" s="676"/>
      <c r="E3841" s="676"/>
      <c r="F3841" s="676"/>
      <c r="G3841" s="676"/>
      <c r="H3841" s="675"/>
      <c r="I3841" s="1277" t="s">
        <v>61</v>
      </c>
      <c r="J3841" s="1278"/>
      <c r="K3841" s="1271">
        <v>5.28</v>
      </c>
      <c r="L3841" s="1272"/>
      <c r="M3841" s="540">
        <f>K3841*12*I3811</f>
        <v>44155.583999999995</v>
      </c>
    </row>
    <row r="3842" spans="1:13">
      <c r="A3842" s="594" t="s">
        <v>60</v>
      </c>
      <c r="B3842" s="593"/>
      <c r="C3842" s="593"/>
      <c r="D3842" s="593"/>
      <c r="E3842" s="593"/>
      <c r="F3842" s="593"/>
      <c r="G3842" s="593"/>
      <c r="H3842" s="592"/>
      <c r="I3842" s="1285" t="s">
        <v>59</v>
      </c>
      <c r="J3842" s="1286"/>
      <c r="K3842" s="1271">
        <v>0.6</v>
      </c>
      <c r="L3842" s="1272"/>
      <c r="M3842" s="540">
        <f>K3842*12*I3811</f>
        <v>5017.6799999999994</v>
      </c>
    </row>
    <row r="3843" spans="1:13">
      <c r="A3843" s="678" t="s">
        <v>58</v>
      </c>
      <c r="B3843" s="581"/>
      <c r="C3843" s="581"/>
      <c r="D3843" s="581"/>
      <c r="E3843" s="587"/>
      <c r="F3843" s="587"/>
      <c r="G3843" s="587"/>
      <c r="H3843" s="586"/>
      <c r="I3843" s="581"/>
      <c r="J3843" s="580"/>
      <c r="K3843" s="518"/>
      <c r="L3843" s="541"/>
      <c r="M3843" s="540"/>
    </row>
    <row r="3844" spans="1:13">
      <c r="A3844" s="595" t="s">
        <v>57</v>
      </c>
      <c r="B3844" s="676"/>
      <c r="C3844" s="676"/>
      <c r="D3844" s="676"/>
      <c r="E3844" s="676"/>
      <c r="F3844" s="676"/>
      <c r="G3844" s="676"/>
      <c r="H3844" s="675"/>
      <c r="I3844" s="1277" t="s">
        <v>27</v>
      </c>
      <c r="J3844" s="1278"/>
      <c r="K3844" s="1271">
        <v>0.18</v>
      </c>
      <c r="L3844" s="1272"/>
      <c r="M3844" s="540">
        <f>K3844*12*I3811</f>
        <v>1505.3040000000001</v>
      </c>
    </row>
    <row r="3845" spans="1:13" ht="19.5" thickBot="1">
      <c r="A3845" s="594" t="s">
        <v>56</v>
      </c>
      <c r="B3845" s="593"/>
      <c r="C3845" s="593"/>
      <c r="D3845" s="593"/>
      <c r="E3845" s="593"/>
      <c r="F3845" s="593"/>
      <c r="G3845" s="593"/>
      <c r="H3845" s="592"/>
      <c r="I3845" s="1240" t="s">
        <v>27</v>
      </c>
      <c r="J3845" s="1241"/>
      <c r="K3845" s="1282">
        <v>1.39</v>
      </c>
      <c r="L3845" s="1283"/>
      <c r="M3845" s="540">
        <f>K3845*12*I3811</f>
        <v>11624.291999999999</v>
      </c>
    </row>
    <row r="3846" spans="1:13" ht="19.5" thickBot="1">
      <c r="A3846" s="1303" t="s">
        <v>55</v>
      </c>
      <c r="B3846" s="1304"/>
      <c r="C3846" s="1304"/>
      <c r="D3846" s="1304"/>
      <c r="E3846" s="1304"/>
      <c r="F3846" s="1304"/>
      <c r="G3846" s="1304"/>
      <c r="H3846" s="1305"/>
      <c r="I3846" s="550"/>
      <c r="J3846" s="549"/>
      <c r="K3846" s="1274">
        <f>K3847+K3848+K3850+K3851+K3852+K3853</f>
        <v>2.5499999999999998</v>
      </c>
      <c r="L3846" s="1284"/>
      <c r="M3846" s="548">
        <f>K3846*12*I3811</f>
        <v>21325.14</v>
      </c>
    </row>
    <row r="3847" spans="1:13">
      <c r="A3847" s="677" t="s">
        <v>54</v>
      </c>
      <c r="B3847" s="581"/>
      <c r="C3847" s="581"/>
      <c r="D3847" s="581"/>
      <c r="E3847" s="581"/>
      <c r="F3847" s="587"/>
      <c r="G3847" s="587"/>
      <c r="H3847" s="586"/>
      <c r="I3847" s="576"/>
      <c r="J3847" s="541"/>
      <c r="K3847" s="1251">
        <v>0.14000000000000001</v>
      </c>
      <c r="L3847" s="1252"/>
      <c r="M3847" s="540">
        <f>K3847*12*I3811</f>
        <v>1170.7920000000001</v>
      </c>
    </row>
    <row r="3848" spans="1:13">
      <c r="A3848" s="615" t="s">
        <v>53</v>
      </c>
      <c r="B3848" s="591"/>
      <c r="C3848" s="591"/>
      <c r="D3848" s="591"/>
      <c r="E3848" s="591"/>
      <c r="F3848" s="593"/>
      <c r="G3848" s="593"/>
      <c r="H3848" s="592"/>
      <c r="I3848" s="1271" t="s">
        <v>52</v>
      </c>
      <c r="J3848" s="1272"/>
      <c r="K3848" s="1271">
        <v>1.22</v>
      </c>
      <c r="L3848" s="1272"/>
      <c r="M3848" s="540">
        <f>K3848*12*I3811</f>
        <v>10202.616</v>
      </c>
    </row>
    <row r="3849" spans="1:13">
      <c r="A3849" s="588" t="s">
        <v>51</v>
      </c>
      <c r="B3849" s="587"/>
      <c r="C3849" s="587"/>
      <c r="D3849" s="587"/>
      <c r="E3849" s="587"/>
      <c r="F3849" s="587"/>
      <c r="G3849" s="587"/>
      <c r="H3849" s="586"/>
      <c r="I3849" s="1275" t="s">
        <v>50</v>
      </c>
      <c r="J3849" s="1276"/>
      <c r="K3849" s="573"/>
      <c r="L3849" s="541"/>
      <c r="M3849" s="540"/>
    </row>
    <row r="3850" spans="1:13">
      <c r="A3850" s="595" t="s">
        <v>49</v>
      </c>
      <c r="B3850" s="676"/>
      <c r="C3850" s="676"/>
      <c r="D3850" s="676"/>
      <c r="E3850" s="676"/>
      <c r="F3850" s="676"/>
      <c r="G3850" s="676"/>
      <c r="H3850" s="675"/>
      <c r="I3850" s="1277" t="s">
        <v>48</v>
      </c>
      <c r="J3850" s="1278"/>
      <c r="K3850" s="1271">
        <v>0.75</v>
      </c>
      <c r="L3850" s="1272"/>
      <c r="M3850" s="540">
        <f>K3850*12*I3811</f>
        <v>6272.0999999999995</v>
      </c>
    </row>
    <row r="3851" spans="1:13">
      <c r="A3851" s="595" t="s">
        <v>47</v>
      </c>
      <c r="B3851" s="676"/>
      <c r="C3851" s="676"/>
      <c r="D3851" s="676"/>
      <c r="E3851" s="676"/>
      <c r="F3851" s="676"/>
      <c r="G3851" s="676"/>
      <c r="H3851" s="675"/>
      <c r="I3851" s="1277" t="s">
        <v>46</v>
      </c>
      <c r="J3851" s="1278"/>
      <c r="K3851" s="1271">
        <v>0.19</v>
      </c>
      <c r="L3851" s="1272"/>
      <c r="M3851" s="540">
        <f>K3851*12*I3811</f>
        <v>1588.932</v>
      </c>
    </row>
    <row r="3852" spans="1:13">
      <c r="A3852" s="594" t="s">
        <v>38</v>
      </c>
      <c r="B3852" s="593"/>
      <c r="C3852" s="593"/>
      <c r="D3852" s="593"/>
      <c r="E3852" s="593"/>
      <c r="F3852" s="593"/>
      <c r="G3852" s="593"/>
      <c r="H3852" s="592"/>
      <c r="I3852" s="1277" t="s">
        <v>37</v>
      </c>
      <c r="J3852" s="1278"/>
      <c r="K3852" s="1238">
        <v>0.1</v>
      </c>
      <c r="L3852" s="1239"/>
      <c r="M3852" s="540">
        <f>K3852*12*I3811</f>
        <v>836.28000000000009</v>
      </c>
    </row>
    <row r="3853" spans="1:13" ht="19.5" thickBot="1">
      <c r="A3853" s="594" t="s">
        <v>45</v>
      </c>
      <c r="B3853" s="593"/>
      <c r="C3853" s="593"/>
      <c r="D3853" s="593"/>
      <c r="E3853" s="593"/>
      <c r="F3853" s="593"/>
      <c r="G3853" s="593"/>
      <c r="H3853" s="592"/>
      <c r="I3853" s="1240" t="s">
        <v>44</v>
      </c>
      <c r="J3853" s="1241"/>
      <c r="K3853" s="1242">
        <v>0.15</v>
      </c>
      <c r="L3853" s="1243"/>
      <c r="M3853" s="572">
        <f>K3853*12*I3811</f>
        <v>1254.4199999999998</v>
      </c>
    </row>
    <row r="3854" spans="1:13" ht="19.5" thickBot="1">
      <c r="A3854" s="1303" t="s">
        <v>43</v>
      </c>
      <c r="B3854" s="1304"/>
      <c r="C3854" s="1304"/>
      <c r="D3854" s="1304"/>
      <c r="E3854" s="1304"/>
      <c r="F3854" s="1304"/>
      <c r="G3854" s="1304"/>
      <c r="H3854" s="1305"/>
      <c r="I3854" s="571"/>
      <c r="J3854" s="570"/>
      <c r="K3854" s="1269">
        <f>K3855+K3856+K3857</f>
        <v>1.67</v>
      </c>
      <c r="L3854" s="1270"/>
      <c r="M3854" s="548">
        <f>K3854*12*I3811</f>
        <v>13965.875999999998</v>
      </c>
    </row>
    <row r="3855" spans="1:13">
      <c r="A3855" s="588" t="s">
        <v>42</v>
      </c>
      <c r="B3855" s="587"/>
      <c r="C3855" s="587"/>
      <c r="D3855" s="587"/>
      <c r="E3855" s="587"/>
      <c r="F3855" s="587"/>
      <c r="G3855" s="587"/>
      <c r="H3855" s="586"/>
      <c r="I3855" s="1234" t="s">
        <v>41</v>
      </c>
      <c r="J3855" s="1235"/>
      <c r="K3855" s="1236">
        <v>0.8</v>
      </c>
      <c r="L3855" s="1237"/>
      <c r="M3855" s="540">
        <f>K3855*12*I3811</f>
        <v>6690.2400000000007</v>
      </c>
    </row>
    <row r="3856" spans="1:13">
      <c r="A3856" s="595" t="s">
        <v>40</v>
      </c>
      <c r="B3856" s="676"/>
      <c r="C3856" s="676"/>
      <c r="D3856" s="676"/>
      <c r="E3856" s="676"/>
      <c r="F3856" s="676"/>
      <c r="G3856" s="676"/>
      <c r="H3856" s="675"/>
      <c r="I3856" s="563" t="s">
        <v>39</v>
      </c>
      <c r="J3856" s="517"/>
      <c r="K3856" s="1238">
        <v>0.7</v>
      </c>
      <c r="L3856" s="1239"/>
      <c r="M3856" s="540">
        <f>K3856*12*I3811</f>
        <v>5853.9599999999991</v>
      </c>
    </row>
    <row r="3857" spans="1:13" ht="19.5" thickBot="1">
      <c r="A3857" s="594" t="s">
        <v>38</v>
      </c>
      <c r="B3857" s="593"/>
      <c r="C3857" s="593"/>
      <c r="D3857" s="593"/>
      <c r="E3857" s="593"/>
      <c r="F3857" s="593"/>
      <c r="G3857" s="593"/>
      <c r="H3857" s="592"/>
      <c r="I3857" s="1240" t="s">
        <v>37</v>
      </c>
      <c r="J3857" s="1241"/>
      <c r="K3857" s="1242">
        <v>0.17</v>
      </c>
      <c r="L3857" s="1243"/>
      <c r="M3857" s="540">
        <f>K3857*12*I3811</f>
        <v>1421.6759999999999</v>
      </c>
    </row>
    <row r="3858" spans="1:13" ht="19.5" thickBot="1">
      <c r="A3858" s="674" t="s">
        <v>36</v>
      </c>
      <c r="B3858" s="673"/>
      <c r="C3858" s="673"/>
      <c r="D3858" s="673"/>
      <c r="E3858" s="673"/>
      <c r="F3858" s="673"/>
      <c r="G3858" s="673"/>
      <c r="H3858" s="672"/>
      <c r="I3858" s="1330" t="s">
        <v>35</v>
      </c>
      <c r="J3858" s="1331"/>
      <c r="K3858" s="1199">
        <v>18.64</v>
      </c>
      <c r="L3858" s="1214"/>
      <c r="M3858" s="548">
        <f>K3858*12*I3811</f>
        <v>155882.592</v>
      </c>
    </row>
    <row r="3859" spans="1:13" ht="19.5" thickBot="1">
      <c r="A3859" s="1228" t="s">
        <v>34</v>
      </c>
      <c r="B3859" s="1229"/>
      <c r="C3859" s="1229"/>
      <c r="D3859" s="1229"/>
      <c r="E3859" s="1229"/>
      <c r="F3859" s="1229"/>
      <c r="G3859" s="1229"/>
      <c r="H3859" s="1279"/>
      <c r="I3859" s="550"/>
      <c r="J3859" s="549"/>
      <c r="K3859" s="1274">
        <v>1.98</v>
      </c>
      <c r="L3859" s="1270"/>
      <c r="M3859" s="548">
        <f>K3859*12*I3811</f>
        <v>16558.343999999997</v>
      </c>
    </row>
    <row r="3860" spans="1:13">
      <c r="A3860" s="547" t="s">
        <v>33</v>
      </c>
      <c r="B3860" s="546"/>
      <c r="C3860" s="546"/>
      <c r="D3860" s="546"/>
      <c r="E3860" s="546"/>
      <c r="F3860" s="546"/>
      <c r="G3860" s="546"/>
      <c r="H3860" s="544"/>
      <c r="I3860" s="1251" t="s">
        <v>32</v>
      </c>
      <c r="J3860" s="1252"/>
      <c r="K3860" s="543"/>
      <c r="L3860" s="542"/>
      <c r="M3860" s="540"/>
    </row>
    <row r="3861" spans="1:13">
      <c r="A3861" s="547" t="s">
        <v>31</v>
      </c>
      <c r="B3861" s="546"/>
      <c r="C3861" s="546"/>
      <c r="D3861" s="546"/>
      <c r="E3861" s="546"/>
      <c r="F3861" s="546"/>
      <c r="G3861" s="546"/>
      <c r="H3861" s="544"/>
      <c r="I3861" s="518"/>
      <c r="J3861" s="541"/>
      <c r="K3861" s="543"/>
      <c r="L3861" s="542"/>
      <c r="M3861" s="540"/>
    </row>
    <row r="3862" spans="1:13" ht="19.5" thickBot="1">
      <c r="A3862" s="547" t="s">
        <v>30</v>
      </c>
      <c r="B3862" s="546"/>
      <c r="C3862" s="546"/>
      <c r="D3862" s="546"/>
      <c r="E3862" s="546"/>
      <c r="F3862" s="546"/>
      <c r="G3862" s="546"/>
      <c r="H3862" s="544"/>
      <c r="I3862" s="558"/>
      <c r="J3862" s="541"/>
      <c r="K3862" s="543"/>
      <c r="L3862" s="542"/>
      <c r="M3862" s="540"/>
    </row>
    <row r="3863" spans="1:13" ht="19.5" thickBot="1">
      <c r="A3863" s="674" t="s">
        <v>29</v>
      </c>
      <c r="B3863" s="673"/>
      <c r="C3863" s="673"/>
      <c r="D3863" s="673"/>
      <c r="E3863" s="673"/>
      <c r="F3863" s="673"/>
      <c r="G3863" s="673"/>
      <c r="H3863" s="672"/>
      <c r="I3863" s="550"/>
      <c r="J3863" s="549"/>
      <c r="K3863" s="1274">
        <v>0.09</v>
      </c>
      <c r="L3863" s="1270"/>
      <c r="M3863" s="548">
        <f>K3863*12*I3811</f>
        <v>752.65200000000004</v>
      </c>
    </row>
    <row r="3864" spans="1:13">
      <c r="A3864" s="547" t="s">
        <v>28</v>
      </c>
      <c r="B3864" s="546"/>
      <c r="C3864" s="546"/>
      <c r="D3864" s="546"/>
      <c r="E3864" s="546"/>
      <c r="F3864" s="546"/>
      <c r="G3864" s="546"/>
      <c r="H3864" s="544"/>
      <c r="I3864" s="1251" t="s">
        <v>27</v>
      </c>
      <c r="J3864" s="1252"/>
      <c r="K3864" s="551"/>
      <c r="L3864" s="542"/>
      <c r="M3864" s="540"/>
    </row>
    <row r="3865" spans="1:13" ht="19.5" thickBot="1">
      <c r="A3865" s="547" t="s">
        <v>26</v>
      </c>
      <c r="B3865" s="546"/>
      <c r="C3865" s="546"/>
      <c r="D3865" s="546"/>
      <c r="E3865" s="546"/>
      <c r="F3865" s="546"/>
      <c r="G3865" s="546"/>
      <c r="H3865" s="544"/>
      <c r="I3865" s="518"/>
      <c r="J3865" s="541"/>
      <c r="K3865" s="551"/>
      <c r="L3865" s="542"/>
      <c r="M3865" s="540"/>
    </row>
    <row r="3866" spans="1:13" ht="19.5" thickBot="1">
      <c r="A3866" s="1228" t="s">
        <v>111</v>
      </c>
      <c r="B3866" s="1229"/>
      <c r="C3866" s="1229"/>
      <c r="D3866" s="1229"/>
      <c r="E3866" s="1229"/>
      <c r="F3866" s="1229"/>
      <c r="G3866" s="1229"/>
      <c r="H3866" s="1279"/>
      <c r="I3866" s="550"/>
      <c r="J3866" s="549"/>
      <c r="K3866" s="1274">
        <v>7.34</v>
      </c>
      <c r="L3866" s="1270"/>
      <c r="M3866" s="548">
        <f>K3866*12*I3811</f>
        <v>61382.951999999997</v>
      </c>
    </row>
    <row r="3867" spans="1:13">
      <c r="A3867" s="547" t="s">
        <v>24</v>
      </c>
      <c r="B3867" s="545"/>
      <c r="C3867" s="545"/>
      <c r="D3867" s="545"/>
      <c r="E3867" s="545"/>
      <c r="F3867" s="546"/>
      <c r="G3867" s="545"/>
      <c r="H3867" s="544"/>
      <c r="I3867" s="1271" t="s">
        <v>23</v>
      </c>
      <c r="J3867" s="1272"/>
      <c r="K3867" s="543"/>
      <c r="L3867" s="542"/>
      <c r="M3867" s="540"/>
    </row>
    <row r="3868" spans="1:13">
      <c r="A3868" s="547" t="s">
        <v>22</v>
      </c>
      <c r="B3868" s="545"/>
      <c r="C3868" s="545"/>
      <c r="D3868" s="545"/>
      <c r="E3868" s="545"/>
      <c r="F3868" s="546"/>
      <c r="G3868" s="545"/>
      <c r="H3868" s="544"/>
      <c r="I3868" s="1271" t="s">
        <v>21</v>
      </c>
      <c r="J3868" s="1272"/>
      <c r="K3868" s="543"/>
      <c r="L3868" s="542"/>
      <c r="M3868" s="540"/>
    </row>
    <row r="3869" spans="1:13">
      <c r="A3869" s="547" t="s">
        <v>20</v>
      </c>
      <c r="B3869" s="545"/>
      <c r="C3869" s="545"/>
      <c r="D3869" s="545"/>
      <c r="E3869" s="545"/>
      <c r="F3869" s="546"/>
      <c r="G3869" s="545"/>
      <c r="H3869" s="544"/>
      <c r="I3869" s="1271" t="s">
        <v>19</v>
      </c>
      <c r="J3869" s="1272"/>
      <c r="K3869" s="543"/>
      <c r="L3869" s="542"/>
      <c r="M3869" s="540"/>
    </row>
    <row r="3870" spans="1:13">
      <c r="A3870" s="547" t="s">
        <v>18</v>
      </c>
      <c r="B3870" s="545"/>
      <c r="C3870" s="545"/>
      <c r="D3870" s="545"/>
      <c r="E3870" s="545"/>
      <c r="F3870" s="546"/>
      <c r="G3870" s="545"/>
      <c r="H3870" s="544"/>
      <c r="I3870" s="1271" t="s">
        <v>17</v>
      </c>
      <c r="J3870" s="1272"/>
      <c r="K3870" s="543"/>
      <c r="L3870" s="542"/>
      <c r="M3870" s="540"/>
    </row>
    <row r="3871" spans="1:13">
      <c r="A3871" s="547" t="s">
        <v>16</v>
      </c>
      <c r="B3871" s="545"/>
      <c r="C3871" s="545"/>
      <c r="D3871" s="545"/>
      <c r="E3871" s="545"/>
      <c r="F3871" s="546"/>
      <c r="G3871" s="545"/>
      <c r="H3871" s="544"/>
      <c r="I3871" s="1271" t="s">
        <v>15</v>
      </c>
      <c r="J3871" s="1272"/>
      <c r="K3871" s="543"/>
      <c r="L3871" s="542"/>
      <c r="M3871" s="540"/>
    </row>
    <row r="3872" spans="1:13">
      <c r="A3872" s="547" t="s">
        <v>14</v>
      </c>
      <c r="B3872" s="545"/>
      <c r="C3872" s="545"/>
      <c r="D3872" s="545"/>
      <c r="E3872" s="545"/>
      <c r="F3872" s="546"/>
      <c r="G3872" s="545"/>
      <c r="H3872" s="544"/>
      <c r="I3872" s="518"/>
      <c r="J3872" s="541"/>
      <c r="K3872" s="543"/>
      <c r="L3872" s="542"/>
      <c r="M3872" s="540"/>
    </row>
    <row r="3873" spans="1:13">
      <c r="A3873" s="547" t="s">
        <v>13</v>
      </c>
      <c r="B3873" s="545"/>
      <c r="C3873" s="545"/>
      <c r="D3873" s="545"/>
      <c r="E3873" s="545"/>
      <c r="F3873" s="546"/>
      <c r="G3873" s="545"/>
      <c r="H3873" s="544"/>
      <c r="I3873" s="518"/>
      <c r="J3873" s="541"/>
      <c r="K3873" s="543"/>
      <c r="L3873" s="542"/>
      <c r="M3873" s="540"/>
    </row>
    <row r="3874" spans="1:13">
      <c r="A3874" s="547" t="s">
        <v>12</v>
      </c>
      <c r="B3874" s="545"/>
      <c r="C3874" s="545"/>
      <c r="D3874" s="545"/>
      <c r="E3874" s="545"/>
      <c r="F3874" s="546"/>
      <c r="G3874" s="545"/>
      <c r="H3874" s="544"/>
      <c r="I3874" s="518"/>
      <c r="J3874" s="541"/>
      <c r="K3874" s="543"/>
      <c r="L3874" s="542"/>
      <c r="M3874" s="540"/>
    </row>
    <row r="3875" spans="1:13">
      <c r="A3875" s="547" t="s">
        <v>11</v>
      </c>
      <c r="B3875" s="545"/>
      <c r="C3875" s="545"/>
      <c r="D3875" s="545"/>
      <c r="E3875" s="545"/>
      <c r="F3875" s="546"/>
      <c r="G3875" s="545"/>
      <c r="H3875" s="544"/>
      <c r="I3875" s="518"/>
      <c r="J3875" s="541"/>
      <c r="K3875" s="543"/>
      <c r="L3875" s="542"/>
      <c r="M3875" s="540"/>
    </row>
    <row r="3876" spans="1:13">
      <c r="A3876" s="547" t="s">
        <v>10</v>
      </c>
      <c r="B3876" s="545"/>
      <c r="C3876" s="545"/>
      <c r="D3876" s="545"/>
      <c r="E3876" s="545"/>
      <c r="F3876" s="546"/>
      <c r="G3876" s="545"/>
      <c r="H3876" s="544"/>
      <c r="I3876" s="518"/>
      <c r="J3876" s="541"/>
      <c r="K3876" s="543"/>
      <c r="L3876" s="542"/>
      <c r="M3876" s="540"/>
    </row>
    <row r="3877" spans="1:13" ht="19.5" thickBot="1">
      <c r="A3877" s="1248" t="s">
        <v>9</v>
      </c>
      <c r="B3877" s="1249"/>
      <c r="C3877" s="1249"/>
      <c r="D3877" s="1249"/>
      <c r="E3877" s="1249"/>
      <c r="F3877" s="1249"/>
      <c r="G3877" s="1249"/>
      <c r="H3877" s="1250"/>
      <c r="I3877" s="518"/>
      <c r="J3877" s="541"/>
      <c r="K3877" s="518"/>
      <c r="L3877" s="541"/>
      <c r="M3877" s="540"/>
    </row>
    <row r="3878" spans="1:13">
      <c r="A3878" s="539" t="s">
        <v>8</v>
      </c>
      <c r="B3878" s="538"/>
      <c r="C3878" s="538"/>
      <c r="D3878" s="538"/>
      <c r="E3878" s="538"/>
      <c r="F3878" s="538"/>
      <c r="G3878" s="538"/>
      <c r="H3878" s="538"/>
      <c r="I3878" s="1251" t="s">
        <v>3</v>
      </c>
      <c r="J3878" s="1252"/>
      <c r="K3878" s="537"/>
      <c r="L3878" s="536"/>
      <c r="M3878" s="535"/>
    </row>
    <row r="3879" spans="1:13" ht="19.5" thickBot="1">
      <c r="A3879" s="534" t="s">
        <v>7</v>
      </c>
      <c r="B3879" s="533"/>
      <c r="C3879" s="533"/>
      <c r="D3879" s="533"/>
      <c r="E3879" s="533"/>
      <c r="F3879" s="533"/>
      <c r="G3879" s="533"/>
      <c r="H3879" s="533"/>
      <c r="I3879" s="532"/>
      <c r="J3879" s="530"/>
      <c r="K3879" s="531"/>
      <c r="L3879" s="530"/>
      <c r="M3879" s="529"/>
    </row>
    <row r="3880" spans="1:13" ht="19.5" thickBot="1">
      <c r="A3880" s="1228" t="s">
        <v>6</v>
      </c>
      <c r="B3880" s="1229"/>
      <c r="C3880" s="1229"/>
      <c r="D3880" s="1229"/>
      <c r="E3880" s="1229"/>
      <c r="F3880" s="1229"/>
      <c r="G3880" s="1229"/>
      <c r="H3880" s="1299"/>
      <c r="I3880" s="1232" t="s">
        <v>5</v>
      </c>
      <c r="J3880" s="1300"/>
      <c r="K3880" s="1296">
        <v>1.69</v>
      </c>
      <c r="L3880" s="1297"/>
      <c r="M3880" s="521">
        <f>K3880*12*I3811</f>
        <v>14133.132</v>
      </c>
    </row>
    <row r="3881" spans="1:13" ht="19.5" thickBot="1">
      <c r="A3881" s="526" t="s">
        <v>4</v>
      </c>
      <c r="B3881" s="525"/>
      <c r="C3881" s="525"/>
      <c r="D3881" s="525"/>
      <c r="E3881" s="525"/>
      <c r="F3881" s="525"/>
      <c r="G3881" s="525"/>
      <c r="H3881" s="525"/>
      <c r="I3881" s="1232" t="s">
        <v>3</v>
      </c>
      <c r="J3881" s="1233"/>
      <c r="K3881" s="1258">
        <v>0.25</v>
      </c>
      <c r="L3881" s="1259"/>
      <c r="M3881" s="521">
        <f>K3881*I3811*12</f>
        <v>2090.6999999999998</v>
      </c>
    </row>
    <row r="3882" spans="1:13" ht="19.5" thickBot="1">
      <c r="A3882" s="526" t="s">
        <v>2</v>
      </c>
      <c r="B3882" s="525"/>
      <c r="C3882" s="525"/>
      <c r="D3882" s="525"/>
      <c r="E3882" s="525"/>
      <c r="F3882" s="525"/>
      <c r="G3882" s="525"/>
      <c r="H3882" s="525"/>
      <c r="I3882" s="524"/>
      <c r="J3882" s="523"/>
      <c r="K3882" s="1258"/>
      <c r="L3882" s="1259"/>
      <c r="M3882" s="521">
        <f>K3882*12*I3812</f>
        <v>0</v>
      </c>
    </row>
    <row r="3883" spans="1:13" ht="19.5" thickBot="1">
      <c r="A3883" s="1228" t="s">
        <v>0</v>
      </c>
      <c r="B3883" s="1229"/>
      <c r="C3883" s="1229"/>
      <c r="D3883" s="1229"/>
      <c r="E3883" s="1229"/>
      <c r="F3883" s="1229"/>
      <c r="G3883" s="1229"/>
      <c r="H3883" s="1229"/>
      <c r="I3883" s="522"/>
      <c r="J3883" s="521"/>
      <c r="K3883" s="1230">
        <f>K3812+K3822+K3837+K3866+K3880+K3882+K3881</f>
        <v>57.69</v>
      </c>
      <c r="L3883" s="1231"/>
      <c r="M3883" s="521">
        <f>M3812+M3822+M3837+M3866+M3880+M3882+M3881</f>
        <v>482449.93199999997</v>
      </c>
    </row>
    <row r="3885" spans="1:13">
      <c r="A3885" s="1329" t="s">
        <v>104</v>
      </c>
      <c r="B3885" s="1329"/>
      <c r="C3885" s="1329"/>
      <c r="D3885" s="1329"/>
      <c r="E3885" s="1329"/>
      <c r="F3885" s="1329"/>
      <c r="G3885" s="1329"/>
      <c r="H3885" s="1329"/>
      <c r="I3885" s="1329"/>
      <c r="J3885" s="1329"/>
      <c r="K3885" s="1329"/>
      <c r="L3885" s="1329"/>
      <c r="M3885" s="573"/>
    </row>
    <row r="3886" spans="1:13">
      <c r="A3886" s="1294" t="s">
        <v>152</v>
      </c>
      <c r="B3886" s="1294"/>
      <c r="C3886" s="1294"/>
      <c r="D3886" s="1294"/>
      <c r="E3886" s="1294"/>
      <c r="F3886" s="1294"/>
      <c r="G3886" s="1294"/>
      <c r="H3886" s="1294"/>
      <c r="I3886" s="1294"/>
      <c r="J3886" s="1294"/>
      <c r="K3886" s="1294"/>
      <c r="L3886" s="1294"/>
      <c r="M3886" s="573"/>
    </row>
    <row r="3887" spans="1:13">
      <c r="A3887" s="607"/>
      <c r="B3887" s="607"/>
      <c r="C3887" s="607"/>
      <c r="D3887" s="607"/>
      <c r="E3887" s="607"/>
      <c r="F3887" s="607" t="s">
        <v>231</v>
      </c>
      <c r="G3887" s="607"/>
      <c r="H3887" s="607"/>
      <c r="I3887" s="607"/>
      <c r="J3887" s="607"/>
      <c r="K3887" s="607"/>
      <c r="L3887" s="607"/>
      <c r="M3887" s="573"/>
    </row>
    <row r="3888" spans="1:13">
      <c r="A3888" s="615"/>
      <c r="B3888" s="591"/>
      <c r="C3888" s="1295" t="s">
        <v>100</v>
      </c>
      <c r="D3888" s="1295"/>
      <c r="E3888" s="1295"/>
      <c r="F3888" s="591"/>
      <c r="G3888" s="591"/>
      <c r="H3888" s="590"/>
      <c r="I3888" s="1285" t="s">
        <v>99</v>
      </c>
      <c r="J3888" s="1286"/>
      <c r="K3888" s="1285" t="s">
        <v>98</v>
      </c>
      <c r="L3888" s="1286"/>
      <c r="M3888" s="589"/>
    </row>
    <row r="3889" spans="1:13">
      <c r="A3889" s="558"/>
      <c r="B3889" s="518"/>
      <c r="C3889" s="518"/>
      <c r="D3889" s="518"/>
      <c r="E3889" s="518"/>
      <c r="F3889" s="518"/>
      <c r="G3889" s="518"/>
      <c r="H3889" s="541"/>
      <c r="I3889" s="518"/>
      <c r="J3889" s="541"/>
      <c r="K3889" s="1271" t="s">
        <v>97</v>
      </c>
      <c r="L3889" s="1272"/>
      <c r="M3889" s="616" t="s">
        <v>96</v>
      </c>
    </row>
    <row r="3890" spans="1:13">
      <c r="A3890" s="558"/>
      <c r="B3890" s="518"/>
      <c r="C3890" s="518"/>
      <c r="D3890" s="518"/>
      <c r="E3890" s="518"/>
      <c r="F3890" s="518"/>
      <c r="G3890" s="518"/>
      <c r="H3890" s="541"/>
      <c r="I3890" s="1271" t="s">
        <v>95</v>
      </c>
      <c r="J3890" s="1272"/>
      <c r="K3890" s="1275" t="s">
        <v>94</v>
      </c>
      <c r="L3890" s="1276"/>
      <c r="M3890" s="616" t="s">
        <v>93</v>
      </c>
    </row>
    <row r="3891" spans="1:13" ht="19.5" thickBot="1">
      <c r="A3891" s="615"/>
      <c r="B3891" s="591"/>
      <c r="C3891" s="591"/>
      <c r="D3891" s="591"/>
      <c r="E3891" s="591"/>
      <c r="F3891" s="591"/>
      <c r="G3891" s="591"/>
      <c r="H3891" s="590"/>
      <c r="I3891" s="1291">
        <v>747.6</v>
      </c>
      <c r="J3891" s="1292"/>
      <c r="K3891" s="1240"/>
      <c r="L3891" s="1241"/>
      <c r="M3891" s="614"/>
    </row>
    <row r="3892" spans="1:13">
      <c r="A3892" s="605" t="s">
        <v>92</v>
      </c>
      <c r="B3892" s="583"/>
      <c r="C3892" s="583"/>
      <c r="D3892" s="583"/>
      <c r="E3892" s="583"/>
      <c r="F3892" s="583"/>
      <c r="G3892" s="583"/>
      <c r="H3892" s="613"/>
      <c r="I3892" s="537"/>
      <c r="J3892" s="536"/>
      <c r="K3892" s="1293">
        <f>K3895+K3898</f>
        <v>7.59</v>
      </c>
      <c r="L3892" s="1288"/>
      <c r="M3892" s="535">
        <f>K3892*12*I3891</f>
        <v>68091.407999999996</v>
      </c>
    </row>
    <row r="3893" spans="1:13">
      <c r="A3893" s="612" t="s">
        <v>91</v>
      </c>
      <c r="B3893" s="611"/>
      <c r="C3893" s="611"/>
      <c r="D3893" s="611"/>
      <c r="E3893" s="611"/>
      <c r="F3893" s="611"/>
      <c r="G3893" s="611"/>
      <c r="H3893" s="606"/>
      <c r="I3893" s="518"/>
      <c r="J3893" s="541"/>
      <c r="K3893" s="518"/>
      <c r="L3893" s="541"/>
      <c r="M3893" s="610"/>
    </row>
    <row r="3894" spans="1:13" ht="19.5" thickBot="1">
      <c r="A3894" s="601" t="s">
        <v>90</v>
      </c>
      <c r="B3894" s="609"/>
      <c r="C3894" s="609"/>
      <c r="D3894" s="609"/>
      <c r="E3894" s="609"/>
      <c r="F3894" s="609"/>
      <c r="G3894" s="609"/>
      <c r="H3894" s="608"/>
      <c r="I3894" s="531"/>
      <c r="J3894" s="530"/>
      <c r="K3894" s="531"/>
      <c r="L3894" s="530"/>
      <c r="M3894" s="529"/>
    </row>
    <row r="3895" spans="1:13">
      <c r="A3895" s="588" t="s">
        <v>89</v>
      </c>
      <c r="B3895" s="581"/>
      <c r="C3895" s="581"/>
      <c r="D3895" s="581"/>
      <c r="E3895" s="581"/>
      <c r="F3895" s="581"/>
      <c r="G3895" s="581"/>
      <c r="H3895" s="580"/>
      <c r="I3895" s="1275" t="s">
        <v>27</v>
      </c>
      <c r="J3895" s="1276"/>
      <c r="K3895" s="1251">
        <v>4.54</v>
      </c>
      <c r="L3895" s="1252"/>
      <c r="M3895" s="540">
        <f>K3895*12*I3891</f>
        <v>40729.248000000007</v>
      </c>
    </row>
    <row r="3896" spans="1:13">
      <c r="A3896" s="547" t="s">
        <v>80</v>
      </c>
      <c r="B3896" s="518"/>
      <c r="C3896" s="518"/>
      <c r="D3896" s="518"/>
      <c r="E3896" s="518"/>
      <c r="F3896" s="518"/>
      <c r="G3896" s="518"/>
      <c r="H3896" s="541"/>
      <c r="I3896" s="1271" t="s">
        <v>70</v>
      </c>
      <c r="J3896" s="1272"/>
      <c r="K3896" s="573"/>
      <c r="L3896" s="541"/>
      <c r="M3896" s="540"/>
    </row>
    <row r="3897" spans="1:13">
      <c r="A3897" s="588" t="s">
        <v>79</v>
      </c>
      <c r="B3897" s="581"/>
      <c r="C3897" s="581"/>
      <c r="D3897" s="581"/>
      <c r="E3897" s="581"/>
      <c r="F3897" s="581"/>
      <c r="G3897" s="581"/>
      <c r="H3897" s="580"/>
      <c r="I3897" s="1275"/>
      <c r="J3897" s="1276"/>
      <c r="K3897" s="573"/>
      <c r="L3897" s="541"/>
      <c r="M3897" s="540"/>
    </row>
    <row r="3898" spans="1:13">
      <c r="A3898" s="588" t="s">
        <v>88</v>
      </c>
      <c r="B3898" s="581"/>
      <c r="C3898" s="581"/>
      <c r="D3898" s="581"/>
      <c r="E3898" s="581"/>
      <c r="F3898" s="581"/>
      <c r="G3898" s="581"/>
      <c r="H3898" s="580"/>
      <c r="I3898" s="1277" t="s">
        <v>59</v>
      </c>
      <c r="J3898" s="1278"/>
      <c r="K3898" s="1271">
        <v>3.05</v>
      </c>
      <c r="L3898" s="1272"/>
      <c r="M3898" s="540">
        <f>K3898*12*I3891</f>
        <v>27362.159999999996</v>
      </c>
    </row>
    <row r="3899" spans="1:13">
      <c r="A3899" s="595" t="s">
        <v>87</v>
      </c>
      <c r="B3899" s="563"/>
      <c r="C3899" s="563"/>
      <c r="D3899" s="563"/>
      <c r="E3899" s="563"/>
      <c r="F3899" s="563"/>
      <c r="G3899" s="563"/>
      <c r="H3899" s="517"/>
      <c r="I3899" s="1271" t="s">
        <v>70</v>
      </c>
      <c r="J3899" s="1272"/>
      <c r="K3899" s="607"/>
      <c r="L3899" s="606"/>
      <c r="M3899" s="540"/>
    </row>
    <row r="3900" spans="1:13">
      <c r="A3900" s="594" t="s">
        <v>86</v>
      </c>
      <c r="B3900" s="591"/>
      <c r="C3900" s="591"/>
      <c r="D3900" s="591"/>
      <c r="E3900" s="591"/>
      <c r="F3900" s="591"/>
      <c r="G3900" s="591"/>
      <c r="H3900" s="590"/>
      <c r="I3900" s="1271"/>
      <c r="J3900" s="1272"/>
      <c r="K3900" s="573"/>
      <c r="L3900" s="541"/>
      <c r="M3900" s="540"/>
    </row>
    <row r="3901" spans="1:13" ht="19.5" thickBot="1">
      <c r="A3901" s="588" t="s">
        <v>85</v>
      </c>
      <c r="B3901" s="587"/>
      <c r="C3901" s="587"/>
      <c r="D3901" s="587"/>
      <c r="E3901" s="587"/>
      <c r="F3901" s="587"/>
      <c r="G3901" s="587"/>
      <c r="H3901" s="586"/>
      <c r="I3901" s="581"/>
      <c r="J3901" s="580"/>
      <c r="K3901" s="1238"/>
      <c r="L3901" s="1239"/>
      <c r="M3901" s="540"/>
    </row>
    <row r="3902" spans="1:13">
      <c r="A3902" s="605" t="s">
        <v>84</v>
      </c>
      <c r="B3902" s="604"/>
      <c r="C3902" s="604"/>
      <c r="D3902" s="604"/>
      <c r="E3902" s="604"/>
      <c r="F3902" s="604"/>
      <c r="G3902" s="604"/>
      <c r="H3902" s="603"/>
      <c r="I3902" s="537"/>
      <c r="J3902" s="602"/>
      <c r="K3902" s="1290">
        <f>K3904+K3909+K3912</f>
        <v>6.1999999999999993</v>
      </c>
      <c r="L3902" s="1288"/>
      <c r="M3902" s="535">
        <f>K3902*12*I3891</f>
        <v>55621.439999999995</v>
      </c>
    </row>
    <row r="3903" spans="1:13" ht="19.5" thickBot="1">
      <c r="A3903" s="601" t="s">
        <v>83</v>
      </c>
      <c r="B3903" s="600"/>
      <c r="C3903" s="600"/>
      <c r="D3903" s="600"/>
      <c r="E3903" s="600"/>
      <c r="F3903" s="600"/>
      <c r="G3903" s="600"/>
      <c r="H3903" s="599"/>
      <c r="I3903" s="531"/>
      <c r="J3903" s="598"/>
      <c r="K3903" s="531"/>
      <c r="L3903" s="530"/>
      <c r="M3903" s="529"/>
    </row>
    <row r="3904" spans="1:13">
      <c r="A3904" s="547" t="s">
        <v>82</v>
      </c>
      <c r="B3904" s="546"/>
      <c r="C3904" s="546"/>
      <c r="D3904" s="546"/>
      <c r="E3904" s="546"/>
      <c r="F3904" s="546"/>
      <c r="G3904" s="546"/>
      <c r="H3904" s="544"/>
      <c r="I3904" s="1271" t="s">
        <v>27</v>
      </c>
      <c r="J3904" s="1272"/>
      <c r="K3904" s="1251">
        <v>3.11</v>
      </c>
      <c r="L3904" s="1252"/>
      <c r="M3904" s="540">
        <f>K3904*12*I3891</f>
        <v>27900.432000000001</v>
      </c>
    </row>
    <row r="3905" spans="1:13">
      <c r="A3905" s="588" t="s">
        <v>81</v>
      </c>
      <c r="B3905" s="587"/>
      <c r="C3905" s="587"/>
      <c r="D3905" s="587"/>
      <c r="E3905" s="587"/>
      <c r="F3905" s="587"/>
      <c r="G3905" s="587"/>
      <c r="H3905" s="586"/>
      <c r="I3905" s="597"/>
      <c r="J3905" s="596"/>
      <c r="K3905" s="573"/>
      <c r="L3905" s="541"/>
      <c r="M3905" s="540"/>
    </row>
    <row r="3906" spans="1:13">
      <c r="A3906" s="547" t="s">
        <v>80</v>
      </c>
      <c r="B3906" s="518"/>
      <c r="C3906" s="518"/>
      <c r="D3906" s="518"/>
      <c r="E3906" s="518"/>
      <c r="F3906" s="518"/>
      <c r="G3906" s="518"/>
      <c r="H3906" s="541"/>
      <c r="I3906" s="1271" t="s">
        <v>70</v>
      </c>
      <c r="J3906" s="1272"/>
      <c r="K3906" s="573"/>
      <c r="L3906" s="541"/>
      <c r="M3906" s="540"/>
    </row>
    <row r="3907" spans="1:13">
      <c r="A3907" s="588" t="s">
        <v>79</v>
      </c>
      <c r="B3907" s="581"/>
      <c r="C3907" s="581"/>
      <c r="D3907" s="581"/>
      <c r="E3907" s="581"/>
      <c r="F3907" s="581"/>
      <c r="G3907" s="581"/>
      <c r="H3907" s="580"/>
      <c r="I3907" s="1275"/>
      <c r="J3907" s="1276"/>
      <c r="K3907" s="573"/>
      <c r="L3907" s="541"/>
      <c r="M3907" s="540"/>
    </row>
    <row r="3908" spans="1:13">
      <c r="A3908" s="595" t="s">
        <v>78</v>
      </c>
      <c r="B3908" s="563"/>
      <c r="C3908" s="517"/>
      <c r="D3908" s="518"/>
      <c r="E3908" s="518"/>
      <c r="F3908" s="518"/>
      <c r="G3908" s="518"/>
      <c r="H3908" s="541"/>
      <c r="I3908" s="1271" t="s">
        <v>70</v>
      </c>
      <c r="J3908" s="1272"/>
      <c r="K3908" s="573"/>
      <c r="L3908" s="541"/>
      <c r="M3908" s="540"/>
    </row>
    <row r="3909" spans="1:13">
      <c r="A3909" s="547" t="s">
        <v>77</v>
      </c>
      <c r="B3909" s="518"/>
      <c r="C3909" s="518"/>
      <c r="D3909" s="563"/>
      <c r="E3909" s="563"/>
      <c r="F3909" s="563"/>
      <c r="G3909" s="563"/>
      <c r="H3909" s="517"/>
      <c r="I3909" s="1277" t="s">
        <v>59</v>
      </c>
      <c r="J3909" s="1278"/>
      <c r="K3909" s="1271">
        <v>1.36</v>
      </c>
      <c r="L3909" s="1272"/>
      <c r="M3909" s="540">
        <f>K3909*12*I3891</f>
        <v>12200.832</v>
      </c>
    </row>
    <row r="3910" spans="1:13">
      <c r="A3910" s="594" t="s">
        <v>76</v>
      </c>
      <c r="B3910" s="593"/>
      <c r="C3910" s="593"/>
      <c r="D3910" s="593"/>
      <c r="E3910" s="593"/>
      <c r="F3910" s="593"/>
      <c r="G3910" s="593"/>
      <c r="H3910" s="592"/>
      <c r="I3910" s="1285" t="s">
        <v>75</v>
      </c>
      <c r="J3910" s="1286"/>
      <c r="K3910" s="573"/>
      <c r="L3910" s="541"/>
      <c r="M3910" s="540"/>
    </row>
    <row r="3911" spans="1:13">
      <c r="A3911" s="588"/>
      <c r="B3911" s="587"/>
      <c r="C3911" s="587"/>
      <c r="D3911" s="587"/>
      <c r="E3911" s="587"/>
      <c r="F3911" s="587"/>
      <c r="G3911" s="587"/>
      <c r="H3911" s="586"/>
      <c r="I3911" s="581" t="s">
        <v>74</v>
      </c>
      <c r="J3911" s="580"/>
      <c r="K3911" s="573"/>
      <c r="L3911" s="541"/>
      <c r="M3911" s="540"/>
    </row>
    <row r="3912" spans="1:13">
      <c r="A3912" s="594" t="s">
        <v>73</v>
      </c>
      <c r="B3912" s="593"/>
      <c r="C3912" s="593"/>
      <c r="D3912" s="593"/>
      <c r="E3912" s="593"/>
      <c r="F3912" s="593"/>
      <c r="G3912" s="593"/>
      <c r="H3912" s="592"/>
      <c r="I3912" s="1285" t="s">
        <v>59</v>
      </c>
      <c r="J3912" s="1286"/>
      <c r="K3912" s="1271">
        <v>1.73</v>
      </c>
      <c r="L3912" s="1272"/>
      <c r="M3912" s="540">
        <f>K3912*12*I3891</f>
        <v>15520.175999999999</v>
      </c>
    </row>
    <row r="3913" spans="1:13">
      <c r="A3913" s="588" t="s">
        <v>72</v>
      </c>
      <c r="B3913" s="587"/>
      <c r="C3913" s="587"/>
      <c r="D3913" s="587"/>
      <c r="E3913" s="587"/>
      <c r="F3913" s="587"/>
      <c r="G3913" s="587"/>
      <c r="H3913" s="586"/>
      <c r="I3913" s="581"/>
      <c r="J3913" s="580"/>
      <c r="K3913" s="573"/>
      <c r="L3913" s="541"/>
      <c r="M3913" s="540"/>
    </row>
    <row r="3914" spans="1:13">
      <c r="A3914" s="594" t="s">
        <v>71</v>
      </c>
      <c r="B3914" s="593"/>
      <c r="C3914" s="593"/>
      <c r="D3914" s="593"/>
      <c r="E3914" s="593"/>
      <c r="F3914" s="593"/>
      <c r="G3914" s="593"/>
      <c r="H3914" s="592"/>
      <c r="I3914" s="1271" t="s">
        <v>70</v>
      </c>
      <c r="J3914" s="1272"/>
      <c r="K3914" s="573"/>
      <c r="L3914" s="541"/>
      <c r="M3914" s="540"/>
    </row>
    <row r="3915" spans="1:13">
      <c r="A3915" s="594" t="s">
        <v>69</v>
      </c>
      <c r="B3915" s="593"/>
      <c r="C3915" s="593"/>
      <c r="D3915" s="593"/>
      <c r="E3915" s="593"/>
      <c r="F3915" s="593"/>
      <c r="G3915" s="593"/>
      <c r="H3915" s="592"/>
      <c r="I3915" s="1285" t="s">
        <v>68</v>
      </c>
      <c r="J3915" s="1286"/>
      <c r="K3915" s="591"/>
      <c r="L3915" s="590"/>
      <c r="M3915" s="589"/>
    </row>
    <row r="3916" spans="1:13" ht="19.5" thickBot="1">
      <c r="A3916" s="588"/>
      <c r="B3916" s="587"/>
      <c r="C3916" s="587"/>
      <c r="D3916" s="587"/>
      <c r="E3916" s="587"/>
      <c r="F3916" s="587"/>
      <c r="G3916" s="587"/>
      <c r="H3916" s="586"/>
      <c r="I3916" s="1282" t="s">
        <v>67</v>
      </c>
      <c r="J3916" s="1283"/>
      <c r="K3916" s="581"/>
      <c r="L3916" s="580"/>
      <c r="M3916" s="585"/>
    </row>
    <row r="3917" spans="1:13">
      <c r="A3917" s="584" t="s">
        <v>66</v>
      </c>
      <c r="B3917" s="583"/>
      <c r="C3917" s="583"/>
      <c r="D3917" s="583"/>
      <c r="E3917" s="583"/>
      <c r="F3917" s="583"/>
      <c r="G3917" s="537"/>
      <c r="H3917" s="536"/>
      <c r="I3917" s="537"/>
      <c r="J3917" s="536"/>
      <c r="K3917" s="1287">
        <f>K3919+K3926+K3934+K3938+K3939+K3943</f>
        <v>38.200000000000003</v>
      </c>
      <c r="L3917" s="1288"/>
      <c r="M3917" s="535">
        <f>M3919+M3926+M3934+M3938+M3939+M3943</f>
        <v>342699.84</v>
      </c>
    </row>
    <row r="3918" spans="1:13" ht="19.5" thickBot="1">
      <c r="A3918" s="582"/>
      <c r="B3918" s="531"/>
      <c r="C3918" s="531"/>
      <c r="D3918" s="531"/>
      <c r="E3918" s="531"/>
      <c r="F3918" s="531"/>
      <c r="G3918" s="531"/>
      <c r="H3918" s="530"/>
      <c r="I3918" s="531"/>
      <c r="J3918" s="530"/>
      <c r="K3918" s="531"/>
      <c r="L3918" s="530"/>
      <c r="M3918" s="529"/>
    </row>
    <row r="3919" spans="1:13" ht="19.5" thickBot="1">
      <c r="A3919" s="1228" t="s">
        <v>65</v>
      </c>
      <c r="B3919" s="1229"/>
      <c r="C3919" s="1229"/>
      <c r="D3919" s="1229"/>
      <c r="E3919" s="1229"/>
      <c r="F3919" s="1229"/>
      <c r="G3919" s="1229"/>
      <c r="H3919" s="1279"/>
      <c r="I3919" s="550"/>
      <c r="J3919" s="549"/>
      <c r="K3919" s="1289">
        <f>K3920+K3921+K3922+K3924+K3925</f>
        <v>10.43</v>
      </c>
      <c r="L3919" s="1284"/>
      <c r="M3919" s="548">
        <f>K3919*12*I3891</f>
        <v>93569.615999999995</v>
      </c>
    </row>
    <row r="3920" spans="1:13">
      <c r="A3920" s="588" t="s">
        <v>64</v>
      </c>
      <c r="B3920" s="587"/>
      <c r="C3920" s="587"/>
      <c r="D3920" s="587"/>
      <c r="E3920" s="587"/>
      <c r="F3920" s="587"/>
      <c r="G3920" s="587"/>
      <c r="H3920" s="586"/>
      <c r="I3920" s="1275" t="s">
        <v>63</v>
      </c>
      <c r="J3920" s="1276"/>
      <c r="K3920" s="1251">
        <v>2.2400000000000002</v>
      </c>
      <c r="L3920" s="1252"/>
      <c r="M3920" s="540">
        <f>K3920*12*I3891</f>
        <v>20095.488000000001</v>
      </c>
    </row>
    <row r="3921" spans="1:15">
      <c r="A3921" s="595" t="s">
        <v>62</v>
      </c>
      <c r="B3921" s="676"/>
      <c r="C3921" s="676"/>
      <c r="D3921" s="676"/>
      <c r="E3921" s="676"/>
      <c r="F3921" s="676"/>
      <c r="G3921" s="676"/>
      <c r="H3921" s="675"/>
      <c r="I3921" s="1277" t="s">
        <v>61</v>
      </c>
      <c r="J3921" s="1278"/>
      <c r="K3921" s="1271">
        <v>5.28</v>
      </c>
      <c r="L3921" s="1272"/>
      <c r="M3921" s="540">
        <f>K3921*12*I3891</f>
        <v>47367.936000000002</v>
      </c>
    </row>
    <row r="3922" spans="1:15">
      <c r="A3922" s="594" t="s">
        <v>60</v>
      </c>
      <c r="B3922" s="593"/>
      <c r="C3922" s="593"/>
      <c r="D3922" s="593"/>
      <c r="E3922" s="593"/>
      <c r="F3922" s="593"/>
      <c r="G3922" s="593"/>
      <c r="H3922" s="592"/>
      <c r="I3922" s="1285" t="s">
        <v>59</v>
      </c>
      <c r="J3922" s="1286"/>
      <c r="K3922" s="1271">
        <v>0.6</v>
      </c>
      <c r="L3922" s="1272"/>
      <c r="M3922" s="540">
        <f>K3922*12*I3891</f>
        <v>5382.7199999999993</v>
      </c>
    </row>
    <row r="3923" spans="1:15">
      <c r="A3923" s="678" t="s">
        <v>58</v>
      </c>
      <c r="B3923" s="581"/>
      <c r="C3923" s="581"/>
      <c r="D3923" s="581"/>
      <c r="E3923" s="587"/>
      <c r="F3923" s="587"/>
      <c r="G3923" s="587"/>
      <c r="H3923" s="586"/>
      <c r="I3923" s="581"/>
      <c r="J3923" s="580"/>
      <c r="K3923" s="518"/>
      <c r="L3923" s="541"/>
      <c r="M3923" s="540"/>
    </row>
    <row r="3924" spans="1:15">
      <c r="A3924" s="595" t="s">
        <v>57</v>
      </c>
      <c r="B3924" s="676"/>
      <c r="C3924" s="676"/>
      <c r="D3924" s="676"/>
      <c r="E3924" s="676"/>
      <c r="F3924" s="676"/>
      <c r="G3924" s="676"/>
      <c r="H3924" s="675"/>
      <c r="I3924" s="1277" t="s">
        <v>27</v>
      </c>
      <c r="J3924" s="1278"/>
      <c r="K3924" s="1271">
        <v>0.18</v>
      </c>
      <c r="L3924" s="1272"/>
      <c r="M3924" s="540">
        <f>K3924*12*I3891</f>
        <v>1614.8160000000003</v>
      </c>
    </row>
    <row r="3925" spans="1:15" ht="19.5" thickBot="1">
      <c r="A3925" s="594" t="s">
        <v>56</v>
      </c>
      <c r="B3925" s="593"/>
      <c r="C3925" s="593"/>
      <c r="D3925" s="593"/>
      <c r="E3925" s="593"/>
      <c r="F3925" s="593"/>
      <c r="G3925" s="593"/>
      <c r="H3925" s="592"/>
      <c r="I3925" s="1240" t="s">
        <v>27</v>
      </c>
      <c r="J3925" s="1241"/>
      <c r="K3925" s="1282">
        <v>2.13</v>
      </c>
      <c r="L3925" s="1283"/>
      <c r="M3925" s="540">
        <f>K3925*12*I3891</f>
        <v>19108.655999999999</v>
      </c>
    </row>
    <row r="3926" spans="1:15" ht="19.5" thickBot="1">
      <c r="A3926" s="1303" t="s">
        <v>55</v>
      </c>
      <c r="B3926" s="1304"/>
      <c r="C3926" s="1304"/>
      <c r="D3926" s="1304"/>
      <c r="E3926" s="1304"/>
      <c r="F3926" s="1304"/>
      <c r="G3926" s="1304"/>
      <c r="H3926" s="1305"/>
      <c r="I3926" s="550"/>
      <c r="J3926" s="549"/>
      <c r="K3926" s="1274">
        <f>K3927+K3928+K3930+K3931+K3932+K3933</f>
        <v>2.5499999999999998</v>
      </c>
      <c r="L3926" s="1284"/>
      <c r="M3926" s="548">
        <f>K3926*12*I3891</f>
        <v>22876.559999999998</v>
      </c>
    </row>
    <row r="3927" spans="1:15">
      <c r="A3927" s="677" t="s">
        <v>54</v>
      </c>
      <c r="B3927" s="581"/>
      <c r="C3927" s="581"/>
      <c r="D3927" s="581"/>
      <c r="E3927" s="581"/>
      <c r="F3927" s="587"/>
      <c r="G3927" s="587"/>
      <c r="H3927" s="586"/>
      <c r="I3927" s="576"/>
      <c r="J3927" s="541"/>
      <c r="K3927" s="1251">
        <v>0.14000000000000001</v>
      </c>
      <c r="L3927" s="1252"/>
      <c r="M3927" s="540">
        <f>K3927*12*I3891</f>
        <v>1255.9680000000001</v>
      </c>
    </row>
    <row r="3928" spans="1:15">
      <c r="A3928" s="615" t="s">
        <v>53</v>
      </c>
      <c r="B3928" s="591"/>
      <c r="C3928" s="591"/>
      <c r="D3928" s="591"/>
      <c r="E3928" s="591"/>
      <c r="F3928" s="593"/>
      <c r="G3928" s="593"/>
      <c r="H3928" s="592"/>
      <c r="I3928" s="1271" t="s">
        <v>52</v>
      </c>
      <c r="J3928" s="1272"/>
      <c r="K3928" s="1271">
        <v>1.22</v>
      </c>
      <c r="L3928" s="1272"/>
      <c r="M3928" s="540">
        <f>K3928*12*I3891</f>
        <v>10944.864000000001</v>
      </c>
    </row>
    <row r="3929" spans="1:15">
      <c r="A3929" s="588" t="s">
        <v>51</v>
      </c>
      <c r="B3929" s="587"/>
      <c r="C3929" s="587"/>
      <c r="D3929" s="587"/>
      <c r="E3929" s="587"/>
      <c r="F3929" s="587"/>
      <c r="G3929" s="587"/>
      <c r="H3929" s="586"/>
      <c r="I3929" s="1275" t="s">
        <v>50</v>
      </c>
      <c r="J3929" s="1276"/>
      <c r="K3929" s="573"/>
      <c r="L3929" s="541"/>
      <c r="M3929" s="540"/>
    </row>
    <row r="3930" spans="1:15">
      <c r="A3930" s="595" t="s">
        <v>49</v>
      </c>
      <c r="B3930" s="676"/>
      <c r="C3930" s="676"/>
      <c r="D3930" s="676"/>
      <c r="E3930" s="676"/>
      <c r="F3930" s="676"/>
      <c r="G3930" s="676"/>
      <c r="H3930" s="675"/>
      <c r="I3930" s="1277" t="s">
        <v>48</v>
      </c>
      <c r="J3930" s="1278"/>
      <c r="K3930" s="1271">
        <v>0.75</v>
      </c>
      <c r="L3930" s="1272"/>
      <c r="M3930" s="540">
        <f>K3930*12*I3891</f>
        <v>6728.4000000000005</v>
      </c>
    </row>
    <row r="3931" spans="1:15">
      <c r="A3931" s="595" t="s">
        <v>47</v>
      </c>
      <c r="B3931" s="676"/>
      <c r="C3931" s="676"/>
      <c r="D3931" s="676"/>
      <c r="E3931" s="676"/>
      <c r="F3931" s="676"/>
      <c r="G3931" s="676"/>
      <c r="H3931" s="675"/>
      <c r="I3931" s="1277" t="s">
        <v>46</v>
      </c>
      <c r="J3931" s="1278"/>
      <c r="K3931" s="1271">
        <v>0.19</v>
      </c>
      <c r="L3931" s="1272"/>
      <c r="M3931" s="540">
        <f>K3931*12*I3891</f>
        <v>1704.5280000000002</v>
      </c>
    </row>
    <row r="3932" spans="1:15">
      <c r="A3932" s="594" t="s">
        <v>38</v>
      </c>
      <c r="B3932" s="593"/>
      <c r="C3932" s="593"/>
      <c r="D3932" s="593"/>
      <c r="E3932" s="593"/>
      <c r="F3932" s="593"/>
      <c r="G3932" s="593"/>
      <c r="H3932" s="592"/>
      <c r="I3932" s="1277" t="s">
        <v>37</v>
      </c>
      <c r="J3932" s="1278"/>
      <c r="K3932" s="1238">
        <v>0.1</v>
      </c>
      <c r="L3932" s="1239"/>
      <c r="M3932" s="540">
        <f>K3932*12*I3891</f>
        <v>897.12000000000012</v>
      </c>
    </row>
    <row r="3933" spans="1:15" ht="19.5" thickBot="1">
      <c r="A3933" s="594" t="s">
        <v>45</v>
      </c>
      <c r="B3933" s="593"/>
      <c r="C3933" s="593"/>
      <c r="D3933" s="593"/>
      <c r="E3933" s="593"/>
      <c r="F3933" s="593"/>
      <c r="G3933" s="593"/>
      <c r="H3933" s="592"/>
      <c r="I3933" s="1240" t="s">
        <v>44</v>
      </c>
      <c r="J3933" s="1241"/>
      <c r="K3933" s="1242">
        <v>0.15</v>
      </c>
      <c r="L3933" s="1243"/>
      <c r="M3933" s="572">
        <f>K3933*12*I3891</f>
        <v>1345.6799999999998</v>
      </c>
    </row>
    <row r="3934" spans="1:15" ht="19.5" thickBot="1">
      <c r="A3934" s="1303" t="s">
        <v>43</v>
      </c>
      <c r="B3934" s="1304"/>
      <c r="C3934" s="1304"/>
      <c r="D3934" s="1304"/>
      <c r="E3934" s="1304"/>
      <c r="F3934" s="1304"/>
      <c r="G3934" s="1304"/>
      <c r="H3934" s="1305"/>
      <c r="I3934" s="571"/>
      <c r="J3934" s="570"/>
      <c r="K3934" s="1269">
        <f>K3935+K3936+K3937</f>
        <v>1.67</v>
      </c>
      <c r="L3934" s="1270"/>
      <c r="M3934" s="548">
        <f>K3934*12*I3891</f>
        <v>14981.904</v>
      </c>
    </row>
    <row r="3935" spans="1:15">
      <c r="A3935" s="588" t="s">
        <v>42</v>
      </c>
      <c r="B3935" s="587"/>
      <c r="C3935" s="587"/>
      <c r="D3935" s="587"/>
      <c r="E3935" s="587"/>
      <c r="F3935" s="587"/>
      <c r="G3935" s="587"/>
      <c r="H3935" s="586"/>
      <c r="I3935" s="1234" t="s">
        <v>41</v>
      </c>
      <c r="J3935" s="1235"/>
      <c r="K3935" s="1236">
        <v>0.8</v>
      </c>
      <c r="L3935" s="1237"/>
      <c r="M3935" s="540">
        <f>K3935*12*I3891</f>
        <v>7176.9600000000009</v>
      </c>
    </row>
    <row r="3936" spans="1:15">
      <c r="A3936" s="595" t="s">
        <v>40</v>
      </c>
      <c r="B3936" s="676"/>
      <c r="C3936" s="676"/>
      <c r="D3936" s="676"/>
      <c r="E3936" s="676"/>
      <c r="F3936" s="676"/>
      <c r="G3936" s="676"/>
      <c r="H3936" s="675"/>
      <c r="I3936" s="563" t="s">
        <v>39</v>
      </c>
      <c r="J3936" s="517"/>
      <c r="K3936" s="1238">
        <v>0.7</v>
      </c>
      <c r="L3936" s="1239"/>
      <c r="M3936" s="540">
        <f>K3936*12*I3891</f>
        <v>6279.8399999999992</v>
      </c>
      <c r="O3936" s="512"/>
    </row>
    <row r="3937" spans="1:13" ht="19.5" thickBot="1">
      <c r="A3937" s="594" t="s">
        <v>38</v>
      </c>
      <c r="B3937" s="593"/>
      <c r="C3937" s="593"/>
      <c r="D3937" s="593"/>
      <c r="E3937" s="593"/>
      <c r="F3937" s="593"/>
      <c r="G3937" s="593"/>
      <c r="H3937" s="592"/>
      <c r="I3937" s="1240" t="s">
        <v>37</v>
      </c>
      <c r="J3937" s="1241"/>
      <c r="K3937" s="1242">
        <v>0.17</v>
      </c>
      <c r="L3937" s="1243"/>
      <c r="M3937" s="540">
        <f>K3937*12*I3891</f>
        <v>1525.104</v>
      </c>
    </row>
    <row r="3938" spans="1:13" ht="19.5" thickBot="1">
      <c r="A3938" s="674" t="s">
        <v>36</v>
      </c>
      <c r="B3938" s="673"/>
      <c r="C3938" s="673"/>
      <c r="D3938" s="673"/>
      <c r="E3938" s="673"/>
      <c r="F3938" s="673"/>
      <c r="G3938" s="673"/>
      <c r="H3938" s="672"/>
      <c r="I3938" s="1330" t="s">
        <v>35</v>
      </c>
      <c r="J3938" s="1331"/>
      <c r="K3938" s="1199">
        <v>20.25</v>
      </c>
      <c r="L3938" s="1214"/>
      <c r="M3938" s="548">
        <f>K3938*12*I3891</f>
        <v>181666.80000000002</v>
      </c>
    </row>
    <row r="3939" spans="1:13" ht="19.5" thickBot="1">
      <c r="A3939" s="1228" t="s">
        <v>34</v>
      </c>
      <c r="B3939" s="1229"/>
      <c r="C3939" s="1229"/>
      <c r="D3939" s="1229"/>
      <c r="E3939" s="1229"/>
      <c r="F3939" s="1229"/>
      <c r="G3939" s="1229"/>
      <c r="H3939" s="1279"/>
      <c r="I3939" s="550"/>
      <c r="J3939" s="549"/>
      <c r="K3939" s="1274">
        <v>2.2000000000000002</v>
      </c>
      <c r="L3939" s="1270"/>
      <c r="M3939" s="548">
        <f>K3939*12*I3891</f>
        <v>19736.640000000003</v>
      </c>
    </row>
    <row r="3940" spans="1:13">
      <c r="A3940" s="547" t="s">
        <v>33</v>
      </c>
      <c r="B3940" s="546"/>
      <c r="C3940" s="546"/>
      <c r="D3940" s="546"/>
      <c r="E3940" s="546"/>
      <c r="F3940" s="546"/>
      <c r="G3940" s="546"/>
      <c r="H3940" s="544"/>
      <c r="I3940" s="1251" t="s">
        <v>32</v>
      </c>
      <c r="J3940" s="1252"/>
      <c r="K3940" s="543"/>
      <c r="L3940" s="542"/>
      <c r="M3940" s="540"/>
    </row>
    <row r="3941" spans="1:13">
      <c r="A3941" s="547" t="s">
        <v>31</v>
      </c>
      <c r="B3941" s="546"/>
      <c r="C3941" s="546"/>
      <c r="D3941" s="546"/>
      <c r="E3941" s="546"/>
      <c r="F3941" s="546"/>
      <c r="G3941" s="546"/>
      <c r="H3941" s="544"/>
      <c r="I3941" s="518"/>
      <c r="J3941" s="541"/>
      <c r="K3941" s="543"/>
      <c r="L3941" s="542"/>
      <c r="M3941" s="540"/>
    </row>
    <row r="3942" spans="1:13" ht="19.5" thickBot="1">
      <c r="A3942" s="547" t="s">
        <v>30</v>
      </c>
      <c r="B3942" s="546"/>
      <c r="C3942" s="546"/>
      <c r="D3942" s="546"/>
      <c r="E3942" s="546"/>
      <c r="F3942" s="546"/>
      <c r="G3942" s="546"/>
      <c r="H3942" s="544"/>
      <c r="I3942" s="558"/>
      <c r="J3942" s="541"/>
      <c r="K3942" s="543"/>
      <c r="L3942" s="542"/>
      <c r="M3942" s="540"/>
    </row>
    <row r="3943" spans="1:13" ht="19.5" thickBot="1">
      <c r="A3943" s="674" t="s">
        <v>29</v>
      </c>
      <c r="B3943" s="673"/>
      <c r="C3943" s="673"/>
      <c r="D3943" s="673"/>
      <c r="E3943" s="673"/>
      <c r="F3943" s="673"/>
      <c r="G3943" s="673"/>
      <c r="H3943" s="672"/>
      <c r="I3943" s="550"/>
      <c r="J3943" s="549"/>
      <c r="K3943" s="1274">
        <v>1.1000000000000001</v>
      </c>
      <c r="L3943" s="1270"/>
      <c r="M3943" s="548">
        <f>K3943*12*I3891</f>
        <v>9868.3200000000015</v>
      </c>
    </row>
    <row r="3944" spans="1:13">
      <c r="A3944" s="547" t="s">
        <v>28</v>
      </c>
      <c r="B3944" s="546"/>
      <c r="C3944" s="546"/>
      <c r="D3944" s="546"/>
      <c r="E3944" s="546"/>
      <c r="F3944" s="546"/>
      <c r="G3944" s="546"/>
      <c r="H3944" s="544"/>
      <c r="I3944" s="1251" t="s">
        <v>27</v>
      </c>
      <c r="J3944" s="1252"/>
      <c r="K3944" s="551"/>
      <c r="L3944" s="542"/>
      <c r="M3944" s="540"/>
    </row>
    <row r="3945" spans="1:13" ht="19.5" thickBot="1">
      <c r="A3945" s="547" t="s">
        <v>26</v>
      </c>
      <c r="B3945" s="546"/>
      <c r="C3945" s="546"/>
      <c r="D3945" s="546"/>
      <c r="E3945" s="546"/>
      <c r="F3945" s="546"/>
      <c r="G3945" s="546"/>
      <c r="H3945" s="544"/>
      <c r="I3945" s="518"/>
      <c r="J3945" s="541"/>
      <c r="K3945" s="551"/>
      <c r="L3945" s="542"/>
      <c r="M3945" s="540"/>
    </row>
    <row r="3946" spans="1:13" ht="19.5" thickBot="1">
      <c r="A3946" s="1228" t="s">
        <v>111</v>
      </c>
      <c r="B3946" s="1229"/>
      <c r="C3946" s="1229"/>
      <c r="D3946" s="1229"/>
      <c r="E3946" s="1229"/>
      <c r="F3946" s="1229"/>
      <c r="G3946" s="1229"/>
      <c r="H3946" s="1279"/>
      <c r="I3946" s="550"/>
      <c r="J3946" s="549"/>
      <c r="K3946" s="1274">
        <v>7.34</v>
      </c>
      <c r="L3946" s="1270"/>
      <c r="M3946" s="548">
        <f>K3946*12*I3891</f>
        <v>65848.608000000007</v>
      </c>
    </row>
    <row r="3947" spans="1:13">
      <c r="A3947" s="547" t="s">
        <v>24</v>
      </c>
      <c r="B3947" s="545"/>
      <c r="C3947" s="545"/>
      <c r="D3947" s="545"/>
      <c r="E3947" s="545"/>
      <c r="F3947" s="546"/>
      <c r="G3947" s="545"/>
      <c r="H3947" s="544"/>
      <c r="I3947" s="1271" t="s">
        <v>23</v>
      </c>
      <c r="J3947" s="1272"/>
      <c r="K3947" s="543"/>
      <c r="L3947" s="542"/>
      <c r="M3947" s="540"/>
    </row>
    <row r="3948" spans="1:13">
      <c r="A3948" s="547" t="s">
        <v>22</v>
      </c>
      <c r="B3948" s="545"/>
      <c r="C3948" s="545"/>
      <c r="D3948" s="545"/>
      <c r="E3948" s="545"/>
      <c r="F3948" s="546"/>
      <c r="G3948" s="545"/>
      <c r="H3948" s="544"/>
      <c r="I3948" s="1271" t="s">
        <v>21</v>
      </c>
      <c r="J3948" s="1272"/>
      <c r="K3948" s="543"/>
      <c r="L3948" s="542"/>
      <c r="M3948" s="540"/>
    </row>
    <row r="3949" spans="1:13">
      <c r="A3949" s="547" t="s">
        <v>20</v>
      </c>
      <c r="B3949" s="545"/>
      <c r="C3949" s="545"/>
      <c r="D3949" s="545"/>
      <c r="E3949" s="545"/>
      <c r="F3949" s="546"/>
      <c r="G3949" s="545"/>
      <c r="H3949" s="544"/>
      <c r="I3949" s="1271" t="s">
        <v>19</v>
      </c>
      <c r="J3949" s="1272"/>
      <c r="K3949" s="543"/>
      <c r="L3949" s="542"/>
      <c r="M3949" s="540"/>
    </row>
    <row r="3950" spans="1:13">
      <c r="A3950" s="547" t="s">
        <v>18</v>
      </c>
      <c r="B3950" s="545"/>
      <c r="C3950" s="545"/>
      <c r="D3950" s="545"/>
      <c r="E3950" s="545"/>
      <c r="F3950" s="546"/>
      <c r="G3950" s="545"/>
      <c r="H3950" s="544"/>
      <c r="I3950" s="1271" t="s">
        <v>17</v>
      </c>
      <c r="J3950" s="1272"/>
      <c r="K3950" s="543"/>
      <c r="L3950" s="542"/>
      <c r="M3950" s="540"/>
    </row>
    <row r="3951" spans="1:13">
      <c r="A3951" s="547" t="s">
        <v>16</v>
      </c>
      <c r="B3951" s="545"/>
      <c r="C3951" s="545"/>
      <c r="D3951" s="545"/>
      <c r="E3951" s="545"/>
      <c r="F3951" s="546"/>
      <c r="G3951" s="545"/>
      <c r="H3951" s="544"/>
      <c r="I3951" s="1271" t="s">
        <v>15</v>
      </c>
      <c r="J3951" s="1272"/>
      <c r="K3951" s="543"/>
      <c r="L3951" s="542"/>
      <c r="M3951" s="540"/>
    </row>
    <row r="3952" spans="1:13">
      <c r="A3952" s="547" t="s">
        <v>14</v>
      </c>
      <c r="B3952" s="545"/>
      <c r="C3952" s="545"/>
      <c r="D3952" s="545"/>
      <c r="E3952" s="545"/>
      <c r="F3952" s="546"/>
      <c r="G3952" s="545"/>
      <c r="H3952" s="544"/>
      <c r="I3952" s="518"/>
      <c r="J3952" s="541"/>
      <c r="K3952" s="543"/>
      <c r="L3952" s="542"/>
      <c r="M3952" s="540"/>
    </row>
    <row r="3953" spans="1:13">
      <c r="A3953" s="547" t="s">
        <v>13</v>
      </c>
      <c r="B3953" s="545"/>
      <c r="C3953" s="545"/>
      <c r="D3953" s="545"/>
      <c r="E3953" s="545"/>
      <c r="F3953" s="546"/>
      <c r="G3953" s="545"/>
      <c r="H3953" s="544"/>
      <c r="I3953" s="518"/>
      <c r="J3953" s="541"/>
      <c r="K3953" s="543"/>
      <c r="L3953" s="542"/>
      <c r="M3953" s="540"/>
    </row>
    <row r="3954" spans="1:13">
      <c r="A3954" s="547" t="s">
        <v>12</v>
      </c>
      <c r="B3954" s="545"/>
      <c r="C3954" s="545"/>
      <c r="D3954" s="545"/>
      <c r="E3954" s="545"/>
      <c r="F3954" s="546"/>
      <c r="G3954" s="545"/>
      <c r="H3954" s="544"/>
      <c r="I3954" s="518"/>
      <c r="J3954" s="541"/>
      <c r="K3954" s="543"/>
      <c r="L3954" s="542"/>
      <c r="M3954" s="540"/>
    </row>
    <row r="3955" spans="1:13">
      <c r="A3955" s="547" t="s">
        <v>11</v>
      </c>
      <c r="B3955" s="545"/>
      <c r="C3955" s="545"/>
      <c r="D3955" s="545"/>
      <c r="E3955" s="545"/>
      <c r="F3955" s="546"/>
      <c r="G3955" s="545"/>
      <c r="H3955" s="544"/>
      <c r="I3955" s="518"/>
      <c r="J3955" s="541"/>
      <c r="K3955" s="543"/>
      <c r="L3955" s="542"/>
      <c r="M3955" s="540"/>
    </row>
    <row r="3956" spans="1:13">
      <c r="A3956" s="547" t="s">
        <v>10</v>
      </c>
      <c r="B3956" s="545"/>
      <c r="C3956" s="545"/>
      <c r="D3956" s="545"/>
      <c r="E3956" s="545"/>
      <c r="F3956" s="546"/>
      <c r="G3956" s="545"/>
      <c r="H3956" s="544"/>
      <c r="I3956" s="518"/>
      <c r="J3956" s="541"/>
      <c r="K3956" s="543"/>
      <c r="L3956" s="542"/>
      <c r="M3956" s="540"/>
    </row>
    <row r="3957" spans="1:13" ht="19.5" thickBot="1">
      <c r="A3957" s="1248" t="s">
        <v>9</v>
      </c>
      <c r="B3957" s="1249"/>
      <c r="C3957" s="1249"/>
      <c r="D3957" s="1249"/>
      <c r="E3957" s="1249"/>
      <c r="F3957" s="1249"/>
      <c r="G3957" s="1249"/>
      <c r="H3957" s="1250"/>
      <c r="I3957" s="518"/>
      <c r="J3957" s="541"/>
      <c r="K3957" s="518"/>
      <c r="L3957" s="541"/>
      <c r="M3957" s="540"/>
    </row>
    <row r="3958" spans="1:13">
      <c r="A3958" s="539" t="s">
        <v>8</v>
      </c>
      <c r="B3958" s="538"/>
      <c r="C3958" s="538"/>
      <c r="D3958" s="538"/>
      <c r="E3958" s="538"/>
      <c r="F3958" s="538"/>
      <c r="G3958" s="538"/>
      <c r="H3958" s="538"/>
      <c r="I3958" s="1251" t="s">
        <v>3</v>
      </c>
      <c r="J3958" s="1252"/>
      <c r="K3958" s="537"/>
      <c r="L3958" s="536"/>
      <c r="M3958" s="535"/>
    </row>
    <row r="3959" spans="1:13" ht="19.5" thickBot="1">
      <c r="A3959" s="534" t="s">
        <v>7</v>
      </c>
      <c r="B3959" s="533"/>
      <c r="C3959" s="533"/>
      <c r="D3959" s="533"/>
      <c r="E3959" s="533"/>
      <c r="F3959" s="533"/>
      <c r="G3959" s="533"/>
      <c r="H3959" s="533"/>
      <c r="I3959" s="532"/>
      <c r="J3959" s="530"/>
      <c r="K3959" s="531"/>
      <c r="L3959" s="530"/>
      <c r="M3959" s="529"/>
    </row>
    <row r="3960" spans="1:13" ht="19.5" thickBot="1">
      <c r="A3960" s="1228" t="s">
        <v>6</v>
      </c>
      <c r="B3960" s="1229"/>
      <c r="C3960" s="1229"/>
      <c r="D3960" s="1229"/>
      <c r="E3960" s="1229"/>
      <c r="F3960" s="1229"/>
      <c r="G3960" s="1229"/>
      <c r="H3960" s="1299"/>
      <c r="I3960" s="1232" t="s">
        <v>5</v>
      </c>
      <c r="J3960" s="1300"/>
      <c r="K3960" s="1296">
        <v>1.69</v>
      </c>
      <c r="L3960" s="1297"/>
      <c r="M3960" s="521">
        <f>K3960*12*I3891</f>
        <v>15161.328000000001</v>
      </c>
    </row>
    <row r="3961" spans="1:13" ht="19.5" thickBot="1">
      <c r="A3961" s="526" t="s">
        <v>4</v>
      </c>
      <c r="B3961" s="525"/>
      <c r="C3961" s="525"/>
      <c r="D3961" s="525"/>
      <c r="E3961" s="525"/>
      <c r="F3961" s="525"/>
      <c r="G3961" s="525"/>
      <c r="H3961" s="525"/>
      <c r="I3961" s="1232" t="s">
        <v>3</v>
      </c>
      <c r="J3961" s="1233"/>
      <c r="K3961" s="1258">
        <v>0.23</v>
      </c>
      <c r="L3961" s="1259"/>
      <c r="M3961" s="521">
        <f>K3961*I3891*12</f>
        <v>2063.3760000000002</v>
      </c>
    </row>
    <row r="3962" spans="1:13" ht="19.5" thickBot="1">
      <c r="A3962" s="526" t="s">
        <v>2</v>
      </c>
      <c r="B3962" s="525"/>
      <c r="C3962" s="525"/>
      <c r="D3962" s="525"/>
      <c r="E3962" s="525"/>
      <c r="F3962" s="525"/>
      <c r="G3962" s="525"/>
      <c r="H3962" s="525"/>
      <c r="I3962" s="524"/>
      <c r="J3962" s="523"/>
      <c r="K3962" s="1258"/>
      <c r="L3962" s="1259"/>
      <c r="M3962" s="521">
        <f>K3962*12*I3892</f>
        <v>0</v>
      </c>
    </row>
    <row r="3963" spans="1:13" ht="19.5" thickBot="1">
      <c r="A3963" s="1228" t="s">
        <v>0</v>
      </c>
      <c r="B3963" s="1229"/>
      <c r="C3963" s="1229"/>
      <c r="D3963" s="1229"/>
      <c r="E3963" s="1229"/>
      <c r="F3963" s="1229"/>
      <c r="G3963" s="1229"/>
      <c r="H3963" s="1229"/>
      <c r="I3963" s="522"/>
      <c r="J3963" s="521"/>
      <c r="K3963" s="1230">
        <f>K3892+K3902+K3917+K3946+K3960+K3962+K3961</f>
        <v>61.249999999999993</v>
      </c>
      <c r="L3963" s="1231"/>
      <c r="M3963" s="521">
        <f>M3892+M3902+M3917+M3946+M3960+M3962+M3961</f>
        <v>549486.00000000012</v>
      </c>
    </row>
    <row r="3965" spans="1:13">
      <c r="A3965" s="1329" t="s">
        <v>104</v>
      </c>
      <c r="B3965" s="1329"/>
      <c r="C3965" s="1329"/>
      <c r="D3965" s="1329"/>
      <c r="E3965" s="1329"/>
      <c r="F3965" s="1329"/>
      <c r="G3965" s="1329"/>
      <c r="H3965" s="1329"/>
      <c r="I3965" s="1329"/>
      <c r="J3965" s="1329"/>
      <c r="K3965" s="1329"/>
      <c r="L3965" s="1329"/>
      <c r="M3965" s="573"/>
    </row>
    <row r="3966" spans="1:13">
      <c r="A3966" s="1294" t="s">
        <v>139</v>
      </c>
      <c r="B3966" s="1294"/>
      <c r="C3966" s="1294"/>
      <c r="D3966" s="1294"/>
      <c r="E3966" s="1294"/>
      <c r="F3966" s="1294"/>
      <c r="G3966" s="1294"/>
      <c r="H3966" s="1294"/>
      <c r="I3966" s="1294"/>
      <c r="J3966" s="1294"/>
      <c r="K3966" s="1294"/>
      <c r="L3966" s="1294"/>
      <c r="M3966" s="573"/>
    </row>
    <row r="3967" spans="1:13">
      <c r="A3967" s="607"/>
      <c r="B3967" s="607"/>
      <c r="C3967" s="607"/>
      <c r="D3967" s="607"/>
      <c r="E3967" s="607"/>
      <c r="F3967" s="607" t="s">
        <v>230</v>
      </c>
      <c r="G3967" s="607"/>
      <c r="H3967" s="607"/>
      <c r="I3967" s="607"/>
      <c r="J3967" s="607"/>
      <c r="K3967" s="607"/>
      <c r="L3967" s="607"/>
      <c r="M3967" s="573"/>
    </row>
    <row r="3968" spans="1:13">
      <c r="A3968" s="615"/>
      <c r="B3968" s="591"/>
      <c r="C3968" s="1295" t="s">
        <v>100</v>
      </c>
      <c r="D3968" s="1295"/>
      <c r="E3968" s="1295"/>
      <c r="F3968" s="591"/>
      <c r="G3968" s="591"/>
      <c r="H3968" s="590"/>
      <c r="I3968" s="1285" t="s">
        <v>99</v>
      </c>
      <c r="J3968" s="1286"/>
      <c r="K3968" s="1285" t="s">
        <v>98</v>
      </c>
      <c r="L3968" s="1286"/>
      <c r="M3968" s="589"/>
    </row>
    <row r="3969" spans="1:13">
      <c r="A3969" s="558"/>
      <c r="B3969" s="518"/>
      <c r="C3969" s="518"/>
      <c r="D3969" s="518"/>
      <c r="E3969" s="518"/>
      <c r="F3969" s="518"/>
      <c r="G3969" s="518"/>
      <c r="H3969" s="541"/>
      <c r="I3969" s="518"/>
      <c r="J3969" s="541"/>
      <c r="K3969" s="1271" t="s">
        <v>97</v>
      </c>
      <c r="L3969" s="1272"/>
      <c r="M3969" s="616" t="s">
        <v>96</v>
      </c>
    </row>
    <row r="3970" spans="1:13">
      <c r="A3970" s="558"/>
      <c r="B3970" s="518"/>
      <c r="C3970" s="518"/>
      <c r="D3970" s="518"/>
      <c r="E3970" s="518"/>
      <c r="F3970" s="518"/>
      <c r="G3970" s="518"/>
      <c r="H3970" s="541"/>
      <c r="I3970" s="1271" t="s">
        <v>95</v>
      </c>
      <c r="J3970" s="1272"/>
      <c r="K3970" s="1275" t="s">
        <v>94</v>
      </c>
      <c r="L3970" s="1276"/>
      <c r="M3970" s="616" t="s">
        <v>93</v>
      </c>
    </row>
    <row r="3971" spans="1:13" ht="19.5" thickBot="1">
      <c r="A3971" s="615"/>
      <c r="B3971" s="591"/>
      <c r="C3971" s="591"/>
      <c r="D3971" s="591"/>
      <c r="E3971" s="591"/>
      <c r="F3971" s="591"/>
      <c r="G3971" s="591"/>
      <c r="H3971" s="590"/>
      <c r="I3971" s="1291">
        <v>642</v>
      </c>
      <c r="J3971" s="1292"/>
      <c r="K3971" s="1240"/>
      <c r="L3971" s="1241"/>
      <c r="M3971" s="614"/>
    </row>
    <row r="3972" spans="1:13">
      <c r="A3972" s="605" t="s">
        <v>92</v>
      </c>
      <c r="B3972" s="583"/>
      <c r="C3972" s="583"/>
      <c r="D3972" s="583"/>
      <c r="E3972" s="583"/>
      <c r="F3972" s="583"/>
      <c r="G3972" s="583"/>
      <c r="H3972" s="613"/>
      <c r="I3972" s="537"/>
      <c r="J3972" s="536"/>
      <c r="K3972" s="1293">
        <f>K3975+K3978</f>
        <v>9.59</v>
      </c>
      <c r="L3972" s="1288"/>
      <c r="M3972" s="535">
        <f>K3972*12*I3971</f>
        <v>73881.36</v>
      </c>
    </row>
    <row r="3973" spans="1:13">
      <c r="A3973" s="612" t="s">
        <v>91</v>
      </c>
      <c r="B3973" s="611"/>
      <c r="C3973" s="611"/>
      <c r="D3973" s="611"/>
      <c r="E3973" s="611"/>
      <c r="F3973" s="611"/>
      <c r="G3973" s="611"/>
      <c r="H3973" s="606"/>
      <c r="I3973" s="518"/>
      <c r="J3973" s="541"/>
      <c r="K3973" s="518"/>
      <c r="L3973" s="541"/>
      <c r="M3973" s="610"/>
    </row>
    <row r="3974" spans="1:13" ht="19.5" thickBot="1">
      <c r="A3974" s="601" t="s">
        <v>90</v>
      </c>
      <c r="B3974" s="609"/>
      <c r="C3974" s="609"/>
      <c r="D3974" s="609"/>
      <c r="E3974" s="609"/>
      <c r="F3974" s="609"/>
      <c r="G3974" s="609"/>
      <c r="H3974" s="608"/>
      <c r="I3974" s="531"/>
      <c r="J3974" s="530"/>
      <c r="K3974" s="531"/>
      <c r="L3974" s="530"/>
      <c r="M3974" s="529"/>
    </row>
    <row r="3975" spans="1:13">
      <c r="A3975" s="588" t="s">
        <v>89</v>
      </c>
      <c r="B3975" s="581"/>
      <c r="C3975" s="581"/>
      <c r="D3975" s="581"/>
      <c r="E3975" s="581"/>
      <c r="F3975" s="581"/>
      <c r="G3975" s="581"/>
      <c r="H3975" s="580"/>
      <c r="I3975" s="1275" t="s">
        <v>27</v>
      </c>
      <c r="J3975" s="1276"/>
      <c r="K3975" s="1251">
        <v>5.54</v>
      </c>
      <c r="L3975" s="1252"/>
      <c r="M3975" s="540">
        <f>K3975*12*I3971</f>
        <v>42680.160000000003</v>
      </c>
    </row>
    <row r="3976" spans="1:13">
      <c r="A3976" s="547" t="s">
        <v>80</v>
      </c>
      <c r="B3976" s="518"/>
      <c r="C3976" s="518"/>
      <c r="D3976" s="518"/>
      <c r="E3976" s="518"/>
      <c r="F3976" s="518"/>
      <c r="G3976" s="518"/>
      <c r="H3976" s="541"/>
      <c r="I3976" s="1271" t="s">
        <v>70</v>
      </c>
      <c r="J3976" s="1272"/>
      <c r="K3976" s="573"/>
      <c r="L3976" s="541"/>
      <c r="M3976" s="540"/>
    </row>
    <row r="3977" spans="1:13">
      <c r="A3977" s="588" t="s">
        <v>79</v>
      </c>
      <c r="B3977" s="581"/>
      <c r="C3977" s="581"/>
      <c r="D3977" s="581"/>
      <c r="E3977" s="581"/>
      <c r="F3977" s="581"/>
      <c r="G3977" s="581"/>
      <c r="H3977" s="580"/>
      <c r="I3977" s="1275"/>
      <c r="J3977" s="1276"/>
      <c r="K3977" s="573"/>
      <c r="L3977" s="541"/>
      <c r="M3977" s="540"/>
    </row>
    <row r="3978" spans="1:13">
      <c r="A3978" s="588" t="s">
        <v>88</v>
      </c>
      <c r="B3978" s="581"/>
      <c r="C3978" s="581"/>
      <c r="D3978" s="581"/>
      <c r="E3978" s="581"/>
      <c r="F3978" s="581"/>
      <c r="G3978" s="581"/>
      <c r="H3978" s="580"/>
      <c r="I3978" s="1277" t="s">
        <v>59</v>
      </c>
      <c r="J3978" s="1278"/>
      <c r="K3978" s="1271">
        <v>4.05</v>
      </c>
      <c r="L3978" s="1272"/>
      <c r="M3978" s="540">
        <f>K3978*12*I3971</f>
        <v>31201.199999999997</v>
      </c>
    </row>
    <row r="3979" spans="1:13">
      <c r="A3979" s="595" t="s">
        <v>87</v>
      </c>
      <c r="B3979" s="563"/>
      <c r="C3979" s="563"/>
      <c r="D3979" s="563"/>
      <c r="E3979" s="563"/>
      <c r="F3979" s="563"/>
      <c r="G3979" s="563"/>
      <c r="H3979" s="517"/>
      <c r="I3979" s="1271" t="s">
        <v>70</v>
      </c>
      <c r="J3979" s="1272"/>
      <c r="K3979" s="607"/>
      <c r="L3979" s="606"/>
      <c r="M3979" s="540"/>
    </row>
    <row r="3980" spans="1:13">
      <c r="A3980" s="594" t="s">
        <v>86</v>
      </c>
      <c r="B3980" s="591"/>
      <c r="C3980" s="591"/>
      <c r="D3980" s="591"/>
      <c r="E3980" s="591"/>
      <c r="F3980" s="591"/>
      <c r="G3980" s="591"/>
      <c r="H3980" s="590"/>
      <c r="I3980" s="1271"/>
      <c r="J3980" s="1272"/>
      <c r="K3980" s="573"/>
      <c r="L3980" s="541"/>
      <c r="M3980" s="540"/>
    </row>
    <row r="3981" spans="1:13" ht="19.5" thickBot="1">
      <c r="A3981" s="588" t="s">
        <v>85</v>
      </c>
      <c r="B3981" s="587"/>
      <c r="C3981" s="587"/>
      <c r="D3981" s="587"/>
      <c r="E3981" s="587"/>
      <c r="F3981" s="587"/>
      <c r="G3981" s="587"/>
      <c r="H3981" s="586"/>
      <c r="I3981" s="581"/>
      <c r="J3981" s="580"/>
      <c r="K3981" s="1238"/>
      <c r="L3981" s="1239"/>
      <c r="M3981" s="540"/>
    </row>
    <row r="3982" spans="1:13">
      <c r="A3982" s="605" t="s">
        <v>84</v>
      </c>
      <c r="B3982" s="604"/>
      <c r="C3982" s="604"/>
      <c r="D3982" s="604"/>
      <c r="E3982" s="604"/>
      <c r="F3982" s="604"/>
      <c r="G3982" s="604"/>
      <c r="H3982" s="603"/>
      <c r="I3982" s="537"/>
      <c r="J3982" s="602"/>
      <c r="K3982" s="1290">
        <f>K3984+K3989+K3992</f>
        <v>6.1999999999999993</v>
      </c>
      <c r="L3982" s="1288"/>
      <c r="M3982" s="535">
        <f>K3982*12*I3971</f>
        <v>47764.799999999996</v>
      </c>
    </row>
    <row r="3983" spans="1:13" ht="19.5" thickBot="1">
      <c r="A3983" s="601" t="s">
        <v>83</v>
      </c>
      <c r="B3983" s="600"/>
      <c r="C3983" s="600"/>
      <c r="D3983" s="600"/>
      <c r="E3983" s="600"/>
      <c r="F3983" s="600"/>
      <c r="G3983" s="600"/>
      <c r="H3983" s="599"/>
      <c r="I3983" s="531"/>
      <c r="J3983" s="598"/>
      <c r="K3983" s="531"/>
      <c r="L3983" s="530"/>
      <c r="M3983" s="529"/>
    </row>
    <row r="3984" spans="1:13">
      <c r="A3984" s="547" t="s">
        <v>82</v>
      </c>
      <c r="B3984" s="546"/>
      <c r="C3984" s="546"/>
      <c r="D3984" s="546"/>
      <c r="E3984" s="546"/>
      <c r="F3984" s="546"/>
      <c r="G3984" s="546"/>
      <c r="H3984" s="544"/>
      <c r="I3984" s="1271" t="s">
        <v>27</v>
      </c>
      <c r="J3984" s="1272"/>
      <c r="K3984" s="1251">
        <v>3.11</v>
      </c>
      <c r="L3984" s="1252"/>
      <c r="M3984" s="540">
        <f>K3984*12*I3971</f>
        <v>23959.439999999999</v>
      </c>
    </row>
    <row r="3985" spans="1:13">
      <c r="A3985" s="588" t="s">
        <v>81</v>
      </c>
      <c r="B3985" s="587"/>
      <c r="C3985" s="587"/>
      <c r="D3985" s="587"/>
      <c r="E3985" s="587"/>
      <c r="F3985" s="587"/>
      <c r="G3985" s="587"/>
      <c r="H3985" s="586"/>
      <c r="I3985" s="597"/>
      <c r="J3985" s="596"/>
      <c r="K3985" s="573"/>
      <c r="L3985" s="541"/>
      <c r="M3985" s="540"/>
    </row>
    <row r="3986" spans="1:13">
      <c r="A3986" s="547" t="s">
        <v>80</v>
      </c>
      <c r="B3986" s="518"/>
      <c r="C3986" s="518"/>
      <c r="D3986" s="518"/>
      <c r="E3986" s="518"/>
      <c r="F3986" s="518"/>
      <c r="G3986" s="518"/>
      <c r="H3986" s="541"/>
      <c r="I3986" s="1271" t="s">
        <v>70</v>
      </c>
      <c r="J3986" s="1272"/>
      <c r="K3986" s="573"/>
      <c r="L3986" s="541"/>
      <c r="M3986" s="540"/>
    </row>
    <row r="3987" spans="1:13">
      <c r="A3987" s="588" t="s">
        <v>79</v>
      </c>
      <c r="B3987" s="581"/>
      <c r="C3987" s="581"/>
      <c r="D3987" s="581"/>
      <c r="E3987" s="581"/>
      <c r="F3987" s="581"/>
      <c r="G3987" s="581"/>
      <c r="H3987" s="580"/>
      <c r="I3987" s="1275"/>
      <c r="J3987" s="1276"/>
      <c r="K3987" s="573"/>
      <c r="L3987" s="541"/>
      <c r="M3987" s="540"/>
    </row>
    <row r="3988" spans="1:13">
      <c r="A3988" s="595" t="s">
        <v>78</v>
      </c>
      <c r="B3988" s="563"/>
      <c r="C3988" s="517"/>
      <c r="D3988" s="518"/>
      <c r="E3988" s="518"/>
      <c r="F3988" s="518"/>
      <c r="G3988" s="518"/>
      <c r="H3988" s="541"/>
      <c r="I3988" s="1271" t="s">
        <v>70</v>
      </c>
      <c r="J3988" s="1272"/>
      <c r="K3988" s="573"/>
      <c r="L3988" s="541"/>
      <c r="M3988" s="540"/>
    </row>
    <row r="3989" spans="1:13">
      <c r="A3989" s="547" t="s">
        <v>77</v>
      </c>
      <c r="B3989" s="518"/>
      <c r="C3989" s="518"/>
      <c r="D3989" s="563"/>
      <c r="E3989" s="563"/>
      <c r="F3989" s="563"/>
      <c r="G3989" s="563"/>
      <c r="H3989" s="517"/>
      <c r="I3989" s="1277" t="s">
        <v>59</v>
      </c>
      <c r="J3989" s="1278"/>
      <c r="K3989" s="1271">
        <v>1.36</v>
      </c>
      <c r="L3989" s="1272"/>
      <c r="M3989" s="540">
        <f>K3989*12*I3971</f>
        <v>10477.44</v>
      </c>
    </row>
    <row r="3990" spans="1:13">
      <c r="A3990" s="594" t="s">
        <v>76</v>
      </c>
      <c r="B3990" s="593"/>
      <c r="C3990" s="593"/>
      <c r="D3990" s="593"/>
      <c r="E3990" s="593"/>
      <c r="F3990" s="593"/>
      <c r="G3990" s="593"/>
      <c r="H3990" s="592"/>
      <c r="I3990" s="1285" t="s">
        <v>75</v>
      </c>
      <c r="J3990" s="1286"/>
      <c r="K3990" s="573"/>
      <c r="L3990" s="541"/>
      <c r="M3990" s="540"/>
    </row>
    <row r="3991" spans="1:13">
      <c r="A3991" s="588"/>
      <c r="B3991" s="587"/>
      <c r="C3991" s="587"/>
      <c r="D3991" s="587"/>
      <c r="E3991" s="587"/>
      <c r="F3991" s="587"/>
      <c r="G3991" s="587"/>
      <c r="H3991" s="586"/>
      <c r="I3991" s="581" t="s">
        <v>74</v>
      </c>
      <c r="J3991" s="580"/>
      <c r="K3991" s="573"/>
      <c r="L3991" s="541"/>
      <c r="M3991" s="540"/>
    </row>
    <row r="3992" spans="1:13">
      <c r="A3992" s="594" t="s">
        <v>73</v>
      </c>
      <c r="B3992" s="593"/>
      <c r="C3992" s="593"/>
      <c r="D3992" s="593"/>
      <c r="E3992" s="593"/>
      <c r="F3992" s="593"/>
      <c r="G3992" s="593"/>
      <c r="H3992" s="592"/>
      <c r="I3992" s="1285" t="s">
        <v>59</v>
      </c>
      <c r="J3992" s="1286"/>
      <c r="K3992" s="1271">
        <v>1.73</v>
      </c>
      <c r="L3992" s="1272"/>
      <c r="M3992" s="540">
        <f>K3992*12*I3971</f>
        <v>13327.919999999998</v>
      </c>
    </row>
    <row r="3993" spans="1:13">
      <c r="A3993" s="588" t="s">
        <v>72</v>
      </c>
      <c r="B3993" s="587"/>
      <c r="C3993" s="587"/>
      <c r="D3993" s="587"/>
      <c r="E3993" s="587"/>
      <c r="F3993" s="587"/>
      <c r="G3993" s="587"/>
      <c r="H3993" s="586"/>
      <c r="I3993" s="581"/>
      <c r="J3993" s="580"/>
      <c r="K3993" s="573"/>
      <c r="L3993" s="541"/>
      <c r="M3993" s="540"/>
    </row>
    <row r="3994" spans="1:13">
      <c r="A3994" s="594" t="s">
        <v>71</v>
      </c>
      <c r="B3994" s="593"/>
      <c r="C3994" s="593"/>
      <c r="D3994" s="593"/>
      <c r="E3994" s="593"/>
      <c r="F3994" s="593"/>
      <c r="G3994" s="593"/>
      <c r="H3994" s="592"/>
      <c r="I3994" s="1271" t="s">
        <v>70</v>
      </c>
      <c r="J3994" s="1272"/>
      <c r="K3994" s="573"/>
      <c r="L3994" s="541"/>
      <c r="M3994" s="540"/>
    </row>
    <row r="3995" spans="1:13">
      <c r="A3995" s="594" t="s">
        <v>69</v>
      </c>
      <c r="B3995" s="593"/>
      <c r="C3995" s="593"/>
      <c r="D3995" s="593"/>
      <c r="E3995" s="593"/>
      <c r="F3995" s="593"/>
      <c r="G3995" s="593"/>
      <c r="H3995" s="592"/>
      <c r="I3995" s="1285" t="s">
        <v>68</v>
      </c>
      <c r="J3995" s="1286"/>
      <c r="K3995" s="591"/>
      <c r="L3995" s="590"/>
      <c r="M3995" s="589"/>
    </row>
    <row r="3996" spans="1:13" ht="19.5" thickBot="1">
      <c r="A3996" s="588"/>
      <c r="B3996" s="587"/>
      <c r="C3996" s="587"/>
      <c r="D3996" s="587"/>
      <c r="E3996" s="587"/>
      <c r="F3996" s="587"/>
      <c r="G3996" s="587"/>
      <c r="H3996" s="586"/>
      <c r="I3996" s="1282" t="s">
        <v>67</v>
      </c>
      <c r="J3996" s="1283"/>
      <c r="K3996" s="581"/>
      <c r="L3996" s="580"/>
      <c r="M3996" s="585"/>
    </row>
    <row r="3997" spans="1:13">
      <c r="A3997" s="584" t="s">
        <v>66</v>
      </c>
      <c r="B3997" s="583"/>
      <c r="C3997" s="583"/>
      <c r="D3997" s="583"/>
      <c r="E3997" s="583"/>
      <c r="F3997" s="583"/>
      <c r="G3997" s="537"/>
      <c r="H3997" s="536"/>
      <c r="I3997" s="537"/>
      <c r="J3997" s="536"/>
      <c r="K3997" s="1287">
        <f>K3999+K4006+K4014+K4018+K4019+K4023</f>
        <v>39.18</v>
      </c>
      <c r="L3997" s="1288"/>
      <c r="M3997" s="535">
        <f>M3999+M4006+M4014+M4018+M4019+M4023</f>
        <v>301842.71999999997</v>
      </c>
    </row>
    <row r="3998" spans="1:13" ht="19.5" thickBot="1">
      <c r="A3998" s="582"/>
      <c r="B3998" s="531"/>
      <c r="C3998" s="531"/>
      <c r="D3998" s="531"/>
      <c r="E3998" s="531"/>
      <c r="F3998" s="531"/>
      <c r="G3998" s="531"/>
      <c r="H3998" s="530"/>
      <c r="I3998" s="531"/>
      <c r="J3998" s="530"/>
      <c r="K3998" s="531"/>
      <c r="L3998" s="530"/>
      <c r="M3998" s="529"/>
    </row>
    <row r="3999" spans="1:13" ht="19.5" thickBot="1">
      <c r="A3999" s="1228" t="s">
        <v>65</v>
      </c>
      <c r="B3999" s="1229"/>
      <c r="C3999" s="1229"/>
      <c r="D3999" s="1229"/>
      <c r="E3999" s="1229"/>
      <c r="F3999" s="1229"/>
      <c r="G3999" s="1229"/>
      <c r="H3999" s="1279"/>
      <c r="I3999" s="550"/>
      <c r="J3999" s="549"/>
      <c r="K3999" s="1289">
        <f>K4000+K4001+K4002+K4004+K4005</f>
        <v>9.6900000000000013</v>
      </c>
      <c r="L3999" s="1284"/>
      <c r="M3999" s="548">
        <f>K3999*12*I3971</f>
        <v>74651.760000000009</v>
      </c>
    </row>
    <row r="4000" spans="1:13">
      <c r="A4000" s="588" t="s">
        <v>64</v>
      </c>
      <c r="B4000" s="587"/>
      <c r="C4000" s="587"/>
      <c r="D4000" s="587"/>
      <c r="E4000" s="587"/>
      <c r="F4000" s="587"/>
      <c r="G4000" s="587"/>
      <c r="H4000" s="586"/>
      <c r="I4000" s="1275" t="s">
        <v>63</v>
      </c>
      <c r="J4000" s="1276"/>
      <c r="K4000" s="1251">
        <v>2.2400000000000002</v>
      </c>
      <c r="L4000" s="1252"/>
      <c r="M4000" s="540">
        <f>K4000*12*I3971</f>
        <v>17256.960000000003</v>
      </c>
    </row>
    <row r="4001" spans="1:15">
      <c r="A4001" s="595" t="s">
        <v>62</v>
      </c>
      <c r="B4001" s="676"/>
      <c r="C4001" s="676"/>
      <c r="D4001" s="676"/>
      <c r="E4001" s="676"/>
      <c r="F4001" s="676"/>
      <c r="G4001" s="676"/>
      <c r="H4001" s="675"/>
      <c r="I4001" s="1277" t="s">
        <v>61</v>
      </c>
      <c r="J4001" s="1278"/>
      <c r="K4001" s="1271">
        <v>5.28</v>
      </c>
      <c r="L4001" s="1272"/>
      <c r="M4001" s="540">
        <f>K4001*12*I3971</f>
        <v>40677.120000000003</v>
      </c>
    </row>
    <row r="4002" spans="1:15">
      <c r="A4002" s="594" t="s">
        <v>60</v>
      </c>
      <c r="B4002" s="593"/>
      <c r="C4002" s="593"/>
      <c r="D4002" s="593"/>
      <c r="E4002" s="593"/>
      <c r="F4002" s="593"/>
      <c r="G4002" s="593"/>
      <c r="H4002" s="592"/>
      <c r="I4002" s="1285" t="s">
        <v>59</v>
      </c>
      <c r="J4002" s="1286"/>
      <c r="K4002" s="1271">
        <v>0.6</v>
      </c>
      <c r="L4002" s="1272"/>
      <c r="M4002" s="540">
        <f>K4002*12*I3971</f>
        <v>4622.3999999999996</v>
      </c>
    </row>
    <row r="4003" spans="1:15">
      <c r="A4003" s="678" t="s">
        <v>58</v>
      </c>
      <c r="B4003" s="581"/>
      <c r="C4003" s="581"/>
      <c r="D4003" s="581"/>
      <c r="E4003" s="587"/>
      <c r="F4003" s="587"/>
      <c r="G4003" s="587"/>
      <c r="H4003" s="586"/>
      <c r="I4003" s="581"/>
      <c r="J4003" s="580"/>
      <c r="K4003" s="518"/>
      <c r="L4003" s="541"/>
      <c r="M4003" s="540"/>
    </row>
    <row r="4004" spans="1:15">
      <c r="A4004" s="595" t="s">
        <v>57</v>
      </c>
      <c r="B4004" s="676"/>
      <c r="C4004" s="676"/>
      <c r="D4004" s="676"/>
      <c r="E4004" s="676"/>
      <c r="F4004" s="676"/>
      <c r="G4004" s="676"/>
      <c r="H4004" s="675"/>
      <c r="I4004" s="1277" t="s">
        <v>27</v>
      </c>
      <c r="J4004" s="1278"/>
      <c r="K4004" s="1271">
        <v>0.18</v>
      </c>
      <c r="L4004" s="1272"/>
      <c r="M4004" s="540">
        <f>K4004*12*I3971</f>
        <v>1386.72</v>
      </c>
    </row>
    <row r="4005" spans="1:15" ht="19.5" thickBot="1">
      <c r="A4005" s="594" t="s">
        <v>56</v>
      </c>
      <c r="B4005" s="593"/>
      <c r="C4005" s="593"/>
      <c r="D4005" s="593"/>
      <c r="E4005" s="593"/>
      <c r="F4005" s="593"/>
      <c r="G4005" s="593"/>
      <c r="H4005" s="592"/>
      <c r="I4005" s="1240" t="s">
        <v>27</v>
      </c>
      <c r="J4005" s="1241"/>
      <c r="K4005" s="1282">
        <v>1.39</v>
      </c>
      <c r="L4005" s="1283"/>
      <c r="M4005" s="540">
        <f>K4005*12*I3971</f>
        <v>10708.56</v>
      </c>
    </row>
    <row r="4006" spans="1:15" ht="19.5" thickBot="1">
      <c r="A4006" s="1303" t="s">
        <v>55</v>
      </c>
      <c r="B4006" s="1304"/>
      <c r="C4006" s="1304"/>
      <c r="D4006" s="1304"/>
      <c r="E4006" s="1304"/>
      <c r="F4006" s="1304"/>
      <c r="G4006" s="1304"/>
      <c r="H4006" s="1305"/>
      <c r="I4006" s="550"/>
      <c r="J4006" s="549"/>
      <c r="K4006" s="1274">
        <f>K4007+K4008+K4010+K4011+K4012+K4013</f>
        <v>2.5499999999999998</v>
      </c>
      <c r="L4006" s="1284"/>
      <c r="M4006" s="548">
        <f>K4006*12*I3971</f>
        <v>19645.199999999997</v>
      </c>
    </row>
    <row r="4007" spans="1:15">
      <c r="A4007" s="677" t="s">
        <v>54</v>
      </c>
      <c r="B4007" s="581"/>
      <c r="C4007" s="581"/>
      <c r="D4007" s="581"/>
      <c r="E4007" s="581"/>
      <c r="F4007" s="587"/>
      <c r="G4007" s="587"/>
      <c r="H4007" s="586"/>
      <c r="I4007" s="576"/>
      <c r="J4007" s="541"/>
      <c r="K4007" s="1251">
        <v>0.14000000000000001</v>
      </c>
      <c r="L4007" s="1252"/>
      <c r="M4007" s="540">
        <f>K4007*12*I3971</f>
        <v>1078.5600000000002</v>
      </c>
    </row>
    <row r="4008" spans="1:15">
      <c r="A4008" s="615" t="s">
        <v>53</v>
      </c>
      <c r="B4008" s="591"/>
      <c r="C4008" s="591"/>
      <c r="D4008" s="591"/>
      <c r="E4008" s="591"/>
      <c r="F4008" s="593"/>
      <c r="G4008" s="593"/>
      <c r="H4008" s="592"/>
      <c r="I4008" s="1271" t="s">
        <v>52</v>
      </c>
      <c r="J4008" s="1272"/>
      <c r="K4008" s="1271">
        <v>1.22</v>
      </c>
      <c r="L4008" s="1272"/>
      <c r="M4008" s="540">
        <f>K4008*12*I3971</f>
        <v>9398.880000000001</v>
      </c>
    </row>
    <row r="4009" spans="1:15">
      <c r="A4009" s="588" t="s">
        <v>51</v>
      </c>
      <c r="B4009" s="587"/>
      <c r="C4009" s="587"/>
      <c r="D4009" s="587"/>
      <c r="E4009" s="587"/>
      <c r="F4009" s="587"/>
      <c r="G4009" s="587"/>
      <c r="H4009" s="586"/>
      <c r="I4009" s="1275" t="s">
        <v>50</v>
      </c>
      <c r="J4009" s="1276"/>
      <c r="K4009" s="573"/>
      <c r="L4009" s="541"/>
      <c r="M4009" s="540"/>
    </row>
    <row r="4010" spans="1:15">
      <c r="A4010" s="595" t="s">
        <v>49</v>
      </c>
      <c r="B4010" s="676"/>
      <c r="C4010" s="676"/>
      <c r="D4010" s="676"/>
      <c r="E4010" s="676"/>
      <c r="F4010" s="676"/>
      <c r="G4010" s="676"/>
      <c r="H4010" s="675"/>
      <c r="I4010" s="1277" t="s">
        <v>48</v>
      </c>
      <c r="J4010" s="1278"/>
      <c r="K4010" s="1271">
        <v>0.75</v>
      </c>
      <c r="L4010" s="1272"/>
      <c r="M4010" s="540">
        <f>K4010*12*I3971</f>
        <v>5778</v>
      </c>
    </row>
    <row r="4011" spans="1:15">
      <c r="A4011" s="595" t="s">
        <v>47</v>
      </c>
      <c r="B4011" s="676"/>
      <c r="C4011" s="676"/>
      <c r="D4011" s="676"/>
      <c r="E4011" s="676"/>
      <c r="F4011" s="676"/>
      <c r="G4011" s="676"/>
      <c r="H4011" s="675"/>
      <c r="I4011" s="1277" t="s">
        <v>46</v>
      </c>
      <c r="J4011" s="1278"/>
      <c r="K4011" s="1271">
        <v>0.19</v>
      </c>
      <c r="L4011" s="1272"/>
      <c r="M4011" s="540">
        <f>K4011*12*I3971</f>
        <v>1463.7600000000002</v>
      </c>
    </row>
    <row r="4012" spans="1:15">
      <c r="A4012" s="594" t="s">
        <v>38</v>
      </c>
      <c r="B4012" s="593"/>
      <c r="C4012" s="593"/>
      <c r="D4012" s="593"/>
      <c r="E4012" s="593"/>
      <c r="F4012" s="593"/>
      <c r="G4012" s="593"/>
      <c r="H4012" s="592"/>
      <c r="I4012" s="1277" t="s">
        <v>37</v>
      </c>
      <c r="J4012" s="1278"/>
      <c r="K4012" s="1238">
        <v>0.1</v>
      </c>
      <c r="L4012" s="1239"/>
      <c r="M4012" s="540">
        <f>K4012*12*I3971</f>
        <v>770.40000000000009</v>
      </c>
    </row>
    <row r="4013" spans="1:15" ht="19.5" thickBot="1">
      <c r="A4013" s="594" t="s">
        <v>45</v>
      </c>
      <c r="B4013" s="593"/>
      <c r="C4013" s="593"/>
      <c r="D4013" s="593"/>
      <c r="E4013" s="593"/>
      <c r="F4013" s="593"/>
      <c r="G4013" s="593"/>
      <c r="H4013" s="592"/>
      <c r="I4013" s="1240" t="s">
        <v>44</v>
      </c>
      <c r="J4013" s="1241"/>
      <c r="K4013" s="1242">
        <v>0.15</v>
      </c>
      <c r="L4013" s="1243"/>
      <c r="M4013" s="572">
        <f>K4013*12*I3971</f>
        <v>1155.5999999999999</v>
      </c>
    </row>
    <row r="4014" spans="1:15" ht="19.5" thickBot="1">
      <c r="A4014" s="1303" t="s">
        <v>43</v>
      </c>
      <c r="B4014" s="1304"/>
      <c r="C4014" s="1304"/>
      <c r="D4014" s="1304"/>
      <c r="E4014" s="1304"/>
      <c r="F4014" s="1304"/>
      <c r="G4014" s="1304"/>
      <c r="H4014" s="1305"/>
      <c r="I4014" s="571"/>
      <c r="J4014" s="570"/>
      <c r="K4014" s="1269">
        <f>K4015+K4016+K4017</f>
        <v>1.67</v>
      </c>
      <c r="L4014" s="1270"/>
      <c r="M4014" s="548">
        <f>K4014*12*I3971</f>
        <v>12865.68</v>
      </c>
    </row>
    <row r="4015" spans="1:15">
      <c r="A4015" s="588" t="s">
        <v>42</v>
      </c>
      <c r="B4015" s="587"/>
      <c r="C4015" s="587"/>
      <c r="D4015" s="587"/>
      <c r="E4015" s="587"/>
      <c r="F4015" s="587"/>
      <c r="G4015" s="587"/>
      <c r="H4015" s="586"/>
      <c r="I4015" s="1234" t="s">
        <v>41</v>
      </c>
      <c r="J4015" s="1235"/>
      <c r="K4015" s="1236">
        <v>0.8</v>
      </c>
      <c r="L4015" s="1237"/>
      <c r="M4015" s="540">
        <f>K4015*12*I3971</f>
        <v>6163.2000000000007</v>
      </c>
    </row>
    <row r="4016" spans="1:15">
      <c r="A4016" s="595" t="s">
        <v>40</v>
      </c>
      <c r="B4016" s="676"/>
      <c r="C4016" s="676"/>
      <c r="D4016" s="676"/>
      <c r="E4016" s="676"/>
      <c r="F4016" s="676"/>
      <c r="G4016" s="676"/>
      <c r="H4016" s="675"/>
      <c r="I4016" s="563" t="s">
        <v>39</v>
      </c>
      <c r="J4016" s="517"/>
      <c r="K4016" s="1238">
        <v>0.7</v>
      </c>
      <c r="L4016" s="1239"/>
      <c r="M4016" s="540">
        <f>K4016*12*I3971</f>
        <v>5392.7999999999993</v>
      </c>
      <c r="O4016" s="512"/>
    </row>
    <row r="4017" spans="1:13" ht="19.5" thickBot="1">
      <c r="A4017" s="594" t="s">
        <v>38</v>
      </c>
      <c r="B4017" s="593"/>
      <c r="C4017" s="593"/>
      <c r="D4017" s="593"/>
      <c r="E4017" s="593"/>
      <c r="F4017" s="593"/>
      <c r="G4017" s="593"/>
      <c r="H4017" s="592"/>
      <c r="I4017" s="1240" t="s">
        <v>37</v>
      </c>
      <c r="J4017" s="1241"/>
      <c r="K4017" s="1242">
        <v>0.17</v>
      </c>
      <c r="L4017" s="1243"/>
      <c r="M4017" s="540">
        <f>K4017*12*I3971</f>
        <v>1309.68</v>
      </c>
    </row>
    <row r="4018" spans="1:13" ht="19.5" thickBot="1">
      <c r="A4018" s="674" t="s">
        <v>36</v>
      </c>
      <c r="B4018" s="673"/>
      <c r="C4018" s="673"/>
      <c r="D4018" s="673"/>
      <c r="E4018" s="673"/>
      <c r="F4018" s="673"/>
      <c r="G4018" s="673"/>
      <c r="H4018" s="672"/>
      <c r="I4018" s="1330" t="s">
        <v>35</v>
      </c>
      <c r="J4018" s="1331"/>
      <c r="K4018" s="1199">
        <v>23.2</v>
      </c>
      <c r="L4018" s="1214"/>
      <c r="M4018" s="548">
        <f>K4018*12*I3971</f>
        <v>178732.79999999999</v>
      </c>
    </row>
    <row r="4019" spans="1:13" ht="19.5" thickBot="1">
      <c r="A4019" s="1228" t="s">
        <v>34</v>
      </c>
      <c r="B4019" s="1229"/>
      <c r="C4019" s="1229"/>
      <c r="D4019" s="1229"/>
      <c r="E4019" s="1229"/>
      <c r="F4019" s="1229"/>
      <c r="G4019" s="1229"/>
      <c r="H4019" s="1279"/>
      <c r="I4019" s="550"/>
      <c r="J4019" s="549"/>
      <c r="K4019" s="1274">
        <v>1.98</v>
      </c>
      <c r="L4019" s="1270"/>
      <c r="M4019" s="548">
        <f>K4019*12*I3971</f>
        <v>15253.919999999998</v>
      </c>
    </row>
    <row r="4020" spans="1:13">
      <c r="A4020" s="547" t="s">
        <v>33</v>
      </c>
      <c r="B4020" s="546"/>
      <c r="C4020" s="546"/>
      <c r="D4020" s="546"/>
      <c r="E4020" s="546"/>
      <c r="F4020" s="546"/>
      <c r="G4020" s="546"/>
      <c r="H4020" s="544"/>
      <c r="I4020" s="1251" t="s">
        <v>32</v>
      </c>
      <c r="J4020" s="1252"/>
      <c r="K4020" s="543"/>
      <c r="L4020" s="542"/>
      <c r="M4020" s="540"/>
    </row>
    <row r="4021" spans="1:13">
      <c r="A4021" s="547" t="s">
        <v>31</v>
      </c>
      <c r="B4021" s="546"/>
      <c r="C4021" s="546"/>
      <c r="D4021" s="546"/>
      <c r="E4021" s="546"/>
      <c r="F4021" s="546"/>
      <c r="G4021" s="546"/>
      <c r="H4021" s="544"/>
      <c r="I4021" s="518"/>
      <c r="J4021" s="541"/>
      <c r="K4021" s="543"/>
      <c r="L4021" s="542"/>
      <c r="M4021" s="540"/>
    </row>
    <row r="4022" spans="1:13" ht="19.5" thickBot="1">
      <c r="A4022" s="547" t="s">
        <v>30</v>
      </c>
      <c r="B4022" s="546"/>
      <c r="C4022" s="546"/>
      <c r="D4022" s="546"/>
      <c r="E4022" s="546"/>
      <c r="F4022" s="546"/>
      <c r="G4022" s="546"/>
      <c r="H4022" s="544"/>
      <c r="I4022" s="558"/>
      <c r="J4022" s="541"/>
      <c r="K4022" s="543"/>
      <c r="L4022" s="542"/>
      <c r="M4022" s="540"/>
    </row>
    <row r="4023" spans="1:13" ht="19.5" thickBot="1">
      <c r="A4023" s="674" t="s">
        <v>29</v>
      </c>
      <c r="B4023" s="673"/>
      <c r="C4023" s="673"/>
      <c r="D4023" s="673"/>
      <c r="E4023" s="673"/>
      <c r="F4023" s="673"/>
      <c r="G4023" s="673"/>
      <c r="H4023" s="672"/>
      <c r="I4023" s="550"/>
      <c r="J4023" s="549"/>
      <c r="K4023" s="1274">
        <v>0.09</v>
      </c>
      <c r="L4023" s="1270"/>
      <c r="M4023" s="548">
        <f>K4023*12*I3971</f>
        <v>693.36</v>
      </c>
    </row>
    <row r="4024" spans="1:13">
      <c r="A4024" s="547" t="s">
        <v>28</v>
      </c>
      <c r="B4024" s="546"/>
      <c r="C4024" s="546"/>
      <c r="D4024" s="546"/>
      <c r="E4024" s="546"/>
      <c r="F4024" s="546"/>
      <c r="G4024" s="546"/>
      <c r="H4024" s="544"/>
      <c r="I4024" s="1251" t="s">
        <v>27</v>
      </c>
      <c r="J4024" s="1252"/>
      <c r="K4024" s="551"/>
      <c r="L4024" s="542"/>
      <c r="M4024" s="540"/>
    </row>
    <row r="4025" spans="1:13" ht="19.5" thickBot="1">
      <c r="A4025" s="547" t="s">
        <v>26</v>
      </c>
      <c r="B4025" s="546"/>
      <c r="C4025" s="546"/>
      <c r="D4025" s="546"/>
      <c r="E4025" s="546"/>
      <c r="F4025" s="546"/>
      <c r="G4025" s="546"/>
      <c r="H4025" s="544"/>
      <c r="I4025" s="518"/>
      <c r="J4025" s="541"/>
      <c r="K4025" s="551"/>
      <c r="L4025" s="542"/>
      <c r="M4025" s="540"/>
    </row>
    <row r="4026" spans="1:13" ht="19.5" thickBot="1">
      <c r="A4026" s="1228" t="s">
        <v>111</v>
      </c>
      <c r="B4026" s="1229"/>
      <c r="C4026" s="1229"/>
      <c r="D4026" s="1229"/>
      <c r="E4026" s="1229"/>
      <c r="F4026" s="1229"/>
      <c r="G4026" s="1229"/>
      <c r="H4026" s="1279"/>
      <c r="I4026" s="550"/>
      <c r="J4026" s="549"/>
      <c r="K4026" s="1274">
        <v>7.34</v>
      </c>
      <c r="L4026" s="1270"/>
      <c r="M4026" s="548">
        <f>K4026*12*I3971</f>
        <v>56547.360000000001</v>
      </c>
    </row>
    <row r="4027" spans="1:13">
      <c r="A4027" s="547" t="s">
        <v>24</v>
      </c>
      <c r="B4027" s="545"/>
      <c r="C4027" s="545"/>
      <c r="D4027" s="545"/>
      <c r="E4027" s="545"/>
      <c r="F4027" s="546"/>
      <c r="G4027" s="545"/>
      <c r="H4027" s="544"/>
      <c r="I4027" s="1271" t="s">
        <v>23</v>
      </c>
      <c r="J4027" s="1272"/>
      <c r="K4027" s="543"/>
      <c r="L4027" s="542"/>
      <c r="M4027" s="540"/>
    </row>
    <row r="4028" spans="1:13">
      <c r="A4028" s="547" t="s">
        <v>22</v>
      </c>
      <c r="B4028" s="545"/>
      <c r="C4028" s="545"/>
      <c r="D4028" s="545"/>
      <c r="E4028" s="545"/>
      <c r="F4028" s="546"/>
      <c r="G4028" s="545"/>
      <c r="H4028" s="544"/>
      <c r="I4028" s="1271" t="s">
        <v>21</v>
      </c>
      <c r="J4028" s="1272"/>
      <c r="K4028" s="543"/>
      <c r="L4028" s="542"/>
      <c r="M4028" s="540"/>
    </row>
    <row r="4029" spans="1:13">
      <c r="A4029" s="547" t="s">
        <v>20</v>
      </c>
      <c r="B4029" s="545"/>
      <c r="C4029" s="545"/>
      <c r="D4029" s="545"/>
      <c r="E4029" s="545"/>
      <c r="F4029" s="546"/>
      <c r="G4029" s="545"/>
      <c r="H4029" s="544"/>
      <c r="I4029" s="1271" t="s">
        <v>19</v>
      </c>
      <c r="J4029" s="1272"/>
      <c r="K4029" s="543"/>
      <c r="L4029" s="542"/>
      <c r="M4029" s="540"/>
    </row>
    <row r="4030" spans="1:13">
      <c r="A4030" s="547" t="s">
        <v>18</v>
      </c>
      <c r="B4030" s="545"/>
      <c r="C4030" s="545"/>
      <c r="D4030" s="545"/>
      <c r="E4030" s="545"/>
      <c r="F4030" s="546"/>
      <c r="G4030" s="545"/>
      <c r="H4030" s="544"/>
      <c r="I4030" s="1271" t="s">
        <v>17</v>
      </c>
      <c r="J4030" s="1272"/>
      <c r="K4030" s="543"/>
      <c r="L4030" s="542"/>
      <c r="M4030" s="540"/>
    </row>
    <row r="4031" spans="1:13">
      <c r="A4031" s="547" t="s">
        <v>16</v>
      </c>
      <c r="B4031" s="545"/>
      <c r="C4031" s="545"/>
      <c r="D4031" s="545"/>
      <c r="E4031" s="545"/>
      <c r="F4031" s="546"/>
      <c r="G4031" s="545"/>
      <c r="H4031" s="544"/>
      <c r="I4031" s="1271" t="s">
        <v>15</v>
      </c>
      <c r="J4031" s="1272"/>
      <c r="K4031" s="543"/>
      <c r="L4031" s="542"/>
      <c r="M4031" s="540"/>
    </row>
    <row r="4032" spans="1:13">
      <c r="A4032" s="547" t="s">
        <v>14</v>
      </c>
      <c r="B4032" s="545"/>
      <c r="C4032" s="545"/>
      <c r="D4032" s="545"/>
      <c r="E4032" s="545"/>
      <c r="F4032" s="546"/>
      <c r="G4032" s="545"/>
      <c r="H4032" s="544"/>
      <c r="I4032" s="518"/>
      <c r="J4032" s="541"/>
      <c r="K4032" s="543"/>
      <c r="L4032" s="542"/>
      <c r="M4032" s="540"/>
    </row>
    <row r="4033" spans="1:13">
      <c r="A4033" s="547" t="s">
        <v>13</v>
      </c>
      <c r="B4033" s="545"/>
      <c r="C4033" s="545"/>
      <c r="D4033" s="545"/>
      <c r="E4033" s="545"/>
      <c r="F4033" s="546"/>
      <c r="G4033" s="545"/>
      <c r="H4033" s="544"/>
      <c r="I4033" s="518"/>
      <c r="J4033" s="541"/>
      <c r="K4033" s="543"/>
      <c r="L4033" s="542"/>
      <c r="M4033" s="540"/>
    </row>
    <row r="4034" spans="1:13">
      <c r="A4034" s="547" t="s">
        <v>12</v>
      </c>
      <c r="B4034" s="545"/>
      <c r="C4034" s="545"/>
      <c r="D4034" s="545"/>
      <c r="E4034" s="545"/>
      <c r="F4034" s="546"/>
      <c r="G4034" s="545"/>
      <c r="H4034" s="544"/>
      <c r="I4034" s="518"/>
      <c r="J4034" s="541"/>
      <c r="K4034" s="543"/>
      <c r="L4034" s="542"/>
      <c r="M4034" s="540"/>
    </row>
    <row r="4035" spans="1:13">
      <c r="A4035" s="547" t="s">
        <v>11</v>
      </c>
      <c r="B4035" s="545"/>
      <c r="C4035" s="545"/>
      <c r="D4035" s="545"/>
      <c r="E4035" s="545"/>
      <c r="F4035" s="546"/>
      <c r="G4035" s="545"/>
      <c r="H4035" s="544"/>
      <c r="I4035" s="518"/>
      <c r="J4035" s="541"/>
      <c r="K4035" s="543"/>
      <c r="L4035" s="542"/>
      <c r="M4035" s="540"/>
    </row>
    <row r="4036" spans="1:13">
      <c r="A4036" s="547" t="s">
        <v>10</v>
      </c>
      <c r="B4036" s="545"/>
      <c r="C4036" s="545"/>
      <c r="D4036" s="545"/>
      <c r="E4036" s="545"/>
      <c r="F4036" s="546"/>
      <c r="G4036" s="545"/>
      <c r="H4036" s="544"/>
      <c r="I4036" s="518"/>
      <c r="J4036" s="541"/>
      <c r="K4036" s="543"/>
      <c r="L4036" s="542"/>
      <c r="M4036" s="540"/>
    </row>
    <row r="4037" spans="1:13" ht="19.5" thickBot="1">
      <c r="A4037" s="1248" t="s">
        <v>9</v>
      </c>
      <c r="B4037" s="1249"/>
      <c r="C4037" s="1249"/>
      <c r="D4037" s="1249"/>
      <c r="E4037" s="1249"/>
      <c r="F4037" s="1249"/>
      <c r="G4037" s="1249"/>
      <c r="H4037" s="1250"/>
      <c r="I4037" s="518"/>
      <c r="J4037" s="541"/>
      <c r="K4037" s="518"/>
      <c r="L4037" s="541"/>
      <c r="M4037" s="540"/>
    </row>
    <row r="4038" spans="1:13">
      <c r="A4038" s="539" t="s">
        <v>8</v>
      </c>
      <c r="B4038" s="538"/>
      <c r="C4038" s="538"/>
      <c r="D4038" s="538"/>
      <c r="E4038" s="538"/>
      <c r="F4038" s="538"/>
      <c r="G4038" s="538"/>
      <c r="H4038" s="538"/>
      <c r="I4038" s="1251" t="s">
        <v>3</v>
      </c>
      <c r="J4038" s="1252"/>
      <c r="K4038" s="537"/>
      <c r="L4038" s="536"/>
      <c r="M4038" s="535"/>
    </row>
    <row r="4039" spans="1:13" ht="19.5" thickBot="1">
      <c r="A4039" s="534" t="s">
        <v>7</v>
      </c>
      <c r="B4039" s="533"/>
      <c r="C4039" s="533"/>
      <c r="D4039" s="533"/>
      <c r="E4039" s="533"/>
      <c r="F4039" s="533"/>
      <c r="G4039" s="533"/>
      <c r="H4039" s="533"/>
      <c r="I4039" s="532"/>
      <c r="J4039" s="530"/>
      <c r="K4039" s="531"/>
      <c r="L4039" s="530"/>
      <c r="M4039" s="529"/>
    </row>
    <row r="4040" spans="1:13" ht="19.5" thickBot="1">
      <c r="A4040" s="1228" t="s">
        <v>6</v>
      </c>
      <c r="B4040" s="1229"/>
      <c r="C4040" s="1229"/>
      <c r="D4040" s="1229"/>
      <c r="E4040" s="1229"/>
      <c r="F4040" s="1229"/>
      <c r="G4040" s="1229"/>
      <c r="H4040" s="1299"/>
      <c r="I4040" s="1232" t="s">
        <v>5</v>
      </c>
      <c r="J4040" s="1300"/>
      <c r="K4040" s="1296">
        <v>1.69</v>
      </c>
      <c r="L4040" s="1297"/>
      <c r="M4040" s="521">
        <f>K4040*12*I3971</f>
        <v>13019.76</v>
      </c>
    </row>
    <row r="4041" spans="1:13" ht="19.5" thickBot="1">
      <c r="A4041" s="526" t="s">
        <v>4</v>
      </c>
      <c r="B4041" s="525"/>
      <c r="C4041" s="525"/>
      <c r="D4041" s="525"/>
      <c r="E4041" s="525"/>
      <c r="F4041" s="525"/>
      <c r="G4041" s="525"/>
      <c r="H4041" s="525"/>
      <c r="I4041" s="1232" t="s">
        <v>3</v>
      </c>
      <c r="J4041" s="1233"/>
      <c r="K4041" s="1258">
        <v>0.36</v>
      </c>
      <c r="L4041" s="1259"/>
      <c r="M4041" s="521">
        <f>K4041*I3971*12</f>
        <v>2773.44</v>
      </c>
    </row>
    <row r="4042" spans="1:13" ht="19.5" thickBot="1">
      <c r="A4042" s="526" t="s">
        <v>2</v>
      </c>
      <c r="B4042" s="525"/>
      <c r="C4042" s="525"/>
      <c r="D4042" s="525"/>
      <c r="E4042" s="525"/>
      <c r="F4042" s="525"/>
      <c r="G4042" s="525"/>
      <c r="H4042" s="525"/>
      <c r="I4042" s="524"/>
      <c r="J4042" s="523"/>
      <c r="K4042" s="1258"/>
      <c r="L4042" s="1259"/>
      <c r="M4042" s="521">
        <f>K4042*12*I3972</f>
        <v>0</v>
      </c>
    </row>
    <row r="4043" spans="1:13" ht="19.5" thickBot="1">
      <c r="A4043" s="1228" t="s">
        <v>0</v>
      </c>
      <c r="B4043" s="1229"/>
      <c r="C4043" s="1229"/>
      <c r="D4043" s="1229"/>
      <c r="E4043" s="1229"/>
      <c r="F4043" s="1229"/>
      <c r="G4043" s="1229"/>
      <c r="H4043" s="1229"/>
      <c r="I4043" s="522"/>
      <c r="J4043" s="521"/>
      <c r="K4043" s="1230">
        <f>K3972+K3982+K3997+K4026+K4040+K4042+K4041</f>
        <v>64.36</v>
      </c>
      <c r="L4043" s="1231"/>
      <c r="M4043" s="521">
        <f>M3972+M3982+M3997+M4026+M4040+M4042+M4041</f>
        <v>495829.44</v>
      </c>
    </row>
    <row r="4045" spans="1:13">
      <c r="A4045" s="1329" t="s">
        <v>104</v>
      </c>
      <c r="B4045" s="1329"/>
      <c r="C4045" s="1329"/>
      <c r="D4045" s="1329"/>
      <c r="E4045" s="1329"/>
      <c r="F4045" s="1329"/>
      <c r="G4045" s="1329"/>
      <c r="H4045" s="1329"/>
      <c r="I4045" s="1329"/>
      <c r="J4045" s="1329"/>
      <c r="K4045" s="1329"/>
      <c r="L4045" s="1329"/>
      <c r="M4045" s="573"/>
    </row>
    <row r="4046" spans="1:13">
      <c r="A4046" s="1294" t="s">
        <v>139</v>
      </c>
      <c r="B4046" s="1294"/>
      <c r="C4046" s="1294"/>
      <c r="D4046" s="1294"/>
      <c r="E4046" s="1294"/>
      <c r="F4046" s="1294"/>
      <c r="G4046" s="1294"/>
      <c r="H4046" s="1294"/>
      <c r="I4046" s="1294"/>
      <c r="J4046" s="1294"/>
      <c r="K4046" s="1294"/>
      <c r="L4046" s="1294"/>
      <c r="M4046" s="573"/>
    </row>
    <row r="4047" spans="1:13">
      <c r="A4047" s="607"/>
      <c r="B4047" s="607"/>
      <c r="C4047" s="607"/>
      <c r="D4047" s="607"/>
      <c r="E4047" s="607"/>
      <c r="F4047" s="607" t="s">
        <v>229</v>
      </c>
      <c r="G4047" s="607"/>
      <c r="H4047" s="607"/>
      <c r="I4047" s="607"/>
      <c r="J4047" s="607"/>
      <c r="K4047" s="607"/>
      <c r="L4047" s="607"/>
      <c r="M4047" s="573"/>
    </row>
    <row r="4048" spans="1:13">
      <c r="A4048" s="615"/>
      <c r="B4048" s="591"/>
      <c r="C4048" s="1295" t="s">
        <v>100</v>
      </c>
      <c r="D4048" s="1295"/>
      <c r="E4048" s="1295"/>
      <c r="F4048" s="591"/>
      <c r="G4048" s="591"/>
      <c r="H4048" s="590"/>
      <c r="I4048" s="1285" t="s">
        <v>99</v>
      </c>
      <c r="J4048" s="1286"/>
      <c r="K4048" s="1285" t="s">
        <v>98</v>
      </c>
      <c r="L4048" s="1286"/>
      <c r="M4048" s="589"/>
    </row>
    <row r="4049" spans="1:13">
      <c r="A4049" s="558"/>
      <c r="B4049" s="518"/>
      <c r="C4049" s="518"/>
      <c r="D4049" s="518"/>
      <c r="E4049" s="518"/>
      <c r="F4049" s="518"/>
      <c r="G4049" s="518"/>
      <c r="H4049" s="541"/>
      <c r="I4049" s="518"/>
      <c r="J4049" s="541"/>
      <c r="K4049" s="1271" t="s">
        <v>97</v>
      </c>
      <c r="L4049" s="1272"/>
      <c r="M4049" s="616" t="s">
        <v>96</v>
      </c>
    </row>
    <row r="4050" spans="1:13">
      <c r="A4050" s="558"/>
      <c r="B4050" s="518"/>
      <c r="C4050" s="518"/>
      <c r="D4050" s="518"/>
      <c r="E4050" s="518"/>
      <c r="F4050" s="518"/>
      <c r="G4050" s="518"/>
      <c r="H4050" s="541"/>
      <c r="I4050" s="1271" t="s">
        <v>95</v>
      </c>
      <c r="J4050" s="1272"/>
      <c r="K4050" s="1275" t="s">
        <v>94</v>
      </c>
      <c r="L4050" s="1276"/>
      <c r="M4050" s="616" t="s">
        <v>93</v>
      </c>
    </row>
    <row r="4051" spans="1:13" ht="19.5" thickBot="1">
      <c r="A4051" s="615"/>
      <c r="B4051" s="591"/>
      <c r="C4051" s="591"/>
      <c r="D4051" s="591"/>
      <c r="E4051" s="591"/>
      <c r="F4051" s="591"/>
      <c r="G4051" s="591"/>
      <c r="H4051" s="590"/>
      <c r="I4051" s="1291">
        <v>666.8</v>
      </c>
      <c r="J4051" s="1292"/>
      <c r="K4051" s="1240"/>
      <c r="L4051" s="1241"/>
      <c r="M4051" s="614"/>
    </row>
    <row r="4052" spans="1:13">
      <c r="A4052" s="605" t="s">
        <v>92</v>
      </c>
      <c r="B4052" s="583"/>
      <c r="C4052" s="583"/>
      <c r="D4052" s="583"/>
      <c r="E4052" s="583"/>
      <c r="F4052" s="583"/>
      <c r="G4052" s="583"/>
      <c r="H4052" s="613"/>
      <c r="I4052" s="537"/>
      <c r="J4052" s="536"/>
      <c r="K4052" s="1293">
        <f>K4055+K4058</f>
        <v>7.59</v>
      </c>
      <c r="L4052" s="1288"/>
      <c r="M4052" s="535">
        <f>K4052*12*I4051</f>
        <v>60732.143999999993</v>
      </c>
    </row>
    <row r="4053" spans="1:13">
      <c r="A4053" s="612" t="s">
        <v>91</v>
      </c>
      <c r="B4053" s="611"/>
      <c r="C4053" s="611"/>
      <c r="D4053" s="611"/>
      <c r="E4053" s="611"/>
      <c r="F4053" s="611"/>
      <c r="G4053" s="611"/>
      <c r="H4053" s="606"/>
      <c r="I4053" s="518"/>
      <c r="J4053" s="541"/>
      <c r="K4053" s="518"/>
      <c r="L4053" s="541"/>
      <c r="M4053" s="610"/>
    </row>
    <row r="4054" spans="1:13" ht="19.5" thickBot="1">
      <c r="A4054" s="601" t="s">
        <v>90</v>
      </c>
      <c r="B4054" s="609"/>
      <c r="C4054" s="609"/>
      <c r="D4054" s="609"/>
      <c r="E4054" s="609"/>
      <c r="F4054" s="609"/>
      <c r="G4054" s="609"/>
      <c r="H4054" s="608"/>
      <c r="I4054" s="531"/>
      <c r="J4054" s="530"/>
      <c r="K4054" s="531"/>
      <c r="L4054" s="530"/>
      <c r="M4054" s="529"/>
    </row>
    <row r="4055" spans="1:13">
      <c r="A4055" s="588" t="s">
        <v>89</v>
      </c>
      <c r="B4055" s="581"/>
      <c r="C4055" s="581"/>
      <c r="D4055" s="581"/>
      <c r="E4055" s="581"/>
      <c r="F4055" s="581"/>
      <c r="G4055" s="581"/>
      <c r="H4055" s="580"/>
      <c r="I4055" s="1275" t="s">
        <v>27</v>
      </c>
      <c r="J4055" s="1276"/>
      <c r="K4055" s="1251">
        <v>4.54</v>
      </c>
      <c r="L4055" s="1252"/>
      <c r="M4055" s="540">
        <f>K4055*12*I4051</f>
        <v>36327.264000000003</v>
      </c>
    </row>
    <row r="4056" spans="1:13">
      <c r="A4056" s="547" t="s">
        <v>80</v>
      </c>
      <c r="B4056" s="518"/>
      <c r="C4056" s="518"/>
      <c r="D4056" s="518"/>
      <c r="E4056" s="518"/>
      <c r="F4056" s="518"/>
      <c r="G4056" s="518"/>
      <c r="H4056" s="541"/>
      <c r="I4056" s="1271" t="s">
        <v>70</v>
      </c>
      <c r="J4056" s="1272"/>
      <c r="K4056" s="573"/>
      <c r="L4056" s="541"/>
      <c r="M4056" s="540"/>
    </row>
    <row r="4057" spans="1:13">
      <c r="A4057" s="588" t="s">
        <v>79</v>
      </c>
      <c r="B4057" s="581"/>
      <c r="C4057" s="581"/>
      <c r="D4057" s="581"/>
      <c r="E4057" s="581"/>
      <c r="F4057" s="581"/>
      <c r="G4057" s="581"/>
      <c r="H4057" s="580"/>
      <c r="I4057" s="1275"/>
      <c r="J4057" s="1276"/>
      <c r="K4057" s="573"/>
      <c r="L4057" s="541"/>
      <c r="M4057" s="540"/>
    </row>
    <row r="4058" spans="1:13">
      <c r="A4058" s="588" t="s">
        <v>88</v>
      </c>
      <c r="B4058" s="581"/>
      <c r="C4058" s="581"/>
      <c r="D4058" s="581"/>
      <c r="E4058" s="581"/>
      <c r="F4058" s="581"/>
      <c r="G4058" s="581"/>
      <c r="H4058" s="580"/>
      <c r="I4058" s="1277" t="s">
        <v>59</v>
      </c>
      <c r="J4058" s="1278"/>
      <c r="K4058" s="1271">
        <v>3.05</v>
      </c>
      <c r="L4058" s="1272"/>
      <c r="M4058" s="540">
        <f>K4058*12*I4051</f>
        <v>24404.879999999994</v>
      </c>
    </row>
    <row r="4059" spans="1:13">
      <c r="A4059" s="595" t="s">
        <v>87</v>
      </c>
      <c r="B4059" s="563"/>
      <c r="C4059" s="563"/>
      <c r="D4059" s="563"/>
      <c r="E4059" s="563"/>
      <c r="F4059" s="563"/>
      <c r="G4059" s="563"/>
      <c r="H4059" s="517"/>
      <c r="I4059" s="1271" t="s">
        <v>70</v>
      </c>
      <c r="J4059" s="1272"/>
      <c r="K4059" s="607"/>
      <c r="L4059" s="606"/>
      <c r="M4059" s="540"/>
    </row>
    <row r="4060" spans="1:13">
      <c r="A4060" s="594" t="s">
        <v>86</v>
      </c>
      <c r="B4060" s="591"/>
      <c r="C4060" s="591"/>
      <c r="D4060" s="591"/>
      <c r="E4060" s="591"/>
      <c r="F4060" s="591"/>
      <c r="G4060" s="591"/>
      <c r="H4060" s="590"/>
      <c r="I4060" s="1271"/>
      <c r="J4060" s="1272"/>
      <c r="K4060" s="573"/>
      <c r="L4060" s="541"/>
      <c r="M4060" s="540"/>
    </row>
    <row r="4061" spans="1:13" ht="19.5" thickBot="1">
      <c r="A4061" s="588" t="s">
        <v>85</v>
      </c>
      <c r="B4061" s="587"/>
      <c r="C4061" s="587"/>
      <c r="D4061" s="587"/>
      <c r="E4061" s="587"/>
      <c r="F4061" s="587"/>
      <c r="G4061" s="587"/>
      <c r="H4061" s="586"/>
      <c r="I4061" s="581"/>
      <c r="J4061" s="580"/>
      <c r="K4061" s="1238"/>
      <c r="L4061" s="1239"/>
      <c r="M4061" s="540"/>
    </row>
    <row r="4062" spans="1:13">
      <c r="A4062" s="605" t="s">
        <v>84</v>
      </c>
      <c r="B4062" s="604"/>
      <c r="C4062" s="604"/>
      <c r="D4062" s="604"/>
      <c r="E4062" s="604"/>
      <c r="F4062" s="604"/>
      <c r="G4062" s="604"/>
      <c r="H4062" s="603"/>
      <c r="I4062" s="537"/>
      <c r="J4062" s="602"/>
      <c r="K4062" s="1290">
        <f>K4064+K4069+K4072</f>
        <v>6.1999999999999993</v>
      </c>
      <c r="L4062" s="1288"/>
      <c r="M4062" s="535">
        <f>K4062*12*I4051</f>
        <v>49609.919999999991</v>
      </c>
    </row>
    <row r="4063" spans="1:13" ht="19.5" thickBot="1">
      <c r="A4063" s="601" t="s">
        <v>83</v>
      </c>
      <c r="B4063" s="600"/>
      <c r="C4063" s="600"/>
      <c r="D4063" s="600"/>
      <c r="E4063" s="600"/>
      <c r="F4063" s="600"/>
      <c r="G4063" s="600"/>
      <c r="H4063" s="599"/>
      <c r="I4063" s="531"/>
      <c r="J4063" s="598"/>
      <c r="K4063" s="531"/>
      <c r="L4063" s="530"/>
      <c r="M4063" s="529"/>
    </row>
    <row r="4064" spans="1:13">
      <c r="A4064" s="547" t="s">
        <v>82</v>
      </c>
      <c r="B4064" s="546"/>
      <c r="C4064" s="546"/>
      <c r="D4064" s="546"/>
      <c r="E4064" s="546"/>
      <c r="F4064" s="546"/>
      <c r="G4064" s="546"/>
      <c r="H4064" s="544"/>
      <c r="I4064" s="1271" t="s">
        <v>27</v>
      </c>
      <c r="J4064" s="1272"/>
      <c r="K4064" s="1251">
        <v>3.11</v>
      </c>
      <c r="L4064" s="1252"/>
      <c r="M4064" s="540">
        <f>K4064*12*I4051</f>
        <v>24884.975999999999</v>
      </c>
    </row>
    <row r="4065" spans="1:13">
      <c r="A4065" s="588" t="s">
        <v>81</v>
      </c>
      <c r="B4065" s="587"/>
      <c r="C4065" s="587"/>
      <c r="D4065" s="587"/>
      <c r="E4065" s="587"/>
      <c r="F4065" s="587"/>
      <c r="G4065" s="587"/>
      <c r="H4065" s="586"/>
      <c r="I4065" s="597"/>
      <c r="J4065" s="596"/>
      <c r="K4065" s="573"/>
      <c r="L4065" s="541"/>
      <c r="M4065" s="540"/>
    </row>
    <row r="4066" spans="1:13">
      <c r="A4066" s="547" t="s">
        <v>80</v>
      </c>
      <c r="B4066" s="518"/>
      <c r="C4066" s="518"/>
      <c r="D4066" s="518"/>
      <c r="E4066" s="518"/>
      <c r="F4066" s="518"/>
      <c r="G4066" s="518"/>
      <c r="H4066" s="541"/>
      <c r="I4066" s="1271" t="s">
        <v>70</v>
      </c>
      <c r="J4066" s="1272"/>
      <c r="K4066" s="573"/>
      <c r="L4066" s="541"/>
      <c r="M4066" s="540"/>
    </row>
    <row r="4067" spans="1:13">
      <c r="A4067" s="588" t="s">
        <v>79</v>
      </c>
      <c r="B4067" s="581"/>
      <c r="C4067" s="581"/>
      <c r="D4067" s="581"/>
      <c r="E4067" s="581"/>
      <c r="F4067" s="581"/>
      <c r="G4067" s="581"/>
      <c r="H4067" s="580"/>
      <c r="I4067" s="1275"/>
      <c r="J4067" s="1276"/>
      <c r="K4067" s="573"/>
      <c r="L4067" s="541"/>
      <c r="M4067" s="540"/>
    </row>
    <row r="4068" spans="1:13">
      <c r="A4068" s="595" t="s">
        <v>78</v>
      </c>
      <c r="B4068" s="563"/>
      <c r="C4068" s="517"/>
      <c r="D4068" s="518"/>
      <c r="E4068" s="518"/>
      <c r="F4068" s="518"/>
      <c r="G4068" s="518"/>
      <c r="H4068" s="541"/>
      <c r="I4068" s="1271" t="s">
        <v>70</v>
      </c>
      <c r="J4068" s="1272"/>
      <c r="K4068" s="573"/>
      <c r="L4068" s="541"/>
      <c r="M4068" s="540"/>
    </row>
    <row r="4069" spans="1:13">
      <c r="A4069" s="547" t="s">
        <v>77</v>
      </c>
      <c r="B4069" s="518"/>
      <c r="C4069" s="518"/>
      <c r="D4069" s="563"/>
      <c r="E4069" s="563"/>
      <c r="F4069" s="563"/>
      <c r="G4069" s="563"/>
      <c r="H4069" s="517"/>
      <c r="I4069" s="1277" t="s">
        <v>59</v>
      </c>
      <c r="J4069" s="1278"/>
      <c r="K4069" s="1271">
        <v>1.36</v>
      </c>
      <c r="L4069" s="1272"/>
      <c r="M4069" s="540">
        <f>K4069*12*I4051</f>
        <v>10882.175999999999</v>
      </c>
    </row>
    <row r="4070" spans="1:13">
      <c r="A4070" s="594" t="s">
        <v>76</v>
      </c>
      <c r="B4070" s="593"/>
      <c r="C4070" s="593"/>
      <c r="D4070" s="593"/>
      <c r="E4070" s="593"/>
      <c r="F4070" s="593"/>
      <c r="G4070" s="593"/>
      <c r="H4070" s="592"/>
      <c r="I4070" s="1285" t="s">
        <v>75</v>
      </c>
      <c r="J4070" s="1286"/>
      <c r="K4070" s="573"/>
      <c r="L4070" s="541"/>
      <c r="M4070" s="540"/>
    </row>
    <row r="4071" spans="1:13">
      <c r="A4071" s="588"/>
      <c r="B4071" s="587"/>
      <c r="C4071" s="587"/>
      <c r="D4071" s="587"/>
      <c r="E4071" s="587"/>
      <c r="F4071" s="587"/>
      <c r="G4071" s="587"/>
      <c r="H4071" s="586"/>
      <c r="I4071" s="581" t="s">
        <v>74</v>
      </c>
      <c r="J4071" s="580"/>
      <c r="K4071" s="573"/>
      <c r="L4071" s="541"/>
      <c r="M4071" s="540"/>
    </row>
    <row r="4072" spans="1:13">
      <c r="A4072" s="594" t="s">
        <v>73</v>
      </c>
      <c r="B4072" s="593"/>
      <c r="C4072" s="593"/>
      <c r="D4072" s="593"/>
      <c r="E4072" s="593"/>
      <c r="F4072" s="593"/>
      <c r="G4072" s="593"/>
      <c r="H4072" s="592"/>
      <c r="I4072" s="1285" t="s">
        <v>59</v>
      </c>
      <c r="J4072" s="1286"/>
      <c r="K4072" s="1271">
        <v>1.73</v>
      </c>
      <c r="L4072" s="1272"/>
      <c r="M4072" s="540">
        <f>K4072*12*I4051</f>
        <v>13842.767999999998</v>
      </c>
    </row>
    <row r="4073" spans="1:13">
      <c r="A4073" s="588" t="s">
        <v>72</v>
      </c>
      <c r="B4073" s="587"/>
      <c r="C4073" s="587"/>
      <c r="D4073" s="587"/>
      <c r="E4073" s="587"/>
      <c r="F4073" s="587"/>
      <c r="G4073" s="587"/>
      <c r="H4073" s="586"/>
      <c r="I4073" s="581"/>
      <c r="J4073" s="580"/>
      <c r="K4073" s="573"/>
      <c r="L4073" s="541"/>
      <c r="M4073" s="540"/>
    </row>
    <row r="4074" spans="1:13">
      <c r="A4074" s="594" t="s">
        <v>71</v>
      </c>
      <c r="B4074" s="593"/>
      <c r="C4074" s="593"/>
      <c r="D4074" s="593"/>
      <c r="E4074" s="593"/>
      <c r="F4074" s="593"/>
      <c r="G4074" s="593"/>
      <c r="H4074" s="592"/>
      <c r="I4074" s="1271" t="s">
        <v>70</v>
      </c>
      <c r="J4074" s="1272"/>
      <c r="K4074" s="573"/>
      <c r="L4074" s="541"/>
      <c r="M4074" s="540"/>
    </row>
    <row r="4075" spans="1:13">
      <c r="A4075" s="594" t="s">
        <v>69</v>
      </c>
      <c r="B4075" s="593"/>
      <c r="C4075" s="593"/>
      <c r="D4075" s="593"/>
      <c r="E4075" s="593"/>
      <c r="F4075" s="593"/>
      <c r="G4075" s="593"/>
      <c r="H4075" s="592"/>
      <c r="I4075" s="1285" t="s">
        <v>68</v>
      </c>
      <c r="J4075" s="1286"/>
      <c r="K4075" s="591"/>
      <c r="L4075" s="590"/>
      <c r="M4075" s="589"/>
    </row>
    <row r="4076" spans="1:13" ht="19.5" thickBot="1">
      <c r="A4076" s="588"/>
      <c r="B4076" s="587"/>
      <c r="C4076" s="587"/>
      <c r="D4076" s="587"/>
      <c r="E4076" s="587"/>
      <c r="F4076" s="587"/>
      <c r="G4076" s="587"/>
      <c r="H4076" s="586"/>
      <c r="I4076" s="1282" t="s">
        <v>67</v>
      </c>
      <c r="J4076" s="1283"/>
      <c r="K4076" s="581"/>
      <c r="L4076" s="580"/>
      <c r="M4076" s="585"/>
    </row>
    <row r="4077" spans="1:13">
      <c r="A4077" s="584" t="s">
        <v>66</v>
      </c>
      <c r="B4077" s="583"/>
      <c r="C4077" s="583"/>
      <c r="D4077" s="583"/>
      <c r="E4077" s="583"/>
      <c r="F4077" s="583"/>
      <c r="G4077" s="537"/>
      <c r="H4077" s="536"/>
      <c r="I4077" s="537"/>
      <c r="J4077" s="536"/>
      <c r="K4077" s="1287">
        <f>K4079+K4086+K4094+K4098+K4099+K4103</f>
        <v>37.74</v>
      </c>
      <c r="L4077" s="1288"/>
      <c r="M4077" s="535">
        <f>M4079+M4086+M4094+M4098+M4099+M4103</f>
        <v>301980.3839999999</v>
      </c>
    </row>
    <row r="4078" spans="1:13" ht="19.5" thickBot="1">
      <c r="A4078" s="582"/>
      <c r="B4078" s="531"/>
      <c r="C4078" s="531"/>
      <c r="D4078" s="531"/>
      <c r="E4078" s="531"/>
      <c r="F4078" s="531"/>
      <c r="G4078" s="531"/>
      <c r="H4078" s="530"/>
      <c r="I4078" s="531"/>
      <c r="J4078" s="530"/>
      <c r="K4078" s="531"/>
      <c r="L4078" s="530"/>
      <c r="M4078" s="529"/>
    </row>
    <row r="4079" spans="1:13" ht="19.5" thickBot="1">
      <c r="A4079" s="1228" t="s">
        <v>65</v>
      </c>
      <c r="B4079" s="1229"/>
      <c r="C4079" s="1229"/>
      <c r="D4079" s="1229"/>
      <c r="E4079" s="1229"/>
      <c r="F4079" s="1229"/>
      <c r="G4079" s="1229"/>
      <c r="H4079" s="1279"/>
      <c r="I4079" s="550"/>
      <c r="J4079" s="549"/>
      <c r="K4079" s="1289">
        <f>K4080+K4081+K4082+K4084+K4085</f>
        <v>8.3000000000000007</v>
      </c>
      <c r="L4079" s="1284"/>
      <c r="M4079" s="548">
        <f>K4079*12*I4051</f>
        <v>66413.279999999999</v>
      </c>
    </row>
    <row r="4080" spans="1:13">
      <c r="A4080" s="588" t="s">
        <v>64</v>
      </c>
      <c r="B4080" s="587"/>
      <c r="C4080" s="587"/>
      <c r="D4080" s="587"/>
      <c r="E4080" s="587"/>
      <c r="F4080" s="587"/>
      <c r="G4080" s="587"/>
      <c r="H4080" s="586"/>
      <c r="I4080" s="1275" t="s">
        <v>63</v>
      </c>
      <c r="J4080" s="1276"/>
      <c r="K4080" s="1251">
        <v>2.2400000000000002</v>
      </c>
      <c r="L4080" s="1252"/>
      <c r="M4080" s="540">
        <f>K4080*12*I4051</f>
        <v>17923.583999999999</v>
      </c>
    </row>
    <row r="4081" spans="1:13">
      <c r="A4081" s="595" t="s">
        <v>62</v>
      </c>
      <c r="B4081" s="676"/>
      <c r="C4081" s="676"/>
      <c r="D4081" s="676"/>
      <c r="E4081" s="676"/>
      <c r="F4081" s="676"/>
      <c r="G4081" s="676"/>
      <c r="H4081" s="675"/>
      <c r="I4081" s="1277" t="s">
        <v>61</v>
      </c>
      <c r="J4081" s="1278"/>
      <c r="K4081" s="1271">
        <v>5.28</v>
      </c>
      <c r="L4081" s="1272"/>
      <c r="M4081" s="540">
        <f>K4081*12*I4051</f>
        <v>42248.447999999997</v>
      </c>
    </row>
    <row r="4082" spans="1:13">
      <c r="A4082" s="594" t="s">
        <v>60</v>
      </c>
      <c r="B4082" s="593"/>
      <c r="C4082" s="593"/>
      <c r="D4082" s="593"/>
      <c r="E4082" s="593"/>
      <c r="F4082" s="593"/>
      <c r="G4082" s="593"/>
      <c r="H4082" s="592"/>
      <c r="I4082" s="1285" t="s">
        <v>59</v>
      </c>
      <c r="J4082" s="1286"/>
      <c r="K4082" s="1271">
        <v>0.6</v>
      </c>
      <c r="L4082" s="1272"/>
      <c r="M4082" s="540">
        <f>K4082*12*I4051</f>
        <v>4800.9599999999991</v>
      </c>
    </row>
    <row r="4083" spans="1:13">
      <c r="A4083" s="678" t="s">
        <v>58</v>
      </c>
      <c r="B4083" s="581"/>
      <c r="C4083" s="581"/>
      <c r="D4083" s="581"/>
      <c r="E4083" s="587"/>
      <c r="F4083" s="587"/>
      <c r="G4083" s="587"/>
      <c r="H4083" s="586"/>
      <c r="I4083" s="581"/>
      <c r="J4083" s="580"/>
      <c r="K4083" s="518"/>
      <c r="L4083" s="541"/>
      <c r="M4083" s="540"/>
    </row>
    <row r="4084" spans="1:13">
      <c r="A4084" s="595" t="s">
        <v>57</v>
      </c>
      <c r="B4084" s="676"/>
      <c r="C4084" s="676"/>
      <c r="D4084" s="676"/>
      <c r="E4084" s="676"/>
      <c r="F4084" s="676"/>
      <c r="G4084" s="676"/>
      <c r="H4084" s="675"/>
      <c r="I4084" s="1277" t="s">
        <v>27</v>
      </c>
      <c r="J4084" s="1278"/>
      <c r="K4084" s="1271">
        <v>0.18</v>
      </c>
      <c r="L4084" s="1272"/>
      <c r="M4084" s="540">
        <f>K4084*12*I4051</f>
        <v>1440.288</v>
      </c>
    </row>
    <row r="4085" spans="1:13" ht="19.5" thickBot="1">
      <c r="A4085" s="594" t="s">
        <v>56</v>
      </c>
      <c r="B4085" s="593"/>
      <c r="C4085" s="593"/>
      <c r="D4085" s="593"/>
      <c r="E4085" s="593"/>
      <c r="F4085" s="593"/>
      <c r="G4085" s="593"/>
      <c r="H4085" s="592"/>
      <c r="I4085" s="1240" t="s">
        <v>27</v>
      </c>
      <c r="J4085" s="1241"/>
      <c r="K4085" s="1282"/>
      <c r="L4085" s="1283"/>
      <c r="M4085" s="540"/>
    </row>
    <row r="4086" spans="1:13" ht="19.5" thickBot="1">
      <c r="A4086" s="1303" t="s">
        <v>55</v>
      </c>
      <c r="B4086" s="1304"/>
      <c r="C4086" s="1304"/>
      <c r="D4086" s="1304"/>
      <c r="E4086" s="1304"/>
      <c r="F4086" s="1304"/>
      <c r="G4086" s="1304"/>
      <c r="H4086" s="1305"/>
      <c r="I4086" s="550"/>
      <c r="J4086" s="549"/>
      <c r="K4086" s="1274">
        <f>K4087+K4088+K4090+K4091+K4092+K4093</f>
        <v>2.5499999999999998</v>
      </c>
      <c r="L4086" s="1284"/>
      <c r="M4086" s="548">
        <f>K4086*12*I4051</f>
        <v>20404.079999999998</v>
      </c>
    </row>
    <row r="4087" spans="1:13">
      <c r="A4087" s="677" t="s">
        <v>54</v>
      </c>
      <c r="B4087" s="581"/>
      <c r="C4087" s="581"/>
      <c r="D4087" s="581"/>
      <c r="E4087" s="581"/>
      <c r="F4087" s="587"/>
      <c r="G4087" s="587"/>
      <c r="H4087" s="586"/>
      <c r="I4087" s="576"/>
      <c r="J4087" s="541"/>
      <c r="K4087" s="1251">
        <v>0.14000000000000001</v>
      </c>
      <c r="L4087" s="1252"/>
      <c r="M4087" s="540">
        <f>K4087*12*I4051</f>
        <v>1120.2239999999999</v>
      </c>
    </row>
    <row r="4088" spans="1:13">
      <c r="A4088" s="615" t="s">
        <v>53</v>
      </c>
      <c r="B4088" s="591"/>
      <c r="C4088" s="591"/>
      <c r="D4088" s="591"/>
      <c r="E4088" s="591"/>
      <c r="F4088" s="593"/>
      <c r="G4088" s="593"/>
      <c r="H4088" s="592"/>
      <c r="I4088" s="1271" t="s">
        <v>52</v>
      </c>
      <c r="J4088" s="1272"/>
      <c r="K4088" s="1271">
        <v>1.22</v>
      </c>
      <c r="L4088" s="1272"/>
      <c r="M4088" s="540">
        <f>K4088*12*I4051</f>
        <v>9761.9519999999993</v>
      </c>
    </row>
    <row r="4089" spans="1:13">
      <c r="A4089" s="588" t="s">
        <v>51</v>
      </c>
      <c r="B4089" s="587"/>
      <c r="C4089" s="587"/>
      <c r="D4089" s="587"/>
      <c r="E4089" s="587"/>
      <c r="F4089" s="587"/>
      <c r="G4089" s="587"/>
      <c r="H4089" s="586"/>
      <c r="I4089" s="1275" t="s">
        <v>50</v>
      </c>
      <c r="J4089" s="1276"/>
      <c r="K4089" s="573"/>
      <c r="L4089" s="541"/>
      <c r="M4089" s="540"/>
    </row>
    <row r="4090" spans="1:13">
      <c r="A4090" s="595" t="s">
        <v>49</v>
      </c>
      <c r="B4090" s="676"/>
      <c r="C4090" s="676"/>
      <c r="D4090" s="676"/>
      <c r="E4090" s="676"/>
      <c r="F4090" s="676"/>
      <c r="G4090" s="676"/>
      <c r="H4090" s="675"/>
      <c r="I4090" s="1277" t="s">
        <v>48</v>
      </c>
      <c r="J4090" s="1278"/>
      <c r="K4090" s="1271">
        <v>0.75</v>
      </c>
      <c r="L4090" s="1272"/>
      <c r="M4090" s="540">
        <f>K4090*12*I4051</f>
        <v>6001.2</v>
      </c>
    </row>
    <row r="4091" spans="1:13">
      <c r="A4091" s="595" t="s">
        <v>47</v>
      </c>
      <c r="B4091" s="676"/>
      <c r="C4091" s="676"/>
      <c r="D4091" s="676"/>
      <c r="E4091" s="676"/>
      <c r="F4091" s="676"/>
      <c r="G4091" s="676"/>
      <c r="H4091" s="675"/>
      <c r="I4091" s="1277" t="s">
        <v>46</v>
      </c>
      <c r="J4091" s="1278"/>
      <c r="K4091" s="1271">
        <v>0.19</v>
      </c>
      <c r="L4091" s="1272"/>
      <c r="M4091" s="540">
        <f>K4091*12*I4051</f>
        <v>1520.3040000000001</v>
      </c>
    </row>
    <row r="4092" spans="1:13">
      <c r="A4092" s="594" t="s">
        <v>38</v>
      </c>
      <c r="B4092" s="593"/>
      <c r="C4092" s="593"/>
      <c r="D4092" s="593"/>
      <c r="E4092" s="593"/>
      <c r="F4092" s="593"/>
      <c r="G4092" s="593"/>
      <c r="H4092" s="592"/>
      <c r="I4092" s="1277" t="s">
        <v>37</v>
      </c>
      <c r="J4092" s="1278"/>
      <c r="K4092" s="1238">
        <v>0.1</v>
      </c>
      <c r="L4092" s="1239"/>
      <c r="M4092" s="540">
        <f>K4092*12*I4051</f>
        <v>800.16000000000008</v>
      </c>
    </row>
    <row r="4093" spans="1:13" ht="19.5" thickBot="1">
      <c r="A4093" s="594" t="s">
        <v>45</v>
      </c>
      <c r="B4093" s="593"/>
      <c r="C4093" s="593"/>
      <c r="D4093" s="593"/>
      <c r="E4093" s="593"/>
      <c r="F4093" s="593"/>
      <c r="G4093" s="593"/>
      <c r="H4093" s="592"/>
      <c r="I4093" s="1240" t="s">
        <v>44</v>
      </c>
      <c r="J4093" s="1241"/>
      <c r="K4093" s="1242">
        <v>0.15</v>
      </c>
      <c r="L4093" s="1243"/>
      <c r="M4093" s="572">
        <f>K4093*12*I4051</f>
        <v>1200.2399999999998</v>
      </c>
    </row>
    <row r="4094" spans="1:13" ht="19.5" thickBot="1">
      <c r="A4094" s="1303" t="s">
        <v>43</v>
      </c>
      <c r="B4094" s="1304"/>
      <c r="C4094" s="1304"/>
      <c r="D4094" s="1304"/>
      <c r="E4094" s="1304"/>
      <c r="F4094" s="1304"/>
      <c r="G4094" s="1304"/>
      <c r="H4094" s="1305"/>
      <c r="I4094" s="571"/>
      <c r="J4094" s="570"/>
      <c r="K4094" s="1269">
        <f>K4095+K4096+K4097</f>
        <v>1.67</v>
      </c>
      <c r="L4094" s="1270"/>
      <c r="M4094" s="548">
        <f>K4094*12*I4051</f>
        <v>13362.671999999999</v>
      </c>
    </row>
    <row r="4095" spans="1:13">
      <c r="A4095" s="588" t="s">
        <v>42</v>
      </c>
      <c r="B4095" s="587"/>
      <c r="C4095" s="587"/>
      <c r="D4095" s="587"/>
      <c r="E4095" s="587"/>
      <c r="F4095" s="587"/>
      <c r="G4095" s="587"/>
      <c r="H4095" s="586"/>
      <c r="I4095" s="1234" t="s">
        <v>41</v>
      </c>
      <c r="J4095" s="1235"/>
      <c r="K4095" s="1236">
        <v>0.8</v>
      </c>
      <c r="L4095" s="1237"/>
      <c r="M4095" s="540">
        <f>K4095*12*I4051</f>
        <v>6401.2800000000007</v>
      </c>
    </row>
    <row r="4096" spans="1:13">
      <c r="A4096" s="595" t="s">
        <v>40</v>
      </c>
      <c r="B4096" s="676"/>
      <c r="C4096" s="676"/>
      <c r="D4096" s="676"/>
      <c r="E4096" s="676"/>
      <c r="F4096" s="676"/>
      <c r="G4096" s="676"/>
      <c r="H4096" s="675"/>
      <c r="I4096" s="563" t="s">
        <v>39</v>
      </c>
      <c r="J4096" s="517"/>
      <c r="K4096" s="1238">
        <v>0.7</v>
      </c>
      <c r="L4096" s="1239"/>
      <c r="M4096" s="540">
        <f>K4096*12*I4051</f>
        <v>5601.119999999999</v>
      </c>
    </row>
    <row r="4097" spans="1:13" ht="19.5" thickBot="1">
      <c r="A4097" s="594" t="s">
        <v>38</v>
      </c>
      <c r="B4097" s="593"/>
      <c r="C4097" s="593"/>
      <c r="D4097" s="593"/>
      <c r="E4097" s="593"/>
      <c r="F4097" s="593"/>
      <c r="G4097" s="593"/>
      <c r="H4097" s="592"/>
      <c r="I4097" s="1240" t="s">
        <v>37</v>
      </c>
      <c r="J4097" s="1241"/>
      <c r="K4097" s="1242">
        <v>0.17</v>
      </c>
      <c r="L4097" s="1243"/>
      <c r="M4097" s="540">
        <f>K4097*12*I4051</f>
        <v>1360.2719999999999</v>
      </c>
    </row>
    <row r="4098" spans="1:13" ht="19.5" thickBot="1">
      <c r="A4098" s="674" t="s">
        <v>36</v>
      </c>
      <c r="B4098" s="673"/>
      <c r="C4098" s="673"/>
      <c r="D4098" s="673"/>
      <c r="E4098" s="673"/>
      <c r="F4098" s="673"/>
      <c r="G4098" s="673"/>
      <c r="H4098" s="672"/>
      <c r="I4098" s="1330" t="s">
        <v>35</v>
      </c>
      <c r="J4098" s="1331"/>
      <c r="K4098" s="1199">
        <v>23.15</v>
      </c>
      <c r="L4098" s="1214"/>
      <c r="M4098" s="548">
        <f>K4098*12*I4051</f>
        <v>185237.03999999995</v>
      </c>
    </row>
    <row r="4099" spans="1:13" ht="19.5" thickBot="1">
      <c r="A4099" s="1228" t="s">
        <v>34</v>
      </c>
      <c r="B4099" s="1229"/>
      <c r="C4099" s="1229"/>
      <c r="D4099" s="1229"/>
      <c r="E4099" s="1229"/>
      <c r="F4099" s="1229"/>
      <c r="G4099" s="1229"/>
      <c r="H4099" s="1279"/>
      <c r="I4099" s="550"/>
      <c r="J4099" s="549"/>
      <c r="K4099" s="1274">
        <v>1.98</v>
      </c>
      <c r="L4099" s="1270"/>
      <c r="M4099" s="548">
        <f>K4099*12*I4051</f>
        <v>15843.167999999998</v>
      </c>
    </row>
    <row r="4100" spans="1:13">
      <c r="A4100" s="547" t="s">
        <v>33</v>
      </c>
      <c r="B4100" s="546"/>
      <c r="C4100" s="546"/>
      <c r="D4100" s="546"/>
      <c r="E4100" s="546"/>
      <c r="F4100" s="546"/>
      <c r="G4100" s="546"/>
      <c r="H4100" s="544"/>
      <c r="I4100" s="1251" t="s">
        <v>32</v>
      </c>
      <c r="J4100" s="1252"/>
      <c r="K4100" s="543"/>
      <c r="L4100" s="542"/>
      <c r="M4100" s="540"/>
    </row>
    <row r="4101" spans="1:13">
      <c r="A4101" s="547" t="s">
        <v>31</v>
      </c>
      <c r="B4101" s="546"/>
      <c r="C4101" s="546"/>
      <c r="D4101" s="546"/>
      <c r="E4101" s="546"/>
      <c r="F4101" s="546"/>
      <c r="G4101" s="546"/>
      <c r="H4101" s="544"/>
      <c r="I4101" s="518"/>
      <c r="J4101" s="541"/>
      <c r="K4101" s="543"/>
      <c r="L4101" s="542"/>
      <c r="M4101" s="540"/>
    </row>
    <row r="4102" spans="1:13" ht="19.5" thickBot="1">
      <c r="A4102" s="547" t="s">
        <v>30</v>
      </c>
      <c r="B4102" s="546"/>
      <c r="C4102" s="546"/>
      <c r="D4102" s="546"/>
      <c r="E4102" s="546"/>
      <c r="F4102" s="546"/>
      <c r="G4102" s="546"/>
      <c r="H4102" s="544"/>
      <c r="I4102" s="558"/>
      <c r="J4102" s="541"/>
      <c r="K4102" s="543"/>
      <c r="L4102" s="542"/>
      <c r="M4102" s="540"/>
    </row>
    <row r="4103" spans="1:13" ht="19.5" thickBot="1">
      <c r="A4103" s="674" t="s">
        <v>29</v>
      </c>
      <c r="B4103" s="673"/>
      <c r="C4103" s="673"/>
      <c r="D4103" s="673"/>
      <c r="E4103" s="673"/>
      <c r="F4103" s="673"/>
      <c r="G4103" s="673"/>
      <c r="H4103" s="672"/>
      <c r="I4103" s="550"/>
      <c r="J4103" s="549"/>
      <c r="K4103" s="1274">
        <v>0.09</v>
      </c>
      <c r="L4103" s="1270"/>
      <c r="M4103" s="548">
        <f>K4103*12*I4051</f>
        <v>720.14400000000001</v>
      </c>
    </row>
    <row r="4104" spans="1:13">
      <c r="A4104" s="547" t="s">
        <v>28</v>
      </c>
      <c r="B4104" s="546"/>
      <c r="C4104" s="546"/>
      <c r="D4104" s="546"/>
      <c r="E4104" s="546"/>
      <c r="F4104" s="546"/>
      <c r="G4104" s="546"/>
      <c r="H4104" s="544"/>
      <c r="I4104" s="1251" t="s">
        <v>27</v>
      </c>
      <c r="J4104" s="1252"/>
      <c r="K4104" s="551"/>
      <c r="L4104" s="542"/>
      <c r="M4104" s="540"/>
    </row>
    <row r="4105" spans="1:13" ht="19.5" thickBot="1">
      <c r="A4105" s="547" t="s">
        <v>26</v>
      </c>
      <c r="B4105" s="546"/>
      <c r="C4105" s="546"/>
      <c r="D4105" s="546"/>
      <c r="E4105" s="546"/>
      <c r="F4105" s="546"/>
      <c r="G4105" s="546"/>
      <c r="H4105" s="544"/>
      <c r="I4105" s="518"/>
      <c r="J4105" s="541"/>
      <c r="K4105" s="551"/>
      <c r="L4105" s="542"/>
      <c r="M4105" s="540"/>
    </row>
    <row r="4106" spans="1:13" ht="19.5" thickBot="1">
      <c r="A4106" s="1228" t="s">
        <v>111</v>
      </c>
      <c r="B4106" s="1229"/>
      <c r="C4106" s="1229"/>
      <c r="D4106" s="1229"/>
      <c r="E4106" s="1229"/>
      <c r="F4106" s="1229"/>
      <c r="G4106" s="1229"/>
      <c r="H4106" s="1279"/>
      <c r="I4106" s="550"/>
      <c r="J4106" s="549"/>
      <c r="K4106" s="1274">
        <v>7.34</v>
      </c>
      <c r="L4106" s="1270"/>
      <c r="M4106" s="548">
        <f>K4106*12*I4051</f>
        <v>58731.743999999992</v>
      </c>
    </row>
    <row r="4107" spans="1:13">
      <c r="A4107" s="547" t="s">
        <v>24</v>
      </c>
      <c r="B4107" s="545"/>
      <c r="C4107" s="545"/>
      <c r="D4107" s="545"/>
      <c r="E4107" s="545"/>
      <c r="F4107" s="546"/>
      <c r="G4107" s="545"/>
      <c r="H4107" s="544"/>
      <c r="I4107" s="1271" t="s">
        <v>23</v>
      </c>
      <c r="J4107" s="1272"/>
      <c r="K4107" s="543"/>
      <c r="L4107" s="542"/>
      <c r="M4107" s="540"/>
    </row>
    <row r="4108" spans="1:13">
      <c r="A4108" s="547" t="s">
        <v>22</v>
      </c>
      <c r="B4108" s="545"/>
      <c r="C4108" s="545"/>
      <c r="D4108" s="545"/>
      <c r="E4108" s="545"/>
      <c r="F4108" s="546"/>
      <c r="G4108" s="545"/>
      <c r="H4108" s="544"/>
      <c r="I4108" s="1271" t="s">
        <v>21</v>
      </c>
      <c r="J4108" s="1272"/>
      <c r="K4108" s="543"/>
      <c r="L4108" s="542"/>
      <c r="M4108" s="540"/>
    </row>
    <row r="4109" spans="1:13">
      <c r="A4109" s="547" t="s">
        <v>20</v>
      </c>
      <c r="B4109" s="545"/>
      <c r="C4109" s="545"/>
      <c r="D4109" s="545"/>
      <c r="E4109" s="545"/>
      <c r="F4109" s="546"/>
      <c r="G4109" s="545"/>
      <c r="H4109" s="544"/>
      <c r="I4109" s="1271" t="s">
        <v>19</v>
      </c>
      <c r="J4109" s="1272"/>
      <c r="K4109" s="543"/>
      <c r="L4109" s="542"/>
      <c r="M4109" s="540"/>
    </row>
    <row r="4110" spans="1:13">
      <c r="A4110" s="547" t="s">
        <v>18</v>
      </c>
      <c r="B4110" s="545"/>
      <c r="C4110" s="545"/>
      <c r="D4110" s="545"/>
      <c r="E4110" s="545"/>
      <c r="F4110" s="546"/>
      <c r="G4110" s="545"/>
      <c r="H4110" s="544"/>
      <c r="I4110" s="1271" t="s">
        <v>17</v>
      </c>
      <c r="J4110" s="1272"/>
      <c r="K4110" s="543"/>
      <c r="L4110" s="542"/>
      <c r="M4110" s="540"/>
    </row>
    <row r="4111" spans="1:13">
      <c r="A4111" s="547" t="s">
        <v>16</v>
      </c>
      <c r="B4111" s="545"/>
      <c r="C4111" s="545"/>
      <c r="D4111" s="545"/>
      <c r="E4111" s="545"/>
      <c r="F4111" s="546"/>
      <c r="G4111" s="545"/>
      <c r="H4111" s="544"/>
      <c r="I4111" s="1271" t="s">
        <v>15</v>
      </c>
      <c r="J4111" s="1272"/>
      <c r="K4111" s="543"/>
      <c r="L4111" s="542"/>
      <c r="M4111" s="540"/>
    </row>
    <row r="4112" spans="1:13">
      <c r="A4112" s="547" t="s">
        <v>14</v>
      </c>
      <c r="B4112" s="545"/>
      <c r="C4112" s="545"/>
      <c r="D4112" s="545"/>
      <c r="E4112" s="545"/>
      <c r="F4112" s="546"/>
      <c r="G4112" s="545"/>
      <c r="H4112" s="544"/>
      <c r="I4112" s="518"/>
      <c r="J4112" s="541"/>
      <c r="K4112" s="543"/>
      <c r="L4112" s="542"/>
      <c r="M4112" s="540"/>
    </row>
    <row r="4113" spans="1:13">
      <c r="A4113" s="547" t="s">
        <v>13</v>
      </c>
      <c r="B4113" s="545"/>
      <c r="C4113" s="545"/>
      <c r="D4113" s="545"/>
      <c r="E4113" s="545"/>
      <c r="F4113" s="546"/>
      <c r="G4113" s="545"/>
      <c r="H4113" s="544"/>
      <c r="I4113" s="518"/>
      <c r="J4113" s="541"/>
      <c r="K4113" s="543"/>
      <c r="L4113" s="542"/>
      <c r="M4113" s="540"/>
    </row>
    <row r="4114" spans="1:13">
      <c r="A4114" s="547" t="s">
        <v>12</v>
      </c>
      <c r="B4114" s="545"/>
      <c r="C4114" s="545"/>
      <c r="D4114" s="545"/>
      <c r="E4114" s="545"/>
      <c r="F4114" s="546"/>
      <c r="G4114" s="545"/>
      <c r="H4114" s="544"/>
      <c r="I4114" s="518"/>
      <c r="J4114" s="541"/>
      <c r="K4114" s="543"/>
      <c r="L4114" s="542"/>
      <c r="M4114" s="540"/>
    </row>
    <row r="4115" spans="1:13">
      <c r="A4115" s="547" t="s">
        <v>11</v>
      </c>
      <c r="B4115" s="545"/>
      <c r="C4115" s="545"/>
      <c r="D4115" s="545"/>
      <c r="E4115" s="545"/>
      <c r="F4115" s="546"/>
      <c r="G4115" s="545"/>
      <c r="H4115" s="544"/>
      <c r="I4115" s="518"/>
      <c r="J4115" s="541"/>
      <c r="K4115" s="543"/>
      <c r="L4115" s="542"/>
      <c r="M4115" s="540"/>
    </row>
    <row r="4116" spans="1:13">
      <c r="A4116" s="547" t="s">
        <v>10</v>
      </c>
      <c r="B4116" s="545"/>
      <c r="C4116" s="545"/>
      <c r="D4116" s="545"/>
      <c r="E4116" s="545"/>
      <c r="F4116" s="546"/>
      <c r="G4116" s="545"/>
      <c r="H4116" s="544"/>
      <c r="I4116" s="518"/>
      <c r="J4116" s="541"/>
      <c r="K4116" s="543"/>
      <c r="L4116" s="542"/>
      <c r="M4116" s="540"/>
    </row>
    <row r="4117" spans="1:13" ht="19.5" thickBot="1">
      <c r="A4117" s="1248" t="s">
        <v>9</v>
      </c>
      <c r="B4117" s="1249"/>
      <c r="C4117" s="1249"/>
      <c r="D4117" s="1249"/>
      <c r="E4117" s="1249"/>
      <c r="F4117" s="1249"/>
      <c r="G4117" s="1249"/>
      <c r="H4117" s="1250"/>
      <c r="I4117" s="518"/>
      <c r="J4117" s="541"/>
      <c r="K4117" s="518"/>
      <c r="L4117" s="541"/>
      <c r="M4117" s="540"/>
    </row>
    <row r="4118" spans="1:13">
      <c r="A4118" s="539" t="s">
        <v>8</v>
      </c>
      <c r="B4118" s="538"/>
      <c r="C4118" s="538"/>
      <c r="D4118" s="538"/>
      <c r="E4118" s="538"/>
      <c r="F4118" s="538"/>
      <c r="G4118" s="538"/>
      <c r="H4118" s="538"/>
      <c r="I4118" s="1251" t="s">
        <v>3</v>
      </c>
      <c r="J4118" s="1252"/>
      <c r="K4118" s="537"/>
      <c r="L4118" s="536"/>
      <c r="M4118" s="535"/>
    </row>
    <row r="4119" spans="1:13" ht="19.5" thickBot="1">
      <c r="A4119" s="534" t="s">
        <v>7</v>
      </c>
      <c r="B4119" s="533"/>
      <c r="C4119" s="533"/>
      <c r="D4119" s="533"/>
      <c r="E4119" s="533"/>
      <c r="F4119" s="533"/>
      <c r="G4119" s="533"/>
      <c r="H4119" s="533"/>
      <c r="I4119" s="532"/>
      <c r="J4119" s="530"/>
      <c r="K4119" s="531"/>
      <c r="L4119" s="530"/>
      <c r="M4119" s="529"/>
    </row>
    <row r="4120" spans="1:13" ht="19.5" thickBot="1">
      <c r="A4120" s="1228" t="s">
        <v>6</v>
      </c>
      <c r="B4120" s="1229"/>
      <c r="C4120" s="1229"/>
      <c r="D4120" s="1229"/>
      <c r="E4120" s="1229"/>
      <c r="F4120" s="1229"/>
      <c r="G4120" s="1229"/>
      <c r="H4120" s="1299"/>
      <c r="I4120" s="1232" t="s">
        <v>5</v>
      </c>
      <c r="J4120" s="1300"/>
      <c r="K4120" s="1296">
        <v>1.69</v>
      </c>
      <c r="L4120" s="1297"/>
      <c r="M4120" s="521">
        <f>K4120*12*I4051</f>
        <v>13522.704</v>
      </c>
    </row>
    <row r="4121" spans="1:13" ht="19.5" thickBot="1">
      <c r="A4121" s="526" t="s">
        <v>4</v>
      </c>
      <c r="B4121" s="525"/>
      <c r="C4121" s="525"/>
      <c r="D4121" s="525"/>
      <c r="E4121" s="525"/>
      <c r="F4121" s="525"/>
      <c r="G4121" s="525"/>
      <c r="H4121" s="525"/>
      <c r="I4121" s="1232" t="s">
        <v>3</v>
      </c>
      <c r="J4121" s="1233"/>
      <c r="K4121" s="1258">
        <v>0.25</v>
      </c>
      <c r="L4121" s="1259"/>
      <c r="M4121" s="521">
        <f>K4121*I4051*12</f>
        <v>2000.3999999999999</v>
      </c>
    </row>
    <row r="4122" spans="1:13" ht="19.5" thickBot="1">
      <c r="A4122" s="526" t="s">
        <v>2</v>
      </c>
      <c r="B4122" s="525"/>
      <c r="C4122" s="525"/>
      <c r="D4122" s="525"/>
      <c r="E4122" s="525"/>
      <c r="F4122" s="525"/>
      <c r="G4122" s="525"/>
      <c r="H4122" s="525"/>
      <c r="I4122" s="524"/>
      <c r="J4122" s="523"/>
      <c r="K4122" s="1258"/>
      <c r="L4122" s="1259"/>
      <c r="M4122" s="521">
        <f>K4122*12*I4051</f>
        <v>0</v>
      </c>
    </row>
    <row r="4123" spans="1:13" ht="19.5" thickBot="1">
      <c r="A4123" s="1228" t="s">
        <v>0</v>
      </c>
      <c r="B4123" s="1229"/>
      <c r="C4123" s="1229"/>
      <c r="D4123" s="1229"/>
      <c r="E4123" s="1229"/>
      <c r="F4123" s="1229"/>
      <c r="G4123" s="1229"/>
      <c r="H4123" s="1229"/>
      <c r="I4123" s="522"/>
      <c r="J4123" s="521"/>
      <c r="K4123" s="1230">
        <f>K4052+K4062+K4077+K4106+K4120+K4122+K4121</f>
        <v>60.81</v>
      </c>
      <c r="L4123" s="1231"/>
      <c r="M4123" s="521">
        <f>M4052+M4062+M4077+M4106+M4120+M4122+M4121</f>
        <v>486577.29599999991</v>
      </c>
    </row>
    <row r="4125" spans="1:13">
      <c r="A4125" s="1329" t="s">
        <v>104</v>
      </c>
      <c r="B4125" s="1329"/>
      <c r="C4125" s="1329"/>
      <c r="D4125" s="1329"/>
      <c r="E4125" s="1329"/>
      <c r="F4125" s="1329"/>
      <c r="G4125" s="1329"/>
      <c r="H4125" s="1329"/>
      <c r="I4125" s="1329"/>
      <c r="J4125" s="1329"/>
      <c r="K4125" s="1329"/>
      <c r="L4125" s="1329"/>
      <c r="M4125" s="573"/>
    </row>
    <row r="4126" spans="1:13">
      <c r="A4126" s="1294" t="s">
        <v>139</v>
      </c>
      <c r="B4126" s="1294"/>
      <c r="C4126" s="1294"/>
      <c r="D4126" s="1294"/>
      <c r="E4126" s="1294"/>
      <c r="F4126" s="1294"/>
      <c r="G4126" s="1294"/>
      <c r="H4126" s="1294"/>
      <c r="I4126" s="1294"/>
      <c r="J4126" s="1294"/>
      <c r="K4126" s="1294"/>
      <c r="L4126" s="1294"/>
      <c r="M4126" s="573"/>
    </row>
    <row r="4127" spans="1:13">
      <c r="A4127" s="607"/>
      <c r="B4127" s="607"/>
      <c r="C4127" s="607"/>
      <c r="D4127" s="607"/>
      <c r="E4127" s="607"/>
      <c r="F4127" s="607" t="s">
        <v>228</v>
      </c>
      <c r="G4127" s="607"/>
      <c r="H4127" s="607"/>
      <c r="I4127" s="607"/>
      <c r="J4127" s="607"/>
      <c r="K4127" s="607"/>
      <c r="L4127" s="607"/>
      <c r="M4127" s="573"/>
    </row>
    <row r="4128" spans="1:13">
      <c r="A4128" s="615"/>
      <c r="B4128" s="591"/>
      <c r="C4128" s="1295" t="s">
        <v>100</v>
      </c>
      <c r="D4128" s="1295"/>
      <c r="E4128" s="1295"/>
      <c r="F4128" s="591"/>
      <c r="G4128" s="591"/>
      <c r="H4128" s="590"/>
      <c r="I4128" s="1285" t="s">
        <v>99</v>
      </c>
      <c r="J4128" s="1286"/>
      <c r="K4128" s="1285" t="s">
        <v>98</v>
      </c>
      <c r="L4128" s="1286"/>
      <c r="M4128" s="589"/>
    </row>
    <row r="4129" spans="1:13">
      <c r="A4129" s="558"/>
      <c r="B4129" s="518"/>
      <c r="C4129" s="518"/>
      <c r="D4129" s="518"/>
      <c r="E4129" s="518"/>
      <c r="F4129" s="518"/>
      <c r="G4129" s="518"/>
      <c r="H4129" s="541"/>
      <c r="I4129" s="518"/>
      <c r="J4129" s="541"/>
      <c r="K4129" s="1271" t="s">
        <v>97</v>
      </c>
      <c r="L4129" s="1272"/>
      <c r="M4129" s="616" t="s">
        <v>96</v>
      </c>
    </row>
    <row r="4130" spans="1:13">
      <c r="A4130" s="558"/>
      <c r="B4130" s="518"/>
      <c r="C4130" s="518"/>
      <c r="D4130" s="518"/>
      <c r="E4130" s="518"/>
      <c r="F4130" s="518"/>
      <c r="G4130" s="518"/>
      <c r="H4130" s="541"/>
      <c r="I4130" s="1271" t="s">
        <v>95</v>
      </c>
      <c r="J4130" s="1272"/>
      <c r="K4130" s="1275" t="s">
        <v>94</v>
      </c>
      <c r="L4130" s="1276"/>
      <c r="M4130" s="616" t="s">
        <v>93</v>
      </c>
    </row>
    <row r="4131" spans="1:13" ht="19.5" thickBot="1">
      <c r="A4131" s="615"/>
      <c r="B4131" s="591"/>
      <c r="C4131" s="591"/>
      <c r="D4131" s="591"/>
      <c r="E4131" s="591"/>
      <c r="F4131" s="591"/>
      <c r="G4131" s="591"/>
      <c r="H4131" s="590"/>
      <c r="I4131" s="1291">
        <v>521.1</v>
      </c>
      <c r="J4131" s="1292"/>
      <c r="K4131" s="1240"/>
      <c r="L4131" s="1241"/>
      <c r="M4131" s="614"/>
    </row>
    <row r="4132" spans="1:13">
      <c r="A4132" s="605" t="s">
        <v>92</v>
      </c>
      <c r="B4132" s="583"/>
      <c r="C4132" s="583"/>
      <c r="D4132" s="583"/>
      <c r="E4132" s="583"/>
      <c r="F4132" s="583"/>
      <c r="G4132" s="583"/>
      <c r="H4132" s="613"/>
      <c r="I4132" s="537"/>
      <c r="J4132" s="536"/>
      <c r="K4132" s="1293">
        <f>K4135+K4138</f>
        <v>7.59</v>
      </c>
      <c r="L4132" s="1288"/>
      <c r="M4132" s="535">
        <f>K4132*12*I4131</f>
        <v>47461.788</v>
      </c>
    </row>
    <row r="4133" spans="1:13">
      <c r="A4133" s="612" t="s">
        <v>91</v>
      </c>
      <c r="B4133" s="611"/>
      <c r="C4133" s="611"/>
      <c r="D4133" s="611"/>
      <c r="E4133" s="611"/>
      <c r="F4133" s="611"/>
      <c r="G4133" s="611"/>
      <c r="H4133" s="606"/>
      <c r="I4133" s="518"/>
      <c r="J4133" s="541"/>
      <c r="K4133" s="518"/>
      <c r="L4133" s="541"/>
      <c r="M4133" s="610"/>
    </row>
    <row r="4134" spans="1:13" ht="19.5" thickBot="1">
      <c r="A4134" s="601" t="s">
        <v>90</v>
      </c>
      <c r="B4134" s="609"/>
      <c r="C4134" s="609"/>
      <c r="D4134" s="609"/>
      <c r="E4134" s="609"/>
      <c r="F4134" s="609"/>
      <c r="G4134" s="609"/>
      <c r="H4134" s="608"/>
      <c r="I4134" s="531"/>
      <c r="J4134" s="530"/>
      <c r="K4134" s="531"/>
      <c r="L4134" s="530"/>
      <c r="M4134" s="529"/>
    </row>
    <row r="4135" spans="1:13">
      <c r="A4135" s="588" t="s">
        <v>89</v>
      </c>
      <c r="B4135" s="581"/>
      <c r="C4135" s="581"/>
      <c r="D4135" s="581"/>
      <c r="E4135" s="581"/>
      <c r="F4135" s="581"/>
      <c r="G4135" s="581"/>
      <c r="H4135" s="580"/>
      <c r="I4135" s="1275" t="s">
        <v>27</v>
      </c>
      <c r="J4135" s="1276"/>
      <c r="K4135" s="1251">
        <v>4.54</v>
      </c>
      <c r="L4135" s="1252"/>
      <c r="M4135" s="540">
        <f>K4135*12*I4131</f>
        <v>28389.528000000002</v>
      </c>
    </row>
    <row r="4136" spans="1:13">
      <c r="A4136" s="547" t="s">
        <v>80</v>
      </c>
      <c r="B4136" s="518"/>
      <c r="C4136" s="518"/>
      <c r="D4136" s="518"/>
      <c r="E4136" s="518"/>
      <c r="F4136" s="518"/>
      <c r="G4136" s="518"/>
      <c r="H4136" s="541"/>
      <c r="I4136" s="1271" t="s">
        <v>70</v>
      </c>
      <c r="J4136" s="1272"/>
      <c r="K4136" s="573"/>
      <c r="L4136" s="541"/>
      <c r="M4136" s="540"/>
    </row>
    <row r="4137" spans="1:13">
      <c r="A4137" s="588" t="s">
        <v>79</v>
      </c>
      <c r="B4137" s="581"/>
      <c r="C4137" s="581"/>
      <c r="D4137" s="581"/>
      <c r="E4137" s="581"/>
      <c r="F4137" s="581"/>
      <c r="G4137" s="581"/>
      <c r="H4137" s="580"/>
      <c r="I4137" s="1275"/>
      <c r="J4137" s="1276"/>
      <c r="K4137" s="573"/>
      <c r="L4137" s="541"/>
      <c r="M4137" s="540"/>
    </row>
    <row r="4138" spans="1:13">
      <c r="A4138" s="588" t="s">
        <v>88</v>
      </c>
      <c r="B4138" s="581"/>
      <c r="C4138" s="581"/>
      <c r="D4138" s="581"/>
      <c r="E4138" s="581"/>
      <c r="F4138" s="581"/>
      <c r="G4138" s="581"/>
      <c r="H4138" s="580"/>
      <c r="I4138" s="1277" t="s">
        <v>59</v>
      </c>
      <c r="J4138" s="1278"/>
      <c r="K4138" s="1271">
        <v>3.05</v>
      </c>
      <c r="L4138" s="1272"/>
      <c r="M4138" s="540">
        <f>K4138*12*I4131</f>
        <v>19072.259999999998</v>
      </c>
    </row>
    <row r="4139" spans="1:13">
      <c r="A4139" s="595" t="s">
        <v>87</v>
      </c>
      <c r="B4139" s="563"/>
      <c r="C4139" s="563"/>
      <c r="D4139" s="563"/>
      <c r="E4139" s="563"/>
      <c r="F4139" s="563"/>
      <c r="G4139" s="563"/>
      <c r="H4139" s="517"/>
      <c r="I4139" s="1271" t="s">
        <v>70</v>
      </c>
      <c r="J4139" s="1272"/>
      <c r="K4139" s="607"/>
      <c r="L4139" s="606"/>
      <c r="M4139" s="540"/>
    </row>
    <row r="4140" spans="1:13">
      <c r="A4140" s="594" t="s">
        <v>86</v>
      </c>
      <c r="B4140" s="591"/>
      <c r="C4140" s="591"/>
      <c r="D4140" s="591"/>
      <c r="E4140" s="591"/>
      <c r="F4140" s="591"/>
      <c r="G4140" s="591"/>
      <c r="H4140" s="590"/>
      <c r="I4140" s="1271"/>
      <c r="J4140" s="1272"/>
      <c r="K4140" s="573"/>
      <c r="L4140" s="541"/>
      <c r="M4140" s="540"/>
    </row>
    <row r="4141" spans="1:13" ht="19.5" thickBot="1">
      <c r="A4141" s="588" t="s">
        <v>85</v>
      </c>
      <c r="B4141" s="587"/>
      <c r="C4141" s="587"/>
      <c r="D4141" s="587"/>
      <c r="E4141" s="587"/>
      <c r="F4141" s="587"/>
      <c r="G4141" s="587"/>
      <c r="H4141" s="586"/>
      <c r="I4141" s="581"/>
      <c r="J4141" s="580"/>
      <c r="K4141" s="1238"/>
      <c r="L4141" s="1239"/>
      <c r="M4141" s="540"/>
    </row>
    <row r="4142" spans="1:13">
      <c r="A4142" s="605" t="s">
        <v>84</v>
      </c>
      <c r="B4142" s="604"/>
      <c r="C4142" s="604"/>
      <c r="D4142" s="604"/>
      <c r="E4142" s="604"/>
      <c r="F4142" s="604"/>
      <c r="G4142" s="604"/>
      <c r="H4142" s="603"/>
      <c r="I4142" s="537"/>
      <c r="J4142" s="602"/>
      <c r="K4142" s="1290">
        <f>K4144+K4149+K4152</f>
        <v>6.1999999999999993</v>
      </c>
      <c r="L4142" s="1288"/>
      <c r="M4142" s="535">
        <f>K4142*12*I4131</f>
        <v>38769.839999999997</v>
      </c>
    </row>
    <row r="4143" spans="1:13" ht="19.5" thickBot="1">
      <c r="A4143" s="601" t="s">
        <v>83</v>
      </c>
      <c r="B4143" s="600"/>
      <c r="C4143" s="600"/>
      <c r="D4143" s="600"/>
      <c r="E4143" s="600"/>
      <c r="F4143" s="600"/>
      <c r="G4143" s="600"/>
      <c r="H4143" s="599"/>
      <c r="I4143" s="531"/>
      <c r="J4143" s="598"/>
      <c r="K4143" s="531"/>
      <c r="L4143" s="530"/>
      <c r="M4143" s="529"/>
    </row>
    <row r="4144" spans="1:13">
      <c r="A4144" s="547" t="s">
        <v>82</v>
      </c>
      <c r="B4144" s="546"/>
      <c r="C4144" s="546"/>
      <c r="D4144" s="546"/>
      <c r="E4144" s="546"/>
      <c r="F4144" s="546"/>
      <c r="G4144" s="546"/>
      <c r="H4144" s="544"/>
      <c r="I4144" s="1271" t="s">
        <v>27</v>
      </c>
      <c r="J4144" s="1272"/>
      <c r="K4144" s="1251">
        <v>3.11</v>
      </c>
      <c r="L4144" s="1252"/>
      <c r="M4144" s="540">
        <f>K4144*12*I4131</f>
        <v>19447.452000000001</v>
      </c>
    </row>
    <row r="4145" spans="1:13">
      <c r="A4145" s="588" t="s">
        <v>81</v>
      </c>
      <c r="B4145" s="587"/>
      <c r="C4145" s="587"/>
      <c r="D4145" s="587"/>
      <c r="E4145" s="587"/>
      <c r="F4145" s="587"/>
      <c r="G4145" s="587"/>
      <c r="H4145" s="586"/>
      <c r="I4145" s="597"/>
      <c r="J4145" s="596"/>
      <c r="K4145" s="573"/>
      <c r="L4145" s="541"/>
      <c r="M4145" s="540"/>
    </row>
    <row r="4146" spans="1:13">
      <c r="A4146" s="547" t="s">
        <v>80</v>
      </c>
      <c r="B4146" s="518"/>
      <c r="C4146" s="518"/>
      <c r="D4146" s="518"/>
      <c r="E4146" s="518"/>
      <c r="F4146" s="518"/>
      <c r="G4146" s="518"/>
      <c r="H4146" s="541"/>
      <c r="I4146" s="1271" t="s">
        <v>70</v>
      </c>
      <c r="J4146" s="1272"/>
      <c r="K4146" s="573"/>
      <c r="L4146" s="541"/>
      <c r="M4146" s="540"/>
    </row>
    <row r="4147" spans="1:13">
      <c r="A4147" s="588" t="s">
        <v>79</v>
      </c>
      <c r="B4147" s="581"/>
      <c r="C4147" s="581"/>
      <c r="D4147" s="581"/>
      <c r="E4147" s="581"/>
      <c r="F4147" s="581"/>
      <c r="G4147" s="581"/>
      <c r="H4147" s="580"/>
      <c r="I4147" s="1275"/>
      <c r="J4147" s="1276"/>
      <c r="K4147" s="573"/>
      <c r="L4147" s="541"/>
      <c r="M4147" s="540"/>
    </row>
    <row r="4148" spans="1:13">
      <c r="A4148" s="595" t="s">
        <v>78</v>
      </c>
      <c r="B4148" s="563"/>
      <c r="C4148" s="517"/>
      <c r="D4148" s="518"/>
      <c r="E4148" s="518"/>
      <c r="F4148" s="518"/>
      <c r="G4148" s="518"/>
      <c r="H4148" s="541"/>
      <c r="I4148" s="1271" t="s">
        <v>70</v>
      </c>
      <c r="J4148" s="1272"/>
      <c r="K4148" s="573"/>
      <c r="L4148" s="541"/>
      <c r="M4148" s="540"/>
    </row>
    <row r="4149" spans="1:13">
      <c r="A4149" s="547" t="s">
        <v>77</v>
      </c>
      <c r="B4149" s="518"/>
      <c r="C4149" s="518"/>
      <c r="D4149" s="563"/>
      <c r="E4149" s="563"/>
      <c r="F4149" s="563"/>
      <c r="G4149" s="563"/>
      <c r="H4149" s="517"/>
      <c r="I4149" s="1277" t="s">
        <v>59</v>
      </c>
      <c r="J4149" s="1278"/>
      <c r="K4149" s="1271">
        <v>1.36</v>
      </c>
      <c r="L4149" s="1272"/>
      <c r="M4149" s="540">
        <f>K4149*12*I4131</f>
        <v>8504.3520000000008</v>
      </c>
    </row>
    <row r="4150" spans="1:13">
      <c r="A4150" s="594" t="s">
        <v>76</v>
      </c>
      <c r="B4150" s="593"/>
      <c r="C4150" s="593"/>
      <c r="D4150" s="593"/>
      <c r="E4150" s="593"/>
      <c r="F4150" s="593"/>
      <c r="G4150" s="593"/>
      <c r="H4150" s="592"/>
      <c r="I4150" s="1285" t="s">
        <v>75</v>
      </c>
      <c r="J4150" s="1286"/>
      <c r="K4150" s="573"/>
      <c r="L4150" s="541"/>
      <c r="M4150" s="540"/>
    </row>
    <row r="4151" spans="1:13">
      <c r="A4151" s="588"/>
      <c r="B4151" s="587"/>
      <c r="C4151" s="587"/>
      <c r="D4151" s="587"/>
      <c r="E4151" s="587"/>
      <c r="F4151" s="587"/>
      <c r="G4151" s="587"/>
      <c r="H4151" s="586"/>
      <c r="I4151" s="581" t="s">
        <v>74</v>
      </c>
      <c r="J4151" s="580"/>
      <c r="K4151" s="573"/>
      <c r="L4151" s="541"/>
      <c r="M4151" s="540"/>
    </row>
    <row r="4152" spans="1:13">
      <c r="A4152" s="594" t="s">
        <v>73</v>
      </c>
      <c r="B4152" s="593"/>
      <c r="C4152" s="593"/>
      <c r="D4152" s="593"/>
      <c r="E4152" s="593"/>
      <c r="F4152" s="593"/>
      <c r="G4152" s="593"/>
      <c r="H4152" s="592"/>
      <c r="I4152" s="1285" t="s">
        <v>59</v>
      </c>
      <c r="J4152" s="1286"/>
      <c r="K4152" s="1271">
        <v>1.73</v>
      </c>
      <c r="L4152" s="1272"/>
      <c r="M4152" s="540">
        <f>K4152*12*I4131</f>
        <v>10818.036</v>
      </c>
    </row>
    <row r="4153" spans="1:13">
      <c r="A4153" s="588" t="s">
        <v>72</v>
      </c>
      <c r="B4153" s="587"/>
      <c r="C4153" s="587"/>
      <c r="D4153" s="587"/>
      <c r="E4153" s="587"/>
      <c r="F4153" s="587"/>
      <c r="G4153" s="587"/>
      <c r="H4153" s="586"/>
      <c r="I4153" s="581"/>
      <c r="J4153" s="580"/>
      <c r="K4153" s="573"/>
      <c r="L4153" s="541"/>
      <c r="M4153" s="540"/>
    </row>
    <row r="4154" spans="1:13">
      <c r="A4154" s="594" t="s">
        <v>71</v>
      </c>
      <c r="B4154" s="593"/>
      <c r="C4154" s="593"/>
      <c r="D4154" s="593"/>
      <c r="E4154" s="593"/>
      <c r="F4154" s="593"/>
      <c r="G4154" s="593"/>
      <c r="H4154" s="592"/>
      <c r="I4154" s="1271" t="s">
        <v>70</v>
      </c>
      <c r="J4154" s="1272"/>
      <c r="K4154" s="573"/>
      <c r="L4154" s="541"/>
      <c r="M4154" s="540"/>
    </row>
    <row r="4155" spans="1:13">
      <c r="A4155" s="594" t="s">
        <v>69</v>
      </c>
      <c r="B4155" s="593"/>
      <c r="C4155" s="593"/>
      <c r="D4155" s="593"/>
      <c r="E4155" s="593"/>
      <c r="F4155" s="593"/>
      <c r="G4155" s="593"/>
      <c r="H4155" s="592"/>
      <c r="I4155" s="1285" t="s">
        <v>68</v>
      </c>
      <c r="J4155" s="1286"/>
      <c r="K4155" s="591"/>
      <c r="L4155" s="590"/>
      <c r="M4155" s="589"/>
    </row>
    <row r="4156" spans="1:13" ht="19.5" thickBot="1">
      <c r="A4156" s="588"/>
      <c r="B4156" s="587"/>
      <c r="C4156" s="587"/>
      <c r="D4156" s="587"/>
      <c r="E4156" s="587"/>
      <c r="F4156" s="587"/>
      <c r="G4156" s="587"/>
      <c r="H4156" s="586"/>
      <c r="I4156" s="1282" t="s">
        <v>67</v>
      </c>
      <c r="J4156" s="1283"/>
      <c r="K4156" s="581"/>
      <c r="L4156" s="580"/>
      <c r="M4156" s="585"/>
    </row>
    <row r="4157" spans="1:13">
      <c r="A4157" s="584" t="s">
        <v>66</v>
      </c>
      <c r="B4157" s="583"/>
      <c r="C4157" s="583"/>
      <c r="D4157" s="583"/>
      <c r="E4157" s="583"/>
      <c r="F4157" s="583"/>
      <c r="G4157" s="537"/>
      <c r="H4157" s="536"/>
      <c r="I4157" s="537"/>
      <c r="J4157" s="536"/>
      <c r="K4157" s="1287">
        <f>K4159+K4166+K4174+K4178+K4179+K4183</f>
        <v>35.480000000000004</v>
      </c>
      <c r="L4157" s="1288"/>
      <c r="M4157" s="535">
        <f>M4159+M4166+M4174+M4178+M4179+M4183</f>
        <v>221863.53600000002</v>
      </c>
    </row>
    <row r="4158" spans="1:13" ht="19.5" thickBot="1">
      <c r="A4158" s="582"/>
      <c r="B4158" s="531"/>
      <c r="C4158" s="531"/>
      <c r="D4158" s="531"/>
      <c r="E4158" s="531"/>
      <c r="F4158" s="531"/>
      <c r="G4158" s="531"/>
      <c r="H4158" s="530"/>
      <c r="I4158" s="531"/>
      <c r="J4158" s="530"/>
      <c r="K4158" s="531"/>
      <c r="L4158" s="530"/>
      <c r="M4158" s="529"/>
    </row>
    <row r="4159" spans="1:13" ht="19.5" thickBot="1">
      <c r="A4159" s="1228" t="s">
        <v>65</v>
      </c>
      <c r="B4159" s="1229"/>
      <c r="C4159" s="1229"/>
      <c r="D4159" s="1229"/>
      <c r="E4159" s="1229"/>
      <c r="F4159" s="1229"/>
      <c r="G4159" s="1229"/>
      <c r="H4159" s="1279"/>
      <c r="I4159" s="550"/>
      <c r="J4159" s="549"/>
      <c r="K4159" s="1289">
        <f>K4160+K4161+K4162+K4164+K4165</f>
        <v>9.6900000000000013</v>
      </c>
      <c r="L4159" s="1284"/>
      <c r="M4159" s="548">
        <f>K4159*12*I4131</f>
        <v>60593.508000000009</v>
      </c>
    </row>
    <row r="4160" spans="1:13">
      <c r="A4160" s="588" t="s">
        <v>64</v>
      </c>
      <c r="B4160" s="587"/>
      <c r="C4160" s="587"/>
      <c r="D4160" s="587"/>
      <c r="E4160" s="587"/>
      <c r="F4160" s="587"/>
      <c r="G4160" s="587"/>
      <c r="H4160" s="586"/>
      <c r="I4160" s="1275" t="s">
        <v>63</v>
      </c>
      <c r="J4160" s="1276"/>
      <c r="K4160" s="1251">
        <v>2.2400000000000002</v>
      </c>
      <c r="L4160" s="1252"/>
      <c r="M4160" s="540">
        <f>K4160*12*I4131</f>
        <v>14007.168000000001</v>
      </c>
    </row>
    <row r="4161" spans="1:13">
      <c r="A4161" s="595" t="s">
        <v>62</v>
      </c>
      <c r="B4161" s="676"/>
      <c r="C4161" s="676"/>
      <c r="D4161" s="676"/>
      <c r="E4161" s="676"/>
      <c r="F4161" s="676"/>
      <c r="G4161" s="676"/>
      <c r="H4161" s="675"/>
      <c r="I4161" s="1277" t="s">
        <v>61</v>
      </c>
      <c r="J4161" s="1278"/>
      <c r="K4161" s="1271">
        <v>5.28</v>
      </c>
      <c r="L4161" s="1272"/>
      <c r="M4161" s="540">
        <f>K4161*12*I4131</f>
        <v>33016.896000000001</v>
      </c>
    </row>
    <row r="4162" spans="1:13">
      <c r="A4162" s="594" t="s">
        <v>60</v>
      </c>
      <c r="B4162" s="593"/>
      <c r="C4162" s="593"/>
      <c r="D4162" s="593"/>
      <c r="E4162" s="593"/>
      <c r="F4162" s="593"/>
      <c r="G4162" s="593"/>
      <c r="H4162" s="592"/>
      <c r="I4162" s="1285" t="s">
        <v>59</v>
      </c>
      <c r="J4162" s="1286"/>
      <c r="K4162" s="1271">
        <v>0.6</v>
      </c>
      <c r="L4162" s="1272"/>
      <c r="M4162" s="540">
        <f>K4162*12*I4131</f>
        <v>3751.9199999999996</v>
      </c>
    </row>
    <row r="4163" spans="1:13">
      <c r="A4163" s="678" t="s">
        <v>58</v>
      </c>
      <c r="B4163" s="581"/>
      <c r="C4163" s="581"/>
      <c r="D4163" s="581"/>
      <c r="E4163" s="587"/>
      <c r="F4163" s="587"/>
      <c r="G4163" s="587"/>
      <c r="H4163" s="586"/>
      <c r="I4163" s="581"/>
      <c r="J4163" s="580"/>
      <c r="K4163" s="518"/>
      <c r="L4163" s="541"/>
      <c r="M4163" s="540"/>
    </row>
    <row r="4164" spans="1:13">
      <c r="A4164" s="595" t="s">
        <v>57</v>
      </c>
      <c r="B4164" s="676"/>
      <c r="C4164" s="676"/>
      <c r="D4164" s="676"/>
      <c r="E4164" s="676"/>
      <c r="F4164" s="676"/>
      <c r="G4164" s="676"/>
      <c r="H4164" s="675"/>
      <c r="I4164" s="1277" t="s">
        <v>27</v>
      </c>
      <c r="J4164" s="1278"/>
      <c r="K4164" s="1271">
        <v>0.18</v>
      </c>
      <c r="L4164" s="1272"/>
      <c r="M4164" s="540">
        <f>K4164*12*I4131</f>
        <v>1125.576</v>
      </c>
    </row>
    <row r="4165" spans="1:13" ht="19.5" thickBot="1">
      <c r="A4165" s="594" t="s">
        <v>56</v>
      </c>
      <c r="B4165" s="593"/>
      <c r="C4165" s="593"/>
      <c r="D4165" s="593"/>
      <c r="E4165" s="593"/>
      <c r="F4165" s="593"/>
      <c r="G4165" s="593"/>
      <c r="H4165" s="592"/>
      <c r="I4165" s="1240" t="s">
        <v>27</v>
      </c>
      <c r="J4165" s="1241"/>
      <c r="K4165" s="1282">
        <v>1.39</v>
      </c>
      <c r="L4165" s="1283"/>
      <c r="M4165" s="540">
        <f>K4165*12*I4131</f>
        <v>8691.9480000000003</v>
      </c>
    </row>
    <row r="4166" spans="1:13" ht="19.5" thickBot="1">
      <c r="A4166" s="1303" t="s">
        <v>55</v>
      </c>
      <c r="B4166" s="1304"/>
      <c r="C4166" s="1304"/>
      <c r="D4166" s="1304"/>
      <c r="E4166" s="1304"/>
      <c r="F4166" s="1304"/>
      <c r="G4166" s="1304"/>
      <c r="H4166" s="1305"/>
      <c r="I4166" s="550"/>
      <c r="J4166" s="549"/>
      <c r="K4166" s="1274">
        <f>K4167+K4168+K4170+K4171+K4172+K4173</f>
        <v>2.5499999999999998</v>
      </c>
      <c r="L4166" s="1284"/>
      <c r="M4166" s="548">
        <f>K4166*12*I4131</f>
        <v>15945.66</v>
      </c>
    </row>
    <row r="4167" spans="1:13">
      <c r="A4167" s="677" t="s">
        <v>54</v>
      </c>
      <c r="B4167" s="581"/>
      <c r="C4167" s="581"/>
      <c r="D4167" s="581"/>
      <c r="E4167" s="581"/>
      <c r="F4167" s="587"/>
      <c r="G4167" s="587"/>
      <c r="H4167" s="586"/>
      <c r="I4167" s="576"/>
      <c r="J4167" s="541"/>
      <c r="K4167" s="1251">
        <v>0.14000000000000001</v>
      </c>
      <c r="L4167" s="1252"/>
      <c r="M4167" s="540">
        <f>K4167*12*I4131</f>
        <v>875.44800000000009</v>
      </c>
    </row>
    <row r="4168" spans="1:13">
      <c r="A4168" s="615" t="s">
        <v>53</v>
      </c>
      <c r="B4168" s="591"/>
      <c r="C4168" s="591"/>
      <c r="D4168" s="591"/>
      <c r="E4168" s="591"/>
      <c r="F4168" s="593"/>
      <c r="G4168" s="593"/>
      <c r="H4168" s="592"/>
      <c r="I4168" s="1271" t="s">
        <v>52</v>
      </c>
      <c r="J4168" s="1272"/>
      <c r="K4168" s="1271">
        <v>1.22</v>
      </c>
      <c r="L4168" s="1272"/>
      <c r="M4168" s="540">
        <f>K4168*12*I4131</f>
        <v>7628.9040000000005</v>
      </c>
    </row>
    <row r="4169" spans="1:13">
      <c r="A4169" s="588" t="s">
        <v>51</v>
      </c>
      <c r="B4169" s="587"/>
      <c r="C4169" s="587"/>
      <c r="D4169" s="587"/>
      <c r="E4169" s="587"/>
      <c r="F4169" s="587"/>
      <c r="G4169" s="587"/>
      <c r="H4169" s="586"/>
      <c r="I4169" s="1275" t="s">
        <v>50</v>
      </c>
      <c r="J4169" s="1276"/>
      <c r="K4169" s="573"/>
      <c r="L4169" s="541"/>
      <c r="M4169" s="540"/>
    </row>
    <row r="4170" spans="1:13">
      <c r="A4170" s="595" t="s">
        <v>49</v>
      </c>
      <c r="B4170" s="676"/>
      <c r="C4170" s="676"/>
      <c r="D4170" s="676"/>
      <c r="E4170" s="676"/>
      <c r="F4170" s="676"/>
      <c r="G4170" s="676"/>
      <c r="H4170" s="675"/>
      <c r="I4170" s="1277" t="s">
        <v>48</v>
      </c>
      <c r="J4170" s="1278"/>
      <c r="K4170" s="1271">
        <v>0.75</v>
      </c>
      <c r="L4170" s="1272"/>
      <c r="M4170" s="540">
        <f>K4170*12*I4131</f>
        <v>4689.9000000000005</v>
      </c>
    </row>
    <row r="4171" spans="1:13">
      <c r="A4171" s="595" t="s">
        <v>47</v>
      </c>
      <c r="B4171" s="676"/>
      <c r="C4171" s="676"/>
      <c r="D4171" s="676"/>
      <c r="E4171" s="676"/>
      <c r="F4171" s="676"/>
      <c r="G4171" s="676"/>
      <c r="H4171" s="675"/>
      <c r="I4171" s="1277" t="s">
        <v>46</v>
      </c>
      <c r="J4171" s="1278"/>
      <c r="K4171" s="1271">
        <v>0.19</v>
      </c>
      <c r="L4171" s="1272"/>
      <c r="M4171" s="540">
        <f>K4171*12*I4131</f>
        <v>1188.1080000000002</v>
      </c>
    </row>
    <row r="4172" spans="1:13">
      <c r="A4172" s="594" t="s">
        <v>38</v>
      </c>
      <c r="B4172" s="593"/>
      <c r="C4172" s="593"/>
      <c r="D4172" s="593"/>
      <c r="E4172" s="593"/>
      <c r="F4172" s="593"/>
      <c r="G4172" s="593"/>
      <c r="H4172" s="592"/>
      <c r="I4172" s="1277" t="s">
        <v>37</v>
      </c>
      <c r="J4172" s="1278"/>
      <c r="K4172" s="1238">
        <v>0.1</v>
      </c>
      <c r="L4172" s="1239"/>
      <c r="M4172" s="540">
        <f>K4172*12*I4131</f>
        <v>625.32000000000016</v>
      </c>
    </row>
    <row r="4173" spans="1:13" ht="19.5" thickBot="1">
      <c r="A4173" s="594" t="s">
        <v>45</v>
      </c>
      <c r="B4173" s="593"/>
      <c r="C4173" s="593"/>
      <c r="D4173" s="593"/>
      <c r="E4173" s="593"/>
      <c r="F4173" s="593"/>
      <c r="G4173" s="593"/>
      <c r="H4173" s="592"/>
      <c r="I4173" s="1240" t="s">
        <v>44</v>
      </c>
      <c r="J4173" s="1241"/>
      <c r="K4173" s="1242">
        <v>0.15</v>
      </c>
      <c r="L4173" s="1243"/>
      <c r="M4173" s="572">
        <f>K4173*12*I4131</f>
        <v>937.9799999999999</v>
      </c>
    </row>
    <row r="4174" spans="1:13" ht="19.5" thickBot="1">
      <c r="A4174" s="1303" t="s">
        <v>43</v>
      </c>
      <c r="B4174" s="1304"/>
      <c r="C4174" s="1304"/>
      <c r="D4174" s="1304"/>
      <c r="E4174" s="1304"/>
      <c r="F4174" s="1304"/>
      <c r="G4174" s="1304"/>
      <c r="H4174" s="1305"/>
      <c r="I4174" s="571"/>
      <c r="J4174" s="570"/>
      <c r="K4174" s="1269">
        <f>K4175+K4176+K4177</f>
        <v>1.67</v>
      </c>
      <c r="L4174" s="1270"/>
      <c r="M4174" s="548">
        <f>K4174*12*I4131</f>
        <v>10442.843999999999</v>
      </c>
    </row>
    <row r="4175" spans="1:13">
      <c r="A4175" s="588" t="s">
        <v>42</v>
      </c>
      <c r="B4175" s="587"/>
      <c r="C4175" s="587"/>
      <c r="D4175" s="587"/>
      <c r="E4175" s="587"/>
      <c r="F4175" s="587"/>
      <c r="G4175" s="587"/>
      <c r="H4175" s="586"/>
      <c r="I4175" s="1234" t="s">
        <v>41</v>
      </c>
      <c r="J4175" s="1235"/>
      <c r="K4175" s="1236">
        <v>0.8</v>
      </c>
      <c r="L4175" s="1237"/>
      <c r="M4175" s="540">
        <f>K4175*12*I4131</f>
        <v>5002.5600000000013</v>
      </c>
    </row>
    <row r="4176" spans="1:13">
      <c r="A4176" s="595" t="s">
        <v>40</v>
      </c>
      <c r="B4176" s="676"/>
      <c r="C4176" s="676"/>
      <c r="D4176" s="676"/>
      <c r="E4176" s="676"/>
      <c r="F4176" s="676"/>
      <c r="G4176" s="676"/>
      <c r="H4176" s="675"/>
      <c r="I4176" s="563" t="s">
        <v>39</v>
      </c>
      <c r="J4176" s="517"/>
      <c r="K4176" s="1238">
        <v>0.7</v>
      </c>
      <c r="L4176" s="1239"/>
      <c r="M4176" s="540">
        <f>K4176*12*I4131</f>
        <v>4377.24</v>
      </c>
    </row>
    <row r="4177" spans="1:13" ht="19.5" thickBot="1">
      <c r="A4177" s="594" t="s">
        <v>38</v>
      </c>
      <c r="B4177" s="593"/>
      <c r="C4177" s="593"/>
      <c r="D4177" s="593"/>
      <c r="E4177" s="593"/>
      <c r="F4177" s="593"/>
      <c r="G4177" s="593"/>
      <c r="H4177" s="592"/>
      <c r="I4177" s="1240" t="s">
        <v>37</v>
      </c>
      <c r="J4177" s="1241"/>
      <c r="K4177" s="1242">
        <v>0.17</v>
      </c>
      <c r="L4177" s="1243"/>
      <c r="M4177" s="540">
        <f>K4177*12*I4131</f>
        <v>1063.0440000000001</v>
      </c>
    </row>
    <row r="4178" spans="1:13" ht="19.5" thickBot="1">
      <c r="A4178" s="674" t="s">
        <v>36</v>
      </c>
      <c r="B4178" s="673"/>
      <c r="C4178" s="673"/>
      <c r="D4178" s="673"/>
      <c r="E4178" s="673"/>
      <c r="F4178" s="673"/>
      <c r="G4178" s="673"/>
      <c r="H4178" s="672"/>
      <c r="I4178" s="1330" t="s">
        <v>35</v>
      </c>
      <c r="J4178" s="1331"/>
      <c r="K4178" s="1199">
        <v>19.5</v>
      </c>
      <c r="L4178" s="1214"/>
      <c r="M4178" s="548">
        <f>K4178*12*I4131</f>
        <v>121937.40000000001</v>
      </c>
    </row>
    <row r="4179" spans="1:13" ht="19.5" thickBot="1">
      <c r="A4179" s="1228" t="s">
        <v>34</v>
      </c>
      <c r="B4179" s="1229"/>
      <c r="C4179" s="1229"/>
      <c r="D4179" s="1229"/>
      <c r="E4179" s="1229"/>
      <c r="F4179" s="1229"/>
      <c r="G4179" s="1229"/>
      <c r="H4179" s="1279"/>
      <c r="I4179" s="550"/>
      <c r="J4179" s="549"/>
      <c r="K4179" s="1274">
        <v>1.98</v>
      </c>
      <c r="L4179" s="1270"/>
      <c r="M4179" s="548">
        <f>K4179*12*I4131</f>
        <v>12381.335999999999</v>
      </c>
    </row>
    <row r="4180" spans="1:13">
      <c r="A4180" s="547" t="s">
        <v>33</v>
      </c>
      <c r="B4180" s="546"/>
      <c r="C4180" s="546"/>
      <c r="D4180" s="546"/>
      <c r="E4180" s="546"/>
      <c r="F4180" s="546"/>
      <c r="G4180" s="546"/>
      <c r="H4180" s="544"/>
      <c r="I4180" s="1251" t="s">
        <v>32</v>
      </c>
      <c r="J4180" s="1252"/>
      <c r="K4180" s="543"/>
      <c r="L4180" s="542"/>
      <c r="M4180" s="540"/>
    </row>
    <row r="4181" spans="1:13">
      <c r="A4181" s="547" t="s">
        <v>31</v>
      </c>
      <c r="B4181" s="546"/>
      <c r="C4181" s="546"/>
      <c r="D4181" s="546"/>
      <c r="E4181" s="546"/>
      <c r="F4181" s="546"/>
      <c r="G4181" s="546"/>
      <c r="H4181" s="544"/>
      <c r="I4181" s="518"/>
      <c r="J4181" s="541"/>
      <c r="K4181" s="543"/>
      <c r="L4181" s="542"/>
      <c r="M4181" s="540"/>
    </row>
    <row r="4182" spans="1:13" ht="19.5" thickBot="1">
      <c r="A4182" s="547" t="s">
        <v>30</v>
      </c>
      <c r="B4182" s="546"/>
      <c r="C4182" s="546"/>
      <c r="D4182" s="546"/>
      <c r="E4182" s="546"/>
      <c r="F4182" s="546"/>
      <c r="G4182" s="546"/>
      <c r="H4182" s="544"/>
      <c r="I4182" s="558"/>
      <c r="J4182" s="541"/>
      <c r="K4182" s="543"/>
      <c r="L4182" s="542"/>
      <c r="M4182" s="540"/>
    </row>
    <row r="4183" spans="1:13" ht="19.5" thickBot="1">
      <c r="A4183" s="674" t="s">
        <v>29</v>
      </c>
      <c r="B4183" s="673"/>
      <c r="C4183" s="673"/>
      <c r="D4183" s="673"/>
      <c r="E4183" s="673"/>
      <c r="F4183" s="673"/>
      <c r="G4183" s="673"/>
      <c r="H4183" s="672"/>
      <c r="I4183" s="550"/>
      <c r="J4183" s="549"/>
      <c r="K4183" s="1274">
        <v>0.09</v>
      </c>
      <c r="L4183" s="1270"/>
      <c r="M4183" s="548">
        <f>K4183*12*I4131</f>
        <v>562.78800000000001</v>
      </c>
    </row>
    <row r="4184" spans="1:13">
      <c r="A4184" s="547" t="s">
        <v>28</v>
      </c>
      <c r="B4184" s="546"/>
      <c r="C4184" s="546"/>
      <c r="D4184" s="546"/>
      <c r="E4184" s="546"/>
      <c r="F4184" s="546"/>
      <c r="G4184" s="546"/>
      <c r="H4184" s="544"/>
      <c r="I4184" s="1251" t="s">
        <v>27</v>
      </c>
      <c r="J4184" s="1252"/>
      <c r="K4184" s="551"/>
      <c r="L4184" s="542"/>
      <c r="M4184" s="540"/>
    </row>
    <row r="4185" spans="1:13" ht="19.5" thickBot="1">
      <c r="A4185" s="547" t="s">
        <v>26</v>
      </c>
      <c r="B4185" s="546"/>
      <c r="C4185" s="546"/>
      <c r="D4185" s="546"/>
      <c r="E4185" s="546"/>
      <c r="F4185" s="546"/>
      <c r="G4185" s="546"/>
      <c r="H4185" s="544"/>
      <c r="I4185" s="518"/>
      <c r="J4185" s="541"/>
      <c r="K4185" s="551"/>
      <c r="L4185" s="542"/>
      <c r="M4185" s="540"/>
    </row>
    <row r="4186" spans="1:13" ht="19.5" thickBot="1">
      <c r="A4186" s="1228" t="s">
        <v>111</v>
      </c>
      <c r="B4186" s="1229"/>
      <c r="C4186" s="1229"/>
      <c r="D4186" s="1229"/>
      <c r="E4186" s="1229"/>
      <c r="F4186" s="1229"/>
      <c r="G4186" s="1229"/>
      <c r="H4186" s="1279"/>
      <c r="I4186" s="550"/>
      <c r="J4186" s="549"/>
      <c r="K4186" s="1274">
        <v>7.34</v>
      </c>
      <c r="L4186" s="1270"/>
      <c r="M4186" s="548">
        <f>K4186*12*I4131</f>
        <v>45898.487999999998</v>
      </c>
    </row>
    <row r="4187" spans="1:13">
      <c r="A4187" s="547" t="s">
        <v>24</v>
      </c>
      <c r="B4187" s="545"/>
      <c r="C4187" s="545"/>
      <c r="D4187" s="545"/>
      <c r="E4187" s="545"/>
      <c r="F4187" s="546"/>
      <c r="G4187" s="545"/>
      <c r="H4187" s="544"/>
      <c r="I4187" s="1271" t="s">
        <v>23</v>
      </c>
      <c r="J4187" s="1272"/>
      <c r="K4187" s="543"/>
      <c r="L4187" s="542"/>
      <c r="M4187" s="540"/>
    </row>
    <row r="4188" spans="1:13">
      <c r="A4188" s="547" t="s">
        <v>22</v>
      </c>
      <c r="B4188" s="545"/>
      <c r="C4188" s="545"/>
      <c r="D4188" s="545"/>
      <c r="E4188" s="545"/>
      <c r="F4188" s="546"/>
      <c r="G4188" s="545"/>
      <c r="H4188" s="544"/>
      <c r="I4188" s="1271" t="s">
        <v>21</v>
      </c>
      <c r="J4188" s="1272"/>
      <c r="K4188" s="543"/>
      <c r="L4188" s="542"/>
      <c r="M4188" s="540"/>
    </row>
    <row r="4189" spans="1:13">
      <c r="A4189" s="547" t="s">
        <v>20</v>
      </c>
      <c r="B4189" s="545"/>
      <c r="C4189" s="545"/>
      <c r="D4189" s="545"/>
      <c r="E4189" s="545"/>
      <c r="F4189" s="546"/>
      <c r="G4189" s="545"/>
      <c r="H4189" s="544"/>
      <c r="I4189" s="1271" t="s">
        <v>19</v>
      </c>
      <c r="J4189" s="1272"/>
      <c r="K4189" s="543"/>
      <c r="L4189" s="542"/>
      <c r="M4189" s="540"/>
    </row>
    <row r="4190" spans="1:13">
      <c r="A4190" s="547" t="s">
        <v>18</v>
      </c>
      <c r="B4190" s="545"/>
      <c r="C4190" s="545"/>
      <c r="D4190" s="545"/>
      <c r="E4190" s="545"/>
      <c r="F4190" s="546"/>
      <c r="G4190" s="545"/>
      <c r="H4190" s="544"/>
      <c r="I4190" s="1271" t="s">
        <v>17</v>
      </c>
      <c r="J4190" s="1272"/>
      <c r="K4190" s="543"/>
      <c r="L4190" s="542"/>
      <c r="M4190" s="540"/>
    </row>
    <row r="4191" spans="1:13">
      <c r="A4191" s="547" t="s">
        <v>16</v>
      </c>
      <c r="B4191" s="545"/>
      <c r="C4191" s="545"/>
      <c r="D4191" s="545"/>
      <c r="E4191" s="545"/>
      <c r="F4191" s="546"/>
      <c r="G4191" s="545"/>
      <c r="H4191" s="544"/>
      <c r="I4191" s="1271" t="s">
        <v>15</v>
      </c>
      <c r="J4191" s="1272"/>
      <c r="K4191" s="543"/>
      <c r="L4191" s="542"/>
      <c r="M4191" s="540"/>
    </row>
    <row r="4192" spans="1:13">
      <c r="A4192" s="547" t="s">
        <v>14</v>
      </c>
      <c r="B4192" s="545"/>
      <c r="C4192" s="545"/>
      <c r="D4192" s="545"/>
      <c r="E4192" s="545"/>
      <c r="F4192" s="546"/>
      <c r="G4192" s="545"/>
      <c r="H4192" s="544"/>
      <c r="I4192" s="518"/>
      <c r="J4192" s="541"/>
      <c r="K4192" s="543"/>
      <c r="L4192" s="542"/>
      <c r="M4192" s="540"/>
    </row>
    <row r="4193" spans="1:13">
      <c r="A4193" s="547" t="s">
        <v>13</v>
      </c>
      <c r="B4193" s="545"/>
      <c r="C4193" s="545"/>
      <c r="D4193" s="545"/>
      <c r="E4193" s="545"/>
      <c r="F4193" s="546"/>
      <c r="G4193" s="545"/>
      <c r="H4193" s="544"/>
      <c r="I4193" s="518"/>
      <c r="J4193" s="541"/>
      <c r="K4193" s="543"/>
      <c r="L4193" s="542"/>
      <c r="M4193" s="540"/>
    </row>
    <row r="4194" spans="1:13">
      <c r="A4194" s="547" t="s">
        <v>12</v>
      </c>
      <c r="B4194" s="545"/>
      <c r="C4194" s="545"/>
      <c r="D4194" s="545"/>
      <c r="E4194" s="545"/>
      <c r="F4194" s="546"/>
      <c r="G4194" s="545"/>
      <c r="H4194" s="544"/>
      <c r="I4194" s="518"/>
      <c r="J4194" s="541"/>
      <c r="K4194" s="543"/>
      <c r="L4194" s="542"/>
      <c r="M4194" s="540"/>
    </row>
    <row r="4195" spans="1:13">
      <c r="A4195" s="547" t="s">
        <v>11</v>
      </c>
      <c r="B4195" s="545"/>
      <c r="C4195" s="545"/>
      <c r="D4195" s="545"/>
      <c r="E4195" s="545"/>
      <c r="F4195" s="546"/>
      <c r="G4195" s="545"/>
      <c r="H4195" s="544"/>
      <c r="I4195" s="518"/>
      <c r="J4195" s="541"/>
      <c r="K4195" s="543"/>
      <c r="L4195" s="542"/>
      <c r="M4195" s="540"/>
    </row>
    <row r="4196" spans="1:13">
      <c r="A4196" s="547" t="s">
        <v>10</v>
      </c>
      <c r="B4196" s="545"/>
      <c r="C4196" s="545"/>
      <c r="D4196" s="545"/>
      <c r="E4196" s="545"/>
      <c r="F4196" s="546"/>
      <c r="G4196" s="545"/>
      <c r="H4196" s="544"/>
      <c r="I4196" s="518"/>
      <c r="J4196" s="541"/>
      <c r="K4196" s="543"/>
      <c r="L4196" s="542"/>
      <c r="M4196" s="540"/>
    </row>
    <row r="4197" spans="1:13" ht="19.5" thickBot="1">
      <c r="A4197" s="1248" t="s">
        <v>9</v>
      </c>
      <c r="B4197" s="1249"/>
      <c r="C4197" s="1249"/>
      <c r="D4197" s="1249"/>
      <c r="E4197" s="1249"/>
      <c r="F4197" s="1249"/>
      <c r="G4197" s="1249"/>
      <c r="H4197" s="1250"/>
      <c r="I4197" s="518"/>
      <c r="J4197" s="541"/>
      <c r="K4197" s="518"/>
      <c r="L4197" s="541"/>
      <c r="M4197" s="540"/>
    </row>
    <row r="4198" spans="1:13">
      <c r="A4198" s="539" t="s">
        <v>8</v>
      </c>
      <c r="B4198" s="538"/>
      <c r="C4198" s="538"/>
      <c r="D4198" s="538"/>
      <c r="E4198" s="538"/>
      <c r="F4198" s="538"/>
      <c r="G4198" s="538"/>
      <c r="H4198" s="538"/>
      <c r="I4198" s="1251" t="s">
        <v>3</v>
      </c>
      <c r="J4198" s="1252"/>
      <c r="K4198" s="537"/>
      <c r="L4198" s="536"/>
      <c r="M4198" s="535"/>
    </row>
    <row r="4199" spans="1:13" ht="19.5" thickBot="1">
      <c r="A4199" s="534" t="s">
        <v>7</v>
      </c>
      <c r="B4199" s="533"/>
      <c r="C4199" s="533"/>
      <c r="D4199" s="533"/>
      <c r="E4199" s="533"/>
      <c r="F4199" s="533"/>
      <c r="G4199" s="533"/>
      <c r="H4199" s="533"/>
      <c r="I4199" s="532"/>
      <c r="J4199" s="530"/>
      <c r="K4199" s="531"/>
      <c r="L4199" s="530"/>
      <c r="M4199" s="529"/>
    </row>
    <row r="4200" spans="1:13" ht="19.5" thickBot="1">
      <c r="A4200" s="1228" t="s">
        <v>6</v>
      </c>
      <c r="B4200" s="1229"/>
      <c r="C4200" s="1229"/>
      <c r="D4200" s="1229"/>
      <c r="E4200" s="1229"/>
      <c r="F4200" s="1229"/>
      <c r="G4200" s="1229"/>
      <c r="H4200" s="1299"/>
      <c r="I4200" s="1232" t="s">
        <v>5</v>
      </c>
      <c r="J4200" s="1300"/>
      <c r="K4200" s="1296">
        <v>1.69</v>
      </c>
      <c r="L4200" s="1297"/>
      <c r="M4200" s="521">
        <f>K4200*12*I4131</f>
        <v>10567.908000000001</v>
      </c>
    </row>
    <row r="4201" spans="1:13" ht="19.5" thickBot="1">
      <c r="A4201" s="526" t="s">
        <v>4</v>
      </c>
      <c r="B4201" s="525"/>
      <c r="C4201" s="525"/>
      <c r="D4201" s="525"/>
      <c r="E4201" s="525"/>
      <c r="F4201" s="525"/>
      <c r="G4201" s="525"/>
      <c r="H4201" s="525"/>
      <c r="I4201" s="1232" t="s">
        <v>3</v>
      </c>
      <c r="J4201" s="1233"/>
      <c r="K4201" s="1258">
        <v>0.32</v>
      </c>
      <c r="L4201" s="1259"/>
      <c r="M4201" s="521">
        <f>K4201*I4131*12</f>
        <v>2001.0240000000001</v>
      </c>
    </row>
    <row r="4202" spans="1:13" ht="19.5" thickBot="1">
      <c r="A4202" s="526" t="s">
        <v>2</v>
      </c>
      <c r="B4202" s="525"/>
      <c r="C4202" s="525"/>
      <c r="D4202" s="525"/>
      <c r="E4202" s="525"/>
      <c r="F4202" s="525"/>
      <c r="G4202" s="525"/>
      <c r="H4202" s="525"/>
      <c r="I4202" s="524"/>
      <c r="J4202" s="523"/>
      <c r="K4202" s="1258"/>
      <c r="L4202" s="1259"/>
      <c r="M4202" s="521">
        <f>K4202*12*I4132</f>
        <v>0</v>
      </c>
    </row>
    <row r="4203" spans="1:13" ht="19.5" thickBot="1">
      <c r="A4203" s="1228" t="s">
        <v>0</v>
      </c>
      <c r="B4203" s="1229"/>
      <c r="C4203" s="1229"/>
      <c r="D4203" s="1229"/>
      <c r="E4203" s="1229"/>
      <c r="F4203" s="1229"/>
      <c r="G4203" s="1229"/>
      <c r="H4203" s="1229"/>
      <c r="I4203" s="522"/>
      <c r="J4203" s="521"/>
      <c r="K4203" s="1230">
        <f>K4132+K4142+K4157+K4186+K4200+K4202+K4201</f>
        <v>58.62</v>
      </c>
      <c r="L4203" s="1231"/>
      <c r="M4203" s="521">
        <f>M4132+M4142+M4157+M4186+M4200+M4202+M4201</f>
        <v>366562.58399999997</v>
      </c>
    </row>
    <row r="4205" spans="1:13">
      <c r="A4205" s="1329" t="s">
        <v>104</v>
      </c>
      <c r="B4205" s="1329"/>
      <c r="C4205" s="1329"/>
      <c r="D4205" s="1329"/>
      <c r="E4205" s="1329"/>
      <c r="F4205" s="1329"/>
      <c r="G4205" s="1329"/>
      <c r="H4205" s="1329"/>
      <c r="I4205" s="1329"/>
      <c r="J4205" s="1329"/>
      <c r="K4205" s="1329"/>
      <c r="L4205" s="1329"/>
      <c r="M4205" s="573"/>
    </row>
    <row r="4206" spans="1:13">
      <c r="A4206" s="1294" t="s">
        <v>139</v>
      </c>
      <c r="B4206" s="1294"/>
      <c r="C4206" s="1294"/>
      <c r="D4206" s="1294"/>
      <c r="E4206" s="1294"/>
      <c r="F4206" s="1294"/>
      <c r="G4206" s="1294"/>
      <c r="H4206" s="1294"/>
      <c r="I4206" s="1294"/>
      <c r="J4206" s="1294"/>
      <c r="K4206" s="1294"/>
      <c r="L4206" s="1294"/>
      <c r="M4206" s="573"/>
    </row>
    <row r="4207" spans="1:13">
      <c r="A4207" s="607"/>
      <c r="B4207" s="607"/>
      <c r="C4207" s="607"/>
      <c r="D4207" s="607"/>
      <c r="E4207" s="607"/>
      <c r="F4207" s="607" t="s">
        <v>227</v>
      </c>
      <c r="G4207" s="607"/>
      <c r="H4207" s="607"/>
      <c r="I4207" s="607"/>
      <c r="J4207" s="607"/>
      <c r="K4207" s="607"/>
      <c r="L4207" s="607"/>
      <c r="M4207" s="573"/>
    </row>
    <row r="4208" spans="1:13">
      <c r="A4208" s="615"/>
      <c r="B4208" s="591"/>
      <c r="C4208" s="1295" t="s">
        <v>100</v>
      </c>
      <c r="D4208" s="1295"/>
      <c r="E4208" s="1295"/>
      <c r="F4208" s="591"/>
      <c r="G4208" s="591"/>
      <c r="H4208" s="590"/>
      <c r="I4208" s="1285" t="s">
        <v>99</v>
      </c>
      <c r="J4208" s="1286"/>
      <c r="K4208" s="1285" t="s">
        <v>98</v>
      </c>
      <c r="L4208" s="1286"/>
      <c r="M4208" s="589"/>
    </row>
    <row r="4209" spans="1:13">
      <c r="A4209" s="558"/>
      <c r="B4209" s="518"/>
      <c r="C4209" s="518"/>
      <c r="D4209" s="518"/>
      <c r="E4209" s="518"/>
      <c r="F4209" s="518"/>
      <c r="G4209" s="518"/>
      <c r="H4209" s="541"/>
      <c r="I4209" s="518"/>
      <c r="J4209" s="541"/>
      <c r="K4209" s="1271" t="s">
        <v>97</v>
      </c>
      <c r="L4209" s="1272"/>
      <c r="M4209" s="616" t="s">
        <v>96</v>
      </c>
    </row>
    <row r="4210" spans="1:13">
      <c r="A4210" s="558"/>
      <c r="B4210" s="518"/>
      <c r="C4210" s="518"/>
      <c r="D4210" s="518"/>
      <c r="E4210" s="518"/>
      <c r="F4210" s="518"/>
      <c r="G4210" s="518"/>
      <c r="H4210" s="541"/>
      <c r="I4210" s="1271" t="s">
        <v>95</v>
      </c>
      <c r="J4210" s="1272"/>
      <c r="K4210" s="1275" t="s">
        <v>94</v>
      </c>
      <c r="L4210" s="1276"/>
      <c r="M4210" s="616" t="s">
        <v>93</v>
      </c>
    </row>
    <row r="4211" spans="1:13" ht="19.5" thickBot="1">
      <c r="A4211" s="615"/>
      <c r="B4211" s="591"/>
      <c r="C4211" s="591"/>
      <c r="D4211" s="591"/>
      <c r="E4211" s="591"/>
      <c r="F4211" s="591"/>
      <c r="G4211" s="591"/>
      <c r="H4211" s="590"/>
      <c r="I4211" s="1291">
        <v>373.1</v>
      </c>
      <c r="J4211" s="1292"/>
      <c r="K4211" s="1240"/>
      <c r="L4211" s="1241"/>
      <c r="M4211" s="614"/>
    </row>
    <row r="4212" spans="1:13">
      <c r="A4212" s="605" t="s">
        <v>92</v>
      </c>
      <c r="B4212" s="583"/>
      <c r="C4212" s="583"/>
      <c r="D4212" s="583"/>
      <c r="E4212" s="583"/>
      <c r="F4212" s="583"/>
      <c r="G4212" s="583"/>
      <c r="H4212" s="613"/>
      <c r="I4212" s="537"/>
      <c r="J4212" s="536"/>
      <c r="K4212" s="1293">
        <f>K4215+K4218</f>
        <v>7.59</v>
      </c>
      <c r="L4212" s="1288"/>
      <c r="M4212" s="535">
        <f>K4212*12*I4211</f>
        <v>33981.948000000004</v>
      </c>
    </row>
    <row r="4213" spans="1:13">
      <c r="A4213" s="612" t="s">
        <v>91</v>
      </c>
      <c r="B4213" s="611"/>
      <c r="C4213" s="611"/>
      <c r="D4213" s="611"/>
      <c r="E4213" s="611"/>
      <c r="F4213" s="611"/>
      <c r="G4213" s="611"/>
      <c r="H4213" s="606"/>
      <c r="I4213" s="518"/>
      <c r="J4213" s="541"/>
      <c r="K4213" s="518"/>
      <c r="L4213" s="541"/>
      <c r="M4213" s="610"/>
    </row>
    <row r="4214" spans="1:13" ht="19.5" thickBot="1">
      <c r="A4214" s="601" t="s">
        <v>90</v>
      </c>
      <c r="B4214" s="609"/>
      <c r="C4214" s="609"/>
      <c r="D4214" s="609"/>
      <c r="E4214" s="609"/>
      <c r="F4214" s="609"/>
      <c r="G4214" s="609"/>
      <c r="H4214" s="608"/>
      <c r="I4214" s="531"/>
      <c r="J4214" s="530"/>
      <c r="K4214" s="531"/>
      <c r="L4214" s="530"/>
      <c r="M4214" s="529"/>
    </row>
    <row r="4215" spans="1:13">
      <c r="A4215" s="588" t="s">
        <v>89</v>
      </c>
      <c r="B4215" s="581"/>
      <c r="C4215" s="581"/>
      <c r="D4215" s="581"/>
      <c r="E4215" s="581"/>
      <c r="F4215" s="581"/>
      <c r="G4215" s="581"/>
      <c r="H4215" s="580"/>
      <c r="I4215" s="1275" t="s">
        <v>27</v>
      </c>
      <c r="J4215" s="1276"/>
      <c r="K4215" s="1251">
        <v>4.54</v>
      </c>
      <c r="L4215" s="1252"/>
      <c r="M4215" s="540">
        <f>K4215*12*I4211</f>
        <v>20326.488000000001</v>
      </c>
    </row>
    <row r="4216" spans="1:13">
      <c r="A4216" s="547" t="s">
        <v>80</v>
      </c>
      <c r="B4216" s="518"/>
      <c r="C4216" s="518"/>
      <c r="D4216" s="518"/>
      <c r="E4216" s="518"/>
      <c r="F4216" s="518"/>
      <c r="G4216" s="518"/>
      <c r="H4216" s="541"/>
      <c r="I4216" s="1271" t="s">
        <v>70</v>
      </c>
      <c r="J4216" s="1272"/>
      <c r="K4216" s="573"/>
      <c r="L4216" s="541"/>
      <c r="M4216" s="540"/>
    </row>
    <row r="4217" spans="1:13">
      <c r="A4217" s="588" t="s">
        <v>79</v>
      </c>
      <c r="B4217" s="581"/>
      <c r="C4217" s="581"/>
      <c r="D4217" s="581"/>
      <c r="E4217" s="581"/>
      <c r="F4217" s="581"/>
      <c r="G4217" s="581"/>
      <c r="H4217" s="580"/>
      <c r="I4217" s="1275"/>
      <c r="J4217" s="1276"/>
      <c r="K4217" s="573"/>
      <c r="L4217" s="541"/>
      <c r="M4217" s="540"/>
    </row>
    <row r="4218" spans="1:13">
      <c r="A4218" s="588" t="s">
        <v>88</v>
      </c>
      <c r="B4218" s="581"/>
      <c r="C4218" s="581"/>
      <c r="D4218" s="581"/>
      <c r="E4218" s="581"/>
      <c r="F4218" s="581"/>
      <c r="G4218" s="581"/>
      <c r="H4218" s="580"/>
      <c r="I4218" s="1277" t="s">
        <v>59</v>
      </c>
      <c r="J4218" s="1278"/>
      <c r="K4218" s="1271">
        <v>3.05</v>
      </c>
      <c r="L4218" s="1272"/>
      <c r="M4218" s="540">
        <f>K4218*12*I4211</f>
        <v>13655.46</v>
      </c>
    </row>
    <row r="4219" spans="1:13">
      <c r="A4219" s="595" t="s">
        <v>87</v>
      </c>
      <c r="B4219" s="563"/>
      <c r="C4219" s="563"/>
      <c r="D4219" s="563"/>
      <c r="E4219" s="563"/>
      <c r="F4219" s="563"/>
      <c r="G4219" s="563"/>
      <c r="H4219" s="517"/>
      <c r="I4219" s="1271" t="s">
        <v>70</v>
      </c>
      <c r="J4219" s="1272"/>
      <c r="K4219" s="607"/>
      <c r="L4219" s="606"/>
      <c r="M4219" s="540"/>
    </row>
    <row r="4220" spans="1:13">
      <c r="A4220" s="594" t="s">
        <v>86</v>
      </c>
      <c r="B4220" s="591"/>
      <c r="C4220" s="591"/>
      <c r="D4220" s="591"/>
      <c r="E4220" s="591"/>
      <c r="F4220" s="591"/>
      <c r="G4220" s="591"/>
      <c r="H4220" s="590"/>
      <c r="I4220" s="1271"/>
      <c r="J4220" s="1272"/>
      <c r="K4220" s="573"/>
      <c r="L4220" s="541"/>
      <c r="M4220" s="540"/>
    </row>
    <row r="4221" spans="1:13" ht="19.5" thickBot="1">
      <c r="A4221" s="588" t="s">
        <v>85</v>
      </c>
      <c r="B4221" s="587"/>
      <c r="C4221" s="587"/>
      <c r="D4221" s="587"/>
      <c r="E4221" s="587"/>
      <c r="F4221" s="587"/>
      <c r="G4221" s="587"/>
      <c r="H4221" s="586"/>
      <c r="I4221" s="581"/>
      <c r="J4221" s="580"/>
      <c r="K4221" s="1238"/>
      <c r="L4221" s="1239"/>
      <c r="M4221" s="540"/>
    </row>
    <row r="4222" spans="1:13">
      <c r="A4222" s="605" t="s">
        <v>84</v>
      </c>
      <c r="B4222" s="604"/>
      <c r="C4222" s="604"/>
      <c r="D4222" s="604"/>
      <c r="E4222" s="604"/>
      <c r="F4222" s="604"/>
      <c r="G4222" s="604"/>
      <c r="H4222" s="603"/>
      <c r="I4222" s="537"/>
      <c r="J4222" s="602"/>
      <c r="K4222" s="1290">
        <f>K4224+K4229+K4232</f>
        <v>6.1999999999999993</v>
      </c>
      <c r="L4222" s="1288"/>
      <c r="M4222" s="535">
        <f>K4222*12*I4211</f>
        <v>27758.639999999999</v>
      </c>
    </row>
    <row r="4223" spans="1:13" ht="19.5" thickBot="1">
      <c r="A4223" s="601" t="s">
        <v>83</v>
      </c>
      <c r="B4223" s="600"/>
      <c r="C4223" s="600"/>
      <c r="D4223" s="600"/>
      <c r="E4223" s="600"/>
      <c r="F4223" s="600"/>
      <c r="G4223" s="600"/>
      <c r="H4223" s="599"/>
      <c r="I4223" s="531"/>
      <c r="J4223" s="598"/>
      <c r="K4223" s="531"/>
      <c r="L4223" s="530"/>
      <c r="M4223" s="529"/>
    </row>
    <row r="4224" spans="1:13">
      <c r="A4224" s="547" t="s">
        <v>82</v>
      </c>
      <c r="B4224" s="546"/>
      <c r="C4224" s="546"/>
      <c r="D4224" s="546"/>
      <c r="E4224" s="546"/>
      <c r="F4224" s="546"/>
      <c r="G4224" s="546"/>
      <c r="H4224" s="544"/>
      <c r="I4224" s="1271" t="s">
        <v>27</v>
      </c>
      <c r="J4224" s="1272"/>
      <c r="K4224" s="1251">
        <v>3.11</v>
      </c>
      <c r="L4224" s="1252"/>
      <c r="M4224" s="540">
        <f>K4224*12*I4211</f>
        <v>13924.092000000001</v>
      </c>
    </row>
    <row r="4225" spans="1:13">
      <c r="A4225" s="588" t="s">
        <v>81</v>
      </c>
      <c r="B4225" s="587"/>
      <c r="C4225" s="587"/>
      <c r="D4225" s="587"/>
      <c r="E4225" s="587"/>
      <c r="F4225" s="587"/>
      <c r="G4225" s="587"/>
      <c r="H4225" s="586"/>
      <c r="I4225" s="597"/>
      <c r="J4225" s="596"/>
      <c r="K4225" s="573"/>
      <c r="L4225" s="541"/>
      <c r="M4225" s="540"/>
    </row>
    <row r="4226" spans="1:13">
      <c r="A4226" s="547" t="s">
        <v>80</v>
      </c>
      <c r="B4226" s="518"/>
      <c r="C4226" s="518"/>
      <c r="D4226" s="518"/>
      <c r="E4226" s="518"/>
      <c r="F4226" s="518"/>
      <c r="G4226" s="518"/>
      <c r="H4226" s="541"/>
      <c r="I4226" s="1271" t="s">
        <v>70</v>
      </c>
      <c r="J4226" s="1272"/>
      <c r="K4226" s="573"/>
      <c r="L4226" s="541"/>
      <c r="M4226" s="540"/>
    </row>
    <row r="4227" spans="1:13">
      <c r="A4227" s="588" t="s">
        <v>79</v>
      </c>
      <c r="B4227" s="581"/>
      <c r="C4227" s="581"/>
      <c r="D4227" s="581"/>
      <c r="E4227" s="581"/>
      <c r="F4227" s="581"/>
      <c r="G4227" s="581"/>
      <c r="H4227" s="580"/>
      <c r="I4227" s="1275"/>
      <c r="J4227" s="1276"/>
      <c r="K4227" s="573"/>
      <c r="L4227" s="541"/>
      <c r="M4227" s="540"/>
    </row>
    <row r="4228" spans="1:13">
      <c r="A4228" s="595" t="s">
        <v>78</v>
      </c>
      <c r="B4228" s="563"/>
      <c r="C4228" s="517"/>
      <c r="D4228" s="518"/>
      <c r="E4228" s="518"/>
      <c r="F4228" s="518"/>
      <c r="G4228" s="518"/>
      <c r="H4228" s="541"/>
      <c r="I4228" s="1271" t="s">
        <v>70</v>
      </c>
      <c r="J4228" s="1272"/>
      <c r="K4228" s="573"/>
      <c r="L4228" s="541"/>
      <c r="M4228" s="540"/>
    </row>
    <row r="4229" spans="1:13">
      <c r="A4229" s="547" t="s">
        <v>77</v>
      </c>
      <c r="B4229" s="518"/>
      <c r="C4229" s="518"/>
      <c r="D4229" s="563"/>
      <c r="E4229" s="563"/>
      <c r="F4229" s="563"/>
      <c r="G4229" s="563"/>
      <c r="H4229" s="517"/>
      <c r="I4229" s="1277" t="s">
        <v>59</v>
      </c>
      <c r="J4229" s="1278"/>
      <c r="K4229" s="1271">
        <v>1.36</v>
      </c>
      <c r="L4229" s="1272"/>
      <c r="M4229" s="540">
        <f>K4229*12*I4211</f>
        <v>6088.9920000000002</v>
      </c>
    </row>
    <row r="4230" spans="1:13">
      <c r="A4230" s="594" t="s">
        <v>76</v>
      </c>
      <c r="B4230" s="593"/>
      <c r="C4230" s="593"/>
      <c r="D4230" s="593"/>
      <c r="E4230" s="593"/>
      <c r="F4230" s="593"/>
      <c r="G4230" s="593"/>
      <c r="H4230" s="592"/>
      <c r="I4230" s="1285" t="s">
        <v>75</v>
      </c>
      <c r="J4230" s="1286"/>
      <c r="K4230" s="573"/>
      <c r="L4230" s="541"/>
      <c r="M4230" s="540"/>
    </row>
    <row r="4231" spans="1:13">
      <c r="A4231" s="588"/>
      <c r="B4231" s="587"/>
      <c r="C4231" s="587"/>
      <c r="D4231" s="587"/>
      <c r="E4231" s="587"/>
      <c r="F4231" s="587"/>
      <c r="G4231" s="587"/>
      <c r="H4231" s="586"/>
      <c r="I4231" s="581" t="s">
        <v>74</v>
      </c>
      <c r="J4231" s="580"/>
      <c r="K4231" s="573"/>
      <c r="L4231" s="541"/>
      <c r="M4231" s="540"/>
    </row>
    <row r="4232" spans="1:13">
      <c r="A4232" s="594" t="s">
        <v>73</v>
      </c>
      <c r="B4232" s="593"/>
      <c r="C4232" s="593"/>
      <c r="D4232" s="593"/>
      <c r="E4232" s="593"/>
      <c r="F4232" s="593"/>
      <c r="G4232" s="593"/>
      <c r="H4232" s="592"/>
      <c r="I4232" s="1285" t="s">
        <v>59</v>
      </c>
      <c r="J4232" s="1286"/>
      <c r="K4232" s="1271">
        <v>1.73</v>
      </c>
      <c r="L4232" s="1272"/>
      <c r="M4232" s="540">
        <f>K4232*12*I4211</f>
        <v>7745.5559999999996</v>
      </c>
    </row>
    <row r="4233" spans="1:13">
      <c r="A4233" s="588" t="s">
        <v>72</v>
      </c>
      <c r="B4233" s="587"/>
      <c r="C4233" s="587"/>
      <c r="D4233" s="587"/>
      <c r="E4233" s="587"/>
      <c r="F4233" s="587"/>
      <c r="G4233" s="587"/>
      <c r="H4233" s="586"/>
      <c r="I4233" s="581"/>
      <c r="J4233" s="580"/>
      <c r="K4233" s="573"/>
      <c r="L4233" s="541"/>
      <c r="M4233" s="540"/>
    </row>
    <row r="4234" spans="1:13">
      <c r="A4234" s="594" t="s">
        <v>71</v>
      </c>
      <c r="B4234" s="593"/>
      <c r="C4234" s="593"/>
      <c r="D4234" s="593"/>
      <c r="E4234" s="593"/>
      <c r="F4234" s="593"/>
      <c r="G4234" s="593"/>
      <c r="H4234" s="592"/>
      <c r="I4234" s="1271" t="s">
        <v>70</v>
      </c>
      <c r="J4234" s="1272"/>
      <c r="K4234" s="573"/>
      <c r="L4234" s="541"/>
      <c r="M4234" s="540"/>
    </row>
    <row r="4235" spans="1:13">
      <c r="A4235" s="594" t="s">
        <v>69</v>
      </c>
      <c r="B4235" s="593"/>
      <c r="C4235" s="593"/>
      <c r="D4235" s="593"/>
      <c r="E4235" s="593"/>
      <c r="F4235" s="593"/>
      <c r="G4235" s="593"/>
      <c r="H4235" s="592"/>
      <c r="I4235" s="1285" t="s">
        <v>68</v>
      </c>
      <c r="J4235" s="1286"/>
      <c r="K4235" s="591"/>
      <c r="L4235" s="590"/>
      <c r="M4235" s="589"/>
    </row>
    <row r="4236" spans="1:13" ht="19.5" thickBot="1">
      <c r="A4236" s="588"/>
      <c r="B4236" s="587"/>
      <c r="C4236" s="587"/>
      <c r="D4236" s="587"/>
      <c r="E4236" s="587"/>
      <c r="F4236" s="587"/>
      <c r="G4236" s="587"/>
      <c r="H4236" s="586"/>
      <c r="I4236" s="1282" t="s">
        <v>67</v>
      </c>
      <c r="J4236" s="1283"/>
      <c r="K4236" s="581"/>
      <c r="L4236" s="580"/>
      <c r="M4236" s="585"/>
    </row>
    <row r="4237" spans="1:13">
      <c r="A4237" s="584" t="s">
        <v>66</v>
      </c>
      <c r="B4237" s="583"/>
      <c r="C4237" s="583"/>
      <c r="D4237" s="583"/>
      <c r="E4237" s="583"/>
      <c r="F4237" s="583"/>
      <c r="G4237" s="537"/>
      <c r="H4237" s="536"/>
      <c r="I4237" s="537"/>
      <c r="J4237" s="536"/>
      <c r="K4237" s="1287">
        <f>K4239+K4246+K4254+K4258+K4259+K4263</f>
        <v>14.500000000000002</v>
      </c>
      <c r="L4237" s="1288"/>
      <c r="M4237" s="535">
        <f>M4239+M4246+M4254+M4258+M4262</f>
        <v>65322.347999999998</v>
      </c>
    </row>
    <row r="4238" spans="1:13" ht="19.5" thickBot="1">
      <c r="A4238" s="582"/>
      <c r="B4238" s="531"/>
      <c r="C4238" s="531"/>
      <c r="D4238" s="531"/>
      <c r="E4238" s="531"/>
      <c r="F4238" s="531"/>
      <c r="G4238" s="531"/>
      <c r="H4238" s="530"/>
      <c r="I4238" s="531"/>
      <c r="J4238" s="530"/>
      <c r="K4238" s="531"/>
      <c r="L4238" s="530"/>
      <c r="M4238" s="529"/>
    </row>
    <row r="4239" spans="1:13" ht="19.5" thickBot="1">
      <c r="A4239" s="1228" t="s">
        <v>65</v>
      </c>
      <c r="B4239" s="1229"/>
      <c r="C4239" s="1229"/>
      <c r="D4239" s="1229"/>
      <c r="E4239" s="1229"/>
      <c r="F4239" s="1229"/>
      <c r="G4239" s="1229"/>
      <c r="H4239" s="1279"/>
      <c r="I4239" s="550"/>
      <c r="J4239" s="549"/>
      <c r="K4239" s="1289">
        <f>K4240+K4241+K4242+K4244+K4245</f>
        <v>8.3000000000000007</v>
      </c>
      <c r="L4239" s="1284"/>
      <c r="M4239" s="548">
        <f>K4239*12*I4211</f>
        <v>37160.76</v>
      </c>
    </row>
    <row r="4240" spans="1:13">
      <c r="A4240" s="588" t="s">
        <v>64</v>
      </c>
      <c r="B4240" s="587"/>
      <c r="C4240" s="587"/>
      <c r="D4240" s="587"/>
      <c r="E4240" s="587"/>
      <c r="F4240" s="587"/>
      <c r="G4240" s="587"/>
      <c r="H4240" s="586"/>
      <c r="I4240" s="1275" t="s">
        <v>63</v>
      </c>
      <c r="J4240" s="1276"/>
      <c r="K4240" s="1251">
        <v>2.2400000000000002</v>
      </c>
      <c r="L4240" s="1252"/>
      <c r="M4240" s="540">
        <f>K4240*12*I4211</f>
        <v>10028.928000000002</v>
      </c>
    </row>
    <row r="4241" spans="1:13">
      <c r="A4241" s="595" t="s">
        <v>62</v>
      </c>
      <c r="B4241" s="676"/>
      <c r="C4241" s="676"/>
      <c r="D4241" s="676"/>
      <c r="E4241" s="676"/>
      <c r="F4241" s="676"/>
      <c r="G4241" s="676"/>
      <c r="H4241" s="675"/>
      <c r="I4241" s="1277" t="s">
        <v>61</v>
      </c>
      <c r="J4241" s="1278"/>
      <c r="K4241" s="1271">
        <v>5.28</v>
      </c>
      <c r="L4241" s="1272"/>
      <c r="M4241" s="540">
        <f>K4241*12*I4211</f>
        <v>23639.616000000002</v>
      </c>
    </row>
    <row r="4242" spans="1:13">
      <c r="A4242" s="594" t="s">
        <v>60</v>
      </c>
      <c r="B4242" s="593"/>
      <c r="C4242" s="593"/>
      <c r="D4242" s="593"/>
      <c r="E4242" s="593"/>
      <c r="F4242" s="593"/>
      <c r="G4242" s="593"/>
      <c r="H4242" s="592"/>
      <c r="I4242" s="1285" t="s">
        <v>59</v>
      </c>
      <c r="J4242" s="1286"/>
      <c r="K4242" s="1271">
        <v>0.6</v>
      </c>
      <c r="L4242" s="1272"/>
      <c r="M4242" s="540">
        <f>K4242*12*I4211</f>
        <v>2686.3199999999997</v>
      </c>
    </row>
    <row r="4243" spans="1:13">
      <c r="A4243" s="678" t="s">
        <v>58</v>
      </c>
      <c r="B4243" s="581"/>
      <c r="C4243" s="581"/>
      <c r="D4243" s="581"/>
      <c r="E4243" s="587"/>
      <c r="F4243" s="587"/>
      <c r="G4243" s="587"/>
      <c r="H4243" s="586"/>
      <c r="I4243" s="581"/>
      <c r="J4243" s="580"/>
      <c r="K4243" s="518"/>
      <c r="L4243" s="541"/>
      <c r="M4243" s="540"/>
    </row>
    <row r="4244" spans="1:13">
      <c r="A4244" s="595" t="s">
        <v>57</v>
      </c>
      <c r="B4244" s="676"/>
      <c r="C4244" s="676"/>
      <c r="D4244" s="676"/>
      <c r="E4244" s="676"/>
      <c r="F4244" s="676"/>
      <c r="G4244" s="676"/>
      <c r="H4244" s="675"/>
      <c r="I4244" s="1277" t="s">
        <v>27</v>
      </c>
      <c r="J4244" s="1278"/>
      <c r="K4244" s="1271">
        <v>0.18</v>
      </c>
      <c r="L4244" s="1272"/>
      <c r="M4244" s="540">
        <f>K4244*12*I4211</f>
        <v>805.89600000000007</v>
      </c>
    </row>
    <row r="4245" spans="1:13" ht="19.5" thickBot="1">
      <c r="A4245" s="594" t="s">
        <v>56</v>
      </c>
      <c r="B4245" s="593"/>
      <c r="C4245" s="593"/>
      <c r="D4245" s="593"/>
      <c r="E4245" s="593"/>
      <c r="F4245" s="593"/>
      <c r="G4245" s="593"/>
      <c r="H4245" s="592"/>
      <c r="I4245" s="1240" t="s">
        <v>27</v>
      </c>
      <c r="J4245" s="1241"/>
      <c r="K4245" s="1282"/>
      <c r="L4245" s="1283"/>
      <c r="M4245" s="540"/>
    </row>
    <row r="4246" spans="1:13" ht="19.5" thickBot="1">
      <c r="A4246" s="1303" t="s">
        <v>55</v>
      </c>
      <c r="B4246" s="1304"/>
      <c r="C4246" s="1304"/>
      <c r="D4246" s="1304"/>
      <c r="E4246" s="1304"/>
      <c r="F4246" s="1304"/>
      <c r="G4246" s="1304"/>
      <c r="H4246" s="1305"/>
      <c r="I4246" s="550"/>
      <c r="J4246" s="549"/>
      <c r="K4246" s="1274">
        <f>K4247+K4248+K4250+K4251+K4252+K4253</f>
        <v>2.5499999999999998</v>
      </c>
      <c r="L4246" s="1284"/>
      <c r="M4246" s="548">
        <f>K4246*12*I4211</f>
        <v>11416.86</v>
      </c>
    </row>
    <row r="4247" spans="1:13">
      <c r="A4247" s="677" t="s">
        <v>54</v>
      </c>
      <c r="B4247" s="581"/>
      <c r="C4247" s="581"/>
      <c r="D4247" s="581"/>
      <c r="E4247" s="581"/>
      <c r="F4247" s="587"/>
      <c r="G4247" s="587"/>
      <c r="H4247" s="586"/>
      <c r="I4247" s="576"/>
      <c r="J4247" s="541"/>
      <c r="K4247" s="1251">
        <v>0.14000000000000001</v>
      </c>
      <c r="L4247" s="1252"/>
      <c r="M4247" s="540">
        <f>K4247*12*I4211</f>
        <v>626.80800000000011</v>
      </c>
    </row>
    <row r="4248" spans="1:13">
      <c r="A4248" s="615" t="s">
        <v>53</v>
      </c>
      <c r="B4248" s="591"/>
      <c r="C4248" s="591"/>
      <c r="D4248" s="591"/>
      <c r="E4248" s="591"/>
      <c r="F4248" s="593"/>
      <c r="G4248" s="593"/>
      <c r="H4248" s="592"/>
      <c r="I4248" s="1271" t="s">
        <v>52</v>
      </c>
      <c r="J4248" s="1272"/>
      <c r="K4248" s="1271">
        <v>1.22</v>
      </c>
      <c r="L4248" s="1272"/>
      <c r="M4248" s="540">
        <f>K4248*12*I4211</f>
        <v>5462.1840000000002</v>
      </c>
    </row>
    <row r="4249" spans="1:13">
      <c r="A4249" s="588" t="s">
        <v>51</v>
      </c>
      <c r="B4249" s="587"/>
      <c r="C4249" s="587"/>
      <c r="D4249" s="587"/>
      <c r="E4249" s="587"/>
      <c r="F4249" s="587"/>
      <c r="G4249" s="587"/>
      <c r="H4249" s="586"/>
      <c r="I4249" s="1275" t="s">
        <v>50</v>
      </c>
      <c r="J4249" s="1276"/>
      <c r="K4249" s="573"/>
      <c r="L4249" s="541"/>
      <c r="M4249" s="540"/>
    </row>
    <row r="4250" spans="1:13">
      <c r="A4250" s="595" t="s">
        <v>49</v>
      </c>
      <c r="B4250" s="676"/>
      <c r="C4250" s="676"/>
      <c r="D4250" s="676"/>
      <c r="E4250" s="676"/>
      <c r="F4250" s="676"/>
      <c r="G4250" s="676"/>
      <c r="H4250" s="675"/>
      <c r="I4250" s="1277" t="s">
        <v>48</v>
      </c>
      <c r="J4250" s="1278"/>
      <c r="K4250" s="1271">
        <v>0.75</v>
      </c>
      <c r="L4250" s="1272"/>
      <c r="M4250" s="540">
        <f>K4250*12*I4211</f>
        <v>3357.9</v>
      </c>
    </row>
    <row r="4251" spans="1:13">
      <c r="A4251" s="595" t="s">
        <v>47</v>
      </c>
      <c r="B4251" s="676"/>
      <c r="C4251" s="676"/>
      <c r="D4251" s="676"/>
      <c r="E4251" s="676"/>
      <c r="F4251" s="676"/>
      <c r="G4251" s="676"/>
      <c r="H4251" s="675"/>
      <c r="I4251" s="1277" t="s">
        <v>46</v>
      </c>
      <c r="J4251" s="1278"/>
      <c r="K4251" s="1271">
        <v>0.19</v>
      </c>
      <c r="L4251" s="1272"/>
      <c r="M4251" s="540">
        <f>K4251*12*I4211</f>
        <v>850.66800000000012</v>
      </c>
    </row>
    <row r="4252" spans="1:13">
      <c r="A4252" s="594" t="s">
        <v>38</v>
      </c>
      <c r="B4252" s="593"/>
      <c r="C4252" s="593"/>
      <c r="D4252" s="593"/>
      <c r="E4252" s="593"/>
      <c r="F4252" s="593"/>
      <c r="G4252" s="593"/>
      <c r="H4252" s="592"/>
      <c r="I4252" s="1277" t="s">
        <v>37</v>
      </c>
      <c r="J4252" s="1278"/>
      <c r="K4252" s="1238">
        <v>0.1</v>
      </c>
      <c r="L4252" s="1239"/>
      <c r="M4252" s="540">
        <f>K4252*12*I4211</f>
        <v>447.72000000000008</v>
      </c>
    </row>
    <row r="4253" spans="1:13" ht="19.5" thickBot="1">
      <c r="A4253" s="594" t="s">
        <v>45</v>
      </c>
      <c r="B4253" s="593"/>
      <c r="C4253" s="593"/>
      <c r="D4253" s="593"/>
      <c r="E4253" s="593"/>
      <c r="F4253" s="593"/>
      <c r="G4253" s="593"/>
      <c r="H4253" s="592"/>
      <c r="I4253" s="1240" t="s">
        <v>44</v>
      </c>
      <c r="J4253" s="1241"/>
      <c r="K4253" s="1242">
        <v>0.15</v>
      </c>
      <c r="L4253" s="1243"/>
      <c r="M4253" s="572">
        <f>K4253*12*I4211</f>
        <v>671.57999999999993</v>
      </c>
    </row>
    <row r="4254" spans="1:13" ht="19.5" thickBot="1">
      <c r="A4254" s="1303" t="s">
        <v>43</v>
      </c>
      <c r="B4254" s="1304"/>
      <c r="C4254" s="1304"/>
      <c r="D4254" s="1304"/>
      <c r="E4254" s="1304"/>
      <c r="F4254" s="1304"/>
      <c r="G4254" s="1304"/>
      <c r="H4254" s="1305"/>
      <c r="I4254" s="571"/>
      <c r="J4254" s="570"/>
      <c r="K4254" s="1269">
        <f>K4255+K4256+K4257</f>
        <v>1.67</v>
      </c>
      <c r="L4254" s="1270"/>
      <c r="M4254" s="548">
        <f>K4254*12*I4211</f>
        <v>7476.924</v>
      </c>
    </row>
    <row r="4255" spans="1:13">
      <c r="A4255" s="588" t="s">
        <v>42</v>
      </c>
      <c r="B4255" s="587"/>
      <c r="C4255" s="587"/>
      <c r="D4255" s="587"/>
      <c r="E4255" s="587"/>
      <c r="F4255" s="587"/>
      <c r="G4255" s="587"/>
      <c r="H4255" s="586"/>
      <c r="I4255" s="1234" t="s">
        <v>41</v>
      </c>
      <c r="J4255" s="1235"/>
      <c r="K4255" s="1236">
        <v>0.8</v>
      </c>
      <c r="L4255" s="1237"/>
      <c r="M4255" s="540">
        <f>K4255*12*I4211</f>
        <v>3581.7600000000007</v>
      </c>
    </row>
    <row r="4256" spans="1:13">
      <c r="A4256" s="595" t="s">
        <v>40</v>
      </c>
      <c r="B4256" s="676"/>
      <c r="C4256" s="676"/>
      <c r="D4256" s="676"/>
      <c r="E4256" s="676"/>
      <c r="F4256" s="676"/>
      <c r="G4256" s="676"/>
      <c r="H4256" s="675"/>
      <c r="I4256" s="563" t="s">
        <v>39</v>
      </c>
      <c r="J4256" s="517"/>
      <c r="K4256" s="1238">
        <v>0.7</v>
      </c>
      <c r="L4256" s="1239"/>
      <c r="M4256" s="540">
        <f>K4256*12*I4211</f>
        <v>3134.0399999999995</v>
      </c>
    </row>
    <row r="4257" spans="1:13" ht="19.5" thickBot="1">
      <c r="A4257" s="594" t="s">
        <v>38</v>
      </c>
      <c r="B4257" s="593"/>
      <c r="C4257" s="593"/>
      <c r="D4257" s="593"/>
      <c r="E4257" s="593"/>
      <c r="F4257" s="593"/>
      <c r="G4257" s="593"/>
      <c r="H4257" s="592"/>
      <c r="I4257" s="1240" t="s">
        <v>37</v>
      </c>
      <c r="J4257" s="1241"/>
      <c r="K4257" s="1242">
        <v>0.17</v>
      </c>
      <c r="L4257" s="1243"/>
      <c r="M4257" s="540">
        <f>K4257*12*I4211</f>
        <v>761.12400000000002</v>
      </c>
    </row>
    <row r="4258" spans="1:13" ht="19.5" thickBot="1">
      <c r="A4258" s="1228" t="s">
        <v>106</v>
      </c>
      <c r="B4258" s="1229"/>
      <c r="C4258" s="1229"/>
      <c r="D4258" s="1229"/>
      <c r="E4258" s="1229"/>
      <c r="F4258" s="1229"/>
      <c r="G4258" s="1229"/>
      <c r="H4258" s="1279"/>
      <c r="I4258" s="550"/>
      <c r="J4258" s="549"/>
      <c r="K4258" s="1274">
        <v>1.98</v>
      </c>
      <c r="L4258" s="1270"/>
      <c r="M4258" s="548">
        <f>K4258*12*I4211</f>
        <v>8864.8559999999998</v>
      </c>
    </row>
    <row r="4259" spans="1:13">
      <c r="A4259" s="547" t="s">
        <v>33</v>
      </c>
      <c r="B4259" s="546"/>
      <c r="C4259" s="546"/>
      <c r="D4259" s="546"/>
      <c r="E4259" s="546"/>
      <c r="F4259" s="546"/>
      <c r="G4259" s="546"/>
      <c r="H4259" s="544"/>
      <c r="I4259" s="1251" t="s">
        <v>32</v>
      </c>
      <c r="J4259" s="1252"/>
      <c r="K4259" s="543"/>
      <c r="L4259" s="542"/>
      <c r="M4259" s="540"/>
    </row>
    <row r="4260" spans="1:13">
      <c r="A4260" s="547" t="s">
        <v>31</v>
      </c>
      <c r="B4260" s="546"/>
      <c r="C4260" s="546"/>
      <c r="D4260" s="546"/>
      <c r="E4260" s="546"/>
      <c r="F4260" s="546"/>
      <c r="G4260" s="546"/>
      <c r="H4260" s="544"/>
      <c r="I4260" s="518"/>
      <c r="J4260" s="541"/>
      <c r="K4260" s="543"/>
      <c r="L4260" s="542"/>
      <c r="M4260" s="540"/>
    </row>
    <row r="4261" spans="1:13" ht="19.5" thickBot="1">
      <c r="A4261" s="547" t="s">
        <v>30</v>
      </c>
      <c r="B4261" s="546"/>
      <c r="C4261" s="546"/>
      <c r="D4261" s="546"/>
      <c r="E4261" s="546"/>
      <c r="F4261" s="546"/>
      <c r="G4261" s="546"/>
      <c r="H4261" s="544"/>
      <c r="I4261" s="558"/>
      <c r="J4261" s="541"/>
      <c r="K4261" s="543"/>
      <c r="L4261" s="542"/>
      <c r="M4261" s="540"/>
    </row>
    <row r="4262" spans="1:13" ht="19.5" thickBot="1">
      <c r="A4262" s="674" t="s">
        <v>105</v>
      </c>
      <c r="B4262" s="673"/>
      <c r="C4262" s="673"/>
      <c r="D4262" s="673"/>
      <c r="E4262" s="673"/>
      <c r="F4262" s="673"/>
      <c r="G4262" s="673"/>
      <c r="H4262" s="672"/>
      <c r="I4262" s="550"/>
      <c r="J4262" s="549"/>
      <c r="K4262" s="1274">
        <v>0.09</v>
      </c>
      <c r="L4262" s="1270"/>
      <c r="M4262" s="548">
        <f>K4262*12*I4211</f>
        <v>402.94800000000004</v>
      </c>
    </row>
    <row r="4263" spans="1:13">
      <c r="A4263" s="547" t="s">
        <v>28</v>
      </c>
      <c r="B4263" s="546"/>
      <c r="C4263" s="546"/>
      <c r="D4263" s="546"/>
      <c r="E4263" s="546"/>
      <c r="F4263" s="546"/>
      <c r="G4263" s="546"/>
      <c r="H4263" s="544"/>
      <c r="I4263" s="1251" t="s">
        <v>27</v>
      </c>
      <c r="J4263" s="1252"/>
      <c r="K4263" s="551"/>
      <c r="L4263" s="542"/>
      <c r="M4263" s="540"/>
    </row>
    <row r="4264" spans="1:13" ht="19.5" thickBot="1">
      <c r="A4264" s="547" t="s">
        <v>26</v>
      </c>
      <c r="B4264" s="546"/>
      <c r="C4264" s="546"/>
      <c r="D4264" s="546"/>
      <c r="E4264" s="546"/>
      <c r="F4264" s="546"/>
      <c r="G4264" s="546"/>
      <c r="H4264" s="544"/>
      <c r="I4264" s="518"/>
      <c r="J4264" s="541"/>
      <c r="K4264" s="551"/>
      <c r="L4264" s="542"/>
      <c r="M4264" s="540"/>
    </row>
    <row r="4265" spans="1:13" ht="19.5" thickBot="1">
      <c r="A4265" s="1228" t="s">
        <v>111</v>
      </c>
      <c r="B4265" s="1229"/>
      <c r="C4265" s="1229"/>
      <c r="D4265" s="1229"/>
      <c r="E4265" s="1229"/>
      <c r="F4265" s="1229"/>
      <c r="G4265" s="1229"/>
      <c r="H4265" s="1279"/>
      <c r="I4265" s="550"/>
      <c r="J4265" s="549"/>
      <c r="K4265" s="1274">
        <v>7.34</v>
      </c>
      <c r="L4265" s="1270"/>
      <c r="M4265" s="548">
        <f>K4265*12*I4211</f>
        <v>32862.648000000001</v>
      </c>
    </row>
    <row r="4266" spans="1:13">
      <c r="A4266" s="547" t="s">
        <v>24</v>
      </c>
      <c r="B4266" s="545"/>
      <c r="C4266" s="545"/>
      <c r="D4266" s="545"/>
      <c r="E4266" s="545"/>
      <c r="F4266" s="546"/>
      <c r="G4266" s="545"/>
      <c r="H4266" s="544"/>
      <c r="I4266" s="1271" t="s">
        <v>23</v>
      </c>
      <c r="J4266" s="1272"/>
      <c r="K4266" s="543"/>
      <c r="L4266" s="542"/>
      <c r="M4266" s="540"/>
    </row>
    <row r="4267" spans="1:13">
      <c r="A4267" s="547" t="s">
        <v>22</v>
      </c>
      <c r="B4267" s="545"/>
      <c r="C4267" s="545"/>
      <c r="D4267" s="545"/>
      <c r="E4267" s="545"/>
      <c r="F4267" s="546"/>
      <c r="G4267" s="545"/>
      <c r="H4267" s="544"/>
      <c r="I4267" s="1271" t="s">
        <v>21</v>
      </c>
      <c r="J4267" s="1272"/>
      <c r="K4267" s="543"/>
      <c r="L4267" s="542"/>
      <c r="M4267" s="540"/>
    </row>
    <row r="4268" spans="1:13">
      <c r="A4268" s="547" t="s">
        <v>20</v>
      </c>
      <c r="B4268" s="545"/>
      <c r="C4268" s="545"/>
      <c r="D4268" s="545"/>
      <c r="E4268" s="545"/>
      <c r="F4268" s="546"/>
      <c r="G4268" s="545"/>
      <c r="H4268" s="544"/>
      <c r="I4268" s="1271" t="s">
        <v>19</v>
      </c>
      <c r="J4268" s="1272"/>
      <c r="K4268" s="543"/>
      <c r="L4268" s="542"/>
      <c r="M4268" s="540"/>
    </row>
    <row r="4269" spans="1:13">
      <c r="A4269" s="547" t="s">
        <v>18</v>
      </c>
      <c r="B4269" s="545"/>
      <c r="C4269" s="545"/>
      <c r="D4269" s="545"/>
      <c r="E4269" s="545"/>
      <c r="F4269" s="546"/>
      <c r="G4269" s="545"/>
      <c r="H4269" s="544"/>
      <c r="I4269" s="1271" t="s">
        <v>17</v>
      </c>
      <c r="J4269" s="1272"/>
      <c r="K4269" s="543"/>
      <c r="L4269" s="542"/>
      <c r="M4269" s="540"/>
    </row>
    <row r="4270" spans="1:13">
      <c r="A4270" s="547" t="s">
        <v>16</v>
      </c>
      <c r="B4270" s="545"/>
      <c r="C4270" s="545"/>
      <c r="D4270" s="545"/>
      <c r="E4270" s="545"/>
      <c r="F4270" s="546"/>
      <c r="G4270" s="545"/>
      <c r="H4270" s="544"/>
      <c r="I4270" s="1271" t="s">
        <v>15</v>
      </c>
      <c r="J4270" s="1272"/>
      <c r="K4270" s="543"/>
      <c r="L4270" s="542"/>
      <c r="M4270" s="540"/>
    </row>
    <row r="4271" spans="1:13">
      <c r="A4271" s="547" t="s">
        <v>14</v>
      </c>
      <c r="B4271" s="545"/>
      <c r="C4271" s="545"/>
      <c r="D4271" s="545"/>
      <c r="E4271" s="545"/>
      <c r="F4271" s="546"/>
      <c r="G4271" s="545"/>
      <c r="H4271" s="544"/>
      <c r="I4271" s="518"/>
      <c r="J4271" s="541"/>
      <c r="K4271" s="543"/>
      <c r="L4271" s="542"/>
      <c r="M4271" s="540"/>
    </row>
    <row r="4272" spans="1:13">
      <c r="A4272" s="547" t="s">
        <v>13</v>
      </c>
      <c r="B4272" s="545"/>
      <c r="C4272" s="545"/>
      <c r="D4272" s="545"/>
      <c r="E4272" s="545"/>
      <c r="F4272" s="546"/>
      <c r="G4272" s="545"/>
      <c r="H4272" s="544"/>
      <c r="I4272" s="518"/>
      <c r="J4272" s="541"/>
      <c r="K4272" s="543"/>
      <c r="L4272" s="542"/>
      <c r="M4272" s="540"/>
    </row>
    <row r="4273" spans="1:13">
      <c r="A4273" s="547" t="s">
        <v>12</v>
      </c>
      <c r="B4273" s="545"/>
      <c r="C4273" s="545"/>
      <c r="D4273" s="545"/>
      <c r="E4273" s="545"/>
      <c r="F4273" s="546"/>
      <c r="G4273" s="545"/>
      <c r="H4273" s="544"/>
      <c r="I4273" s="518"/>
      <c r="J4273" s="541"/>
      <c r="K4273" s="543"/>
      <c r="L4273" s="542"/>
      <c r="M4273" s="540"/>
    </row>
    <row r="4274" spans="1:13">
      <c r="A4274" s="547" t="s">
        <v>11</v>
      </c>
      <c r="B4274" s="545"/>
      <c r="C4274" s="545"/>
      <c r="D4274" s="545"/>
      <c r="E4274" s="545"/>
      <c r="F4274" s="546"/>
      <c r="G4274" s="545"/>
      <c r="H4274" s="544"/>
      <c r="I4274" s="518"/>
      <c r="J4274" s="541"/>
      <c r="K4274" s="543"/>
      <c r="L4274" s="542"/>
      <c r="M4274" s="540"/>
    </row>
    <row r="4275" spans="1:13">
      <c r="A4275" s="547" t="s">
        <v>10</v>
      </c>
      <c r="B4275" s="545"/>
      <c r="C4275" s="545"/>
      <c r="D4275" s="545"/>
      <c r="E4275" s="545"/>
      <c r="F4275" s="546"/>
      <c r="G4275" s="545"/>
      <c r="H4275" s="544"/>
      <c r="I4275" s="518"/>
      <c r="J4275" s="541"/>
      <c r="K4275" s="543"/>
      <c r="L4275" s="542"/>
      <c r="M4275" s="540"/>
    </row>
    <row r="4276" spans="1:13" ht="19.5" thickBot="1">
      <c r="A4276" s="1248" t="s">
        <v>9</v>
      </c>
      <c r="B4276" s="1249"/>
      <c r="C4276" s="1249"/>
      <c r="D4276" s="1249"/>
      <c r="E4276" s="1249"/>
      <c r="F4276" s="1249"/>
      <c r="G4276" s="1249"/>
      <c r="H4276" s="1250"/>
      <c r="I4276" s="518"/>
      <c r="J4276" s="541"/>
      <c r="K4276" s="518"/>
      <c r="L4276" s="541"/>
      <c r="M4276" s="540"/>
    </row>
    <row r="4277" spans="1:13">
      <c r="A4277" s="539" t="s">
        <v>8</v>
      </c>
      <c r="B4277" s="538"/>
      <c r="C4277" s="538"/>
      <c r="D4277" s="538"/>
      <c r="E4277" s="538"/>
      <c r="F4277" s="538"/>
      <c r="G4277" s="538"/>
      <c r="H4277" s="538"/>
      <c r="I4277" s="1251" t="s">
        <v>3</v>
      </c>
      <c r="J4277" s="1252"/>
      <c r="K4277" s="537"/>
      <c r="L4277" s="536"/>
      <c r="M4277" s="535"/>
    </row>
    <row r="4278" spans="1:13" ht="19.5" thickBot="1">
      <c r="A4278" s="534" t="s">
        <v>7</v>
      </c>
      <c r="B4278" s="533"/>
      <c r="C4278" s="533"/>
      <c r="D4278" s="533"/>
      <c r="E4278" s="533"/>
      <c r="F4278" s="533"/>
      <c r="G4278" s="533"/>
      <c r="H4278" s="533"/>
      <c r="I4278" s="532"/>
      <c r="J4278" s="530"/>
      <c r="K4278" s="531"/>
      <c r="L4278" s="530"/>
      <c r="M4278" s="529"/>
    </row>
    <row r="4279" spans="1:13" ht="19.5" thickBot="1">
      <c r="A4279" s="1228" t="s">
        <v>6</v>
      </c>
      <c r="B4279" s="1229"/>
      <c r="C4279" s="1229"/>
      <c r="D4279" s="1229"/>
      <c r="E4279" s="1229"/>
      <c r="F4279" s="1229"/>
      <c r="G4279" s="1229"/>
      <c r="H4279" s="1299"/>
      <c r="I4279" s="1232" t="s">
        <v>5</v>
      </c>
      <c r="J4279" s="1300"/>
      <c r="K4279" s="1296">
        <v>1.69</v>
      </c>
      <c r="L4279" s="1297"/>
      <c r="M4279" s="521">
        <f>K4279*12*I4211</f>
        <v>7566.4680000000008</v>
      </c>
    </row>
    <row r="4280" spans="1:13" ht="19.5" thickBot="1">
      <c r="A4280" s="526" t="s">
        <v>4</v>
      </c>
      <c r="B4280" s="525"/>
      <c r="C4280" s="525"/>
      <c r="D4280" s="525"/>
      <c r="E4280" s="525"/>
      <c r="F4280" s="525"/>
      <c r="G4280" s="525"/>
      <c r="H4280" s="525"/>
      <c r="I4280" s="1232" t="s">
        <v>3</v>
      </c>
      <c r="J4280" s="1233"/>
      <c r="K4280" s="1258">
        <v>0.46</v>
      </c>
      <c r="L4280" s="1259"/>
      <c r="M4280" s="521">
        <f>K4280*I4211*12</f>
        <v>2059.5120000000002</v>
      </c>
    </row>
    <row r="4281" spans="1:13" ht="19.5" thickBot="1">
      <c r="A4281" s="526" t="s">
        <v>2</v>
      </c>
      <c r="B4281" s="525"/>
      <c r="C4281" s="525"/>
      <c r="D4281" s="525"/>
      <c r="E4281" s="525"/>
      <c r="F4281" s="525"/>
      <c r="G4281" s="525"/>
      <c r="H4281" s="525"/>
      <c r="I4281" s="524"/>
      <c r="J4281" s="523"/>
      <c r="K4281" s="1258"/>
      <c r="L4281" s="1259"/>
      <c r="M4281" s="521">
        <f>K4281*12*I4211</f>
        <v>0</v>
      </c>
    </row>
    <row r="4282" spans="1:13" ht="19.5" thickBot="1">
      <c r="A4282" s="1228" t="s">
        <v>0</v>
      </c>
      <c r="B4282" s="1229"/>
      <c r="C4282" s="1229"/>
      <c r="D4282" s="1229"/>
      <c r="E4282" s="1229"/>
      <c r="F4282" s="1229"/>
      <c r="G4282" s="1229"/>
      <c r="H4282" s="1229"/>
      <c r="I4282" s="522"/>
      <c r="J4282" s="521"/>
      <c r="K4282" s="1230">
        <f>K4212+K4222+K4237+K4265+K4279+K4281+K4280</f>
        <v>37.779999999999994</v>
      </c>
      <c r="L4282" s="1231"/>
      <c r="M4282" s="521">
        <f>M4212+M4222+M4237+M4265+M4279+M4281+M4280</f>
        <v>169551.56399999998</v>
      </c>
    </row>
    <row r="4284" spans="1:13">
      <c r="A4284" s="1329" t="s">
        <v>104</v>
      </c>
      <c r="B4284" s="1329"/>
      <c r="C4284" s="1329"/>
      <c r="D4284" s="1329"/>
      <c r="E4284" s="1329"/>
      <c r="F4284" s="1329"/>
      <c r="G4284" s="1329"/>
      <c r="H4284" s="1329"/>
      <c r="I4284" s="1329"/>
      <c r="J4284" s="1329"/>
      <c r="K4284" s="1329"/>
      <c r="L4284" s="1329"/>
      <c r="M4284" s="573"/>
    </row>
    <row r="4285" spans="1:13">
      <c r="A4285" s="1294" t="s">
        <v>139</v>
      </c>
      <c r="B4285" s="1294"/>
      <c r="C4285" s="1294"/>
      <c r="D4285" s="1294"/>
      <c r="E4285" s="1294"/>
      <c r="F4285" s="1294"/>
      <c r="G4285" s="1294"/>
      <c r="H4285" s="1294"/>
      <c r="I4285" s="1294"/>
      <c r="J4285" s="1294"/>
      <c r="K4285" s="1294"/>
      <c r="L4285" s="1294"/>
      <c r="M4285" s="573"/>
    </row>
    <row r="4286" spans="1:13">
      <c r="A4286" s="607"/>
      <c r="B4286" s="607"/>
      <c r="C4286" s="607"/>
      <c r="D4286" s="607"/>
      <c r="E4286" s="607"/>
      <c r="F4286" s="607" t="s">
        <v>226</v>
      </c>
      <c r="G4286" s="607"/>
      <c r="H4286" s="607"/>
      <c r="I4286" s="607"/>
      <c r="J4286" s="607"/>
      <c r="K4286" s="607"/>
      <c r="L4286" s="607"/>
      <c r="M4286" s="573"/>
    </row>
    <row r="4287" spans="1:13">
      <c r="A4287" s="615"/>
      <c r="B4287" s="591"/>
      <c r="C4287" s="1295" t="s">
        <v>100</v>
      </c>
      <c r="D4287" s="1295"/>
      <c r="E4287" s="1295"/>
      <c r="F4287" s="591"/>
      <c r="G4287" s="591"/>
      <c r="H4287" s="590"/>
      <c r="I4287" s="1285" t="s">
        <v>99</v>
      </c>
      <c r="J4287" s="1286"/>
      <c r="K4287" s="1285" t="s">
        <v>98</v>
      </c>
      <c r="L4287" s="1286"/>
      <c r="M4287" s="589"/>
    </row>
    <row r="4288" spans="1:13">
      <c r="A4288" s="558"/>
      <c r="B4288" s="518"/>
      <c r="C4288" s="518"/>
      <c r="D4288" s="518"/>
      <c r="E4288" s="518"/>
      <c r="F4288" s="518"/>
      <c r="G4288" s="518"/>
      <c r="H4288" s="541"/>
      <c r="I4288" s="518"/>
      <c r="J4288" s="541"/>
      <c r="K4288" s="1271" t="s">
        <v>97</v>
      </c>
      <c r="L4288" s="1272"/>
      <c r="M4288" s="616" t="s">
        <v>96</v>
      </c>
    </row>
    <row r="4289" spans="1:13">
      <c r="A4289" s="558"/>
      <c r="B4289" s="518"/>
      <c r="C4289" s="518"/>
      <c r="D4289" s="518"/>
      <c r="E4289" s="518"/>
      <c r="F4289" s="518"/>
      <c r="G4289" s="518"/>
      <c r="H4289" s="541"/>
      <c r="I4289" s="1271" t="s">
        <v>95</v>
      </c>
      <c r="J4289" s="1272"/>
      <c r="K4289" s="1275" t="s">
        <v>94</v>
      </c>
      <c r="L4289" s="1276"/>
      <c r="M4289" s="616" t="s">
        <v>93</v>
      </c>
    </row>
    <row r="4290" spans="1:13" ht="19.5" thickBot="1">
      <c r="A4290" s="615"/>
      <c r="B4290" s="591"/>
      <c r="C4290" s="591"/>
      <c r="D4290" s="591"/>
      <c r="E4290" s="591"/>
      <c r="F4290" s="591"/>
      <c r="G4290" s="591"/>
      <c r="H4290" s="590"/>
      <c r="I4290" s="1291">
        <v>717</v>
      </c>
      <c r="J4290" s="1292"/>
      <c r="K4290" s="1240"/>
      <c r="L4290" s="1241"/>
      <c r="M4290" s="614"/>
    </row>
    <row r="4291" spans="1:13">
      <c r="A4291" s="605" t="s">
        <v>92</v>
      </c>
      <c r="B4291" s="583"/>
      <c r="C4291" s="583"/>
      <c r="D4291" s="583"/>
      <c r="E4291" s="583"/>
      <c r="F4291" s="583"/>
      <c r="G4291" s="583"/>
      <c r="H4291" s="613"/>
      <c r="I4291" s="537"/>
      <c r="J4291" s="536"/>
      <c r="K4291" s="1293">
        <f>K4294+K4297</f>
        <v>8.85</v>
      </c>
      <c r="L4291" s="1288"/>
      <c r="M4291" s="535">
        <f>K4291*12*I4290</f>
        <v>76145.399999999994</v>
      </c>
    </row>
    <row r="4292" spans="1:13">
      <c r="A4292" s="612" t="s">
        <v>91</v>
      </c>
      <c r="B4292" s="611"/>
      <c r="C4292" s="611"/>
      <c r="D4292" s="611"/>
      <c r="E4292" s="611"/>
      <c r="F4292" s="611"/>
      <c r="G4292" s="611"/>
      <c r="H4292" s="606"/>
      <c r="I4292" s="518"/>
      <c r="J4292" s="541"/>
      <c r="K4292" s="518"/>
      <c r="L4292" s="541"/>
      <c r="M4292" s="610"/>
    </row>
    <row r="4293" spans="1:13" ht="19.5" thickBot="1">
      <c r="A4293" s="601" t="s">
        <v>90</v>
      </c>
      <c r="B4293" s="609"/>
      <c r="C4293" s="609"/>
      <c r="D4293" s="609"/>
      <c r="E4293" s="609"/>
      <c r="F4293" s="609"/>
      <c r="G4293" s="609"/>
      <c r="H4293" s="608"/>
      <c r="I4293" s="531"/>
      <c r="J4293" s="530"/>
      <c r="K4293" s="531"/>
      <c r="L4293" s="530"/>
      <c r="M4293" s="529"/>
    </row>
    <row r="4294" spans="1:13">
      <c r="A4294" s="588" t="s">
        <v>89</v>
      </c>
      <c r="B4294" s="581"/>
      <c r="C4294" s="581"/>
      <c r="D4294" s="581"/>
      <c r="E4294" s="581"/>
      <c r="F4294" s="581"/>
      <c r="G4294" s="581"/>
      <c r="H4294" s="580"/>
      <c r="I4294" s="1275" t="s">
        <v>27</v>
      </c>
      <c r="J4294" s="1276"/>
      <c r="K4294" s="1251">
        <v>5.64</v>
      </c>
      <c r="L4294" s="1252"/>
      <c r="M4294" s="540">
        <f>K4294*12*I4290</f>
        <v>48526.559999999998</v>
      </c>
    </row>
    <row r="4295" spans="1:13">
      <c r="A4295" s="547" t="s">
        <v>80</v>
      </c>
      <c r="B4295" s="518"/>
      <c r="C4295" s="518"/>
      <c r="D4295" s="518"/>
      <c r="E4295" s="518"/>
      <c r="F4295" s="518"/>
      <c r="G4295" s="518"/>
      <c r="H4295" s="541"/>
      <c r="I4295" s="1271" t="s">
        <v>70</v>
      </c>
      <c r="J4295" s="1272"/>
      <c r="K4295" s="573"/>
      <c r="L4295" s="541"/>
      <c r="M4295" s="540"/>
    </row>
    <row r="4296" spans="1:13">
      <c r="A4296" s="588" t="s">
        <v>79</v>
      </c>
      <c r="B4296" s="581"/>
      <c r="C4296" s="581"/>
      <c r="D4296" s="581"/>
      <c r="E4296" s="581"/>
      <c r="F4296" s="581"/>
      <c r="G4296" s="581"/>
      <c r="H4296" s="580"/>
      <c r="I4296" s="1275"/>
      <c r="J4296" s="1276"/>
      <c r="K4296" s="573"/>
      <c r="L4296" s="541"/>
      <c r="M4296" s="540"/>
    </row>
    <row r="4297" spans="1:13">
      <c r="A4297" s="588" t="s">
        <v>88</v>
      </c>
      <c r="B4297" s="581"/>
      <c r="C4297" s="581"/>
      <c r="D4297" s="581"/>
      <c r="E4297" s="581"/>
      <c r="F4297" s="581"/>
      <c r="G4297" s="581"/>
      <c r="H4297" s="580"/>
      <c r="I4297" s="1277" t="s">
        <v>59</v>
      </c>
      <c r="J4297" s="1278"/>
      <c r="K4297" s="1271">
        <v>3.21</v>
      </c>
      <c r="L4297" s="1272"/>
      <c r="M4297" s="540">
        <f>K4297*12*I4290</f>
        <v>27618.839999999997</v>
      </c>
    </row>
    <row r="4298" spans="1:13">
      <c r="A4298" s="595" t="s">
        <v>87</v>
      </c>
      <c r="B4298" s="563"/>
      <c r="C4298" s="563"/>
      <c r="D4298" s="563"/>
      <c r="E4298" s="563"/>
      <c r="F4298" s="563"/>
      <c r="G4298" s="563"/>
      <c r="H4298" s="517"/>
      <c r="I4298" s="1271" t="s">
        <v>70</v>
      </c>
      <c r="J4298" s="1272"/>
      <c r="K4298" s="607"/>
      <c r="L4298" s="606"/>
      <c r="M4298" s="540"/>
    </row>
    <row r="4299" spans="1:13">
      <c r="A4299" s="594" t="s">
        <v>86</v>
      </c>
      <c r="B4299" s="591"/>
      <c r="C4299" s="591"/>
      <c r="D4299" s="591"/>
      <c r="E4299" s="591"/>
      <c r="F4299" s="591"/>
      <c r="G4299" s="591"/>
      <c r="H4299" s="590"/>
      <c r="I4299" s="1271"/>
      <c r="J4299" s="1272"/>
      <c r="K4299" s="573"/>
      <c r="L4299" s="541"/>
      <c r="M4299" s="540"/>
    </row>
    <row r="4300" spans="1:13" ht="19.5" thickBot="1">
      <c r="A4300" s="588" t="s">
        <v>85</v>
      </c>
      <c r="B4300" s="587"/>
      <c r="C4300" s="587"/>
      <c r="D4300" s="587"/>
      <c r="E4300" s="587"/>
      <c r="F4300" s="587"/>
      <c r="G4300" s="587"/>
      <c r="H4300" s="586"/>
      <c r="I4300" s="581"/>
      <c r="J4300" s="580"/>
      <c r="K4300" s="1238"/>
      <c r="L4300" s="1239"/>
      <c r="M4300" s="540"/>
    </row>
    <row r="4301" spans="1:13">
      <c r="A4301" s="605" t="s">
        <v>84</v>
      </c>
      <c r="B4301" s="604"/>
      <c r="C4301" s="604"/>
      <c r="D4301" s="604"/>
      <c r="E4301" s="604"/>
      <c r="F4301" s="604"/>
      <c r="G4301" s="604"/>
      <c r="H4301" s="603"/>
      <c r="I4301" s="537"/>
      <c r="J4301" s="602"/>
      <c r="K4301" s="1290">
        <f>K4303+K4308+K4311</f>
        <v>6.35</v>
      </c>
      <c r="L4301" s="1288"/>
      <c r="M4301" s="535">
        <f>K4301*12*I4290</f>
        <v>54635.399999999994</v>
      </c>
    </row>
    <row r="4302" spans="1:13" ht="19.5" thickBot="1">
      <c r="A4302" s="601" t="s">
        <v>83</v>
      </c>
      <c r="B4302" s="600"/>
      <c r="C4302" s="600"/>
      <c r="D4302" s="600"/>
      <c r="E4302" s="600"/>
      <c r="F4302" s="600"/>
      <c r="G4302" s="600"/>
      <c r="H4302" s="599"/>
      <c r="I4302" s="531"/>
      <c r="J4302" s="598"/>
      <c r="K4302" s="531"/>
      <c r="L4302" s="530"/>
      <c r="M4302" s="529"/>
    </row>
    <row r="4303" spans="1:13">
      <c r="A4303" s="547" t="s">
        <v>82</v>
      </c>
      <c r="B4303" s="546"/>
      <c r="C4303" s="546"/>
      <c r="D4303" s="546"/>
      <c r="E4303" s="546"/>
      <c r="F4303" s="546"/>
      <c r="G4303" s="546"/>
      <c r="H4303" s="544"/>
      <c r="I4303" s="1271" t="s">
        <v>27</v>
      </c>
      <c r="J4303" s="1272"/>
      <c r="K4303" s="1251">
        <v>3.19</v>
      </c>
      <c r="L4303" s="1252"/>
      <c r="M4303" s="540">
        <f>K4303*12*I4290</f>
        <v>27446.760000000002</v>
      </c>
    </row>
    <row r="4304" spans="1:13">
      <c r="A4304" s="588" t="s">
        <v>81</v>
      </c>
      <c r="B4304" s="587"/>
      <c r="C4304" s="587"/>
      <c r="D4304" s="587"/>
      <c r="E4304" s="587"/>
      <c r="F4304" s="587"/>
      <c r="G4304" s="587"/>
      <c r="H4304" s="586"/>
      <c r="I4304" s="597"/>
      <c r="J4304" s="596"/>
      <c r="K4304" s="573"/>
      <c r="L4304" s="541"/>
      <c r="M4304" s="540"/>
    </row>
    <row r="4305" spans="1:13">
      <c r="A4305" s="547" t="s">
        <v>80</v>
      </c>
      <c r="B4305" s="518"/>
      <c r="C4305" s="518"/>
      <c r="D4305" s="518"/>
      <c r="E4305" s="518"/>
      <c r="F4305" s="518"/>
      <c r="G4305" s="518"/>
      <c r="H4305" s="541"/>
      <c r="I4305" s="1271" t="s">
        <v>70</v>
      </c>
      <c r="J4305" s="1272"/>
      <c r="K4305" s="573"/>
      <c r="L4305" s="541"/>
      <c r="M4305" s="540"/>
    </row>
    <row r="4306" spans="1:13">
      <c r="A4306" s="588" t="s">
        <v>79</v>
      </c>
      <c r="B4306" s="581"/>
      <c r="C4306" s="581"/>
      <c r="D4306" s="581"/>
      <c r="E4306" s="581"/>
      <c r="F4306" s="581"/>
      <c r="G4306" s="581"/>
      <c r="H4306" s="580"/>
      <c r="I4306" s="1275"/>
      <c r="J4306" s="1276"/>
      <c r="K4306" s="573"/>
      <c r="L4306" s="541"/>
      <c r="M4306" s="540"/>
    </row>
    <row r="4307" spans="1:13">
      <c r="A4307" s="595" t="s">
        <v>78</v>
      </c>
      <c r="B4307" s="563"/>
      <c r="C4307" s="517"/>
      <c r="D4307" s="518"/>
      <c r="E4307" s="518"/>
      <c r="F4307" s="518"/>
      <c r="G4307" s="518"/>
      <c r="H4307" s="541"/>
      <c r="I4307" s="1271" t="s">
        <v>70</v>
      </c>
      <c r="J4307" s="1272"/>
      <c r="K4307" s="573"/>
      <c r="L4307" s="541"/>
      <c r="M4307" s="540"/>
    </row>
    <row r="4308" spans="1:13">
      <c r="A4308" s="547" t="s">
        <v>77</v>
      </c>
      <c r="B4308" s="518"/>
      <c r="C4308" s="518"/>
      <c r="D4308" s="563"/>
      <c r="E4308" s="563"/>
      <c r="F4308" s="563"/>
      <c r="G4308" s="563"/>
      <c r="H4308" s="517"/>
      <c r="I4308" s="1277" t="s">
        <v>59</v>
      </c>
      <c r="J4308" s="1278"/>
      <c r="K4308" s="1271">
        <v>1.43</v>
      </c>
      <c r="L4308" s="1272"/>
      <c r="M4308" s="540">
        <f>K4308*12*I4290</f>
        <v>12303.72</v>
      </c>
    </row>
    <row r="4309" spans="1:13">
      <c r="A4309" s="594" t="s">
        <v>76</v>
      </c>
      <c r="B4309" s="593"/>
      <c r="C4309" s="593"/>
      <c r="D4309" s="593"/>
      <c r="E4309" s="593"/>
      <c r="F4309" s="593"/>
      <c r="G4309" s="593"/>
      <c r="H4309" s="592"/>
      <c r="I4309" s="1285" t="s">
        <v>75</v>
      </c>
      <c r="J4309" s="1286"/>
      <c r="K4309" s="573"/>
      <c r="L4309" s="541"/>
      <c r="M4309" s="540"/>
    </row>
    <row r="4310" spans="1:13">
      <c r="A4310" s="588"/>
      <c r="B4310" s="587"/>
      <c r="C4310" s="587"/>
      <c r="D4310" s="587"/>
      <c r="E4310" s="587"/>
      <c r="F4310" s="587"/>
      <c r="G4310" s="587"/>
      <c r="H4310" s="586"/>
      <c r="I4310" s="581" t="s">
        <v>74</v>
      </c>
      <c r="J4310" s="580"/>
      <c r="K4310" s="573"/>
      <c r="L4310" s="541"/>
      <c r="M4310" s="540"/>
    </row>
    <row r="4311" spans="1:13">
      <c r="A4311" s="594" t="s">
        <v>73</v>
      </c>
      <c r="B4311" s="593"/>
      <c r="C4311" s="593"/>
      <c r="D4311" s="593"/>
      <c r="E4311" s="593"/>
      <c r="F4311" s="593"/>
      <c r="G4311" s="593"/>
      <c r="H4311" s="592"/>
      <c r="I4311" s="1285" t="s">
        <v>59</v>
      </c>
      <c r="J4311" s="1286"/>
      <c r="K4311" s="1271">
        <v>1.73</v>
      </c>
      <c r="L4311" s="1272"/>
      <c r="M4311" s="540">
        <f>K4311*12*I4290</f>
        <v>14884.919999999998</v>
      </c>
    </row>
    <row r="4312" spans="1:13">
      <c r="A4312" s="588" t="s">
        <v>72</v>
      </c>
      <c r="B4312" s="587"/>
      <c r="C4312" s="587"/>
      <c r="D4312" s="587"/>
      <c r="E4312" s="587"/>
      <c r="F4312" s="587"/>
      <c r="G4312" s="587"/>
      <c r="H4312" s="586"/>
      <c r="I4312" s="581"/>
      <c r="J4312" s="580"/>
      <c r="K4312" s="573"/>
      <c r="L4312" s="541"/>
      <c r="M4312" s="540"/>
    </row>
    <row r="4313" spans="1:13">
      <c r="A4313" s="594" t="s">
        <v>71</v>
      </c>
      <c r="B4313" s="593"/>
      <c r="C4313" s="593"/>
      <c r="D4313" s="593"/>
      <c r="E4313" s="593"/>
      <c r="F4313" s="593"/>
      <c r="G4313" s="593"/>
      <c r="H4313" s="592"/>
      <c r="I4313" s="1271" t="s">
        <v>70</v>
      </c>
      <c r="J4313" s="1272"/>
      <c r="K4313" s="573"/>
      <c r="L4313" s="541"/>
      <c r="M4313" s="540"/>
    </row>
    <row r="4314" spans="1:13">
      <c r="A4314" s="594" t="s">
        <v>69</v>
      </c>
      <c r="B4314" s="593"/>
      <c r="C4314" s="593"/>
      <c r="D4314" s="593"/>
      <c r="E4314" s="593"/>
      <c r="F4314" s="593"/>
      <c r="G4314" s="593"/>
      <c r="H4314" s="592"/>
      <c r="I4314" s="1285" t="s">
        <v>68</v>
      </c>
      <c r="J4314" s="1286"/>
      <c r="K4314" s="591"/>
      <c r="L4314" s="590"/>
      <c r="M4314" s="589"/>
    </row>
    <row r="4315" spans="1:13" ht="19.5" thickBot="1">
      <c r="A4315" s="588"/>
      <c r="B4315" s="587"/>
      <c r="C4315" s="587"/>
      <c r="D4315" s="587"/>
      <c r="E4315" s="587"/>
      <c r="F4315" s="587"/>
      <c r="G4315" s="587"/>
      <c r="H4315" s="586"/>
      <c r="I4315" s="1282" t="s">
        <v>67</v>
      </c>
      <c r="J4315" s="1283"/>
      <c r="K4315" s="581"/>
      <c r="L4315" s="580"/>
      <c r="M4315" s="585"/>
    </row>
    <row r="4316" spans="1:13">
      <c r="A4316" s="584" t="s">
        <v>66</v>
      </c>
      <c r="B4316" s="583"/>
      <c r="C4316" s="583"/>
      <c r="D4316" s="583"/>
      <c r="E4316" s="583"/>
      <c r="F4316" s="583"/>
      <c r="G4316" s="537"/>
      <c r="H4316" s="536"/>
      <c r="I4316" s="537"/>
      <c r="J4316" s="536"/>
      <c r="K4316" s="1287">
        <f>K4318+K4325+K4333+K4337+K4341</f>
        <v>18.060000000000002</v>
      </c>
      <c r="L4316" s="1288"/>
      <c r="M4316" s="535">
        <f>M4318+M4325+M4333+M4337+M4341</f>
        <v>155388.24000000002</v>
      </c>
    </row>
    <row r="4317" spans="1:13" ht="19.5" thickBot="1">
      <c r="A4317" s="582"/>
      <c r="B4317" s="531"/>
      <c r="C4317" s="531"/>
      <c r="D4317" s="531"/>
      <c r="E4317" s="531"/>
      <c r="F4317" s="531"/>
      <c r="G4317" s="531"/>
      <c r="H4317" s="530"/>
      <c r="I4317" s="531"/>
      <c r="J4317" s="530"/>
      <c r="K4317" s="531"/>
      <c r="L4317" s="530"/>
      <c r="M4317" s="529"/>
    </row>
    <row r="4318" spans="1:13" ht="19.5" thickBot="1">
      <c r="A4318" s="1228" t="s">
        <v>65</v>
      </c>
      <c r="B4318" s="1229"/>
      <c r="C4318" s="1229"/>
      <c r="D4318" s="1229"/>
      <c r="E4318" s="1229"/>
      <c r="F4318" s="1229"/>
      <c r="G4318" s="1229"/>
      <c r="H4318" s="1279"/>
      <c r="I4318" s="550"/>
      <c r="J4318" s="549"/>
      <c r="K4318" s="1289">
        <f>K4319+K4320+K4321+K4323+K4324</f>
        <v>10.540000000000001</v>
      </c>
      <c r="L4318" s="1284"/>
      <c r="M4318" s="548">
        <f>K4318*12*I4290</f>
        <v>90686.160000000018</v>
      </c>
    </row>
    <row r="4319" spans="1:13">
      <c r="A4319" s="588" t="s">
        <v>64</v>
      </c>
      <c r="B4319" s="587"/>
      <c r="C4319" s="587"/>
      <c r="D4319" s="587"/>
      <c r="E4319" s="587"/>
      <c r="F4319" s="587"/>
      <c r="G4319" s="587"/>
      <c r="H4319" s="586"/>
      <c r="I4319" s="1275" t="s">
        <v>63</v>
      </c>
      <c r="J4319" s="1276"/>
      <c r="K4319" s="1251">
        <v>2.2400000000000002</v>
      </c>
      <c r="L4319" s="1252"/>
      <c r="M4319" s="540">
        <f>K4319*12*I4290</f>
        <v>19272.960000000003</v>
      </c>
    </row>
    <row r="4320" spans="1:13">
      <c r="A4320" s="595" t="s">
        <v>62</v>
      </c>
      <c r="B4320" s="676"/>
      <c r="C4320" s="676"/>
      <c r="D4320" s="676"/>
      <c r="E4320" s="676"/>
      <c r="F4320" s="676"/>
      <c r="G4320" s="676"/>
      <c r="H4320" s="675"/>
      <c r="I4320" s="1277" t="s">
        <v>61</v>
      </c>
      <c r="J4320" s="1278"/>
      <c r="K4320" s="1271">
        <v>5.28</v>
      </c>
      <c r="L4320" s="1272"/>
      <c r="M4320" s="540">
        <f>K4320*12*I4290</f>
        <v>45429.120000000003</v>
      </c>
    </row>
    <row r="4321" spans="1:13">
      <c r="A4321" s="594" t="s">
        <v>60</v>
      </c>
      <c r="B4321" s="593"/>
      <c r="C4321" s="593"/>
      <c r="D4321" s="593"/>
      <c r="E4321" s="593"/>
      <c r="F4321" s="593"/>
      <c r="G4321" s="593"/>
      <c r="H4321" s="592"/>
      <c r="I4321" s="1285" t="s">
        <v>59</v>
      </c>
      <c r="J4321" s="1286"/>
      <c r="K4321" s="1271">
        <v>0.6</v>
      </c>
      <c r="L4321" s="1272"/>
      <c r="M4321" s="540">
        <f>K4321*12*I4290</f>
        <v>5162.3999999999996</v>
      </c>
    </row>
    <row r="4322" spans="1:13">
      <c r="A4322" s="678" t="s">
        <v>58</v>
      </c>
      <c r="B4322" s="581"/>
      <c r="C4322" s="581"/>
      <c r="D4322" s="581"/>
      <c r="E4322" s="587"/>
      <c r="F4322" s="587"/>
      <c r="G4322" s="587"/>
      <c r="H4322" s="586"/>
      <c r="I4322" s="581"/>
      <c r="J4322" s="580"/>
      <c r="K4322" s="518"/>
      <c r="L4322" s="541"/>
      <c r="M4322" s="540"/>
    </row>
    <row r="4323" spans="1:13">
      <c r="A4323" s="595" t="s">
        <v>57</v>
      </c>
      <c r="B4323" s="676"/>
      <c r="C4323" s="676"/>
      <c r="D4323" s="676"/>
      <c r="E4323" s="676"/>
      <c r="F4323" s="676"/>
      <c r="G4323" s="676"/>
      <c r="H4323" s="675"/>
      <c r="I4323" s="1277" t="s">
        <v>27</v>
      </c>
      <c r="J4323" s="1278"/>
      <c r="K4323" s="1271">
        <v>0.18</v>
      </c>
      <c r="L4323" s="1272"/>
      <c r="M4323" s="540">
        <f>K4323*12*I4290</f>
        <v>1548.72</v>
      </c>
    </row>
    <row r="4324" spans="1:13" ht="19.5" thickBot="1">
      <c r="A4324" s="594" t="s">
        <v>56</v>
      </c>
      <c r="B4324" s="593"/>
      <c r="C4324" s="593"/>
      <c r="D4324" s="593"/>
      <c r="E4324" s="593"/>
      <c r="F4324" s="593"/>
      <c r="G4324" s="593"/>
      <c r="H4324" s="592"/>
      <c r="I4324" s="1240" t="s">
        <v>27</v>
      </c>
      <c r="J4324" s="1241"/>
      <c r="K4324" s="1282">
        <v>2.2400000000000002</v>
      </c>
      <c r="L4324" s="1283"/>
      <c r="M4324" s="540">
        <f>K4324*12*I4290</f>
        <v>19272.960000000003</v>
      </c>
    </row>
    <row r="4325" spans="1:13" ht="19.5" thickBot="1">
      <c r="A4325" s="1303" t="s">
        <v>55</v>
      </c>
      <c r="B4325" s="1304"/>
      <c r="C4325" s="1304"/>
      <c r="D4325" s="1304"/>
      <c r="E4325" s="1304"/>
      <c r="F4325" s="1304"/>
      <c r="G4325" s="1304"/>
      <c r="H4325" s="1305"/>
      <c r="I4325" s="550"/>
      <c r="J4325" s="549"/>
      <c r="K4325" s="1274">
        <f>K4326+K4327+K4329+K4330+K4331+K4332</f>
        <v>2.5499999999999998</v>
      </c>
      <c r="L4325" s="1284"/>
      <c r="M4325" s="548">
        <f>K4325*12*I4290</f>
        <v>21940.199999999997</v>
      </c>
    </row>
    <row r="4326" spans="1:13">
      <c r="A4326" s="677" t="s">
        <v>54</v>
      </c>
      <c r="B4326" s="581"/>
      <c r="C4326" s="581"/>
      <c r="D4326" s="581"/>
      <c r="E4326" s="581"/>
      <c r="F4326" s="587"/>
      <c r="G4326" s="587"/>
      <c r="H4326" s="586"/>
      <c r="I4326" s="576"/>
      <c r="J4326" s="541"/>
      <c r="K4326" s="1251">
        <v>0.14000000000000001</v>
      </c>
      <c r="L4326" s="1252"/>
      <c r="M4326" s="540">
        <f>K4326*12*I4290</f>
        <v>1204.5600000000002</v>
      </c>
    </row>
    <row r="4327" spans="1:13">
      <c r="A4327" s="615" t="s">
        <v>53</v>
      </c>
      <c r="B4327" s="591"/>
      <c r="C4327" s="591"/>
      <c r="D4327" s="591"/>
      <c r="E4327" s="591"/>
      <c r="F4327" s="593"/>
      <c r="G4327" s="593"/>
      <c r="H4327" s="592"/>
      <c r="I4327" s="1271" t="s">
        <v>52</v>
      </c>
      <c r="J4327" s="1272"/>
      <c r="K4327" s="1271">
        <v>1.22</v>
      </c>
      <c r="L4327" s="1272"/>
      <c r="M4327" s="540">
        <f>K4327*12*I4290</f>
        <v>10496.880000000001</v>
      </c>
    </row>
    <row r="4328" spans="1:13">
      <c r="A4328" s="588" t="s">
        <v>51</v>
      </c>
      <c r="B4328" s="587"/>
      <c r="C4328" s="587"/>
      <c r="D4328" s="587"/>
      <c r="E4328" s="587"/>
      <c r="F4328" s="587"/>
      <c r="G4328" s="587"/>
      <c r="H4328" s="586"/>
      <c r="I4328" s="1275" t="s">
        <v>50</v>
      </c>
      <c r="J4328" s="1276"/>
      <c r="K4328" s="573"/>
      <c r="L4328" s="541"/>
      <c r="M4328" s="540"/>
    </row>
    <row r="4329" spans="1:13">
      <c r="A4329" s="595" t="s">
        <v>49</v>
      </c>
      <c r="B4329" s="676"/>
      <c r="C4329" s="676"/>
      <c r="D4329" s="676"/>
      <c r="E4329" s="676"/>
      <c r="F4329" s="676"/>
      <c r="G4329" s="676"/>
      <c r="H4329" s="675"/>
      <c r="I4329" s="1277" t="s">
        <v>48</v>
      </c>
      <c r="J4329" s="1278"/>
      <c r="K4329" s="1271">
        <v>0.75</v>
      </c>
      <c r="L4329" s="1272"/>
      <c r="M4329" s="540">
        <f>K4329*12*I4290</f>
        <v>6453</v>
      </c>
    </row>
    <row r="4330" spans="1:13">
      <c r="A4330" s="595" t="s">
        <v>47</v>
      </c>
      <c r="B4330" s="676"/>
      <c r="C4330" s="676"/>
      <c r="D4330" s="676"/>
      <c r="E4330" s="676"/>
      <c r="F4330" s="676"/>
      <c r="G4330" s="676"/>
      <c r="H4330" s="675"/>
      <c r="I4330" s="1277" t="s">
        <v>46</v>
      </c>
      <c r="J4330" s="1278"/>
      <c r="K4330" s="1271">
        <v>0.19</v>
      </c>
      <c r="L4330" s="1272"/>
      <c r="M4330" s="540">
        <f>K4330*12*I4290</f>
        <v>1634.7600000000002</v>
      </c>
    </row>
    <row r="4331" spans="1:13">
      <c r="A4331" s="594" t="s">
        <v>38</v>
      </c>
      <c r="B4331" s="593"/>
      <c r="C4331" s="593"/>
      <c r="D4331" s="593"/>
      <c r="E4331" s="593"/>
      <c r="F4331" s="593"/>
      <c r="G4331" s="593"/>
      <c r="H4331" s="592"/>
      <c r="I4331" s="1277" t="s">
        <v>37</v>
      </c>
      <c r="J4331" s="1278"/>
      <c r="K4331" s="1238">
        <v>0.1</v>
      </c>
      <c r="L4331" s="1239"/>
      <c r="M4331" s="540">
        <f>K4331*12*I4290</f>
        <v>860.40000000000009</v>
      </c>
    </row>
    <row r="4332" spans="1:13" ht="19.5" thickBot="1">
      <c r="A4332" s="594" t="s">
        <v>45</v>
      </c>
      <c r="B4332" s="593"/>
      <c r="C4332" s="593"/>
      <c r="D4332" s="593"/>
      <c r="E4332" s="593"/>
      <c r="F4332" s="593"/>
      <c r="G4332" s="593"/>
      <c r="H4332" s="592"/>
      <c r="I4332" s="1240" t="s">
        <v>44</v>
      </c>
      <c r="J4332" s="1241"/>
      <c r="K4332" s="1242">
        <v>0.15</v>
      </c>
      <c r="L4332" s="1243"/>
      <c r="M4332" s="572">
        <f>K4332*12*I4290</f>
        <v>1290.5999999999999</v>
      </c>
    </row>
    <row r="4333" spans="1:13" ht="19.5" thickBot="1">
      <c r="A4333" s="1303" t="s">
        <v>43</v>
      </c>
      <c r="B4333" s="1304"/>
      <c r="C4333" s="1304"/>
      <c r="D4333" s="1304"/>
      <c r="E4333" s="1304"/>
      <c r="F4333" s="1304"/>
      <c r="G4333" s="1304"/>
      <c r="H4333" s="1305"/>
      <c r="I4333" s="571"/>
      <c r="J4333" s="570"/>
      <c r="K4333" s="1269">
        <f>K4334+K4335+K4336</f>
        <v>1.67</v>
      </c>
      <c r="L4333" s="1270"/>
      <c r="M4333" s="548">
        <f>K4333*12*I4290</f>
        <v>14368.68</v>
      </c>
    </row>
    <row r="4334" spans="1:13">
      <c r="A4334" s="588" t="s">
        <v>42</v>
      </c>
      <c r="B4334" s="587"/>
      <c r="C4334" s="587"/>
      <c r="D4334" s="587"/>
      <c r="E4334" s="587"/>
      <c r="F4334" s="587"/>
      <c r="G4334" s="587"/>
      <c r="H4334" s="586"/>
      <c r="I4334" s="1234" t="s">
        <v>41</v>
      </c>
      <c r="J4334" s="1235"/>
      <c r="K4334" s="1236">
        <v>0.8</v>
      </c>
      <c r="L4334" s="1237"/>
      <c r="M4334" s="540">
        <f>K4334*12*I4290</f>
        <v>6883.2000000000007</v>
      </c>
    </row>
    <row r="4335" spans="1:13">
      <c r="A4335" s="595" t="s">
        <v>40</v>
      </c>
      <c r="B4335" s="676"/>
      <c r="C4335" s="676"/>
      <c r="D4335" s="676"/>
      <c r="E4335" s="676"/>
      <c r="F4335" s="676"/>
      <c r="G4335" s="676"/>
      <c r="H4335" s="675"/>
      <c r="I4335" s="563" t="s">
        <v>39</v>
      </c>
      <c r="J4335" s="517"/>
      <c r="K4335" s="1238">
        <v>0.7</v>
      </c>
      <c r="L4335" s="1239"/>
      <c r="M4335" s="540">
        <f>K4335*12*I4290</f>
        <v>6022.7999999999993</v>
      </c>
    </row>
    <row r="4336" spans="1:13" ht="19.5" thickBot="1">
      <c r="A4336" s="594" t="s">
        <v>38</v>
      </c>
      <c r="B4336" s="593"/>
      <c r="C4336" s="593"/>
      <c r="D4336" s="593"/>
      <c r="E4336" s="593"/>
      <c r="F4336" s="593"/>
      <c r="G4336" s="593"/>
      <c r="H4336" s="592"/>
      <c r="I4336" s="1240" t="s">
        <v>37</v>
      </c>
      <c r="J4336" s="1241"/>
      <c r="K4336" s="1242">
        <v>0.17</v>
      </c>
      <c r="L4336" s="1243"/>
      <c r="M4336" s="540">
        <f>K4336*12*I4290</f>
        <v>1462.68</v>
      </c>
    </row>
    <row r="4337" spans="1:13" ht="19.5" thickBot="1">
      <c r="A4337" s="1228" t="s">
        <v>106</v>
      </c>
      <c r="B4337" s="1229"/>
      <c r="C4337" s="1229"/>
      <c r="D4337" s="1229"/>
      <c r="E4337" s="1229"/>
      <c r="F4337" s="1229"/>
      <c r="G4337" s="1229"/>
      <c r="H4337" s="1279"/>
      <c r="I4337" s="550"/>
      <c r="J4337" s="549"/>
      <c r="K4337" s="1274">
        <v>2.2000000000000002</v>
      </c>
      <c r="L4337" s="1270"/>
      <c r="M4337" s="548">
        <f>K4337*12*I4290</f>
        <v>18928.800000000003</v>
      </c>
    </row>
    <row r="4338" spans="1:13">
      <c r="A4338" s="547" t="s">
        <v>33</v>
      </c>
      <c r="B4338" s="546"/>
      <c r="C4338" s="546"/>
      <c r="D4338" s="546"/>
      <c r="E4338" s="546"/>
      <c r="F4338" s="546"/>
      <c r="G4338" s="546"/>
      <c r="H4338" s="544"/>
      <c r="I4338" s="1251" t="s">
        <v>32</v>
      </c>
      <c r="J4338" s="1252"/>
      <c r="K4338" s="543"/>
      <c r="L4338" s="542"/>
      <c r="M4338" s="540"/>
    </row>
    <row r="4339" spans="1:13">
      <c r="A4339" s="547" t="s">
        <v>31</v>
      </c>
      <c r="B4339" s="546"/>
      <c r="C4339" s="546"/>
      <c r="D4339" s="546"/>
      <c r="E4339" s="546"/>
      <c r="F4339" s="546"/>
      <c r="G4339" s="546"/>
      <c r="H4339" s="544"/>
      <c r="I4339" s="518"/>
      <c r="J4339" s="541"/>
      <c r="K4339" s="543"/>
      <c r="L4339" s="542"/>
      <c r="M4339" s="540"/>
    </row>
    <row r="4340" spans="1:13" ht="19.5" thickBot="1">
      <c r="A4340" s="547" t="s">
        <v>30</v>
      </c>
      <c r="B4340" s="546"/>
      <c r="C4340" s="546"/>
      <c r="D4340" s="546"/>
      <c r="E4340" s="546"/>
      <c r="F4340" s="546"/>
      <c r="G4340" s="546"/>
      <c r="H4340" s="544"/>
      <c r="I4340" s="558"/>
      <c r="J4340" s="541"/>
      <c r="K4340" s="543"/>
      <c r="L4340" s="542"/>
      <c r="M4340" s="540"/>
    </row>
    <row r="4341" spans="1:13" ht="19.5" thickBot="1">
      <c r="A4341" s="674" t="s">
        <v>105</v>
      </c>
      <c r="B4341" s="673"/>
      <c r="C4341" s="673"/>
      <c r="D4341" s="673"/>
      <c r="E4341" s="673"/>
      <c r="F4341" s="673"/>
      <c r="G4341" s="673"/>
      <c r="H4341" s="672"/>
      <c r="I4341" s="550"/>
      <c r="J4341" s="549"/>
      <c r="K4341" s="1274">
        <v>1.1000000000000001</v>
      </c>
      <c r="L4341" s="1270"/>
      <c r="M4341" s="548">
        <f>K4341*12*I4290</f>
        <v>9464.4000000000015</v>
      </c>
    </row>
    <row r="4342" spans="1:13">
      <c r="A4342" s="547" t="s">
        <v>28</v>
      </c>
      <c r="B4342" s="546"/>
      <c r="C4342" s="546"/>
      <c r="D4342" s="546"/>
      <c r="E4342" s="546"/>
      <c r="F4342" s="546"/>
      <c r="G4342" s="546"/>
      <c r="H4342" s="544"/>
      <c r="I4342" s="1251" t="s">
        <v>27</v>
      </c>
      <c r="J4342" s="1252"/>
      <c r="K4342" s="551"/>
      <c r="L4342" s="542"/>
      <c r="M4342" s="540"/>
    </row>
    <row r="4343" spans="1:13" ht="19.5" thickBot="1">
      <c r="A4343" s="547" t="s">
        <v>26</v>
      </c>
      <c r="B4343" s="546"/>
      <c r="C4343" s="546"/>
      <c r="D4343" s="546"/>
      <c r="E4343" s="546"/>
      <c r="F4343" s="546"/>
      <c r="G4343" s="546"/>
      <c r="H4343" s="544"/>
      <c r="I4343" s="518"/>
      <c r="J4343" s="541"/>
      <c r="K4343" s="551"/>
      <c r="L4343" s="542"/>
      <c r="M4343" s="540"/>
    </row>
    <row r="4344" spans="1:13" ht="19.5" thickBot="1">
      <c r="A4344" s="1228" t="s">
        <v>111</v>
      </c>
      <c r="B4344" s="1229"/>
      <c r="C4344" s="1229"/>
      <c r="D4344" s="1229"/>
      <c r="E4344" s="1229"/>
      <c r="F4344" s="1229"/>
      <c r="G4344" s="1229"/>
      <c r="H4344" s="1279"/>
      <c r="I4344" s="550"/>
      <c r="J4344" s="549"/>
      <c r="K4344" s="1274">
        <v>7.92</v>
      </c>
      <c r="L4344" s="1270"/>
      <c r="M4344" s="548">
        <f>K4344*12*I4290</f>
        <v>68143.679999999993</v>
      </c>
    </row>
    <row r="4345" spans="1:13">
      <c r="A4345" s="547" t="s">
        <v>24</v>
      </c>
      <c r="B4345" s="545"/>
      <c r="C4345" s="545"/>
      <c r="D4345" s="545"/>
      <c r="E4345" s="545"/>
      <c r="F4345" s="546"/>
      <c r="G4345" s="545"/>
      <c r="H4345" s="544"/>
      <c r="I4345" s="1271" t="s">
        <v>23</v>
      </c>
      <c r="J4345" s="1272"/>
      <c r="K4345" s="543"/>
      <c r="L4345" s="542"/>
      <c r="M4345" s="540"/>
    </row>
    <row r="4346" spans="1:13">
      <c r="A4346" s="547" t="s">
        <v>22</v>
      </c>
      <c r="B4346" s="545"/>
      <c r="C4346" s="545"/>
      <c r="D4346" s="545"/>
      <c r="E4346" s="545"/>
      <c r="F4346" s="546"/>
      <c r="G4346" s="545"/>
      <c r="H4346" s="544"/>
      <c r="I4346" s="1271" t="s">
        <v>21</v>
      </c>
      <c r="J4346" s="1272"/>
      <c r="K4346" s="543"/>
      <c r="L4346" s="542"/>
      <c r="M4346" s="540"/>
    </row>
    <row r="4347" spans="1:13">
      <c r="A4347" s="547" t="s">
        <v>20</v>
      </c>
      <c r="B4347" s="545"/>
      <c r="C4347" s="545"/>
      <c r="D4347" s="545"/>
      <c r="E4347" s="545"/>
      <c r="F4347" s="546"/>
      <c r="G4347" s="545"/>
      <c r="H4347" s="544"/>
      <c r="I4347" s="1271" t="s">
        <v>19</v>
      </c>
      <c r="J4347" s="1272"/>
      <c r="K4347" s="543"/>
      <c r="L4347" s="542"/>
      <c r="M4347" s="540"/>
    </row>
    <row r="4348" spans="1:13">
      <c r="A4348" s="547" t="s">
        <v>18</v>
      </c>
      <c r="B4348" s="545"/>
      <c r="C4348" s="545"/>
      <c r="D4348" s="545"/>
      <c r="E4348" s="545"/>
      <c r="F4348" s="546"/>
      <c r="G4348" s="545"/>
      <c r="H4348" s="544"/>
      <c r="I4348" s="1271" t="s">
        <v>17</v>
      </c>
      <c r="J4348" s="1272"/>
      <c r="K4348" s="543"/>
      <c r="L4348" s="542"/>
      <c r="M4348" s="540"/>
    </row>
    <row r="4349" spans="1:13">
      <c r="A4349" s="547" t="s">
        <v>16</v>
      </c>
      <c r="B4349" s="545"/>
      <c r="C4349" s="545"/>
      <c r="D4349" s="545"/>
      <c r="E4349" s="545"/>
      <c r="F4349" s="546"/>
      <c r="G4349" s="545"/>
      <c r="H4349" s="544"/>
      <c r="I4349" s="1271" t="s">
        <v>15</v>
      </c>
      <c r="J4349" s="1272"/>
      <c r="K4349" s="543"/>
      <c r="L4349" s="542"/>
      <c r="M4349" s="540"/>
    </row>
    <row r="4350" spans="1:13">
      <c r="A4350" s="547" t="s">
        <v>14</v>
      </c>
      <c r="B4350" s="545"/>
      <c r="C4350" s="545"/>
      <c r="D4350" s="545"/>
      <c r="E4350" s="545"/>
      <c r="F4350" s="546"/>
      <c r="G4350" s="545"/>
      <c r="H4350" s="544"/>
      <c r="I4350" s="518"/>
      <c r="J4350" s="541"/>
      <c r="K4350" s="543"/>
      <c r="L4350" s="542"/>
      <c r="M4350" s="540"/>
    </row>
    <row r="4351" spans="1:13">
      <c r="A4351" s="547" t="s">
        <v>13</v>
      </c>
      <c r="B4351" s="545"/>
      <c r="C4351" s="545"/>
      <c r="D4351" s="545"/>
      <c r="E4351" s="545"/>
      <c r="F4351" s="546"/>
      <c r="G4351" s="545"/>
      <c r="H4351" s="544"/>
      <c r="I4351" s="518"/>
      <c r="J4351" s="541"/>
      <c r="K4351" s="543"/>
      <c r="L4351" s="542"/>
      <c r="M4351" s="540"/>
    </row>
    <row r="4352" spans="1:13">
      <c r="A4352" s="547" t="s">
        <v>12</v>
      </c>
      <c r="B4352" s="545"/>
      <c r="C4352" s="545"/>
      <c r="D4352" s="545"/>
      <c r="E4352" s="545"/>
      <c r="F4352" s="546"/>
      <c r="G4352" s="545"/>
      <c r="H4352" s="544"/>
      <c r="I4352" s="518"/>
      <c r="J4352" s="541"/>
      <c r="K4352" s="543"/>
      <c r="L4352" s="542"/>
      <c r="M4352" s="540"/>
    </row>
    <row r="4353" spans="1:13">
      <c r="A4353" s="547" t="s">
        <v>11</v>
      </c>
      <c r="B4353" s="545"/>
      <c r="C4353" s="545"/>
      <c r="D4353" s="545"/>
      <c r="E4353" s="545"/>
      <c r="F4353" s="546"/>
      <c r="G4353" s="545"/>
      <c r="H4353" s="544"/>
      <c r="I4353" s="518"/>
      <c r="J4353" s="541"/>
      <c r="K4353" s="543"/>
      <c r="L4353" s="542"/>
      <c r="M4353" s="540"/>
    </row>
    <row r="4354" spans="1:13">
      <c r="A4354" s="547" t="s">
        <v>10</v>
      </c>
      <c r="B4354" s="545"/>
      <c r="C4354" s="545"/>
      <c r="D4354" s="545"/>
      <c r="E4354" s="545"/>
      <c r="F4354" s="546"/>
      <c r="G4354" s="545"/>
      <c r="H4354" s="544"/>
      <c r="I4354" s="518"/>
      <c r="J4354" s="541"/>
      <c r="K4354" s="543"/>
      <c r="L4354" s="542"/>
      <c r="M4354" s="540"/>
    </row>
    <row r="4355" spans="1:13" ht="19.5" thickBot="1">
      <c r="A4355" s="1248" t="s">
        <v>9</v>
      </c>
      <c r="B4355" s="1249"/>
      <c r="C4355" s="1249"/>
      <c r="D4355" s="1249"/>
      <c r="E4355" s="1249"/>
      <c r="F4355" s="1249"/>
      <c r="G4355" s="1249"/>
      <c r="H4355" s="1250"/>
      <c r="I4355" s="518"/>
      <c r="J4355" s="541"/>
      <c r="K4355" s="518"/>
      <c r="L4355" s="541"/>
      <c r="M4355" s="540"/>
    </row>
    <row r="4356" spans="1:13">
      <c r="A4356" s="539" t="s">
        <v>8</v>
      </c>
      <c r="B4356" s="538"/>
      <c r="C4356" s="538"/>
      <c r="D4356" s="538"/>
      <c r="E4356" s="538"/>
      <c r="F4356" s="538"/>
      <c r="G4356" s="538"/>
      <c r="H4356" s="538"/>
      <c r="I4356" s="1251" t="s">
        <v>3</v>
      </c>
      <c r="J4356" s="1252"/>
      <c r="K4356" s="537"/>
      <c r="L4356" s="536"/>
      <c r="M4356" s="535"/>
    </row>
    <row r="4357" spans="1:13" ht="19.5" thickBot="1">
      <c r="A4357" s="534" t="s">
        <v>7</v>
      </c>
      <c r="B4357" s="533"/>
      <c r="C4357" s="533"/>
      <c r="D4357" s="533"/>
      <c r="E4357" s="533"/>
      <c r="F4357" s="533"/>
      <c r="G4357" s="533"/>
      <c r="H4357" s="533"/>
      <c r="I4357" s="532"/>
      <c r="J4357" s="530"/>
      <c r="K4357" s="531"/>
      <c r="L4357" s="530"/>
      <c r="M4357" s="529"/>
    </row>
    <row r="4358" spans="1:13" ht="19.5" thickBot="1">
      <c r="A4358" s="1228" t="s">
        <v>6</v>
      </c>
      <c r="B4358" s="1229"/>
      <c r="C4358" s="1229"/>
      <c r="D4358" s="1229"/>
      <c r="E4358" s="1229"/>
      <c r="F4358" s="1229"/>
      <c r="G4358" s="1229"/>
      <c r="H4358" s="1299"/>
      <c r="I4358" s="1232" t="s">
        <v>5</v>
      </c>
      <c r="J4358" s="1300"/>
      <c r="K4358" s="1296"/>
      <c r="L4358" s="1297"/>
      <c r="M4358" s="521">
        <f>K4358*12*I4290</f>
        <v>0</v>
      </c>
    </row>
    <row r="4359" spans="1:13" ht="19.5" thickBot="1">
      <c r="A4359" s="526" t="s">
        <v>4</v>
      </c>
      <c r="B4359" s="525"/>
      <c r="C4359" s="525"/>
      <c r="D4359" s="525"/>
      <c r="E4359" s="525"/>
      <c r="F4359" s="525"/>
      <c r="G4359" s="525"/>
      <c r="H4359" s="525"/>
      <c r="I4359" s="1232" t="s">
        <v>3</v>
      </c>
      <c r="J4359" s="1233"/>
      <c r="K4359" s="1258">
        <v>0.24</v>
      </c>
      <c r="L4359" s="1259"/>
      <c r="M4359" s="521">
        <f>K4359*I4290*12</f>
        <v>2064.96</v>
      </c>
    </row>
    <row r="4360" spans="1:13" ht="19.5" thickBot="1">
      <c r="A4360" s="526" t="s">
        <v>2</v>
      </c>
      <c r="B4360" s="525"/>
      <c r="C4360" s="525"/>
      <c r="D4360" s="525"/>
      <c r="E4360" s="525"/>
      <c r="F4360" s="525"/>
      <c r="G4360" s="525"/>
      <c r="H4360" s="525"/>
      <c r="I4360" s="524"/>
      <c r="J4360" s="523"/>
      <c r="K4360" s="1258"/>
      <c r="L4360" s="1259"/>
      <c r="M4360" s="521">
        <f>K4360*12*I4290</f>
        <v>0</v>
      </c>
    </row>
    <row r="4361" spans="1:13" ht="19.5" thickBot="1">
      <c r="A4361" s="1228" t="s">
        <v>0</v>
      </c>
      <c r="B4361" s="1229"/>
      <c r="C4361" s="1229"/>
      <c r="D4361" s="1229"/>
      <c r="E4361" s="1229"/>
      <c r="F4361" s="1229"/>
      <c r="G4361" s="1229"/>
      <c r="H4361" s="1229"/>
      <c r="I4361" s="522"/>
      <c r="J4361" s="521"/>
      <c r="K4361" s="1230">
        <f>K4291+K4301+K4316+K4344+K4360+K4359+K4358</f>
        <v>41.420000000000009</v>
      </c>
      <c r="L4361" s="1231"/>
      <c r="M4361" s="521">
        <f>M4291+M4301+M4316+M4344+M4360+M4359+M4358</f>
        <v>356377.68000000005</v>
      </c>
    </row>
    <row r="4363" spans="1:13">
      <c r="A4363" s="1329" t="s">
        <v>104</v>
      </c>
      <c r="B4363" s="1329"/>
      <c r="C4363" s="1329"/>
      <c r="D4363" s="1329"/>
      <c r="E4363" s="1329"/>
      <c r="F4363" s="1329"/>
      <c r="G4363" s="1329"/>
      <c r="H4363" s="1329"/>
      <c r="I4363" s="1329"/>
      <c r="J4363" s="1329"/>
      <c r="K4363" s="1329"/>
      <c r="L4363" s="1329"/>
      <c r="M4363" s="573"/>
    </row>
    <row r="4364" spans="1:13">
      <c r="A4364" s="1294" t="s">
        <v>139</v>
      </c>
      <c r="B4364" s="1294"/>
      <c r="C4364" s="1294"/>
      <c r="D4364" s="1294"/>
      <c r="E4364" s="1294"/>
      <c r="F4364" s="1294"/>
      <c r="G4364" s="1294"/>
      <c r="H4364" s="1294"/>
      <c r="I4364" s="1294"/>
      <c r="J4364" s="1294"/>
      <c r="K4364" s="1294"/>
      <c r="L4364" s="1294"/>
      <c r="M4364" s="573"/>
    </row>
    <row r="4365" spans="1:13">
      <c r="A4365" s="607"/>
      <c r="B4365" s="607"/>
      <c r="C4365" s="607"/>
      <c r="D4365" s="607"/>
      <c r="E4365" s="607"/>
      <c r="F4365" s="607" t="s">
        <v>225</v>
      </c>
      <c r="G4365" s="607"/>
      <c r="H4365" s="607"/>
      <c r="I4365" s="607"/>
      <c r="J4365" s="607"/>
      <c r="K4365" s="607"/>
      <c r="L4365" s="607"/>
      <c r="M4365" s="573"/>
    </row>
    <row r="4366" spans="1:13">
      <c r="A4366" s="615"/>
      <c r="B4366" s="591"/>
      <c r="C4366" s="1295" t="s">
        <v>100</v>
      </c>
      <c r="D4366" s="1295"/>
      <c r="E4366" s="1295"/>
      <c r="F4366" s="591"/>
      <c r="G4366" s="591"/>
      <c r="H4366" s="590"/>
      <c r="I4366" s="1285" t="s">
        <v>99</v>
      </c>
      <c r="J4366" s="1286"/>
      <c r="K4366" s="1285" t="s">
        <v>98</v>
      </c>
      <c r="L4366" s="1286"/>
      <c r="M4366" s="589"/>
    </row>
    <row r="4367" spans="1:13">
      <c r="A4367" s="558"/>
      <c r="B4367" s="518"/>
      <c r="C4367" s="518"/>
      <c r="D4367" s="518"/>
      <c r="E4367" s="518"/>
      <c r="F4367" s="518"/>
      <c r="G4367" s="518"/>
      <c r="H4367" s="541"/>
      <c r="I4367" s="518"/>
      <c r="J4367" s="541"/>
      <c r="K4367" s="1271" t="s">
        <v>97</v>
      </c>
      <c r="L4367" s="1272"/>
      <c r="M4367" s="616" t="s">
        <v>96</v>
      </c>
    </row>
    <row r="4368" spans="1:13">
      <c r="A4368" s="558"/>
      <c r="B4368" s="518"/>
      <c r="C4368" s="518"/>
      <c r="D4368" s="518"/>
      <c r="E4368" s="518"/>
      <c r="F4368" s="518"/>
      <c r="G4368" s="518"/>
      <c r="H4368" s="541"/>
      <c r="I4368" s="1271" t="s">
        <v>95</v>
      </c>
      <c r="J4368" s="1272"/>
      <c r="K4368" s="1275" t="s">
        <v>94</v>
      </c>
      <c r="L4368" s="1276"/>
      <c r="M4368" s="616" t="s">
        <v>93</v>
      </c>
    </row>
    <row r="4369" spans="1:13" ht="19.5" thickBot="1">
      <c r="A4369" s="615"/>
      <c r="B4369" s="591"/>
      <c r="C4369" s="591"/>
      <c r="D4369" s="591"/>
      <c r="E4369" s="591"/>
      <c r="F4369" s="591"/>
      <c r="G4369" s="591"/>
      <c r="H4369" s="590"/>
      <c r="I4369" s="1291">
        <v>1233.2</v>
      </c>
      <c r="J4369" s="1292"/>
      <c r="K4369" s="1240"/>
      <c r="L4369" s="1241"/>
      <c r="M4369" s="614"/>
    </row>
    <row r="4370" spans="1:13">
      <c r="A4370" s="605" t="s">
        <v>92</v>
      </c>
      <c r="B4370" s="583"/>
      <c r="C4370" s="583"/>
      <c r="D4370" s="583"/>
      <c r="E4370" s="583"/>
      <c r="F4370" s="583"/>
      <c r="G4370" s="583"/>
      <c r="H4370" s="613"/>
      <c r="I4370" s="537"/>
      <c r="J4370" s="536"/>
      <c r="K4370" s="1293">
        <f>K4373+K4376</f>
        <v>8.85</v>
      </c>
      <c r="L4370" s="1288"/>
      <c r="M4370" s="535">
        <f>K4370*12*I4369</f>
        <v>130965.84</v>
      </c>
    </row>
    <row r="4371" spans="1:13">
      <c r="A4371" s="612" t="s">
        <v>91</v>
      </c>
      <c r="B4371" s="611"/>
      <c r="C4371" s="611"/>
      <c r="D4371" s="611"/>
      <c r="E4371" s="611"/>
      <c r="F4371" s="611"/>
      <c r="G4371" s="611"/>
      <c r="H4371" s="606"/>
      <c r="I4371" s="518"/>
      <c r="J4371" s="541"/>
      <c r="K4371" s="518"/>
      <c r="L4371" s="541"/>
      <c r="M4371" s="610"/>
    </row>
    <row r="4372" spans="1:13" ht="19.5" thickBot="1">
      <c r="A4372" s="601" t="s">
        <v>90</v>
      </c>
      <c r="B4372" s="609"/>
      <c r="C4372" s="609"/>
      <c r="D4372" s="609"/>
      <c r="E4372" s="609"/>
      <c r="F4372" s="609"/>
      <c r="G4372" s="609"/>
      <c r="H4372" s="608"/>
      <c r="I4372" s="531"/>
      <c r="J4372" s="530"/>
      <c r="K4372" s="531"/>
      <c r="L4372" s="530"/>
      <c r="M4372" s="529"/>
    </row>
    <row r="4373" spans="1:13">
      <c r="A4373" s="588" t="s">
        <v>89</v>
      </c>
      <c r="B4373" s="581"/>
      <c r="C4373" s="581"/>
      <c r="D4373" s="581"/>
      <c r="E4373" s="581"/>
      <c r="F4373" s="581"/>
      <c r="G4373" s="581"/>
      <c r="H4373" s="580"/>
      <c r="I4373" s="1275" t="s">
        <v>27</v>
      </c>
      <c r="J4373" s="1276"/>
      <c r="K4373" s="1251">
        <v>5.64</v>
      </c>
      <c r="L4373" s="1252"/>
      <c r="M4373" s="540">
        <f>K4373*12*I4369</f>
        <v>83462.975999999995</v>
      </c>
    </row>
    <row r="4374" spans="1:13">
      <c r="A4374" s="547" t="s">
        <v>80</v>
      </c>
      <c r="B4374" s="518"/>
      <c r="C4374" s="518"/>
      <c r="D4374" s="518"/>
      <c r="E4374" s="518"/>
      <c r="F4374" s="518"/>
      <c r="G4374" s="518"/>
      <c r="H4374" s="541"/>
      <c r="I4374" s="1271" t="s">
        <v>70</v>
      </c>
      <c r="J4374" s="1272"/>
      <c r="K4374" s="573"/>
      <c r="L4374" s="541"/>
      <c r="M4374" s="540"/>
    </row>
    <row r="4375" spans="1:13">
      <c r="A4375" s="588" t="s">
        <v>79</v>
      </c>
      <c r="B4375" s="581"/>
      <c r="C4375" s="581"/>
      <c r="D4375" s="581"/>
      <c r="E4375" s="581"/>
      <c r="F4375" s="581"/>
      <c r="G4375" s="581"/>
      <c r="H4375" s="580"/>
      <c r="I4375" s="1275"/>
      <c r="J4375" s="1276"/>
      <c r="K4375" s="573"/>
      <c r="L4375" s="541"/>
      <c r="M4375" s="540"/>
    </row>
    <row r="4376" spans="1:13">
      <c r="A4376" s="588" t="s">
        <v>88</v>
      </c>
      <c r="B4376" s="581"/>
      <c r="C4376" s="581"/>
      <c r="D4376" s="581"/>
      <c r="E4376" s="581"/>
      <c r="F4376" s="581"/>
      <c r="G4376" s="581"/>
      <c r="H4376" s="580"/>
      <c r="I4376" s="1277" t="s">
        <v>59</v>
      </c>
      <c r="J4376" s="1278"/>
      <c r="K4376" s="1271">
        <v>3.21</v>
      </c>
      <c r="L4376" s="1272"/>
      <c r="M4376" s="540">
        <f>K4376*12*I4369</f>
        <v>47502.863999999994</v>
      </c>
    </row>
    <row r="4377" spans="1:13">
      <c r="A4377" s="595" t="s">
        <v>87</v>
      </c>
      <c r="B4377" s="563"/>
      <c r="C4377" s="563"/>
      <c r="D4377" s="563"/>
      <c r="E4377" s="563"/>
      <c r="F4377" s="563"/>
      <c r="G4377" s="563"/>
      <c r="H4377" s="517"/>
      <c r="I4377" s="1271" t="s">
        <v>70</v>
      </c>
      <c r="J4377" s="1272"/>
      <c r="K4377" s="607"/>
      <c r="L4377" s="606"/>
      <c r="M4377" s="540"/>
    </row>
    <row r="4378" spans="1:13">
      <c r="A4378" s="594" t="s">
        <v>86</v>
      </c>
      <c r="B4378" s="591"/>
      <c r="C4378" s="591"/>
      <c r="D4378" s="591"/>
      <c r="E4378" s="591"/>
      <c r="F4378" s="591"/>
      <c r="G4378" s="591"/>
      <c r="H4378" s="590"/>
      <c r="I4378" s="1271"/>
      <c r="J4378" s="1272"/>
      <c r="K4378" s="573"/>
      <c r="L4378" s="541"/>
      <c r="M4378" s="540"/>
    </row>
    <row r="4379" spans="1:13" ht="19.5" thickBot="1">
      <c r="A4379" s="588" t="s">
        <v>85</v>
      </c>
      <c r="B4379" s="587"/>
      <c r="C4379" s="587"/>
      <c r="D4379" s="587"/>
      <c r="E4379" s="587"/>
      <c r="F4379" s="587"/>
      <c r="G4379" s="587"/>
      <c r="H4379" s="586"/>
      <c r="I4379" s="581"/>
      <c r="J4379" s="580"/>
      <c r="K4379" s="1238"/>
      <c r="L4379" s="1239"/>
      <c r="M4379" s="540"/>
    </row>
    <row r="4380" spans="1:13">
      <c r="A4380" s="605" t="s">
        <v>84</v>
      </c>
      <c r="B4380" s="604"/>
      <c r="C4380" s="604"/>
      <c r="D4380" s="604"/>
      <c r="E4380" s="604"/>
      <c r="F4380" s="604"/>
      <c r="G4380" s="604"/>
      <c r="H4380" s="603"/>
      <c r="I4380" s="537"/>
      <c r="J4380" s="602"/>
      <c r="K4380" s="1290">
        <f>K4382+K4387+K4390</f>
        <v>6.35</v>
      </c>
      <c r="L4380" s="1288"/>
      <c r="M4380" s="535">
        <f>K4380*12*I4369</f>
        <v>93969.84</v>
      </c>
    </row>
    <row r="4381" spans="1:13" ht="19.5" thickBot="1">
      <c r="A4381" s="601" t="s">
        <v>83</v>
      </c>
      <c r="B4381" s="600"/>
      <c r="C4381" s="600"/>
      <c r="D4381" s="600"/>
      <c r="E4381" s="600"/>
      <c r="F4381" s="600"/>
      <c r="G4381" s="600"/>
      <c r="H4381" s="599"/>
      <c r="I4381" s="531"/>
      <c r="J4381" s="598"/>
      <c r="K4381" s="531"/>
      <c r="L4381" s="530"/>
      <c r="M4381" s="529"/>
    </row>
    <row r="4382" spans="1:13">
      <c r="A4382" s="547" t="s">
        <v>82</v>
      </c>
      <c r="B4382" s="546"/>
      <c r="C4382" s="546"/>
      <c r="D4382" s="546"/>
      <c r="E4382" s="546"/>
      <c r="F4382" s="546"/>
      <c r="G4382" s="546"/>
      <c r="H4382" s="544"/>
      <c r="I4382" s="1271" t="s">
        <v>27</v>
      </c>
      <c r="J4382" s="1272"/>
      <c r="K4382" s="1251">
        <v>3.19</v>
      </c>
      <c r="L4382" s="1252"/>
      <c r="M4382" s="540">
        <f>K4382*12*I4369</f>
        <v>47206.896000000001</v>
      </c>
    </row>
    <row r="4383" spans="1:13">
      <c r="A4383" s="588" t="s">
        <v>81</v>
      </c>
      <c r="B4383" s="587"/>
      <c r="C4383" s="587"/>
      <c r="D4383" s="587"/>
      <c r="E4383" s="587"/>
      <c r="F4383" s="587"/>
      <c r="G4383" s="587"/>
      <c r="H4383" s="586"/>
      <c r="I4383" s="597"/>
      <c r="J4383" s="596"/>
      <c r="K4383" s="573"/>
      <c r="L4383" s="541"/>
      <c r="M4383" s="540"/>
    </row>
    <row r="4384" spans="1:13">
      <c r="A4384" s="547" t="s">
        <v>80</v>
      </c>
      <c r="B4384" s="518"/>
      <c r="C4384" s="518"/>
      <c r="D4384" s="518"/>
      <c r="E4384" s="518"/>
      <c r="F4384" s="518"/>
      <c r="G4384" s="518"/>
      <c r="H4384" s="541"/>
      <c r="I4384" s="1271" t="s">
        <v>70</v>
      </c>
      <c r="J4384" s="1272"/>
      <c r="K4384" s="573"/>
      <c r="L4384" s="541"/>
      <c r="M4384" s="540"/>
    </row>
    <row r="4385" spans="1:13">
      <c r="A4385" s="588" t="s">
        <v>79</v>
      </c>
      <c r="B4385" s="581"/>
      <c r="C4385" s="581"/>
      <c r="D4385" s="581"/>
      <c r="E4385" s="581"/>
      <c r="F4385" s="581"/>
      <c r="G4385" s="581"/>
      <c r="H4385" s="580"/>
      <c r="I4385" s="1275"/>
      <c r="J4385" s="1276"/>
      <c r="K4385" s="573"/>
      <c r="L4385" s="541"/>
      <c r="M4385" s="540"/>
    </row>
    <row r="4386" spans="1:13">
      <c r="A4386" s="595" t="s">
        <v>78</v>
      </c>
      <c r="B4386" s="563"/>
      <c r="C4386" s="517"/>
      <c r="D4386" s="518"/>
      <c r="E4386" s="518"/>
      <c r="F4386" s="518"/>
      <c r="G4386" s="518"/>
      <c r="H4386" s="541"/>
      <c r="I4386" s="1271" t="s">
        <v>70</v>
      </c>
      <c r="J4386" s="1272"/>
      <c r="K4386" s="573"/>
      <c r="L4386" s="541"/>
      <c r="M4386" s="540"/>
    </row>
    <row r="4387" spans="1:13">
      <c r="A4387" s="547" t="s">
        <v>77</v>
      </c>
      <c r="B4387" s="518"/>
      <c r="C4387" s="518"/>
      <c r="D4387" s="563"/>
      <c r="E4387" s="563"/>
      <c r="F4387" s="563"/>
      <c r="G4387" s="563"/>
      <c r="H4387" s="517"/>
      <c r="I4387" s="1277" t="s">
        <v>59</v>
      </c>
      <c r="J4387" s="1278"/>
      <c r="K4387" s="1271">
        <v>1.43</v>
      </c>
      <c r="L4387" s="1272"/>
      <c r="M4387" s="540">
        <f>K4387*12*I4369</f>
        <v>21161.712</v>
      </c>
    </row>
    <row r="4388" spans="1:13">
      <c r="A4388" s="594" t="s">
        <v>76</v>
      </c>
      <c r="B4388" s="593"/>
      <c r="C4388" s="593"/>
      <c r="D4388" s="593"/>
      <c r="E4388" s="593"/>
      <c r="F4388" s="593"/>
      <c r="G4388" s="593"/>
      <c r="H4388" s="592"/>
      <c r="I4388" s="1285" t="s">
        <v>75</v>
      </c>
      <c r="J4388" s="1286"/>
      <c r="K4388" s="573"/>
      <c r="L4388" s="541"/>
      <c r="M4388" s="540"/>
    </row>
    <row r="4389" spans="1:13">
      <c r="A4389" s="588"/>
      <c r="B4389" s="587"/>
      <c r="C4389" s="587"/>
      <c r="D4389" s="587"/>
      <c r="E4389" s="587"/>
      <c r="F4389" s="587"/>
      <c r="G4389" s="587"/>
      <c r="H4389" s="586"/>
      <c r="I4389" s="581" t="s">
        <v>74</v>
      </c>
      <c r="J4389" s="580"/>
      <c r="K4389" s="573"/>
      <c r="L4389" s="541"/>
      <c r="M4389" s="540"/>
    </row>
    <row r="4390" spans="1:13">
      <c r="A4390" s="594" t="s">
        <v>73</v>
      </c>
      <c r="B4390" s="593"/>
      <c r="C4390" s="593"/>
      <c r="D4390" s="593"/>
      <c r="E4390" s="593"/>
      <c r="F4390" s="593"/>
      <c r="G4390" s="593"/>
      <c r="H4390" s="592"/>
      <c r="I4390" s="1285" t="s">
        <v>59</v>
      </c>
      <c r="J4390" s="1286"/>
      <c r="K4390" s="1271">
        <v>1.73</v>
      </c>
      <c r="L4390" s="1272"/>
      <c r="M4390" s="540">
        <f>K4390*12*I4369</f>
        <v>25601.232</v>
      </c>
    </row>
    <row r="4391" spans="1:13">
      <c r="A4391" s="588" t="s">
        <v>72</v>
      </c>
      <c r="B4391" s="587"/>
      <c r="C4391" s="587"/>
      <c r="D4391" s="587"/>
      <c r="E4391" s="587"/>
      <c r="F4391" s="587"/>
      <c r="G4391" s="587"/>
      <c r="H4391" s="586"/>
      <c r="I4391" s="581"/>
      <c r="J4391" s="580"/>
      <c r="K4391" s="573"/>
      <c r="L4391" s="541"/>
      <c r="M4391" s="540"/>
    </row>
    <row r="4392" spans="1:13">
      <c r="A4392" s="594" t="s">
        <v>71</v>
      </c>
      <c r="B4392" s="593"/>
      <c r="C4392" s="593"/>
      <c r="D4392" s="593"/>
      <c r="E4392" s="593"/>
      <c r="F4392" s="593"/>
      <c r="G4392" s="593"/>
      <c r="H4392" s="592"/>
      <c r="I4392" s="1271" t="s">
        <v>70</v>
      </c>
      <c r="J4392" s="1272"/>
      <c r="K4392" s="573"/>
      <c r="L4392" s="541"/>
      <c r="M4392" s="540"/>
    </row>
    <row r="4393" spans="1:13">
      <c r="A4393" s="594" t="s">
        <v>69</v>
      </c>
      <c r="B4393" s="593"/>
      <c r="C4393" s="593"/>
      <c r="D4393" s="593"/>
      <c r="E4393" s="593"/>
      <c r="F4393" s="593"/>
      <c r="G4393" s="593"/>
      <c r="H4393" s="592"/>
      <c r="I4393" s="1285" t="s">
        <v>68</v>
      </c>
      <c r="J4393" s="1286"/>
      <c r="K4393" s="591"/>
      <c r="L4393" s="590"/>
      <c r="M4393" s="589"/>
    </row>
    <row r="4394" spans="1:13" ht="19.5" thickBot="1">
      <c r="A4394" s="588"/>
      <c r="B4394" s="587"/>
      <c r="C4394" s="587"/>
      <c r="D4394" s="587"/>
      <c r="E4394" s="587"/>
      <c r="F4394" s="587"/>
      <c r="G4394" s="587"/>
      <c r="H4394" s="586"/>
      <c r="I4394" s="1282" t="s">
        <v>67</v>
      </c>
      <c r="J4394" s="1283"/>
      <c r="K4394" s="581"/>
      <c r="L4394" s="580"/>
      <c r="M4394" s="585"/>
    </row>
    <row r="4395" spans="1:13">
      <c r="A4395" s="584" t="s">
        <v>66</v>
      </c>
      <c r="B4395" s="583"/>
      <c r="C4395" s="583"/>
      <c r="D4395" s="583"/>
      <c r="E4395" s="583"/>
      <c r="F4395" s="583"/>
      <c r="G4395" s="537"/>
      <c r="H4395" s="536"/>
      <c r="I4395" s="537"/>
      <c r="J4395" s="536"/>
      <c r="K4395" s="1287">
        <f>K4397+K4404+K4412+K4416+K4420</f>
        <v>17.590000000000003</v>
      </c>
      <c r="L4395" s="1288"/>
      <c r="M4395" s="535">
        <f>M4397+M4404+M4412+M4416+M4420</f>
        <v>260303.85600000003</v>
      </c>
    </row>
    <row r="4396" spans="1:13" ht="19.5" thickBot="1">
      <c r="A4396" s="582"/>
      <c r="B4396" s="531"/>
      <c r="C4396" s="531"/>
      <c r="D4396" s="531"/>
      <c r="E4396" s="531"/>
      <c r="F4396" s="531"/>
      <c r="G4396" s="531"/>
      <c r="H4396" s="530"/>
      <c r="I4396" s="531"/>
      <c r="J4396" s="530"/>
      <c r="K4396" s="531"/>
      <c r="L4396" s="530"/>
      <c r="M4396" s="529"/>
    </row>
    <row r="4397" spans="1:13" ht="19.5" thickBot="1">
      <c r="A4397" s="1228" t="s">
        <v>65</v>
      </c>
      <c r="B4397" s="1229"/>
      <c r="C4397" s="1229"/>
      <c r="D4397" s="1229"/>
      <c r="E4397" s="1229"/>
      <c r="F4397" s="1229"/>
      <c r="G4397" s="1229"/>
      <c r="H4397" s="1279"/>
      <c r="I4397" s="550"/>
      <c r="J4397" s="549"/>
      <c r="K4397" s="1289">
        <f>K4398+K4399+K4400+K4402+K4403</f>
        <v>10.07</v>
      </c>
      <c r="L4397" s="1284"/>
      <c r="M4397" s="548">
        <f>K4397*12*I4369</f>
        <v>149019.88800000001</v>
      </c>
    </row>
    <row r="4398" spans="1:13">
      <c r="A4398" s="588" t="s">
        <v>64</v>
      </c>
      <c r="B4398" s="587"/>
      <c r="C4398" s="587"/>
      <c r="D4398" s="587"/>
      <c r="E4398" s="587"/>
      <c r="F4398" s="587"/>
      <c r="G4398" s="587"/>
      <c r="H4398" s="586"/>
      <c r="I4398" s="1275" t="s">
        <v>63</v>
      </c>
      <c r="J4398" s="1276"/>
      <c r="K4398" s="1251">
        <v>2.2400000000000002</v>
      </c>
      <c r="L4398" s="1252"/>
      <c r="M4398" s="540">
        <f>K4398*12*I4369</f>
        <v>33148.416000000005</v>
      </c>
    </row>
    <row r="4399" spans="1:13">
      <c r="A4399" s="595" t="s">
        <v>62</v>
      </c>
      <c r="B4399" s="676"/>
      <c r="C4399" s="676"/>
      <c r="D4399" s="676"/>
      <c r="E4399" s="676"/>
      <c r="F4399" s="676"/>
      <c r="G4399" s="676"/>
      <c r="H4399" s="675"/>
      <c r="I4399" s="1277" t="s">
        <v>61</v>
      </c>
      <c r="J4399" s="1278"/>
      <c r="K4399" s="1271">
        <v>5.28</v>
      </c>
      <c r="L4399" s="1272"/>
      <c r="M4399" s="540">
        <f>K4399*12*I4369</f>
        <v>78135.551999999996</v>
      </c>
    </row>
    <row r="4400" spans="1:13">
      <c r="A4400" s="594" t="s">
        <v>60</v>
      </c>
      <c r="B4400" s="593"/>
      <c r="C4400" s="593"/>
      <c r="D4400" s="593"/>
      <c r="E4400" s="593"/>
      <c r="F4400" s="593"/>
      <c r="G4400" s="593"/>
      <c r="H4400" s="592"/>
      <c r="I4400" s="1285" t="s">
        <v>59</v>
      </c>
      <c r="J4400" s="1286"/>
      <c r="K4400" s="1271">
        <v>0.6</v>
      </c>
      <c r="L4400" s="1272"/>
      <c r="M4400" s="540">
        <f>K4400*12*I4369</f>
        <v>8879.0399999999991</v>
      </c>
    </row>
    <row r="4401" spans="1:13">
      <c r="A4401" s="678" t="s">
        <v>58</v>
      </c>
      <c r="B4401" s="581"/>
      <c r="C4401" s="581"/>
      <c r="D4401" s="581"/>
      <c r="E4401" s="587"/>
      <c r="F4401" s="587"/>
      <c r="G4401" s="587"/>
      <c r="H4401" s="586"/>
      <c r="I4401" s="581"/>
      <c r="J4401" s="580"/>
      <c r="K4401" s="518"/>
      <c r="L4401" s="541"/>
      <c r="M4401" s="540"/>
    </row>
    <row r="4402" spans="1:13">
      <c r="A4402" s="595" t="s">
        <v>57</v>
      </c>
      <c r="B4402" s="676"/>
      <c r="C4402" s="676"/>
      <c r="D4402" s="676"/>
      <c r="E4402" s="676"/>
      <c r="F4402" s="676"/>
      <c r="G4402" s="676"/>
      <c r="H4402" s="675"/>
      <c r="I4402" s="1277" t="s">
        <v>27</v>
      </c>
      <c r="J4402" s="1278"/>
      <c r="K4402" s="1271">
        <v>0.18</v>
      </c>
      <c r="L4402" s="1272"/>
      <c r="M4402" s="540">
        <f>K4402*12*I4369</f>
        <v>2663.7120000000004</v>
      </c>
    </row>
    <row r="4403" spans="1:13" ht="19.5" thickBot="1">
      <c r="A4403" s="594" t="s">
        <v>56</v>
      </c>
      <c r="B4403" s="593"/>
      <c r="C4403" s="593"/>
      <c r="D4403" s="593"/>
      <c r="E4403" s="593"/>
      <c r="F4403" s="593"/>
      <c r="G4403" s="593"/>
      <c r="H4403" s="592"/>
      <c r="I4403" s="1240" t="s">
        <v>27</v>
      </c>
      <c r="J4403" s="1241"/>
      <c r="K4403" s="1282">
        <v>1.77</v>
      </c>
      <c r="L4403" s="1283"/>
      <c r="M4403" s="540">
        <f>K4403*12*I4369</f>
        <v>26193.168000000005</v>
      </c>
    </row>
    <row r="4404" spans="1:13" ht="19.5" thickBot="1">
      <c r="A4404" s="1303" t="s">
        <v>55</v>
      </c>
      <c r="B4404" s="1304"/>
      <c r="C4404" s="1304"/>
      <c r="D4404" s="1304"/>
      <c r="E4404" s="1304"/>
      <c r="F4404" s="1304"/>
      <c r="G4404" s="1304"/>
      <c r="H4404" s="1305"/>
      <c r="I4404" s="550"/>
      <c r="J4404" s="549"/>
      <c r="K4404" s="1274">
        <f>K4405+K4406+K4408+K4409+K4410+K4411</f>
        <v>2.5499999999999998</v>
      </c>
      <c r="L4404" s="1284"/>
      <c r="M4404" s="548">
        <f>K4404*12*I4369</f>
        <v>37735.919999999998</v>
      </c>
    </row>
    <row r="4405" spans="1:13">
      <c r="A4405" s="677" t="s">
        <v>54</v>
      </c>
      <c r="B4405" s="581"/>
      <c r="C4405" s="581"/>
      <c r="D4405" s="581"/>
      <c r="E4405" s="581"/>
      <c r="F4405" s="587"/>
      <c r="G4405" s="587"/>
      <c r="H4405" s="586"/>
      <c r="I4405" s="576"/>
      <c r="J4405" s="541"/>
      <c r="K4405" s="1251">
        <v>0.14000000000000001</v>
      </c>
      <c r="L4405" s="1252"/>
      <c r="M4405" s="540">
        <f>K4405*12*I4369</f>
        <v>2071.7760000000003</v>
      </c>
    </row>
    <row r="4406" spans="1:13">
      <c r="A4406" s="615" t="s">
        <v>53</v>
      </c>
      <c r="B4406" s="591"/>
      <c r="C4406" s="591"/>
      <c r="D4406" s="591"/>
      <c r="E4406" s="591"/>
      <c r="F4406" s="593"/>
      <c r="G4406" s="593"/>
      <c r="H4406" s="592"/>
      <c r="I4406" s="1271" t="s">
        <v>52</v>
      </c>
      <c r="J4406" s="1272"/>
      <c r="K4406" s="1271">
        <v>1.22</v>
      </c>
      <c r="L4406" s="1272"/>
      <c r="M4406" s="540">
        <f>K4406*12*I4369</f>
        <v>18054.048000000003</v>
      </c>
    </row>
    <row r="4407" spans="1:13">
      <c r="A4407" s="588" t="s">
        <v>51</v>
      </c>
      <c r="B4407" s="587"/>
      <c r="C4407" s="587"/>
      <c r="D4407" s="587"/>
      <c r="E4407" s="587"/>
      <c r="F4407" s="587"/>
      <c r="G4407" s="587"/>
      <c r="H4407" s="586"/>
      <c r="I4407" s="1275" t="s">
        <v>50</v>
      </c>
      <c r="J4407" s="1276"/>
      <c r="K4407" s="573"/>
      <c r="L4407" s="541"/>
      <c r="M4407" s="540"/>
    </row>
    <row r="4408" spans="1:13">
      <c r="A4408" s="595" t="s">
        <v>49</v>
      </c>
      <c r="B4408" s="676"/>
      <c r="C4408" s="676"/>
      <c r="D4408" s="676"/>
      <c r="E4408" s="676"/>
      <c r="F4408" s="676"/>
      <c r="G4408" s="676"/>
      <c r="H4408" s="675"/>
      <c r="I4408" s="1277" t="s">
        <v>48</v>
      </c>
      <c r="J4408" s="1278"/>
      <c r="K4408" s="1271">
        <v>0.75</v>
      </c>
      <c r="L4408" s="1272"/>
      <c r="M4408" s="540">
        <f>K4408*12*I4369</f>
        <v>11098.800000000001</v>
      </c>
    </row>
    <row r="4409" spans="1:13">
      <c r="A4409" s="595" t="s">
        <v>47</v>
      </c>
      <c r="B4409" s="676"/>
      <c r="C4409" s="676"/>
      <c r="D4409" s="676"/>
      <c r="E4409" s="676"/>
      <c r="F4409" s="676"/>
      <c r="G4409" s="676"/>
      <c r="H4409" s="675"/>
      <c r="I4409" s="1277" t="s">
        <v>46</v>
      </c>
      <c r="J4409" s="1278"/>
      <c r="K4409" s="1271">
        <v>0.19</v>
      </c>
      <c r="L4409" s="1272"/>
      <c r="M4409" s="540">
        <f>K4409*12*I4369</f>
        <v>2811.6960000000004</v>
      </c>
    </row>
    <row r="4410" spans="1:13">
      <c r="A4410" s="594" t="s">
        <v>38</v>
      </c>
      <c r="B4410" s="593"/>
      <c r="C4410" s="593"/>
      <c r="D4410" s="593"/>
      <c r="E4410" s="593"/>
      <c r="F4410" s="593"/>
      <c r="G4410" s="593"/>
      <c r="H4410" s="592"/>
      <c r="I4410" s="1277" t="s">
        <v>37</v>
      </c>
      <c r="J4410" s="1278"/>
      <c r="K4410" s="1238">
        <v>0.1</v>
      </c>
      <c r="L4410" s="1239"/>
      <c r="M4410" s="540">
        <f>K4410*12*I4369</f>
        <v>1479.8400000000004</v>
      </c>
    </row>
    <row r="4411" spans="1:13" ht="19.5" thickBot="1">
      <c r="A4411" s="594" t="s">
        <v>45</v>
      </c>
      <c r="B4411" s="593"/>
      <c r="C4411" s="593"/>
      <c r="D4411" s="593"/>
      <c r="E4411" s="593"/>
      <c r="F4411" s="593"/>
      <c r="G4411" s="593"/>
      <c r="H4411" s="592"/>
      <c r="I4411" s="1240" t="s">
        <v>44</v>
      </c>
      <c r="J4411" s="1241"/>
      <c r="K4411" s="1242">
        <v>0.15</v>
      </c>
      <c r="L4411" s="1243"/>
      <c r="M4411" s="572">
        <f>K4411*12*I4369</f>
        <v>2219.7599999999998</v>
      </c>
    </row>
    <row r="4412" spans="1:13" ht="19.5" thickBot="1">
      <c r="A4412" s="1303" t="s">
        <v>43</v>
      </c>
      <c r="B4412" s="1304"/>
      <c r="C4412" s="1304"/>
      <c r="D4412" s="1304"/>
      <c r="E4412" s="1304"/>
      <c r="F4412" s="1304"/>
      <c r="G4412" s="1304"/>
      <c r="H4412" s="1305"/>
      <c r="I4412" s="571"/>
      <c r="J4412" s="570"/>
      <c r="K4412" s="1269">
        <f>K4413+K4414+K4415</f>
        <v>1.67</v>
      </c>
      <c r="L4412" s="1270"/>
      <c r="M4412" s="548">
        <f>K4412*12*I4369</f>
        <v>24713.328000000001</v>
      </c>
    </row>
    <row r="4413" spans="1:13">
      <c r="A4413" s="588" t="s">
        <v>42</v>
      </c>
      <c r="B4413" s="587"/>
      <c r="C4413" s="587"/>
      <c r="D4413" s="587"/>
      <c r="E4413" s="587"/>
      <c r="F4413" s="587"/>
      <c r="G4413" s="587"/>
      <c r="H4413" s="586"/>
      <c r="I4413" s="1234" t="s">
        <v>41</v>
      </c>
      <c r="J4413" s="1235"/>
      <c r="K4413" s="1236">
        <v>0.8</v>
      </c>
      <c r="L4413" s="1237"/>
      <c r="M4413" s="540">
        <f>K4413*12*I4369</f>
        <v>11838.720000000003</v>
      </c>
    </row>
    <row r="4414" spans="1:13">
      <c r="A4414" s="595" t="s">
        <v>40</v>
      </c>
      <c r="B4414" s="676"/>
      <c r="C4414" s="676"/>
      <c r="D4414" s="676"/>
      <c r="E4414" s="676"/>
      <c r="F4414" s="676"/>
      <c r="G4414" s="676"/>
      <c r="H4414" s="675"/>
      <c r="I4414" s="563" t="s">
        <v>39</v>
      </c>
      <c r="J4414" s="517"/>
      <c r="K4414" s="1238">
        <v>0.7</v>
      </c>
      <c r="L4414" s="1239"/>
      <c r="M4414" s="540">
        <f>K4414*12*I4369</f>
        <v>10358.879999999999</v>
      </c>
    </row>
    <row r="4415" spans="1:13" ht="19.5" thickBot="1">
      <c r="A4415" s="594" t="s">
        <v>38</v>
      </c>
      <c r="B4415" s="593"/>
      <c r="C4415" s="593"/>
      <c r="D4415" s="593"/>
      <c r="E4415" s="593"/>
      <c r="F4415" s="593"/>
      <c r="G4415" s="593"/>
      <c r="H4415" s="592"/>
      <c r="I4415" s="1240" t="s">
        <v>37</v>
      </c>
      <c r="J4415" s="1241"/>
      <c r="K4415" s="1242">
        <v>0.17</v>
      </c>
      <c r="L4415" s="1243"/>
      <c r="M4415" s="540">
        <f>K4415*12*I4369</f>
        <v>2515.7280000000001</v>
      </c>
    </row>
    <row r="4416" spans="1:13" ht="19.5" thickBot="1">
      <c r="A4416" s="1228" t="s">
        <v>106</v>
      </c>
      <c r="B4416" s="1229"/>
      <c r="C4416" s="1229"/>
      <c r="D4416" s="1229"/>
      <c r="E4416" s="1229"/>
      <c r="F4416" s="1229"/>
      <c r="G4416" s="1229"/>
      <c r="H4416" s="1279"/>
      <c r="I4416" s="550"/>
      <c r="J4416" s="549"/>
      <c r="K4416" s="1274">
        <v>2.2000000000000002</v>
      </c>
      <c r="L4416" s="1270"/>
      <c r="M4416" s="548">
        <f>K4416*12*I4369</f>
        <v>32556.480000000003</v>
      </c>
    </row>
    <row r="4417" spans="1:13">
      <c r="A4417" s="547" t="s">
        <v>33</v>
      </c>
      <c r="B4417" s="546"/>
      <c r="C4417" s="546"/>
      <c r="D4417" s="546"/>
      <c r="E4417" s="546"/>
      <c r="F4417" s="546"/>
      <c r="G4417" s="546"/>
      <c r="H4417" s="544"/>
      <c r="I4417" s="1251" t="s">
        <v>32</v>
      </c>
      <c r="J4417" s="1252"/>
      <c r="K4417" s="543"/>
      <c r="L4417" s="542"/>
      <c r="M4417" s="540"/>
    </row>
    <row r="4418" spans="1:13">
      <c r="A4418" s="547" t="s">
        <v>31</v>
      </c>
      <c r="B4418" s="546"/>
      <c r="C4418" s="546"/>
      <c r="D4418" s="546"/>
      <c r="E4418" s="546"/>
      <c r="F4418" s="546"/>
      <c r="G4418" s="546"/>
      <c r="H4418" s="544"/>
      <c r="I4418" s="518"/>
      <c r="J4418" s="541"/>
      <c r="K4418" s="543"/>
      <c r="L4418" s="542"/>
      <c r="M4418" s="540"/>
    </row>
    <row r="4419" spans="1:13" ht="19.5" thickBot="1">
      <c r="A4419" s="547" t="s">
        <v>30</v>
      </c>
      <c r="B4419" s="546"/>
      <c r="C4419" s="546"/>
      <c r="D4419" s="546"/>
      <c r="E4419" s="546"/>
      <c r="F4419" s="546"/>
      <c r="G4419" s="546"/>
      <c r="H4419" s="544"/>
      <c r="I4419" s="558"/>
      <c r="J4419" s="541"/>
      <c r="K4419" s="543"/>
      <c r="L4419" s="542"/>
      <c r="M4419" s="540"/>
    </row>
    <row r="4420" spans="1:13" ht="19.5" thickBot="1">
      <c r="A4420" s="674" t="s">
        <v>105</v>
      </c>
      <c r="B4420" s="673"/>
      <c r="C4420" s="673"/>
      <c r="D4420" s="673"/>
      <c r="E4420" s="673"/>
      <c r="F4420" s="673"/>
      <c r="G4420" s="673"/>
      <c r="H4420" s="672"/>
      <c r="I4420" s="550"/>
      <c r="J4420" s="549"/>
      <c r="K4420" s="1274">
        <v>1.1000000000000001</v>
      </c>
      <c r="L4420" s="1270"/>
      <c r="M4420" s="548">
        <f>K4420*12*I4369</f>
        <v>16278.240000000002</v>
      </c>
    </row>
    <row r="4421" spans="1:13">
      <c r="A4421" s="547" t="s">
        <v>28</v>
      </c>
      <c r="B4421" s="546"/>
      <c r="C4421" s="546"/>
      <c r="D4421" s="546"/>
      <c r="E4421" s="546"/>
      <c r="F4421" s="546"/>
      <c r="G4421" s="546"/>
      <c r="H4421" s="544"/>
      <c r="I4421" s="1251" t="s">
        <v>27</v>
      </c>
      <c r="J4421" s="1252"/>
      <c r="K4421" s="551"/>
      <c r="L4421" s="542"/>
      <c r="M4421" s="540"/>
    </row>
    <row r="4422" spans="1:13" ht="19.5" thickBot="1">
      <c r="A4422" s="547" t="s">
        <v>26</v>
      </c>
      <c r="B4422" s="546"/>
      <c r="C4422" s="546"/>
      <c r="D4422" s="546"/>
      <c r="E4422" s="546"/>
      <c r="F4422" s="546"/>
      <c r="G4422" s="546"/>
      <c r="H4422" s="544"/>
      <c r="I4422" s="518"/>
      <c r="J4422" s="541"/>
      <c r="K4422" s="551"/>
      <c r="L4422" s="542"/>
      <c r="M4422" s="540"/>
    </row>
    <row r="4423" spans="1:13" ht="19.5" thickBot="1">
      <c r="A4423" s="1228" t="s">
        <v>111</v>
      </c>
      <c r="B4423" s="1229"/>
      <c r="C4423" s="1229"/>
      <c r="D4423" s="1229"/>
      <c r="E4423" s="1229"/>
      <c r="F4423" s="1229"/>
      <c r="G4423" s="1229"/>
      <c r="H4423" s="1279"/>
      <c r="I4423" s="550"/>
      <c r="J4423" s="549"/>
      <c r="K4423" s="1274">
        <v>7.92</v>
      </c>
      <c r="L4423" s="1270"/>
      <c r="M4423" s="548">
        <f>K4423*12*I4369</f>
        <v>117203.32799999999</v>
      </c>
    </row>
    <row r="4424" spans="1:13">
      <c r="A4424" s="547" t="s">
        <v>24</v>
      </c>
      <c r="B4424" s="545"/>
      <c r="C4424" s="545"/>
      <c r="D4424" s="545"/>
      <c r="E4424" s="545"/>
      <c r="F4424" s="546"/>
      <c r="G4424" s="545"/>
      <c r="H4424" s="544"/>
      <c r="I4424" s="1271" t="s">
        <v>23</v>
      </c>
      <c r="J4424" s="1272"/>
      <c r="K4424" s="543"/>
      <c r="L4424" s="542"/>
      <c r="M4424" s="540"/>
    </row>
    <row r="4425" spans="1:13">
      <c r="A4425" s="547" t="s">
        <v>22</v>
      </c>
      <c r="B4425" s="545"/>
      <c r="C4425" s="545"/>
      <c r="D4425" s="545"/>
      <c r="E4425" s="545"/>
      <c r="F4425" s="546"/>
      <c r="G4425" s="545"/>
      <c r="H4425" s="544"/>
      <c r="I4425" s="1271" t="s">
        <v>21</v>
      </c>
      <c r="J4425" s="1272"/>
      <c r="K4425" s="543"/>
      <c r="L4425" s="542"/>
      <c r="M4425" s="540"/>
    </row>
    <row r="4426" spans="1:13">
      <c r="A4426" s="547" t="s">
        <v>20</v>
      </c>
      <c r="B4426" s="545"/>
      <c r="C4426" s="545"/>
      <c r="D4426" s="545"/>
      <c r="E4426" s="545"/>
      <c r="F4426" s="546"/>
      <c r="G4426" s="545"/>
      <c r="H4426" s="544"/>
      <c r="I4426" s="1271" t="s">
        <v>19</v>
      </c>
      <c r="J4426" s="1272"/>
      <c r="K4426" s="543"/>
      <c r="L4426" s="542"/>
      <c r="M4426" s="540"/>
    </row>
    <row r="4427" spans="1:13">
      <c r="A4427" s="547" t="s">
        <v>18</v>
      </c>
      <c r="B4427" s="545"/>
      <c r="C4427" s="545"/>
      <c r="D4427" s="545"/>
      <c r="E4427" s="545"/>
      <c r="F4427" s="546"/>
      <c r="G4427" s="545"/>
      <c r="H4427" s="544"/>
      <c r="I4427" s="1271" t="s">
        <v>17</v>
      </c>
      <c r="J4427" s="1272"/>
      <c r="K4427" s="543"/>
      <c r="L4427" s="542"/>
      <c r="M4427" s="540"/>
    </row>
    <row r="4428" spans="1:13">
      <c r="A4428" s="547" t="s">
        <v>16</v>
      </c>
      <c r="B4428" s="545"/>
      <c r="C4428" s="545"/>
      <c r="D4428" s="545"/>
      <c r="E4428" s="545"/>
      <c r="F4428" s="546"/>
      <c r="G4428" s="545"/>
      <c r="H4428" s="544"/>
      <c r="I4428" s="1271" t="s">
        <v>15</v>
      </c>
      <c r="J4428" s="1272"/>
      <c r="K4428" s="543"/>
      <c r="L4428" s="542"/>
      <c r="M4428" s="540"/>
    </row>
    <row r="4429" spans="1:13">
      <c r="A4429" s="547" t="s">
        <v>14</v>
      </c>
      <c r="B4429" s="545"/>
      <c r="C4429" s="545"/>
      <c r="D4429" s="545"/>
      <c r="E4429" s="545"/>
      <c r="F4429" s="546"/>
      <c r="G4429" s="545"/>
      <c r="H4429" s="544"/>
      <c r="I4429" s="518"/>
      <c r="J4429" s="541"/>
      <c r="K4429" s="543"/>
      <c r="L4429" s="542"/>
      <c r="M4429" s="540"/>
    </row>
    <row r="4430" spans="1:13">
      <c r="A4430" s="547" t="s">
        <v>13</v>
      </c>
      <c r="B4430" s="545"/>
      <c r="C4430" s="545"/>
      <c r="D4430" s="545"/>
      <c r="E4430" s="545"/>
      <c r="F4430" s="546"/>
      <c r="G4430" s="545"/>
      <c r="H4430" s="544"/>
      <c r="I4430" s="518"/>
      <c r="J4430" s="541"/>
      <c r="K4430" s="543"/>
      <c r="L4430" s="542"/>
      <c r="M4430" s="540"/>
    </row>
    <row r="4431" spans="1:13">
      <c r="A4431" s="547" t="s">
        <v>12</v>
      </c>
      <c r="B4431" s="545"/>
      <c r="C4431" s="545"/>
      <c r="D4431" s="545"/>
      <c r="E4431" s="545"/>
      <c r="F4431" s="546"/>
      <c r="G4431" s="545"/>
      <c r="H4431" s="544"/>
      <c r="I4431" s="518"/>
      <c r="J4431" s="541"/>
      <c r="K4431" s="543"/>
      <c r="L4431" s="542"/>
      <c r="M4431" s="540"/>
    </row>
    <row r="4432" spans="1:13">
      <c r="A4432" s="547" t="s">
        <v>11</v>
      </c>
      <c r="B4432" s="545"/>
      <c r="C4432" s="545"/>
      <c r="D4432" s="545"/>
      <c r="E4432" s="545"/>
      <c r="F4432" s="546"/>
      <c r="G4432" s="545"/>
      <c r="H4432" s="544"/>
      <c r="I4432" s="518"/>
      <c r="J4432" s="541"/>
      <c r="K4432" s="543"/>
      <c r="L4432" s="542"/>
      <c r="M4432" s="540"/>
    </row>
    <row r="4433" spans="1:13">
      <c r="A4433" s="547" t="s">
        <v>10</v>
      </c>
      <c r="B4433" s="545"/>
      <c r="C4433" s="545"/>
      <c r="D4433" s="545"/>
      <c r="E4433" s="545"/>
      <c r="F4433" s="546"/>
      <c r="G4433" s="545"/>
      <c r="H4433" s="544"/>
      <c r="I4433" s="518"/>
      <c r="J4433" s="541"/>
      <c r="K4433" s="543"/>
      <c r="L4433" s="542"/>
      <c r="M4433" s="540"/>
    </row>
    <row r="4434" spans="1:13" ht="19.5" thickBot="1">
      <c r="A4434" s="1248" t="s">
        <v>9</v>
      </c>
      <c r="B4434" s="1249"/>
      <c r="C4434" s="1249"/>
      <c r="D4434" s="1249"/>
      <c r="E4434" s="1249"/>
      <c r="F4434" s="1249"/>
      <c r="G4434" s="1249"/>
      <c r="H4434" s="1250"/>
      <c r="I4434" s="518"/>
      <c r="J4434" s="541"/>
      <c r="K4434" s="518"/>
      <c r="L4434" s="541"/>
      <c r="M4434" s="540"/>
    </row>
    <row r="4435" spans="1:13">
      <c r="A4435" s="539" t="s">
        <v>8</v>
      </c>
      <c r="B4435" s="538"/>
      <c r="C4435" s="538"/>
      <c r="D4435" s="538"/>
      <c r="E4435" s="538"/>
      <c r="F4435" s="538"/>
      <c r="G4435" s="538"/>
      <c r="H4435" s="538"/>
      <c r="I4435" s="1251" t="s">
        <v>3</v>
      </c>
      <c r="J4435" s="1252"/>
      <c r="K4435" s="537"/>
      <c r="L4435" s="536"/>
      <c r="M4435" s="535"/>
    </row>
    <row r="4436" spans="1:13" ht="19.5" thickBot="1">
      <c r="A4436" s="534" t="s">
        <v>7</v>
      </c>
      <c r="B4436" s="533"/>
      <c r="C4436" s="533"/>
      <c r="D4436" s="533"/>
      <c r="E4436" s="533"/>
      <c r="F4436" s="533"/>
      <c r="G4436" s="533"/>
      <c r="H4436" s="533"/>
      <c r="I4436" s="532"/>
      <c r="J4436" s="530"/>
      <c r="K4436" s="531"/>
      <c r="L4436" s="530"/>
      <c r="M4436" s="529"/>
    </row>
    <row r="4437" spans="1:13" ht="19.5" thickBot="1">
      <c r="A4437" s="1228" t="s">
        <v>6</v>
      </c>
      <c r="B4437" s="1229"/>
      <c r="C4437" s="1229"/>
      <c r="D4437" s="1229"/>
      <c r="E4437" s="1229"/>
      <c r="F4437" s="1229"/>
      <c r="G4437" s="1229"/>
      <c r="H4437" s="1299"/>
      <c r="I4437" s="1232" t="s">
        <v>5</v>
      </c>
      <c r="J4437" s="1300"/>
      <c r="K4437" s="1296">
        <v>1.72</v>
      </c>
      <c r="L4437" s="1297"/>
      <c r="M4437" s="521">
        <f>K4437*12*I4369</f>
        <v>25453.248000000003</v>
      </c>
    </row>
    <row r="4438" spans="1:13" ht="19.5" thickBot="1">
      <c r="A4438" s="526" t="s">
        <v>4</v>
      </c>
      <c r="B4438" s="525"/>
      <c r="C4438" s="525"/>
      <c r="D4438" s="525"/>
      <c r="E4438" s="525"/>
      <c r="F4438" s="525"/>
      <c r="G4438" s="525"/>
      <c r="H4438" s="525"/>
      <c r="I4438" s="1232" t="s">
        <v>3</v>
      </c>
      <c r="J4438" s="1233"/>
      <c r="K4438" s="1258">
        <v>0.34</v>
      </c>
      <c r="L4438" s="1259"/>
      <c r="M4438" s="521">
        <f>K4438*I4369*12</f>
        <v>5031.456000000001</v>
      </c>
    </row>
    <row r="4439" spans="1:13" ht="19.5" thickBot="1">
      <c r="A4439" s="526" t="s">
        <v>2</v>
      </c>
      <c r="B4439" s="525"/>
      <c r="C4439" s="525"/>
      <c r="D4439" s="525"/>
      <c r="E4439" s="525"/>
      <c r="F4439" s="525"/>
      <c r="G4439" s="525"/>
      <c r="H4439" s="525"/>
      <c r="I4439" s="524"/>
      <c r="J4439" s="523"/>
      <c r="K4439" s="1258">
        <v>1.1299999999999999</v>
      </c>
      <c r="L4439" s="1259"/>
      <c r="M4439" s="521">
        <f>K4439*12*I4369</f>
        <v>16722.191999999999</v>
      </c>
    </row>
    <row r="4440" spans="1:13" ht="19.5" thickBot="1">
      <c r="A4440" s="1228" t="s">
        <v>0</v>
      </c>
      <c r="B4440" s="1229"/>
      <c r="C4440" s="1229"/>
      <c r="D4440" s="1229"/>
      <c r="E4440" s="1229"/>
      <c r="F4440" s="1229"/>
      <c r="G4440" s="1229"/>
      <c r="H4440" s="1229"/>
      <c r="I4440" s="522"/>
      <c r="J4440" s="521"/>
      <c r="K4440" s="1230">
        <f>K4370+K4380+K4395+K4423+K4437+K4439+K4438</f>
        <v>43.900000000000013</v>
      </c>
      <c r="L4440" s="1231"/>
      <c r="M4440" s="521">
        <f>M4370+M4380+M4395+M4423+M4437+M4439+M4438</f>
        <v>649649.76000000013</v>
      </c>
    </row>
    <row r="4442" spans="1:13">
      <c r="A4442" s="513"/>
      <c r="B4442" s="513"/>
      <c r="C4442" s="513"/>
      <c r="D4442" s="513"/>
      <c r="E4442" s="513"/>
      <c r="F4442" s="513"/>
      <c r="G4442" s="513"/>
      <c r="H4442" s="513"/>
      <c r="I4442" s="513"/>
      <c r="J4442" s="513"/>
      <c r="K4442" s="513"/>
      <c r="L4442" s="513"/>
      <c r="M4442" s="513"/>
    </row>
    <row r="4443" spans="1:13">
      <c r="A4443" s="1298" t="s">
        <v>104</v>
      </c>
      <c r="B4443" s="1298"/>
      <c r="C4443" s="1298"/>
      <c r="D4443" s="1298"/>
      <c r="E4443" s="1298"/>
      <c r="F4443" s="1298"/>
      <c r="G4443" s="1298"/>
      <c r="H4443" s="1298"/>
      <c r="I4443" s="1298"/>
      <c r="J4443" s="1298"/>
      <c r="K4443" s="1298"/>
      <c r="L4443" s="1298"/>
      <c r="M4443" s="617"/>
    </row>
    <row r="4444" spans="1:13">
      <c r="A4444" s="1327" t="s">
        <v>139</v>
      </c>
      <c r="B4444" s="1327"/>
      <c r="C4444" s="1327"/>
      <c r="D4444" s="1327"/>
      <c r="E4444" s="1327"/>
      <c r="F4444" s="1327"/>
      <c r="G4444" s="1327"/>
      <c r="H4444" s="1327"/>
      <c r="I4444" s="1327"/>
      <c r="J4444" s="1327"/>
      <c r="K4444" s="1327"/>
      <c r="L4444" s="1327"/>
      <c r="M4444" s="617"/>
    </row>
    <row r="4445" spans="1:13">
      <c r="A4445" s="671"/>
      <c r="B4445" s="671"/>
      <c r="C4445" s="671"/>
      <c r="D4445" s="671"/>
      <c r="E4445" s="671"/>
      <c r="F4445" s="671" t="s">
        <v>224</v>
      </c>
      <c r="G4445" s="671"/>
      <c r="H4445" s="671"/>
      <c r="I4445" s="671"/>
      <c r="J4445" s="671"/>
      <c r="K4445" s="671"/>
      <c r="L4445" s="671"/>
      <c r="M4445" s="617"/>
    </row>
    <row r="4446" spans="1:13">
      <c r="A4446" s="575"/>
      <c r="B4446" s="574"/>
      <c r="C4446" s="1328" t="s">
        <v>100</v>
      </c>
      <c r="D4446" s="1328"/>
      <c r="E4446" s="1328"/>
      <c r="F4446" s="574"/>
      <c r="G4446" s="574"/>
      <c r="H4446" s="661"/>
      <c r="I4446" s="1321" t="s">
        <v>99</v>
      </c>
      <c r="J4446" s="1322"/>
      <c r="K4446" s="1321" t="s">
        <v>98</v>
      </c>
      <c r="L4446" s="1322"/>
      <c r="M4446" s="650"/>
    </row>
    <row r="4447" spans="1:13">
      <c r="A4447" s="638"/>
      <c r="B4447" s="631"/>
      <c r="C4447" s="631"/>
      <c r="D4447" s="631"/>
      <c r="E4447" s="631"/>
      <c r="F4447" s="631"/>
      <c r="G4447" s="631"/>
      <c r="H4447" s="630"/>
      <c r="I4447" s="631"/>
      <c r="J4447" s="630"/>
      <c r="K4447" s="1313" t="s">
        <v>97</v>
      </c>
      <c r="L4447" s="1314"/>
      <c r="M4447" s="670" t="s">
        <v>96</v>
      </c>
    </row>
    <row r="4448" spans="1:13">
      <c r="A4448" s="638"/>
      <c r="B4448" s="631"/>
      <c r="C4448" s="631"/>
      <c r="D4448" s="631"/>
      <c r="E4448" s="631"/>
      <c r="F4448" s="631"/>
      <c r="G4448" s="631"/>
      <c r="H4448" s="630"/>
      <c r="I4448" s="1313" t="s">
        <v>95</v>
      </c>
      <c r="J4448" s="1314"/>
      <c r="K4448" s="1317" t="s">
        <v>94</v>
      </c>
      <c r="L4448" s="1318"/>
      <c r="M4448" s="670" t="s">
        <v>93</v>
      </c>
    </row>
    <row r="4449" spans="1:13" ht="19.5" thickBot="1">
      <c r="A4449" s="575"/>
      <c r="B4449" s="574"/>
      <c r="C4449" s="574"/>
      <c r="D4449" s="574"/>
      <c r="E4449" s="574"/>
      <c r="F4449" s="574"/>
      <c r="G4449" s="574"/>
      <c r="H4449" s="661"/>
      <c r="I4449" s="1325">
        <v>336.2</v>
      </c>
      <c r="J4449" s="1326"/>
      <c r="K4449" s="1280"/>
      <c r="L4449" s="1281"/>
      <c r="M4449" s="669"/>
    </row>
    <row r="4450" spans="1:13">
      <c r="A4450" s="660" t="s">
        <v>92</v>
      </c>
      <c r="B4450" s="647"/>
      <c r="C4450" s="647"/>
      <c r="D4450" s="647"/>
      <c r="E4450" s="647"/>
      <c r="F4450" s="647"/>
      <c r="G4450" s="647"/>
      <c r="H4450" s="668"/>
      <c r="I4450" s="627"/>
      <c r="J4450" s="626"/>
      <c r="K4450" s="1293">
        <f>K4453+K4456</f>
        <v>9.59</v>
      </c>
      <c r="L4450" s="1288"/>
      <c r="M4450" s="625">
        <f>K4450*12*I4449</f>
        <v>38689.896000000001</v>
      </c>
    </row>
    <row r="4451" spans="1:13">
      <c r="A4451" s="667" t="s">
        <v>91</v>
      </c>
      <c r="B4451" s="666"/>
      <c r="C4451" s="666"/>
      <c r="D4451" s="666"/>
      <c r="E4451" s="666"/>
      <c r="F4451" s="666"/>
      <c r="G4451" s="666"/>
      <c r="H4451" s="665"/>
      <c r="I4451" s="631"/>
      <c r="J4451" s="630"/>
      <c r="K4451" s="518"/>
      <c r="L4451" s="541"/>
      <c r="M4451" s="664"/>
    </row>
    <row r="4452" spans="1:13" ht="19.5" thickBot="1">
      <c r="A4452" s="656" t="s">
        <v>90</v>
      </c>
      <c r="B4452" s="663"/>
      <c r="C4452" s="663"/>
      <c r="D4452" s="663"/>
      <c r="E4452" s="663"/>
      <c r="F4452" s="663"/>
      <c r="G4452" s="663"/>
      <c r="H4452" s="662"/>
      <c r="I4452" s="621"/>
      <c r="J4452" s="620"/>
      <c r="K4452" s="531"/>
      <c r="L4452" s="530"/>
      <c r="M4452" s="619"/>
    </row>
    <row r="4453" spans="1:13">
      <c r="A4453" s="569" t="s">
        <v>89</v>
      </c>
      <c r="B4453" s="577"/>
      <c r="C4453" s="577"/>
      <c r="D4453" s="577"/>
      <c r="E4453" s="577"/>
      <c r="F4453" s="577"/>
      <c r="G4453" s="577"/>
      <c r="H4453" s="645"/>
      <c r="I4453" s="1317" t="s">
        <v>27</v>
      </c>
      <c r="J4453" s="1318"/>
      <c r="K4453" s="1251">
        <v>5.54</v>
      </c>
      <c r="L4453" s="1252"/>
      <c r="M4453" s="579">
        <f>K4453*12*I4449</f>
        <v>22350.576000000001</v>
      </c>
    </row>
    <row r="4454" spans="1:13">
      <c r="A4454" s="554" t="s">
        <v>80</v>
      </c>
      <c r="B4454" s="631"/>
      <c r="C4454" s="631"/>
      <c r="D4454" s="631"/>
      <c r="E4454" s="631"/>
      <c r="F4454" s="631"/>
      <c r="G4454" s="631"/>
      <c r="H4454" s="630"/>
      <c r="I4454" s="1313" t="s">
        <v>70</v>
      </c>
      <c r="J4454" s="1314"/>
      <c r="K4454" s="573"/>
      <c r="L4454" s="541"/>
      <c r="M4454" s="579"/>
    </row>
    <row r="4455" spans="1:13">
      <c r="A4455" s="569" t="s">
        <v>79</v>
      </c>
      <c r="B4455" s="577"/>
      <c r="C4455" s="577"/>
      <c r="D4455" s="577"/>
      <c r="E4455" s="577"/>
      <c r="F4455" s="577"/>
      <c r="G4455" s="577"/>
      <c r="H4455" s="645"/>
      <c r="I4455" s="1317"/>
      <c r="J4455" s="1318"/>
      <c r="K4455" s="573"/>
      <c r="L4455" s="541"/>
      <c r="M4455" s="579"/>
    </row>
    <row r="4456" spans="1:13">
      <c r="A4456" s="569" t="s">
        <v>88</v>
      </c>
      <c r="B4456" s="577"/>
      <c r="C4456" s="577"/>
      <c r="D4456" s="577"/>
      <c r="E4456" s="577"/>
      <c r="F4456" s="577"/>
      <c r="G4456" s="577"/>
      <c r="H4456" s="645"/>
      <c r="I4456" s="1319" t="s">
        <v>59</v>
      </c>
      <c r="J4456" s="1320"/>
      <c r="K4456" s="1271">
        <v>4.05</v>
      </c>
      <c r="L4456" s="1272"/>
      <c r="M4456" s="579">
        <f>K4456*12*I4449</f>
        <v>16339.319999999998</v>
      </c>
    </row>
    <row r="4457" spans="1:13">
      <c r="A4457" s="566" t="s">
        <v>87</v>
      </c>
      <c r="B4457" s="640"/>
      <c r="C4457" s="640"/>
      <c r="D4457" s="640"/>
      <c r="E4457" s="640"/>
      <c r="F4457" s="640"/>
      <c r="G4457" s="640"/>
      <c r="H4457" s="639"/>
      <c r="I4457" s="1313" t="s">
        <v>70</v>
      </c>
      <c r="J4457" s="1314"/>
      <c r="K4457" s="607"/>
      <c r="L4457" s="606"/>
      <c r="M4457" s="579"/>
    </row>
    <row r="4458" spans="1:13">
      <c r="A4458" s="562" t="s">
        <v>86</v>
      </c>
      <c r="B4458" s="574"/>
      <c r="C4458" s="574"/>
      <c r="D4458" s="574"/>
      <c r="E4458" s="574"/>
      <c r="F4458" s="574"/>
      <c r="G4458" s="574"/>
      <c r="H4458" s="661"/>
      <c r="I4458" s="1313"/>
      <c r="J4458" s="1314"/>
      <c r="K4458" s="573"/>
      <c r="L4458" s="541"/>
      <c r="M4458" s="579"/>
    </row>
    <row r="4459" spans="1:13" ht="19.5" thickBot="1">
      <c r="A4459" s="569" t="s">
        <v>85</v>
      </c>
      <c r="B4459" s="568"/>
      <c r="C4459" s="568"/>
      <c r="D4459" s="568"/>
      <c r="E4459" s="568"/>
      <c r="F4459" s="568"/>
      <c r="G4459" s="568"/>
      <c r="H4459" s="567"/>
      <c r="I4459" s="577"/>
      <c r="J4459" s="645"/>
      <c r="K4459" s="1238"/>
      <c r="L4459" s="1239"/>
      <c r="M4459" s="579"/>
    </row>
    <row r="4460" spans="1:13">
      <c r="A4460" s="660" t="s">
        <v>84</v>
      </c>
      <c r="B4460" s="659"/>
      <c r="C4460" s="659"/>
      <c r="D4460" s="659"/>
      <c r="E4460" s="659"/>
      <c r="F4460" s="659"/>
      <c r="G4460" s="659"/>
      <c r="H4460" s="658"/>
      <c r="I4460" s="627"/>
      <c r="J4460" s="657"/>
      <c r="K4460" s="1290">
        <f>K4462+K4467+K4470</f>
        <v>8.1999999999999993</v>
      </c>
      <c r="L4460" s="1288"/>
      <c r="M4460" s="625">
        <f>K4460*12*I4449</f>
        <v>33082.079999999994</v>
      </c>
    </row>
    <row r="4461" spans="1:13" ht="19.5" thickBot="1">
      <c r="A4461" s="656" t="s">
        <v>83</v>
      </c>
      <c r="B4461" s="655"/>
      <c r="C4461" s="655"/>
      <c r="D4461" s="655"/>
      <c r="E4461" s="655"/>
      <c r="F4461" s="655"/>
      <c r="G4461" s="655"/>
      <c r="H4461" s="654"/>
      <c r="I4461" s="621"/>
      <c r="J4461" s="653"/>
      <c r="K4461" s="531"/>
      <c r="L4461" s="530"/>
      <c r="M4461" s="619"/>
    </row>
    <row r="4462" spans="1:13">
      <c r="A4462" s="554" t="s">
        <v>82</v>
      </c>
      <c r="B4462" s="553"/>
      <c r="C4462" s="553"/>
      <c r="D4462" s="553"/>
      <c r="E4462" s="553"/>
      <c r="F4462" s="553"/>
      <c r="G4462" s="553"/>
      <c r="H4462" s="552"/>
      <c r="I4462" s="1313" t="s">
        <v>27</v>
      </c>
      <c r="J4462" s="1314"/>
      <c r="K4462" s="1251">
        <v>3.11</v>
      </c>
      <c r="L4462" s="1252"/>
      <c r="M4462" s="579">
        <f>K4462*12*I4449</f>
        <v>12546.984</v>
      </c>
    </row>
    <row r="4463" spans="1:13">
      <c r="A4463" s="569" t="s">
        <v>81</v>
      </c>
      <c r="B4463" s="568"/>
      <c r="C4463" s="568"/>
      <c r="D4463" s="568"/>
      <c r="E4463" s="568"/>
      <c r="F4463" s="568"/>
      <c r="G4463" s="568"/>
      <c r="H4463" s="567"/>
      <c r="I4463" s="652"/>
      <c r="J4463" s="651"/>
      <c r="K4463" s="573"/>
      <c r="L4463" s="541"/>
      <c r="M4463" s="579"/>
    </row>
    <row r="4464" spans="1:13">
      <c r="A4464" s="554" t="s">
        <v>80</v>
      </c>
      <c r="B4464" s="631"/>
      <c r="C4464" s="631"/>
      <c r="D4464" s="631"/>
      <c r="E4464" s="631"/>
      <c r="F4464" s="631"/>
      <c r="G4464" s="631"/>
      <c r="H4464" s="630"/>
      <c r="I4464" s="1313" t="s">
        <v>70</v>
      </c>
      <c r="J4464" s="1314"/>
      <c r="K4464" s="573"/>
      <c r="L4464" s="541"/>
      <c r="M4464" s="579"/>
    </row>
    <row r="4465" spans="1:13">
      <c r="A4465" s="569" t="s">
        <v>79</v>
      </c>
      <c r="B4465" s="577"/>
      <c r="C4465" s="577"/>
      <c r="D4465" s="577"/>
      <c r="E4465" s="577"/>
      <c r="F4465" s="577"/>
      <c r="G4465" s="577"/>
      <c r="H4465" s="645"/>
      <c r="I4465" s="1317"/>
      <c r="J4465" s="1318"/>
      <c r="K4465" s="573"/>
      <c r="L4465" s="541"/>
      <c r="M4465" s="579"/>
    </row>
    <row r="4466" spans="1:13">
      <c r="A4466" s="566" t="s">
        <v>78</v>
      </c>
      <c r="B4466" s="640"/>
      <c r="C4466" s="639"/>
      <c r="D4466" s="631"/>
      <c r="E4466" s="631"/>
      <c r="F4466" s="631"/>
      <c r="G4466" s="631"/>
      <c r="H4466" s="630"/>
      <c r="I4466" s="1313" t="s">
        <v>70</v>
      </c>
      <c r="J4466" s="1314"/>
      <c r="K4466" s="573"/>
      <c r="L4466" s="541"/>
      <c r="M4466" s="579"/>
    </row>
    <row r="4467" spans="1:13">
      <c r="A4467" s="554" t="s">
        <v>77</v>
      </c>
      <c r="B4467" s="631"/>
      <c r="C4467" s="631"/>
      <c r="D4467" s="640"/>
      <c r="E4467" s="640"/>
      <c r="F4467" s="640"/>
      <c r="G4467" s="640"/>
      <c r="H4467" s="639"/>
      <c r="I4467" s="1319" t="s">
        <v>59</v>
      </c>
      <c r="J4467" s="1320"/>
      <c r="K4467" s="1271">
        <v>2.36</v>
      </c>
      <c r="L4467" s="1272"/>
      <c r="M4467" s="579">
        <f>K4467*12*I4449</f>
        <v>9521.1839999999993</v>
      </c>
    </row>
    <row r="4468" spans="1:13">
      <c r="A4468" s="562" t="s">
        <v>76</v>
      </c>
      <c r="B4468" s="561"/>
      <c r="C4468" s="561"/>
      <c r="D4468" s="561"/>
      <c r="E4468" s="561"/>
      <c r="F4468" s="561"/>
      <c r="G4468" s="561"/>
      <c r="H4468" s="560"/>
      <c r="I4468" s="1321" t="s">
        <v>75</v>
      </c>
      <c r="J4468" s="1322"/>
      <c r="K4468" s="573"/>
      <c r="L4468" s="541"/>
      <c r="M4468" s="579"/>
    </row>
    <row r="4469" spans="1:13">
      <c r="A4469" s="569"/>
      <c r="B4469" s="568"/>
      <c r="C4469" s="568"/>
      <c r="D4469" s="568"/>
      <c r="E4469" s="568"/>
      <c r="F4469" s="568"/>
      <c r="G4469" s="568"/>
      <c r="H4469" s="567"/>
      <c r="I4469" s="577" t="s">
        <v>74</v>
      </c>
      <c r="J4469" s="645"/>
      <c r="K4469" s="573"/>
      <c r="L4469" s="541"/>
      <c r="M4469" s="579"/>
    </row>
    <row r="4470" spans="1:13">
      <c r="A4470" s="562" t="s">
        <v>73</v>
      </c>
      <c r="B4470" s="561"/>
      <c r="C4470" s="561"/>
      <c r="D4470" s="561"/>
      <c r="E4470" s="561"/>
      <c r="F4470" s="561"/>
      <c r="G4470" s="561"/>
      <c r="H4470" s="560"/>
      <c r="I4470" s="1321" t="s">
        <v>59</v>
      </c>
      <c r="J4470" s="1322"/>
      <c r="K4470" s="1271">
        <v>2.73</v>
      </c>
      <c r="L4470" s="1272"/>
      <c r="M4470" s="579">
        <f>K4470*12*I4449</f>
        <v>11013.911999999998</v>
      </c>
    </row>
    <row r="4471" spans="1:13">
      <c r="A4471" s="569" t="s">
        <v>72</v>
      </c>
      <c r="B4471" s="568"/>
      <c r="C4471" s="568"/>
      <c r="D4471" s="568"/>
      <c r="E4471" s="568"/>
      <c r="F4471" s="568"/>
      <c r="G4471" s="568"/>
      <c r="H4471" s="567"/>
      <c r="I4471" s="577"/>
      <c r="J4471" s="645"/>
      <c r="K4471" s="573"/>
      <c r="L4471" s="541"/>
      <c r="M4471" s="579"/>
    </row>
    <row r="4472" spans="1:13">
      <c r="A4472" s="562" t="s">
        <v>71</v>
      </c>
      <c r="B4472" s="561"/>
      <c r="C4472" s="561"/>
      <c r="D4472" s="561"/>
      <c r="E4472" s="561"/>
      <c r="F4472" s="561"/>
      <c r="G4472" s="561"/>
      <c r="H4472" s="560"/>
      <c r="I4472" s="1313" t="s">
        <v>70</v>
      </c>
      <c r="J4472" s="1314"/>
      <c r="K4472" s="573"/>
      <c r="L4472" s="541"/>
      <c r="M4472" s="579"/>
    </row>
    <row r="4473" spans="1:13">
      <c r="A4473" s="562" t="s">
        <v>69</v>
      </c>
      <c r="B4473" s="561"/>
      <c r="C4473" s="561"/>
      <c r="D4473" s="561"/>
      <c r="E4473" s="561"/>
      <c r="F4473" s="561"/>
      <c r="G4473" s="561"/>
      <c r="H4473" s="560"/>
      <c r="I4473" s="1321" t="s">
        <v>68</v>
      </c>
      <c r="J4473" s="1322"/>
      <c r="K4473" s="591"/>
      <c r="L4473" s="590"/>
      <c r="M4473" s="650"/>
    </row>
    <row r="4474" spans="1:13" ht="19.5" thickBot="1">
      <c r="A4474" s="569"/>
      <c r="B4474" s="568"/>
      <c r="C4474" s="568"/>
      <c r="D4474" s="568"/>
      <c r="E4474" s="568"/>
      <c r="F4474" s="568"/>
      <c r="G4474" s="568"/>
      <c r="H4474" s="567"/>
      <c r="I4474" s="1323" t="s">
        <v>67</v>
      </c>
      <c r="J4474" s="1324"/>
      <c r="K4474" s="581"/>
      <c r="L4474" s="580"/>
      <c r="M4474" s="649"/>
    </row>
    <row r="4475" spans="1:13">
      <c r="A4475" s="648" t="s">
        <v>66</v>
      </c>
      <c r="B4475" s="647"/>
      <c r="C4475" s="647"/>
      <c r="D4475" s="647"/>
      <c r="E4475" s="647"/>
      <c r="F4475" s="647"/>
      <c r="G4475" s="627"/>
      <c r="H4475" s="626"/>
      <c r="I4475" s="627"/>
      <c r="J4475" s="626"/>
      <c r="K4475" s="1287">
        <f>K4477+K4484+K4492+K4496+K4497+K4501</f>
        <v>39.46</v>
      </c>
      <c r="L4475" s="1288"/>
      <c r="M4475" s="625">
        <f>M4477+M4484+M4492+M4496+M4497+M4501</f>
        <v>159197.42399999997</v>
      </c>
    </row>
    <row r="4476" spans="1:13" ht="19.5" thickBot="1">
      <c r="A4476" s="646"/>
      <c r="B4476" s="621"/>
      <c r="C4476" s="621"/>
      <c r="D4476" s="621"/>
      <c r="E4476" s="621"/>
      <c r="F4476" s="621"/>
      <c r="G4476" s="621"/>
      <c r="H4476" s="620"/>
      <c r="I4476" s="621"/>
      <c r="J4476" s="620"/>
      <c r="K4476" s="531"/>
      <c r="L4476" s="530"/>
      <c r="M4476" s="619"/>
    </row>
    <row r="4477" spans="1:13" ht="19.5" thickBot="1">
      <c r="A4477" s="1253" t="s">
        <v>65</v>
      </c>
      <c r="B4477" s="1254"/>
      <c r="C4477" s="1254"/>
      <c r="D4477" s="1254"/>
      <c r="E4477" s="1254"/>
      <c r="F4477" s="1254"/>
      <c r="G4477" s="1254"/>
      <c r="H4477" s="1273"/>
      <c r="I4477" s="636"/>
      <c r="J4477" s="635"/>
      <c r="K4477" s="1289">
        <f>K4478+K4479+K4480+K4482+K4483</f>
        <v>8.3000000000000007</v>
      </c>
      <c r="L4477" s="1284"/>
      <c r="M4477" s="559">
        <f>K4477*12*I4449</f>
        <v>33485.520000000004</v>
      </c>
    </row>
    <row r="4478" spans="1:13">
      <c r="A4478" s="569" t="s">
        <v>64</v>
      </c>
      <c r="B4478" s="568"/>
      <c r="C4478" s="568"/>
      <c r="D4478" s="568"/>
      <c r="E4478" s="568"/>
      <c r="F4478" s="568"/>
      <c r="G4478" s="568"/>
      <c r="H4478" s="567"/>
      <c r="I4478" s="1317" t="s">
        <v>63</v>
      </c>
      <c r="J4478" s="1318"/>
      <c r="K4478" s="1251">
        <v>2.2400000000000002</v>
      </c>
      <c r="L4478" s="1252"/>
      <c r="M4478" s="579">
        <f>K4478*12*I4449</f>
        <v>9037.0560000000005</v>
      </c>
    </row>
    <row r="4479" spans="1:13">
      <c r="A4479" s="566" t="s">
        <v>62</v>
      </c>
      <c r="B4479" s="565"/>
      <c r="C4479" s="565"/>
      <c r="D4479" s="565"/>
      <c r="E4479" s="565"/>
      <c r="F4479" s="565"/>
      <c r="G4479" s="565"/>
      <c r="H4479" s="564"/>
      <c r="I4479" s="1319" t="s">
        <v>61</v>
      </c>
      <c r="J4479" s="1320"/>
      <c r="K4479" s="1271">
        <v>5.28</v>
      </c>
      <c r="L4479" s="1272"/>
      <c r="M4479" s="579">
        <f>K4479*12*I4449</f>
        <v>21301.631999999998</v>
      </c>
    </row>
    <row r="4480" spans="1:13">
      <c r="A4480" s="562" t="s">
        <v>60</v>
      </c>
      <c r="B4480" s="561"/>
      <c r="C4480" s="561"/>
      <c r="D4480" s="561"/>
      <c r="E4480" s="561"/>
      <c r="F4480" s="561"/>
      <c r="G4480" s="561"/>
      <c r="H4480" s="560"/>
      <c r="I4480" s="1321" t="s">
        <v>59</v>
      </c>
      <c r="J4480" s="1322"/>
      <c r="K4480" s="1271">
        <v>0.6</v>
      </c>
      <c r="L4480" s="1272"/>
      <c r="M4480" s="579">
        <f>K4480*12*I4449</f>
        <v>2420.64</v>
      </c>
    </row>
    <row r="4481" spans="1:13">
      <c r="A4481" s="569" t="s">
        <v>58</v>
      </c>
      <c r="B4481" s="577"/>
      <c r="C4481" s="577"/>
      <c r="D4481" s="577"/>
      <c r="E4481" s="568"/>
      <c r="F4481" s="568"/>
      <c r="G4481" s="568"/>
      <c r="H4481" s="567"/>
      <c r="I4481" s="577"/>
      <c r="J4481" s="645"/>
      <c r="K4481" s="518"/>
      <c r="L4481" s="541"/>
      <c r="M4481" s="579"/>
    </row>
    <row r="4482" spans="1:13">
      <c r="A4482" s="566" t="s">
        <v>57</v>
      </c>
      <c r="B4482" s="565"/>
      <c r="C4482" s="565"/>
      <c r="D4482" s="565"/>
      <c r="E4482" s="565"/>
      <c r="F4482" s="565"/>
      <c r="G4482" s="565"/>
      <c r="H4482" s="564"/>
      <c r="I4482" s="1319" t="s">
        <v>27</v>
      </c>
      <c r="J4482" s="1320"/>
      <c r="K4482" s="1271">
        <v>0.18</v>
      </c>
      <c r="L4482" s="1272"/>
      <c r="M4482" s="579">
        <f>K4482*12*I4449</f>
        <v>726.19200000000001</v>
      </c>
    </row>
    <row r="4483" spans="1:13" ht="19.5" thickBot="1">
      <c r="A4483" s="562" t="s">
        <v>56</v>
      </c>
      <c r="B4483" s="561"/>
      <c r="C4483" s="561"/>
      <c r="D4483" s="561"/>
      <c r="E4483" s="561"/>
      <c r="F4483" s="561"/>
      <c r="G4483" s="561"/>
      <c r="H4483" s="560"/>
      <c r="I4483" s="1280" t="s">
        <v>27</v>
      </c>
      <c r="J4483" s="1281"/>
      <c r="K4483" s="1282"/>
      <c r="L4483" s="1283"/>
      <c r="M4483" s="579"/>
    </row>
    <row r="4484" spans="1:13" ht="19.5" thickBot="1">
      <c r="A4484" s="1266" t="s">
        <v>55</v>
      </c>
      <c r="B4484" s="1267"/>
      <c r="C4484" s="1267"/>
      <c r="D4484" s="1267"/>
      <c r="E4484" s="1267"/>
      <c r="F4484" s="1267"/>
      <c r="G4484" s="1267"/>
      <c r="H4484" s="1268"/>
      <c r="I4484" s="636"/>
      <c r="J4484" s="635"/>
      <c r="K4484" s="1274">
        <f>K4485+K4486+K4488+K4489+K4490+K4491</f>
        <v>2.5499999999999998</v>
      </c>
      <c r="L4484" s="1284"/>
      <c r="M4484" s="559">
        <f>K4484*12*I4449</f>
        <v>10287.719999999999</v>
      </c>
    </row>
    <row r="4485" spans="1:13">
      <c r="A4485" s="578" t="s">
        <v>54</v>
      </c>
      <c r="B4485" s="577"/>
      <c r="C4485" s="577"/>
      <c r="D4485" s="577"/>
      <c r="E4485" s="577"/>
      <c r="F4485" s="568"/>
      <c r="G4485" s="568"/>
      <c r="H4485" s="567"/>
      <c r="I4485" s="644"/>
      <c r="J4485" s="630"/>
      <c r="K4485" s="1251">
        <v>0.14000000000000001</v>
      </c>
      <c r="L4485" s="1252"/>
      <c r="M4485" s="579">
        <f>K4485*12*I4449</f>
        <v>564.81600000000003</v>
      </c>
    </row>
    <row r="4486" spans="1:13">
      <c r="A4486" s="575" t="s">
        <v>53</v>
      </c>
      <c r="B4486" s="574"/>
      <c r="C4486" s="574"/>
      <c r="D4486" s="574"/>
      <c r="E4486" s="574"/>
      <c r="F4486" s="561"/>
      <c r="G4486" s="561"/>
      <c r="H4486" s="560"/>
      <c r="I4486" s="1313" t="s">
        <v>52</v>
      </c>
      <c r="J4486" s="1314"/>
      <c r="K4486" s="1271">
        <v>1.22</v>
      </c>
      <c r="L4486" s="1272"/>
      <c r="M4486" s="579">
        <f>K4486*12*I4449</f>
        <v>4921.9679999999998</v>
      </c>
    </row>
    <row r="4487" spans="1:13">
      <c r="A4487" s="569" t="s">
        <v>51</v>
      </c>
      <c r="B4487" s="568"/>
      <c r="C4487" s="568"/>
      <c r="D4487" s="568"/>
      <c r="E4487" s="568"/>
      <c r="F4487" s="568"/>
      <c r="G4487" s="568"/>
      <c r="H4487" s="567"/>
      <c r="I4487" s="1317" t="s">
        <v>50</v>
      </c>
      <c r="J4487" s="1318"/>
      <c r="K4487" s="573"/>
      <c r="L4487" s="541"/>
      <c r="M4487" s="579"/>
    </row>
    <row r="4488" spans="1:13">
      <c r="A4488" s="566" t="s">
        <v>49</v>
      </c>
      <c r="B4488" s="565"/>
      <c r="C4488" s="565"/>
      <c r="D4488" s="565"/>
      <c r="E4488" s="565"/>
      <c r="F4488" s="565"/>
      <c r="G4488" s="565"/>
      <c r="H4488" s="564"/>
      <c r="I4488" s="1319" t="s">
        <v>48</v>
      </c>
      <c r="J4488" s="1320"/>
      <c r="K4488" s="1271">
        <v>0.75</v>
      </c>
      <c r="L4488" s="1272"/>
      <c r="M4488" s="579">
        <f>K4488*12*I4449</f>
        <v>3025.7999999999997</v>
      </c>
    </row>
    <row r="4489" spans="1:13">
      <c r="A4489" s="566" t="s">
        <v>47</v>
      </c>
      <c r="B4489" s="565"/>
      <c r="C4489" s="565"/>
      <c r="D4489" s="565"/>
      <c r="E4489" s="565"/>
      <c r="F4489" s="565"/>
      <c r="G4489" s="565"/>
      <c r="H4489" s="564"/>
      <c r="I4489" s="1319" t="s">
        <v>46</v>
      </c>
      <c r="J4489" s="1320"/>
      <c r="K4489" s="1271">
        <v>0.19</v>
      </c>
      <c r="L4489" s="1272"/>
      <c r="M4489" s="579">
        <f>K4489*12*I4449</f>
        <v>766.53600000000006</v>
      </c>
    </row>
    <row r="4490" spans="1:13">
      <c r="A4490" s="562" t="s">
        <v>38</v>
      </c>
      <c r="B4490" s="561"/>
      <c r="C4490" s="561"/>
      <c r="D4490" s="561"/>
      <c r="E4490" s="561"/>
      <c r="F4490" s="561"/>
      <c r="G4490" s="561"/>
      <c r="H4490" s="560"/>
      <c r="I4490" s="1319" t="s">
        <v>37</v>
      </c>
      <c r="J4490" s="1320"/>
      <c r="K4490" s="1238">
        <v>0.1</v>
      </c>
      <c r="L4490" s="1239"/>
      <c r="M4490" s="579">
        <f>K4490*12*I4449</f>
        <v>403.44000000000005</v>
      </c>
    </row>
    <row r="4491" spans="1:13" ht="19.5" thickBot="1">
      <c r="A4491" s="562" t="s">
        <v>45</v>
      </c>
      <c r="B4491" s="561"/>
      <c r="C4491" s="561"/>
      <c r="D4491" s="561"/>
      <c r="E4491" s="561"/>
      <c r="F4491" s="561"/>
      <c r="G4491" s="561"/>
      <c r="H4491" s="560"/>
      <c r="I4491" s="1280" t="s">
        <v>44</v>
      </c>
      <c r="J4491" s="1281"/>
      <c r="K4491" s="1242">
        <v>0.15</v>
      </c>
      <c r="L4491" s="1243"/>
      <c r="M4491" s="643">
        <f>K4491*12*I4449</f>
        <v>605.16</v>
      </c>
    </row>
    <row r="4492" spans="1:13" ht="19.5" thickBot="1">
      <c r="A4492" s="1266" t="s">
        <v>43</v>
      </c>
      <c r="B4492" s="1267"/>
      <c r="C4492" s="1267"/>
      <c r="D4492" s="1267"/>
      <c r="E4492" s="1267"/>
      <c r="F4492" s="1267"/>
      <c r="G4492" s="1267"/>
      <c r="H4492" s="1268"/>
      <c r="I4492" s="642"/>
      <c r="J4492" s="641"/>
      <c r="K4492" s="1269">
        <f>K4493+K4494+K4495</f>
        <v>1.67</v>
      </c>
      <c r="L4492" s="1270"/>
      <c r="M4492" s="559">
        <f>K4492*12*I4449</f>
        <v>6737.4479999999994</v>
      </c>
    </row>
    <row r="4493" spans="1:13">
      <c r="A4493" s="569" t="s">
        <v>42</v>
      </c>
      <c r="B4493" s="568"/>
      <c r="C4493" s="568"/>
      <c r="D4493" s="568"/>
      <c r="E4493" s="568"/>
      <c r="F4493" s="568"/>
      <c r="G4493" s="568"/>
      <c r="H4493" s="567"/>
      <c r="I4493" s="1315" t="s">
        <v>41</v>
      </c>
      <c r="J4493" s="1316"/>
      <c r="K4493" s="1236">
        <v>0.8</v>
      </c>
      <c r="L4493" s="1237"/>
      <c r="M4493" s="579">
        <f>K4493*12*I4449</f>
        <v>3227.5200000000004</v>
      </c>
    </row>
    <row r="4494" spans="1:13">
      <c r="A4494" s="566" t="s">
        <v>40</v>
      </c>
      <c r="B4494" s="565"/>
      <c r="C4494" s="565"/>
      <c r="D4494" s="565"/>
      <c r="E4494" s="565"/>
      <c r="F4494" s="565"/>
      <c r="G4494" s="565"/>
      <c r="H4494" s="564"/>
      <c r="I4494" s="640" t="s">
        <v>39</v>
      </c>
      <c r="J4494" s="639"/>
      <c r="K4494" s="1238">
        <v>0.7</v>
      </c>
      <c r="L4494" s="1239"/>
      <c r="M4494" s="579">
        <f>K4494*12*I4449</f>
        <v>2824.0799999999995</v>
      </c>
    </row>
    <row r="4495" spans="1:13" ht="19.5" thickBot="1">
      <c r="A4495" s="562" t="s">
        <v>38</v>
      </c>
      <c r="B4495" s="561"/>
      <c r="C4495" s="561"/>
      <c r="D4495" s="561"/>
      <c r="E4495" s="561"/>
      <c r="F4495" s="561"/>
      <c r="G4495" s="561"/>
      <c r="H4495" s="560"/>
      <c r="I4495" s="1280" t="s">
        <v>37</v>
      </c>
      <c r="J4495" s="1281"/>
      <c r="K4495" s="1242">
        <v>0.17</v>
      </c>
      <c r="L4495" s="1243"/>
      <c r="M4495" s="579">
        <f>K4495*12*I4449</f>
        <v>685.84799999999996</v>
      </c>
    </row>
    <row r="4496" spans="1:13" ht="19.5" thickBot="1">
      <c r="A4496" s="557" t="s">
        <v>36</v>
      </c>
      <c r="B4496" s="556"/>
      <c r="C4496" s="556"/>
      <c r="D4496" s="556"/>
      <c r="E4496" s="556"/>
      <c r="F4496" s="556"/>
      <c r="G4496" s="556"/>
      <c r="H4496" s="555"/>
      <c r="I4496" s="1244" t="s">
        <v>35</v>
      </c>
      <c r="J4496" s="1245"/>
      <c r="K4496" s="1246">
        <v>24.87</v>
      </c>
      <c r="L4496" s="1247"/>
      <c r="M4496" s="559">
        <f>K4496*12*I4449</f>
        <v>100335.52799999999</v>
      </c>
    </row>
    <row r="4497" spans="1:13" ht="19.5" thickBot="1">
      <c r="A4497" s="1253" t="s">
        <v>34</v>
      </c>
      <c r="B4497" s="1254"/>
      <c r="C4497" s="1254"/>
      <c r="D4497" s="1254"/>
      <c r="E4497" s="1254"/>
      <c r="F4497" s="1254"/>
      <c r="G4497" s="1254"/>
      <c r="H4497" s="1273"/>
      <c r="I4497" s="636"/>
      <c r="J4497" s="635"/>
      <c r="K4497" s="1246">
        <v>1.98</v>
      </c>
      <c r="L4497" s="1247"/>
      <c r="M4497" s="559">
        <f>K4497*12*I4449</f>
        <v>7988.1119999999992</v>
      </c>
    </row>
    <row r="4498" spans="1:13">
      <c r="A4498" s="554" t="s">
        <v>33</v>
      </c>
      <c r="B4498" s="553"/>
      <c r="C4498" s="553"/>
      <c r="D4498" s="553"/>
      <c r="E4498" s="553"/>
      <c r="F4498" s="553"/>
      <c r="G4498" s="553"/>
      <c r="H4498" s="552"/>
      <c r="I4498" s="1306" t="s">
        <v>32</v>
      </c>
      <c r="J4498" s="1307"/>
      <c r="K4498" s="633"/>
      <c r="L4498" s="632"/>
      <c r="M4498" s="579"/>
    </row>
    <row r="4499" spans="1:13">
      <c r="A4499" s="554" t="s">
        <v>31</v>
      </c>
      <c r="B4499" s="553"/>
      <c r="C4499" s="553"/>
      <c r="D4499" s="553"/>
      <c r="E4499" s="553"/>
      <c r="F4499" s="553"/>
      <c r="G4499" s="553"/>
      <c r="H4499" s="552"/>
      <c r="I4499" s="631"/>
      <c r="J4499" s="630"/>
      <c r="K4499" s="633"/>
      <c r="L4499" s="632"/>
      <c r="M4499" s="579"/>
    </row>
    <row r="4500" spans="1:13" ht="19.5" thickBot="1">
      <c r="A4500" s="554" t="s">
        <v>30</v>
      </c>
      <c r="B4500" s="553"/>
      <c r="C4500" s="553"/>
      <c r="D4500" s="553"/>
      <c r="E4500" s="553"/>
      <c r="F4500" s="553"/>
      <c r="G4500" s="553"/>
      <c r="H4500" s="552"/>
      <c r="I4500" s="638"/>
      <c r="J4500" s="630"/>
      <c r="K4500" s="633"/>
      <c r="L4500" s="632"/>
      <c r="M4500" s="579"/>
    </row>
    <row r="4501" spans="1:13" ht="19.5" thickBot="1">
      <c r="A4501" s="557" t="s">
        <v>29</v>
      </c>
      <c r="B4501" s="556"/>
      <c r="C4501" s="556"/>
      <c r="D4501" s="556"/>
      <c r="E4501" s="556"/>
      <c r="F4501" s="556"/>
      <c r="G4501" s="556"/>
      <c r="H4501" s="555"/>
      <c r="I4501" s="636"/>
      <c r="J4501" s="635"/>
      <c r="K4501" s="1246">
        <v>0.09</v>
      </c>
      <c r="L4501" s="1247"/>
      <c r="M4501" s="559">
        <f>K4501*12*I4449</f>
        <v>363.096</v>
      </c>
    </row>
    <row r="4502" spans="1:13">
      <c r="A4502" s="554" t="s">
        <v>28</v>
      </c>
      <c r="B4502" s="553"/>
      <c r="C4502" s="553"/>
      <c r="D4502" s="553"/>
      <c r="E4502" s="553"/>
      <c r="F4502" s="553"/>
      <c r="G4502" s="553"/>
      <c r="H4502" s="552"/>
      <c r="I4502" s="1306" t="s">
        <v>27</v>
      </c>
      <c r="J4502" s="1307"/>
      <c r="K4502" s="637"/>
      <c r="L4502" s="632"/>
      <c r="M4502" s="579"/>
    </row>
    <row r="4503" spans="1:13" ht="19.5" thickBot="1">
      <c r="A4503" s="554" t="s">
        <v>26</v>
      </c>
      <c r="B4503" s="553"/>
      <c r="C4503" s="553"/>
      <c r="D4503" s="553"/>
      <c r="E4503" s="553"/>
      <c r="F4503" s="553"/>
      <c r="G4503" s="553"/>
      <c r="H4503" s="552"/>
      <c r="I4503" s="631"/>
      <c r="J4503" s="630"/>
      <c r="K4503" s="637"/>
      <c r="L4503" s="632"/>
      <c r="M4503" s="579"/>
    </row>
    <row r="4504" spans="1:13" ht="19.5" thickBot="1">
      <c r="A4504" s="1253" t="s">
        <v>111</v>
      </c>
      <c r="B4504" s="1254"/>
      <c r="C4504" s="1254"/>
      <c r="D4504" s="1254"/>
      <c r="E4504" s="1254"/>
      <c r="F4504" s="1254"/>
      <c r="G4504" s="1254"/>
      <c r="H4504" s="1273"/>
      <c r="I4504" s="636"/>
      <c r="J4504" s="635"/>
      <c r="K4504" s="1246">
        <v>8.8699999999999992</v>
      </c>
      <c r="L4504" s="1247"/>
      <c r="M4504" s="559">
        <f>K4504*12*I4449</f>
        <v>35785.127999999997</v>
      </c>
    </row>
    <row r="4505" spans="1:13">
      <c r="A4505" s="554" t="s">
        <v>24</v>
      </c>
      <c r="B4505" s="634"/>
      <c r="C4505" s="634"/>
      <c r="D4505" s="634"/>
      <c r="E4505" s="634"/>
      <c r="F4505" s="553"/>
      <c r="G4505" s="634"/>
      <c r="H4505" s="552"/>
      <c r="I4505" s="1313" t="s">
        <v>23</v>
      </c>
      <c r="J4505" s="1314"/>
      <c r="K4505" s="633"/>
      <c r="L4505" s="632"/>
      <c r="M4505" s="579"/>
    </row>
    <row r="4506" spans="1:13">
      <c r="A4506" s="554" t="s">
        <v>22</v>
      </c>
      <c r="B4506" s="634"/>
      <c r="C4506" s="634"/>
      <c r="D4506" s="634"/>
      <c r="E4506" s="634"/>
      <c r="F4506" s="553"/>
      <c r="G4506" s="634"/>
      <c r="H4506" s="552"/>
      <c r="I4506" s="1313" t="s">
        <v>21</v>
      </c>
      <c r="J4506" s="1314"/>
      <c r="K4506" s="633"/>
      <c r="L4506" s="632"/>
      <c r="M4506" s="579"/>
    </row>
    <row r="4507" spans="1:13">
      <c r="A4507" s="554" t="s">
        <v>20</v>
      </c>
      <c r="B4507" s="634"/>
      <c r="C4507" s="634"/>
      <c r="D4507" s="634"/>
      <c r="E4507" s="634"/>
      <c r="F4507" s="553"/>
      <c r="G4507" s="634"/>
      <c r="H4507" s="552"/>
      <c r="I4507" s="1313" t="s">
        <v>19</v>
      </c>
      <c r="J4507" s="1314"/>
      <c r="K4507" s="633"/>
      <c r="L4507" s="632"/>
      <c r="M4507" s="579"/>
    </row>
    <row r="4508" spans="1:13">
      <c r="A4508" s="554" t="s">
        <v>18</v>
      </c>
      <c r="B4508" s="634"/>
      <c r="C4508" s="634"/>
      <c r="D4508" s="634"/>
      <c r="E4508" s="634"/>
      <c r="F4508" s="553"/>
      <c r="G4508" s="634"/>
      <c r="H4508" s="552"/>
      <c r="I4508" s="1313" t="s">
        <v>17</v>
      </c>
      <c r="J4508" s="1314"/>
      <c r="K4508" s="633"/>
      <c r="L4508" s="632"/>
      <c r="M4508" s="579"/>
    </row>
    <row r="4509" spans="1:13">
      <c r="A4509" s="554" t="s">
        <v>16</v>
      </c>
      <c r="B4509" s="634"/>
      <c r="C4509" s="634"/>
      <c r="D4509" s="634"/>
      <c r="E4509" s="634"/>
      <c r="F4509" s="553"/>
      <c r="G4509" s="634"/>
      <c r="H4509" s="552"/>
      <c r="I4509" s="1313" t="s">
        <v>15</v>
      </c>
      <c r="J4509" s="1314"/>
      <c r="K4509" s="633"/>
      <c r="L4509" s="632"/>
      <c r="M4509" s="579"/>
    </row>
    <row r="4510" spans="1:13">
      <c r="A4510" s="554" t="s">
        <v>14</v>
      </c>
      <c r="B4510" s="634"/>
      <c r="C4510" s="634"/>
      <c r="D4510" s="634"/>
      <c r="E4510" s="634"/>
      <c r="F4510" s="553"/>
      <c r="G4510" s="634"/>
      <c r="H4510" s="552"/>
      <c r="I4510" s="631"/>
      <c r="J4510" s="630"/>
      <c r="K4510" s="633"/>
      <c r="L4510" s="632"/>
      <c r="M4510" s="579"/>
    </row>
    <row r="4511" spans="1:13">
      <c r="A4511" s="554" t="s">
        <v>13</v>
      </c>
      <c r="B4511" s="634"/>
      <c r="C4511" s="634"/>
      <c r="D4511" s="634"/>
      <c r="E4511" s="634"/>
      <c r="F4511" s="553"/>
      <c r="G4511" s="634"/>
      <c r="H4511" s="552"/>
      <c r="I4511" s="631"/>
      <c r="J4511" s="630"/>
      <c r="K4511" s="633"/>
      <c r="L4511" s="632"/>
      <c r="M4511" s="579"/>
    </row>
    <row r="4512" spans="1:13">
      <c r="A4512" s="554" t="s">
        <v>12</v>
      </c>
      <c r="B4512" s="634"/>
      <c r="C4512" s="634"/>
      <c r="D4512" s="634"/>
      <c r="E4512" s="634"/>
      <c r="F4512" s="553"/>
      <c r="G4512" s="634"/>
      <c r="H4512" s="552"/>
      <c r="I4512" s="631"/>
      <c r="J4512" s="630"/>
      <c r="K4512" s="633"/>
      <c r="L4512" s="632"/>
      <c r="M4512" s="579"/>
    </row>
    <row r="4513" spans="1:13">
      <c r="A4513" s="554" t="s">
        <v>11</v>
      </c>
      <c r="B4513" s="634"/>
      <c r="C4513" s="634"/>
      <c r="D4513" s="634"/>
      <c r="E4513" s="634"/>
      <c r="F4513" s="553"/>
      <c r="G4513" s="634"/>
      <c r="H4513" s="552"/>
      <c r="I4513" s="631"/>
      <c r="J4513" s="630"/>
      <c r="K4513" s="633"/>
      <c r="L4513" s="632"/>
      <c r="M4513" s="579"/>
    </row>
    <row r="4514" spans="1:13">
      <c r="A4514" s="554" t="s">
        <v>10</v>
      </c>
      <c r="B4514" s="634"/>
      <c r="C4514" s="634"/>
      <c r="D4514" s="634"/>
      <c r="E4514" s="634"/>
      <c r="F4514" s="553"/>
      <c r="G4514" s="634"/>
      <c r="H4514" s="552"/>
      <c r="I4514" s="631"/>
      <c r="J4514" s="630"/>
      <c r="K4514" s="633"/>
      <c r="L4514" s="632"/>
      <c r="M4514" s="579"/>
    </row>
    <row r="4515" spans="1:13" ht="19.5" thickBot="1">
      <c r="A4515" s="1310" t="s">
        <v>9</v>
      </c>
      <c r="B4515" s="1311"/>
      <c r="C4515" s="1311"/>
      <c r="D4515" s="1311"/>
      <c r="E4515" s="1311"/>
      <c r="F4515" s="1311"/>
      <c r="G4515" s="1311"/>
      <c r="H4515" s="1312"/>
      <c r="I4515" s="631"/>
      <c r="J4515" s="630"/>
      <c r="K4515" s="631"/>
      <c r="L4515" s="630"/>
      <c r="M4515" s="579"/>
    </row>
    <row r="4516" spans="1:13">
      <c r="A4516" s="629" t="s">
        <v>8</v>
      </c>
      <c r="B4516" s="628"/>
      <c r="C4516" s="628"/>
      <c r="D4516" s="628"/>
      <c r="E4516" s="628"/>
      <c r="F4516" s="628"/>
      <c r="G4516" s="628"/>
      <c r="H4516" s="628"/>
      <c r="I4516" s="1306" t="s">
        <v>3</v>
      </c>
      <c r="J4516" s="1307"/>
      <c r="K4516" s="627"/>
      <c r="L4516" s="626"/>
      <c r="M4516" s="625"/>
    </row>
    <row r="4517" spans="1:13" ht="19.5" thickBot="1">
      <c r="A4517" s="624" t="s">
        <v>7</v>
      </c>
      <c r="B4517" s="623"/>
      <c r="C4517" s="623"/>
      <c r="D4517" s="623"/>
      <c r="E4517" s="623"/>
      <c r="F4517" s="623"/>
      <c r="G4517" s="623"/>
      <c r="H4517" s="623"/>
      <c r="I4517" s="622"/>
      <c r="J4517" s="620"/>
      <c r="K4517" s="621"/>
      <c r="L4517" s="620"/>
      <c r="M4517" s="619"/>
    </row>
    <row r="4518" spans="1:13" ht="19.5" thickBot="1">
      <c r="A4518" s="1253" t="s">
        <v>6</v>
      </c>
      <c r="B4518" s="1254"/>
      <c r="C4518" s="1254"/>
      <c r="D4518" s="1254"/>
      <c r="E4518" s="1254"/>
      <c r="F4518" s="1254"/>
      <c r="G4518" s="1254"/>
      <c r="H4518" s="1255"/>
      <c r="I4518" s="1256" t="s">
        <v>5</v>
      </c>
      <c r="J4518" s="1257"/>
      <c r="K4518" s="1258">
        <v>1.69</v>
      </c>
      <c r="L4518" s="1259"/>
      <c r="M4518" s="527">
        <f>K4518*12*I4449</f>
        <v>6818.1360000000004</v>
      </c>
    </row>
    <row r="4519" spans="1:13" ht="19.5" thickBot="1">
      <c r="A4519" s="526" t="s">
        <v>4</v>
      </c>
      <c r="B4519" s="525"/>
      <c r="C4519" s="525"/>
      <c r="D4519" s="525"/>
      <c r="E4519" s="525"/>
      <c r="F4519" s="525"/>
      <c r="G4519" s="525"/>
      <c r="H4519" s="525"/>
      <c r="I4519" s="1232" t="s">
        <v>3</v>
      </c>
      <c r="J4519" s="1233"/>
      <c r="K4519" s="1258">
        <v>0.5</v>
      </c>
      <c r="L4519" s="1259"/>
      <c r="M4519" s="521">
        <f>K4519*I4449*12</f>
        <v>2017.1999999999998</v>
      </c>
    </row>
    <row r="4520" spans="1:13" ht="19.5" thickBot="1">
      <c r="A4520" s="526" t="s">
        <v>2</v>
      </c>
      <c r="B4520" s="525"/>
      <c r="C4520" s="525"/>
      <c r="D4520" s="525"/>
      <c r="E4520" s="525"/>
      <c r="F4520" s="525"/>
      <c r="G4520" s="525"/>
      <c r="H4520" s="525"/>
      <c r="I4520" s="524"/>
      <c r="J4520" s="523"/>
      <c r="K4520" s="1258"/>
      <c r="L4520" s="1259"/>
      <c r="M4520" s="521">
        <f>K4520*12*I4449</f>
        <v>0</v>
      </c>
    </row>
    <row r="4521" spans="1:13" ht="19.5" thickBot="1">
      <c r="A4521" s="1253" t="s">
        <v>0</v>
      </c>
      <c r="B4521" s="1254"/>
      <c r="C4521" s="1254"/>
      <c r="D4521" s="1254"/>
      <c r="E4521" s="1254"/>
      <c r="F4521" s="1254"/>
      <c r="G4521" s="1254"/>
      <c r="H4521" s="1254"/>
      <c r="I4521" s="618"/>
      <c r="J4521" s="527"/>
      <c r="K4521" s="1308">
        <f>K4450+K4460+K4475+K4504+K4518+K4520+K4519</f>
        <v>68.31</v>
      </c>
      <c r="L4521" s="1309"/>
      <c r="M4521" s="527">
        <f>M4450+M4460+M4475+M4504+M4518+M4520+M4519</f>
        <v>275589.86399999994</v>
      </c>
    </row>
    <row r="4522" spans="1:13">
      <c r="A4522" s="513"/>
      <c r="B4522" s="513"/>
      <c r="C4522" s="513"/>
      <c r="D4522" s="513"/>
      <c r="E4522" s="513"/>
      <c r="F4522" s="513"/>
      <c r="G4522" s="513"/>
      <c r="H4522" s="513"/>
      <c r="I4522" s="513"/>
      <c r="J4522" s="513"/>
      <c r="K4522" s="513"/>
      <c r="L4522" s="513"/>
      <c r="M4522" s="513"/>
    </row>
    <row r="4523" spans="1:13">
      <c r="A4523" s="1298" t="s">
        <v>104</v>
      </c>
      <c r="B4523" s="1298"/>
      <c r="C4523" s="1298"/>
      <c r="D4523" s="1298"/>
      <c r="E4523" s="1298"/>
      <c r="F4523" s="1298"/>
      <c r="G4523" s="1298"/>
      <c r="H4523" s="1298"/>
      <c r="I4523" s="1298"/>
      <c r="J4523" s="1298"/>
      <c r="K4523" s="1298"/>
      <c r="L4523" s="1298"/>
      <c r="M4523" s="617"/>
    </row>
    <row r="4524" spans="1:13">
      <c r="A4524" s="1327" t="s">
        <v>139</v>
      </c>
      <c r="B4524" s="1327"/>
      <c r="C4524" s="1327"/>
      <c r="D4524" s="1327"/>
      <c r="E4524" s="1327"/>
      <c r="F4524" s="1327"/>
      <c r="G4524" s="1327"/>
      <c r="H4524" s="1327"/>
      <c r="I4524" s="1327"/>
      <c r="J4524" s="1327"/>
      <c r="K4524" s="1327"/>
      <c r="L4524" s="1327"/>
      <c r="M4524" s="617"/>
    </row>
    <row r="4525" spans="1:13">
      <c r="A4525" s="671"/>
      <c r="B4525" s="671"/>
      <c r="C4525" s="671"/>
      <c r="D4525" s="671"/>
      <c r="E4525" s="671"/>
      <c r="F4525" s="671" t="s">
        <v>223</v>
      </c>
      <c r="G4525" s="671"/>
      <c r="H4525" s="671"/>
      <c r="I4525" s="671"/>
      <c r="J4525" s="671"/>
      <c r="K4525" s="671"/>
      <c r="L4525" s="671"/>
      <c r="M4525" s="617"/>
    </row>
    <row r="4526" spans="1:13">
      <c r="A4526" s="575"/>
      <c r="B4526" s="574"/>
      <c r="C4526" s="1328" t="s">
        <v>100</v>
      </c>
      <c r="D4526" s="1328"/>
      <c r="E4526" s="1328"/>
      <c r="F4526" s="574"/>
      <c r="G4526" s="574"/>
      <c r="H4526" s="661"/>
      <c r="I4526" s="1321" t="s">
        <v>99</v>
      </c>
      <c r="J4526" s="1322"/>
      <c r="K4526" s="1321" t="s">
        <v>98</v>
      </c>
      <c r="L4526" s="1322"/>
      <c r="M4526" s="650"/>
    </row>
    <row r="4527" spans="1:13">
      <c r="A4527" s="638"/>
      <c r="B4527" s="631"/>
      <c r="C4527" s="631"/>
      <c r="D4527" s="631"/>
      <c r="E4527" s="631"/>
      <c r="F4527" s="631"/>
      <c r="G4527" s="631"/>
      <c r="H4527" s="630"/>
      <c r="I4527" s="631"/>
      <c r="J4527" s="630"/>
      <c r="K4527" s="1313" t="s">
        <v>97</v>
      </c>
      <c r="L4527" s="1314"/>
      <c r="M4527" s="670" t="s">
        <v>96</v>
      </c>
    </row>
    <row r="4528" spans="1:13">
      <c r="A4528" s="638"/>
      <c r="B4528" s="631"/>
      <c r="C4528" s="631"/>
      <c r="D4528" s="631"/>
      <c r="E4528" s="631"/>
      <c r="F4528" s="631"/>
      <c r="G4528" s="631"/>
      <c r="H4528" s="630"/>
      <c r="I4528" s="1313" t="s">
        <v>95</v>
      </c>
      <c r="J4528" s="1314"/>
      <c r="K4528" s="1317" t="s">
        <v>94</v>
      </c>
      <c r="L4528" s="1318"/>
      <c r="M4528" s="670" t="s">
        <v>93</v>
      </c>
    </row>
    <row r="4529" spans="1:13" ht="19.5" thickBot="1">
      <c r="A4529" s="575"/>
      <c r="B4529" s="574"/>
      <c r="C4529" s="574"/>
      <c r="D4529" s="574"/>
      <c r="E4529" s="574"/>
      <c r="F4529" s="574"/>
      <c r="G4529" s="574"/>
      <c r="H4529" s="661"/>
      <c r="I4529" s="1325">
        <v>952.3</v>
      </c>
      <c r="J4529" s="1326"/>
      <c r="K4529" s="1280"/>
      <c r="L4529" s="1281"/>
      <c r="M4529" s="669"/>
    </row>
    <row r="4530" spans="1:13">
      <c r="A4530" s="660" t="s">
        <v>92</v>
      </c>
      <c r="B4530" s="647"/>
      <c r="C4530" s="647"/>
      <c r="D4530" s="647"/>
      <c r="E4530" s="647"/>
      <c r="F4530" s="647"/>
      <c r="G4530" s="647"/>
      <c r="H4530" s="668"/>
      <c r="I4530" s="627"/>
      <c r="J4530" s="626"/>
      <c r="K4530" s="1293">
        <f>K4533+K4536</f>
        <v>7.59</v>
      </c>
      <c r="L4530" s="1288"/>
      <c r="M4530" s="625">
        <f>K4530*12*I4529</f>
        <v>86735.483999999997</v>
      </c>
    </row>
    <row r="4531" spans="1:13">
      <c r="A4531" s="667" t="s">
        <v>91</v>
      </c>
      <c r="B4531" s="666"/>
      <c r="C4531" s="666"/>
      <c r="D4531" s="666"/>
      <c r="E4531" s="666"/>
      <c r="F4531" s="666"/>
      <c r="G4531" s="666"/>
      <c r="H4531" s="665"/>
      <c r="I4531" s="631"/>
      <c r="J4531" s="630"/>
      <c r="K4531" s="518"/>
      <c r="L4531" s="541"/>
      <c r="M4531" s="664"/>
    </row>
    <row r="4532" spans="1:13" ht="19.5" thickBot="1">
      <c r="A4532" s="656" t="s">
        <v>90</v>
      </c>
      <c r="B4532" s="663"/>
      <c r="C4532" s="663"/>
      <c r="D4532" s="663"/>
      <c r="E4532" s="663"/>
      <c r="F4532" s="663"/>
      <c r="G4532" s="663"/>
      <c r="H4532" s="662"/>
      <c r="I4532" s="621"/>
      <c r="J4532" s="620"/>
      <c r="K4532" s="531"/>
      <c r="L4532" s="530"/>
      <c r="M4532" s="619"/>
    </row>
    <row r="4533" spans="1:13">
      <c r="A4533" s="569" t="s">
        <v>89</v>
      </c>
      <c r="B4533" s="577"/>
      <c r="C4533" s="577"/>
      <c r="D4533" s="577"/>
      <c r="E4533" s="577"/>
      <c r="F4533" s="577"/>
      <c r="G4533" s="577"/>
      <c r="H4533" s="645"/>
      <c r="I4533" s="1317" t="s">
        <v>27</v>
      </c>
      <c r="J4533" s="1318"/>
      <c r="K4533" s="1251">
        <v>4.54</v>
      </c>
      <c r="L4533" s="1252"/>
      <c r="M4533" s="579">
        <f>K4533*12*I4529</f>
        <v>51881.304000000004</v>
      </c>
    </row>
    <row r="4534" spans="1:13">
      <c r="A4534" s="554" t="s">
        <v>80</v>
      </c>
      <c r="B4534" s="631"/>
      <c r="C4534" s="631"/>
      <c r="D4534" s="631"/>
      <c r="E4534" s="631"/>
      <c r="F4534" s="631"/>
      <c r="G4534" s="631"/>
      <c r="H4534" s="630"/>
      <c r="I4534" s="1313" t="s">
        <v>70</v>
      </c>
      <c r="J4534" s="1314"/>
      <c r="K4534" s="573"/>
      <c r="L4534" s="541"/>
      <c r="M4534" s="579"/>
    </row>
    <row r="4535" spans="1:13">
      <c r="A4535" s="569" t="s">
        <v>79</v>
      </c>
      <c r="B4535" s="577"/>
      <c r="C4535" s="577"/>
      <c r="D4535" s="577"/>
      <c r="E4535" s="577"/>
      <c r="F4535" s="577"/>
      <c r="G4535" s="577"/>
      <c r="H4535" s="645"/>
      <c r="I4535" s="1317"/>
      <c r="J4535" s="1318"/>
      <c r="K4535" s="573"/>
      <c r="L4535" s="541"/>
      <c r="M4535" s="579"/>
    </row>
    <row r="4536" spans="1:13">
      <c r="A4536" s="569" t="s">
        <v>88</v>
      </c>
      <c r="B4536" s="577"/>
      <c r="C4536" s="577"/>
      <c r="D4536" s="577"/>
      <c r="E4536" s="577"/>
      <c r="F4536" s="577"/>
      <c r="G4536" s="577"/>
      <c r="H4536" s="645"/>
      <c r="I4536" s="1319" t="s">
        <v>59</v>
      </c>
      <c r="J4536" s="1320"/>
      <c r="K4536" s="1271">
        <v>3.05</v>
      </c>
      <c r="L4536" s="1272"/>
      <c r="M4536" s="579">
        <f>K4536*12*I4529</f>
        <v>34854.179999999993</v>
      </c>
    </row>
    <row r="4537" spans="1:13">
      <c r="A4537" s="566" t="s">
        <v>87</v>
      </c>
      <c r="B4537" s="640"/>
      <c r="C4537" s="640"/>
      <c r="D4537" s="640"/>
      <c r="E4537" s="640"/>
      <c r="F4537" s="640"/>
      <c r="G4537" s="640"/>
      <c r="H4537" s="639"/>
      <c r="I4537" s="1313" t="s">
        <v>70</v>
      </c>
      <c r="J4537" s="1314"/>
      <c r="K4537" s="607"/>
      <c r="L4537" s="606"/>
      <c r="M4537" s="579"/>
    </row>
    <row r="4538" spans="1:13">
      <c r="A4538" s="562" t="s">
        <v>86</v>
      </c>
      <c r="B4538" s="574"/>
      <c r="C4538" s="574"/>
      <c r="D4538" s="574"/>
      <c r="E4538" s="574"/>
      <c r="F4538" s="574"/>
      <c r="G4538" s="574"/>
      <c r="H4538" s="661"/>
      <c r="I4538" s="1313"/>
      <c r="J4538" s="1314"/>
      <c r="K4538" s="573"/>
      <c r="L4538" s="541"/>
      <c r="M4538" s="579"/>
    </row>
    <row r="4539" spans="1:13" ht="19.5" thickBot="1">
      <c r="A4539" s="569" t="s">
        <v>85</v>
      </c>
      <c r="B4539" s="568"/>
      <c r="C4539" s="568"/>
      <c r="D4539" s="568"/>
      <c r="E4539" s="568"/>
      <c r="F4539" s="568"/>
      <c r="G4539" s="568"/>
      <c r="H4539" s="567"/>
      <c r="I4539" s="577"/>
      <c r="J4539" s="645"/>
      <c r="K4539" s="1238"/>
      <c r="L4539" s="1239"/>
      <c r="M4539" s="579"/>
    </row>
    <row r="4540" spans="1:13">
      <c r="A4540" s="660" t="s">
        <v>84</v>
      </c>
      <c r="B4540" s="659"/>
      <c r="C4540" s="659"/>
      <c r="D4540" s="659"/>
      <c r="E4540" s="659"/>
      <c r="F4540" s="659"/>
      <c r="G4540" s="659"/>
      <c r="H4540" s="658"/>
      <c r="I4540" s="627"/>
      <c r="J4540" s="657"/>
      <c r="K4540" s="1290">
        <f>K4542+K4547+K4550</f>
        <v>6.1999999999999993</v>
      </c>
      <c r="L4540" s="1288"/>
      <c r="M4540" s="625">
        <f>K4540*12*I4529</f>
        <v>70851.12</v>
      </c>
    </row>
    <row r="4541" spans="1:13" ht="19.5" thickBot="1">
      <c r="A4541" s="656" t="s">
        <v>83</v>
      </c>
      <c r="B4541" s="655"/>
      <c r="C4541" s="655"/>
      <c r="D4541" s="655"/>
      <c r="E4541" s="655"/>
      <c r="F4541" s="655"/>
      <c r="G4541" s="655"/>
      <c r="H4541" s="654"/>
      <c r="I4541" s="621"/>
      <c r="J4541" s="653"/>
      <c r="K4541" s="531"/>
      <c r="L4541" s="530"/>
      <c r="M4541" s="619"/>
    </row>
    <row r="4542" spans="1:13">
      <c r="A4542" s="554" t="s">
        <v>82</v>
      </c>
      <c r="B4542" s="553"/>
      <c r="C4542" s="553"/>
      <c r="D4542" s="553"/>
      <c r="E4542" s="553"/>
      <c r="F4542" s="553"/>
      <c r="G4542" s="553"/>
      <c r="H4542" s="552"/>
      <c r="I4542" s="1313" t="s">
        <v>27</v>
      </c>
      <c r="J4542" s="1314"/>
      <c r="K4542" s="1251">
        <v>3.11</v>
      </c>
      <c r="L4542" s="1252"/>
      <c r="M4542" s="579">
        <f>K4542*12*I4529</f>
        <v>35539.835999999996</v>
      </c>
    </row>
    <row r="4543" spans="1:13">
      <c r="A4543" s="569" t="s">
        <v>81</v>
      </c>
      <c r="B4543" s="568"/>
      <c r="C4543" s="568"/>
      <c r="D4543" s="568"/>
      <c r="E4543" s="568"/>
      <c r="F4543" s="568"/>
      <c r="G4543" s="568"/>
      <c r="H4543" s="567"/>
      <c r="I4543" s="652"/>
      <c r="J4543" s="651"/>
      <c r="K4543" s="573"/>
      <c r="L4543" s="541"/>
      <c r="M4543" s="579"/>
    </row>
    <row r="4544" spans="1:13">
      <c r="A4544" s="554" t="s">
        <v>80</v>
      </c>
      <c r="B4544" s="631"/>
      <c r="C4544" s="631"/>
      <c r="D4544" s="631"/>
      <c r="E4544" s="631"/>
      <c r="F4544" s="631"/>
      <c r="G4544" s="631"/>
      <c r="H4544" s="630"/>
      <c r="I4544" s="1313" t="s">
        <v>70</v>
      </c>
      <c r="J4544" s="1314"/>
      <c r="K4544" s="573"/>
      <c r="L4544" s="541"/>
      <c r="M4544" s="579"/>
    </row>
    <row r="4545" spans="1:13">
      <c r="A4545" s="569" t="s">
        <v>79</v>
      </c>
      <c r="B4545" s="577"/>
      <c r="C4545" s="577"/>
      <c r="D4545" s="577"/>
      <c r="E4545" s="577"/>
      <c r="F4545" s="577"/>
      <c r="G4545" s="577"/>
      <c r="H4545" s="645"/>
      <c r="I4545" s="1317"/>
      <c r="J4545" s="1318"/>
      <c r="K4545" s="573"/>
      <c r="L4545" s="541"/>
      <c r="M4545" s="579"/>
    </row>
    <row r="4546" spans="1:13">
      <c r="A4546" s="566" t="s">
        <v>78</v>
      </c>
      <c r="B4546" s="640"/>
      <c r="C4546" s="639"/>
      <c r="D4546" s="631"/>
      <c r="E4546" s="631"/>
      <c r="F4546" s="631"/>
      <c r="G4546" s="631"/>
      <c r="H4546" s="630"/>
      <c r="I4546" s="1313" t="s">
        <v>70</v>
      </c>
      <c r="J4546" s="1314"/>
      <c r="K4546" s="573"/>
      <c r="L4546" s="541"/>
      <c r="M4546" s="579"/>
    </row>
    <row r="4547" spans="1:13">
      <c r="A4547" s="554" t="s">
        <v>77</v>
      </c>
      <c r="B4547" s="631"/>
      <c r="C4547" s="631"/>
      <c r="D4547" s="640"/>
      <c r="E4547" s="640"/>
      <c r="F4547" s="640"/>
      <c r="G4547" s="640"/>
      <c r="H4547" s="639"/>
      <c r="I4547" s="1319" t="s">
        <v>59</v>
      </c>
      <c r="J4547" s="1320"/>
      <c r="K4547" s="1271">
        <v>1.36</v>
      </c>
      <c r="L4547" s="1272"/>
      <c r="M4547" s="579">
        <f>K4547*12*I4529</f>
        <v>15541.536</v>
      </c>
    </row>
    <row r="4548" spans="1:13">
      <c r="A4548" s="562" t="s">
        <v>76</v>
      </c>
      <c r="B4548" s="561"/>
      <c r="C4548" s="561"/>
      <c r="D4548" s="561"/>
      <c r="E4548" s="561"/>
      <c r="F4548" s="561"/>
      <c r="G4548" s="561"/>
      <c r="H4548" s="560"/>
      <c r="I4548" s="1321" t="s">
        <v>75</v>
      </c>
      <c r="J4548" s="1322"/>
      <c r="K4548" s="573"/>
      <c r="L4548" s="541"/>
      <c r="M4548" s="579"/>
    </row>
    <row r="4549" spans="1:13">
      <c r="A4549" s="569"/>
      <c r="B4549" s="568"/>
      <c r="C4549" s="568"/>
      <c r="D4549" s="568"/>
      <c r="E4549" s="568"/>
      <c r="F4549" s="568"/>
      <c r="G4549" s="568"/>
      <c r="H4549" s="567"/>
      <c r="I4549" s="577" t="s">
        <v>74</v>
      </c>
      <c r="J4549" s="645"/>
      <c r="K4549" s="573"/>
      <c r="L4549" s="541"/>
      <c r="M4549" s="579"/>
    </row>
    <row r="4550" spans="1:13">
      <c r="A4550" s="562" t="s">
        <v>73</v>
      </c>
      <c r="B4550" s="561"/>
      <c r="C4550" s="561"/>
      <c r="D4550" s="561"/>
      <c r="E4550" s="561"/>
      <c r="F4550" s="561"/>
      <c r="G4550" s="561"/>
      <c r="H4550" s="560"/>
      <c r="I4550" s="1321" t="s">
        <v>59</v>
      </c>
      <c r="J4550" s="1322"/>
      <c r="K4550" s="1271">
        <v>1.73</v>
      </c>
      <c r="L4550" s="1272"/>
      <c r="M4550" s="579">
        <f>K4550*12*I4529</f>
        <v>19769.747999999996</v>
      </c>
    </row>
    <row r="4551" spans="1:13">
      <c r="A4551" s="569" t="s">
        <v>72</v>
      </c>
      <c r="B4551" s="568"/>
      <c r="C4551" s="568"/>
      <c r="D4551" s="568"/>
      <c r="E4551" s="568"/>
      <c r="F4551" s="568"/>
      <c r="G4551" s="568"/>
      <c r="H4551" s="567"/>
      <c r="I4551" s="577"/>
      <c r="J4551" s="645"/>
      <c r="K4551" s="573"/>
      <c r="L4551" s="541"/>
      <c r="M4551" s="579"/>
    </row>
    <row r="4552" spans="1:13">
      <c r="A4552" s="562" t="s">
        <v>71</v>
      </c>
      <c r="B4552" s="561"/>
      <c r="C4552" s="561"/>
      <c r="D4552" s="561"/>
      <c r="E4552" s="561"/>
      <c r="F4552" s="561"/>
      <c r="G4552" s="561"/>
      <c r="H4552" s="560"/>
      <c r="I4552" s="1313" t="s">
        <v>70</v>
      </c>
      <c r="J4552" s="1314"/>
      <c r="K4552" s="573"/>
      <c r="L4552" s="541"/>
      <c r="M4552" s="579"/>
    </row>
    <row r="4553" spans="1:13">
      <c r="A4553" s="562" t="s">
        <v>69</v>
      </c>
      <c r="B4553" s="561"/>
      <c r="C4553" s="561"/>
      <c r="D4553" s="561"/>
      <c r="E4553" s="561"/>
      <c r="F4553" s="561"/>
      <c r="G4553" s="561"/>
      <c r="H4553" s="560"/>
      <c r="I4553" s="1321" t="s">
        <v>68</v>
      </c>
      <c r="J4553" s="1322"/>
      <c r="K4553" s="591"/>
      <c r="L4553" s="590"/>
      <c r="M4553" s="650"/>
    </row>
    <row r="4554" spans="1:13" ht="19.5" thickBot="1">
      <c r="A4554" s="569"/>
      <c r="B4554" s="568"/>
      <c r="C4554" s="568"/>
      <c r="D4554" s="568"/>
      <c r="E4554" s="568"/>
      <c r="F4554" s="568"/>
      <c r="G4554" s="568"/>
      <c r="H4554" s="567"/>
      <c r="I4554" s="1323" t="s">
        <v>67</v>
      </c>
      <c r="J4554" s="1324"/>
      <c r="K4554" s="581"/>
      <c r="L4554" s="580"/>
      <c r="M4554" s="649"/>
    </row>
    <row r="4555" spans="1:13">
      <c r="A4555" s="648" t="s">
        <v>66</v>
      </c>
      <c r="B4555" s="647"/>
      <c r="C4555" s="647"/>
      <c r="D4555" s="647"/>
      <c r="E4555" s="647"/>
      <c r="F4555" s="647"/>
      <c r="G4555" s="627"/>
      <c r="H4555" s="626"/>
      <c r="I4555" s="627"/>
      <c r="J4555" s="626"/>
      <c r="K4555" s="1287">
        <f>K4557+K4564+K4572+K4576+K4577+K4581</f>
        <v>35.910000000000004</v>
      </c>
      <c r="L4555" s="1288"/>
      <c r="M4555" s="625">
        <f>M4557+M4564+M4572+M4576+M4577+M4581</f>
        <v>410365.11599999998</v>
      </c>
    </row>
    <row r="4556" spans="1:13" ht="19.5" thickBot="1">
      <c r="A4556" s="646"/>
      <c r="B4556" s="621"/>
      <c r="C4556" s="621"/>
      <c r="D4556" s="621"/>
      <c r="E4556" s="621"/>
      <c r="F4556" s="621"/>
      <c r="G4556" s="621"/>
      <c r="H4556" s="620"/>
      <c r="I4556" s="621"/>
      <c r="J4556" s="620"/>
      <c r="K4556" s="531"/>
      <c r="L4556" s="530"/>
      <c r="M4556" s="619"/>
    </row>
    <row r="4557" spans="1:13" ht="19.5" thickBot="1">
      <c r="A4557" s="1253" t="s">
        <v>65</v>
      </c>
      <c r="B4557" s="1254"/>
      <c r="C4557" s="1254"/>
      <c r="D4557" s="1254"/>
      <c r="E4557" s="1254"/>
      <c r="F4557" s="1254"/>
      <c r="G4557" s="1254"/>
      <c r="H4557" s="1273"/>
      <c r="I4557" s="636"/>
      <c r="J4557" s="635"/>
      <c r="K4557" s="1289">
        <f>K4558+K4559+K4560+K4562+K4563</f>
        <v>9.6900000000000013</v>
      </c>
      <c r="L4557" s="1284"/>
      <c r="M4557" s="559">
        <f>K4557*12*I4529</f>
        <v>110733.444</v>
      </c>
    </row>
    <row r="4558" spans="1:13">
      <c r="A4558" s="569" t="s">
        <v>64</v>
      </c>
      <c r="B4558" s="568"/>
      <c r="C4558" s="568"/>
      <c r="D4558" s="568"/>
      <c r="E4558" s="568"/>
      <c r="F4558" s="568"/>
      <c r="G4558" s="568"/>
      <c r="H4558" s="567"/>
      <c r="I4558" s="1317" t="s">
        <v>63</v>
      </c>
      <c r="J4558" s="1318"/>
      <c r="K4558" s="1251">
        <v>2.2400000000000002</v>
      </c>
      <c r="L4558" s="1252"/>
      <c r="M4558" s="579">
        <f>K4558*12*I4529</f>
        <v>25597.824000000001</v>
      </c>
    </row>
    <row r="4559" spans="1:13">
      <c r="A4559" s="566" t="s">
        <v>62</v>
      </c>
      <c r="B4559" s="565"/>
      <c r="C4559" s="565"/>
      <c r="D4559" s="565"/>
      <c r="E4559" s="565"/>
      <c r="F4559" s="565"/>
      <c r="G4559" s="565"/>
      <c r="H4559" s="564"/>
      <c r="I4559" s="1319" t="s">
        <v>61</v>
      </c>
      <c r="J4559" s="1320"/>
      <c r="K4559" s="1271">
        <v>5.28</v>
      </c>
      <c r="L4559" s="1272"/>
      <c r="M4559" s="579">
        <f>K4559*12*I4529</f>
        <v>60337.727999999996</v>
      </c>
    </row>
    <row r="4560" spans="1:13">
      <c r="A4560" s="562" t="s">
        <v>60</v>
      </c>
      <c r="B4560" s="561"/>
      <c r="C4560" s="561"/>
      <c r="D4560" s="561"/>
      <c r="E4560" s="561"/>
      <c r="F4560" s="561"/>
      <c r="G4560" s="561"/>
      <c r="H4560" s="560"/>
      <c r="I4560" s="1321" t="s">
        <v>59</v>
      </c>
      <c r="J4560" s="1322"/>
      <c r="K4560" s="1271">
        <v>0.6</v>
      </c>
      <c r="L4560" s="1272"/>
      <c r="M4560" s="579">
        <f>K4560*12*I4529</f>
        <v>6856.5599999999986</v>
      </c>
    </row>
    <row r="4561" spans="1:13">
      <c r="A4561" s="569" t="s">
        <v>58</v>
      </c>
      <c r="B4561" s="577"/>
      <c r="C4561" s="577"/>
      <c r="D4561" s="577"/>
      <c r="E4561" s="568"/>
      <c r="F4561" s="568"/>
      <c r="G4561" s="568"/>
      <c r="H4561" s="567"/>
      <c r="I4561" s="577"/>
      <c r="J4561" s="645"/>
      <c r="K4561" s="518"/>
      <c r="L4561" s="541"/>
      <c r="M4561" s="579"/>
    </row>
    <row r="4562" spans="1:13">
      <c r="A4562" s="566" t="s">
        <v>57</v>
      </c>
      <c r="B4562" s="565"/>
      <c r="C4562" s="565"/>
      <c r="D4562" s="565"/>
      <c r="E4562" s="565"/>
      <c r="F4562" s="565"/>
      <c r="G4562" s="565"/>
      <c r="H4562" s="564"/>
      <c r="I4562" s="1319" t="s">
        <v>27</v>
      </c>
      <c r="J4562" s="1320"/>
      <c r="K4562" s="1271">
        <v>0.18</v>
      </c>
      <c r="L4562" s="1272"/>
      <c r="M4562" s="579">
        <f>K4562*12*I4529</f>
        <v>2056.9679999999998</v>
      </c>
    </row>
    <row r="4563" spans="1:13" ht="19.5" thickBot="1">
      <c r="A4563" s="562" t="s">
        <v>56</v>
      </c>
      <c r="B4563" s="561"/>
      <c r="C4563" s="561"/>
      <c r="D4563" s="561"/>
      <c r="E4563" s="561"/>
      <c r="F4563" s="561"/>
      <c r="G4563" s="561"/>
      <c r="H4563" s="560"/>
      <c r="I4563" s="1280" t="s">
        <v>27</v>
      </c>
      <c r="J4563" s="1281"/>
      <c r="K4563" s="1282">
        <v>1.39</v>
      </c>
      <c r="L4563" s="1283"/>
      <c r="M4563" s="579">
        <f>K4563*12*I4529</f>
        <v>15884.364</v>
      </c>
    </row>
    <row r="4564" spans="1:13" ht="19.5" thickBot="1">
      <c r="A4564" s="1266" t="s">
        <v>55</v>
      </c>
      <c r="B4564" s="1267"/>
      <c r="C4564" s="1267"/>
      <c r="D4564" s="1267"/>
      <c r="E4564" s="1267"/>
      <c r="F4564" s="1267"/>
      <c r="G4564" s="1267"/>
      <c r="H4564" s="1268"/>
      <c r="I4564" s="636"/>
      <c r="J4564" s="635"/>
      <c r="K4564" s="1274">
        <f>K4565+K4566+K4568+K4569+K4570+K4571</f>
        <v>2.5499999999999998</v>
      </c>
      <c r="L4564" s="1284"/>
      <c r="M4564" s="559">
        <f>K4564*12*I4529</f>
        <v>29140.379999999997</v>
      </c>
    </row>
    <row r="4565" spans="1:13">
      <c r="A4565" s="578" t="s">
        <v>54</v>
      </c>
      <c r="B4565" s="577"/>
      <c r="C4565" s="577"/>
      <c r="D4565" s="577"/>
      <c r="E4565" s="577"/>
      <c r="F4565" s="568"/>
      <c r="G4565" s="568"/>
      <c r="H4565" s="567"/>
      <c r="I4565" s="644"/>
      <c r="J4565" s="630"/>
      <c r="K4565" s="1251">
        <v>0.14000000000000001</v>
      </c>
      <c r="L4565" s="1252"/>
      <c r="M4565" s="579">
        <f>K4565*12*I4529</f>
        <v>1599.864</v>
      </c>
    </row>
    <row r="4566" spans="1:13">
      <c r="A4566" s="575" t="s">
        <v>53</v>
      </c>
      <c r="B4566" s="574"/>
      <c r="C4566" s="574"/>
      <c r="D4566" s="574"/>
      <c r="E4566" s="574"/>
      <c r="F4566" s="561"/>
      <c r="G4566" s="561"/>
      <c r="H4566" s="560"/>
      <c r="I4566" s="1313" t="s">
        <v>52</v>
      </c>
      <c r="J4566" s="1314"/>
      <c r="K4566" s="1271">
        <v>1.22</v>
      </c>
      <c r="L4566" s="1272"/>
      <c r="M4566" s="579">
        <f>K4566*12*I4529</f>
        <v>13941.672</v>
      </c>
    </row>
    <row r="4567" spans="1:13">
      <c r="A4567" s="569" t="s">
        <v>51</v>
      </c>
      <c r="B4567" s="568"/>
      <c r="C4567" s="568"/>
      <c r="D4567" s="568"/>
      <c r="E4567" s="568"/>
      <c r="F4567" s="568"/>
      <c r="G4567" s="568"/>
      <c r="H4567" s="567"/>
      <c r="I4567" s="1317" t="s">
        <v>50</v>
      </c>
      <c r="J4567" s="1318"/>
      <c r="K4567" s="573"/>
      <c r="L4567" s="541"/>
      <c r="M4567" s="579"/>
    </row>
    <row r="4568" spans="1:13">
      <c r="A4568" s="566" t="s">
        <v>49</v>
      </c>
      <c r="B4568" s="565"/>
      <c r="C4568" s="565"/>
      <c r="D4568" s="565"/>
      <c r="E4568" s="565"/>
      <c r="F4568" s="565"/>
      <c r="G4568" s="565"/>
      <c r="H4568" s="564"/>
      <c r="I4568" s="1319" t="s">
        <v>48</v>
      </c>
      <c r="J4568" s="1320"/>
      <c r="K4568" s="1271">
        <v>0.75</v>
      </c>
      <c r="L4568" s="1272"/>
      <c r="M4568" s="579">
        <f>K4568*12*I4529</f>
        <v>8570.6999999999989</v>
      </c>
    </row>
    <row r="4569" spans="1:13">
      <c r="A4569" s="566" t="s">
        <v>47</v>
      </c>
      <c r="B4569" s="565"/>
      <c r="C4569" s="565"/>
      <c r="D4569" s="565"/>
      <c r="E4569" s="565"/>
      <c r="F4569" s="565"/>
      <c r="G4569" s="565"/>
      <c r="H4569" s="564"/>
      <c r="I4569" s="1319" t="s">
        <v>46</v>
      </c>
      <c r="J4569" s="1320"/>
      <c r="K4569" s="1271">
        <v>0.19</v>
      </c>
      <c r="L4569" s="1272"/>
      <c r="M4569" s="579">
        <f>K4569*12*I4529</f>
        <v>2171.2440000000001</v>
      </c>
    </row>
    <row r="4570" spans="1:13">
      <c r="A4570" s="562" t="s">
        <v>38</v>
      </c>
      <c r="B4570" s="561"/>
      <c r="C4570" s="561"/>
      <c r="D4570" s="561"/>
      <c r="E4570" s="561"/>
      <c r="F4570" s="561"/>
      <c r="G4570" s="561"/>
      <c r="H4570" s="560"/>
      <c r="I4570" s="1319" t="s">
        <v>37</v>
      </c>
      <c r="J4570" s="1320"/>
      <c r="K4570" s="1238">
        <v>0.1</v>
      </c>
      <c r="L4570" s="1239"/>
      <c r="M4570" s="579">
        <f>K4570*12*I4529</f>
        <v>1142.7600000000002</v>
      </c>
    </row>
    <row r="4571" spans="1:13" ht="19.5" thickBot="1">
      <c r="A4571" s="562" t="s">
        <v>45</v>
      </c>
      <c r="B4571" s="561"/>
      <c r="C4571" s="561"/>
      <c r="D4571" s="561"/>
      <c r="E4571" s="561"/>
      <c r="F4571" s="561"/>
      <c r="G4571" s="561"/>
      <c r="H4571" s="560"/>
      <c r="I4571" s="1280" t="s">
        <v>44</v>
      </c>
      <c r="J4571" s="1281"/>
      <c r="K4571" s="1242">
        <v>0.15</v>
      </c>
      <c r="L4571" s="1243"/>
      <c r="M4571" s="643">
        <f>K4571*12*I4529</f>
        <v>1714.1399999999996</v>
      </c>
    </row>
    <row r="4572" spans="1:13" ht="19.5" thickBot="1">
      <c r="A4572" s="1266" t="s">
        <v>43</v>
      </c>
      <c r="B4572" s="1267"/>
      <c r="C4572" s="1267"/>
      <c r="D4572" s="1267"/>
      <c r="E4572" s="1267"/>
      <c r="F4572" s="1267"/>
      <c r="G4572" s="1267"/>
      <c r="H4572" s="1268"/>
      <c r="I4572" s="642"/>
      <c r="J4572" s="641"/>
      <c r="K4572" s="1269">
        <f>K4573+K4574+K4575</f>
        <v>1.67</v>
      </c>
      <c r="L4572" s="1270"/>
      <c r="M4572" s="559">
        <f>K4572*12*I4529</f>
        <v>19084.091999999997</v>
      </c>
    </row>
    <row r="4573" spans="1:13">
      <c r="A4573" s="569" t="s">
        <v>42</v>
      </c>
      <c r="B4573" s="568"/>
      <c r="C4573" s="568"/>
      <c r="D4573" s="568"/>
      <c r="E4573" s="568"/>
      <c r="F4573" s="568"/>
      <c r="G4573" s="568"/>
      <c r="H4573" s="567"/>
      <c r="I4573" s="1315" t="s">
        <v>41</v>
      </c>
      <c r="J4573" s="1316"/>
      <c r="K4573" s="1236">
        <v>0.8</v>
      </c>
      <c r="L4573" s="1237"/>
      <c r="M4573" s="579">
        <f>K4573*12*I4529</f>
        <v>9142.0800000000017</v>
      </c>
    </row>
    <row r="4574" spans="1:13">
      <c r="A4574" s="566" t="s">
        <v>40</v>
      </c>
      <c r="B4574" s="565"/>
      <c r="C4574" s="565"/>
      <c r="D4574" s="565"/>
      <c r="E4574" s="565"/>
      <c r="F4574" s="565"/>
      <c r="G4574" s="565"/>
      <c r="H4574" s="564"/>
      <c r="I4574" s="640" t="s">
        <v>39</v>
      </c>
      <c r="J4574" s="639"/>
      <c r="K4574" s="1238">
        <v>0.7</v>
      </c>
      <c r="L4574" s="1239"/>
      <c r="M4574" s="579">
        <f>K4574*12*I4529</f>
        <v>7999.3199999999979</v>
      </c>
    </row>
    <row r="4575" spans="1:13" ht="19.5" thickBot="1">
      <c r="A4575" s="562" t="s">
        <v>38</v>
      </c>
      <c r="B4575" s="561"/>
      <c r="C4575" s="561"/>
      <c r="D4575" s="561"/>
      <c r="E4575" s="561"/>
      <c r="F4575" s="561"/>
      <c r="G4575" s="561"/>
      <c r="H4575" s="560"/>
      <c r="I4575" s="1280" t="s">
        <v>37</v>
      </c>
      <c r="J4575" s="1281"/>
      <c r="K4575" s="1242">
        <v>0.17</v>
      </c>
      <c r="L4575" s="1243"/>
      <c r="M4575" s="579">
        <f>K4575*12*I4529</f>
        <v>1942.692</v>
      </c>
    </row>
    <row r="4576" spans="1:13" ht="19.5" thickBot="1">
      <c r="A4576" s="557" t="s">
        <v>36</v>
      </c>
      <c r="B4576" s="556"/>
      <c r="C4576" s="556"/>
      <c r="D4576" s="556"/>
      <c r="E4576" s="556"/>
      <c r="F4576" s="556"/>
      <c r="G4576" s="556"/>
      <c r="H4576" s="555"/>
      <c r="I4576" s="1244" t="s">
        <v>35</v>
      </c>
      <c r="J4576" s="1245"/>
      <c r="K4576" s="1246">
        <v>19.93</v>
      </c>
      <c r="L4576" s="1247"/>
      <c r="M4576" s="559">
        <f>K4576*12*I4529</f>
        <v>227752.068</v>
      </c>
    </row>
    <row r="4577" spans="1:13" ht="19.5" thickBot="1">
      <c r="A4577" s="1253" t="s">
        <v>34</v>
      </c>
      <c r="B4577" s="1254"/>
      <c r="C4577" s="1254"/>
      <c r="D4577" s="1254"/>
      <c r="E4577" s="1254"/>
      <c r="F4577" s="1254"/>
      <c r="G4577" s="1254"/>
      <c r="H4577" s="1273"/>
      <c r="I4577" s="636"/>
      <c r="J4577" s="635"/>
      <c r="K4577" s="1246">
        <v>1.98</v>
      </c>
      <c r="L4577" s="1247"/>
      <c r="M4577" s="559">
        <f>K4577*12*I4529</f>
        <v>22626.647999999997</v>
      </c>
    </row>
    <row r="4578" spans="1:13">
      <c r="A4578" s="554" t="s">
        <v>33</v>
      </c>
      <c r="B4578" s="553"/>
      <c r="C4578" s="553"/>
      <c r="D4578" s="553"/>
      <c r="E4578" s="553"/>
      <c r="F4578" s="553"/>
      <c r="G4578" s="553"/>
      <c r="H4578" s="552"/>
      <c r="I4578" s="1306" t="s">
        <v>32</v>
      </c>
      <c r="J4578" s="1307"/>
      <c r="K4578" s="633"/>
      <c r="L4578" s="632"/>
      <c r="M4578" s="579"/>
    </row>
    <row r="4579" spans="1:13">
      <c r="A4579" s="554" t="s">
        <v>31</v>
      </c>
      <c r="B4579" s="553"/>
      <c r="C4579" s="553"/>
      <c r="D4579" s="553"/>
      <c r="E4579" s="553"/>
      <c r="F4579" s="553"/>
      <c r="G4579" s="553"/>
      <c r="H4579" s="552"/>
      <c r="I4579" s="631"/>
      <c r="J4579" s="630"/>
      <c r="K4579" s="633"/>
      <c r="L4579" s="632"/>
      <c r="M4579" s="579"/>
    </row>
    <row r="4580" spans="1:13" ht="19.5" thickBot="1">
      <c r="A4580" s="554" t="s">
        <v>30</v>
      </c>
      <c r="B4580" s="553"/>
      <c r="C4580" s="553"/>
      <c r="D4580" s="553"/>
      <c r="E4580" s="553"/>
      <c r="F4580" s="553"/>
      <c r="G4580" s="553"/>
      <c r="H4580" s="552"/>
      <c r="I4580" s="638"/>
      <c r="J4580" s="630"/>
      <c r="K4580" s="633"/>
      <c r="L4580" s="632"/>
      <c r="M4580" s="579"/>
    </row>
    <row r="4581" spans="1:13" ht="19.5" thickBot="1">
      <c r="A4581" s="557" t="s">
        <v>29</v>
      </c>
      <c r="B4581" s="556"/>
      <c r="C4581" s="556"/>
      <c r="D4581" s="556"/>
      <c r="E4581" s="556"/>
      <c r="F4581" s="556"/>
      <c r="G4581" s="556"/>
      <c r="H4581" s="555"/>
      <c r="I4581" s="636"/>
      <c r="J4581" s="635"/>
      <c r="K4581" s="1246">
        <v>0.09</v>
      </c>
      <c r="L4581" s="1247"/>
      <c r="M4581" s="559">
        <f>K4581*12*I4529</f>
        <v>1028.4839999999999</v>
      </c>
    </row>
    <row r="4582" spans="1:13">
      <c r="A4582" s="554" t="s">
        <v>28</v>
      </c>
      <c r="B4582" s="553"/>
      <c r="C4582" s="553"/>
      <c r="D4582" s="553"/>
      <c r="E4582" s="553"/>
      <c r="F4582" s="553"/>
      <c r="G4582" s="553"/>
      <c r="H4582" s="552"/>
      <c r="I4582" s="1306" t="s">
        <v>27</v>
      </c>
      <c r="J4582" s="1307"/>
      <c r="K4582" s="637"/>
      <c r="L4582" s="632"/>
      <c r="M4582" s="579"/>
    </row>
    <row r="4583" spans="1:13" ht="19.5" thickBot="1">
      <c r="A4583" s="554" t="s">
        <v>26</v>
      </c>
      <c r="B4583" s="553"/>
      <c r="C4583" s="553"/>
      <c r="D4583" s="553"/>
      <c r="E4583" s="553"/>
      <c r="F4583" s="553"/>
      <c r="G4583" s="553"/>
      <c r="H4583" s="552"/>
      <c r="I4583" s="631"/>
      <c r="J4583" s="630"/>
      <c r="K4583" s="637"/>
      <c r="L4583" s="632"/>
      <c r="M4583" s="579"/>
    </row>
    <row r="4584" spans="1:13" ht="19.5" thickBot="1">
      <c r="A4584" s="1253" t="s">
        <v>111</v>
      </c>
      <c r="B4584" s="1254"/>
      <c r="C4584" s="1254"/>
      <c r="D4584" s="1254"/>
      <c r="E4584" s="1254"/>
      <c r="F4584" s="1254"/>
      <c r="G4584" s="1254"/>
      <c r="H4584" s="1273"/>
      <c r="I4584" s="636"/>
      <c r="J4584" s="635"/>
      <c r="K4584" s="1246">
        <v>7.34</v>
      </c>
      <c r="L4584" s="1247"/>
      <c r="M4584" s="559">
        <f>K4584*12*I4529</f>
        <v>83878.583999999988</v>
      </c>
    </row>
    <row r="4585" spans="1:13">
      <c r="A4585" s="554" t="s">
        <v>24</v>
      </c>
      <c r="B4585" s="634"/>
      <c r="C4585" s="634"/>
      <c r="D4585" s="634"/>
      <c r="E4585" s="634"/>
      <c r="F4585" s="553"/>
      <c r="G4585" s="634"/>
      <c r="H4585" s="552"/>
      <c r="I4585" s="1313" t="s">
        <v>23</v>
      </c>
      <c r="J4585" s="1314"/>
      <c r="K4585" s="633"/>
      <c r="L4585" s="632"/>
      <c r="M4585" s="579"/>
    </row>
    <row r="4586" spans="1:13">
      <c r="A4586" s="554" t="s">
        <v>22</v>
      </c>
      <c r="B4586" s="634"/>
      <c r="C4586" s="634"/>
      <c r="D4586" s="634"/>
      <c r="E4586" s="634"/>
      <c r="F4586" s="553"/>
      <c r="G4586" s="634"/>
      <c r="H4586" s="552"/>
      <c r="I4586" s="1313" t="s">
        <v>21</v>
      </c>
      <c r="J4586" s="1314"/>
      <c r="K4586" s="633"/>
      <c r="L4586" s="632"/>
      <c r="M4586" s="579"/>
    </row>
    <row r="4587" spans="1:13">
      <c r="A4587" s="554" t="s">
        <v>20</v>
      </c>
      <c r="B4587" s="634"/>
      <c r="C4587" s="634"/>
      <c r="D4587" s="634"/>
      <c r="E4587" s="634"/>
      <c r="F4587" s="553"/>
      <c r="G4587" s="634"/>
      <c r="H4587" s="552"/>
      <c r="I4587" s="1313" t="s">
        <v>19</v>
      </c>
      <c r="J4587" s="1314"/>
      <c r="K4587" s="633"/>
      <c r="L4587" s="632"/>
      <c r="M4587" s="579"/>
    </row>
    <row r="4588" spans="1:13">
      <c r="A4588" s="554" t="s">
        <v>18</v>
      </c>
      <c r="B4588" s="634"/>
      <c r="C4588" s="634"/>
      <c r="D4588" s="634"/>
      <c r="E4588" s="634"/>
      <c r="F4588" s="553"/>
      <c r="G4588" s="634"/>
      <c r="H4588" s="552"/>
      <c r="I4588" s="1313" t="s">
        <v>17</v>
      </c>
      <c r="J4588" s="1314"/>
      <c r="K4588" s="633"/>
      <c r="L4588" s="632"/>
      <c r="M4588" s="579"/>
    </row>
    <row r="4589" spans="1:13">
      <c r="A4589" s="554" t="s">
        <v>16</v>
      </c>
      <c r="B4589" s="634"/>
      <c r="C4589" s="634"/>
      <c r="D4589" s="634"/>
      <c r="E4589" s="634"/>
      <c r="F4589" s="553"/>
      <c r="G4589" s="634"/>
      <c r="H4589" s="552"/>
      <c r="I4589" s="1313" t="s">
        <v>15</v>
      </c>
      <c r="J4589" s="1314"/>
      <c r="K4589" s="633"/>
      <c r="L4589" s="632"/>
      <c r="M4589" s="579"/>
    </row>
    <row r="4590" spans="1:13">
      <c r="A4590" s="554" t="s">
        <v>14</v>
      </c>
      <c r="B4590" s="634"/>
      <c r="C4590" s="634"/>
      <c r="D4590" s="634"/>
      <c r="E4590" s="634"/>
      <c r="F4590" s="553"/>
      <c r="G4590" s="634"/>
      <c r="H4590" s="552"/>
      <c r="I4590" s="631"/>
      <c r="J4590" s="630"/>
      <c r="K4590" s="633"/>
      <c r="L4590" s="632"/>
      <c r="M4590" s="579"/>
    </row>
    <row r="4591" spans="1:13">
      <c r="A4591" s="554" t="s">
        <v>13</v>
      </c>
      <c r="B4591" s="634"/>
      <c r="C4591" s="634"/>
      <c r="D4591" s="634"/>
      <c r="E4591" s="634"/>
      <c r="F4591" s="553"/>
      <c r="G4591" s="634"/>
      <c r="H4591" s="552"/>
      <c r="I4591" s="631"/>
      <c r="J4591" s="630"/>
      <c r="K4591" s="633"/>
      <c r="L4591" s="632"/>
      <c r="M4591" s="579"/>
    </row>
    <row r="4592" spans="1:13">
      <c r="A4592" s="554" t="s">
        <v>12</v>
      </c>
      <c r="B4592" s="634"/>
      <c r="C4592" s="634"/>
      <c r="D4592" s="634"/>
      <c r="E4592" s="634"/>
      <c r="F4592" s="553"/>
      <c r="G4592" s="634"/>
      <c r="H4592" s="552"/>
      <c r="I4592" s="631"/>
      <c r="J4592" s="630"/>
      <c r="K4592" s="633"/>
      <c r="L4592" s="632"/>
      <c r="M4592" s="579"/>
    </row>
    <row r="4593" spans="1:13">
      <c r="A4593" s="554" t="s">
        <v>11</v>
      </c>
      <c r="B4593" s="634"/>
      <c r="C4593" s="634"/>
      <c r="D4593" s="634"/>
      <c r="E4593" s="634"/>
      <c r="F4593" s="553"/>
      <c r="G4593" s="634"/>
      <c r="H4593" s="552"/>
      <c r="I4593" s="631"/>
      <c r="J4593" s="630"/>
      <c r="K4593" s="633"/>
      <c r="L4593" s="632"/>
      <c r="M4593" s="579"/>
    </row>
    <row r="4594" spans="1:13">
      <c r="A4594" s="554" t="s">
        <v>10</v>
      </c>
      <c r="B4594" s="634"/>
      <c r="C4594" s="634"/>
      <c r="D4594" s="634"/>
      <c r="E4594" s="634"/>
      <c r="F4594" s="553"/>
      <c r="G4594" s="634"/>
      <c r="H4594" s="552"/>
      <c r="I4594" s="631"/>
      <c r="J4594" s="630"/>
      <c r="K4594" s="633"/>
      <c r="L4594" s="632"/>
      <c r="M4594" s="579"/>
    </row>
    <row r="4595" spans="1:13" ht="19.5" thickBot="1">
      <c r="A4595" s="1310" t="s">
        <v>9</v>
      </c>
      <c r="B4595" s="1311"/>
      <c r="C4595" s="1311"/>
      <c r="D4595" s="1311"/>
      <c r="E4595" s="1311"/>
      <c r="F4595" s="1311"/>
      <c r="G4595" s="1311"/>
      <c r="H4595" s="1312"/>
      <c r="I4595" s="631"/>
      <c r="J4595" s="630"/>
      <c r="K4595" s="631"/>
      <c r="L4595" s="630"/>
      <c r="M4595" s="579"/>
    </row>
    <row r="4596" spans="1:13">
      <c r="A4596" s="629" t="s">
        <v>8</v>
      </c>
      <c r="B4596" s="628"/>
      <c r="C4596" s="628"/>
      <c r="D4596" s="628"/>
      <c r="E4596" s="628"/>
      <c r="F4596" s="628"/>
      <c r="G4596" s="628"/>
      <c r="H4596" s="628"/>
      <c r="I4596" s="1306" t="s">
        <v>3</v>
      </c>
      <c r="J4596" s="1307"/>
      <c r="K4596" s="627"/>
      <c r="L4596" s="626"/>
      <c r="M4596" s="625"/>
    </row>
    <row r="4597" spans="1:13" ht="19.5" thickBot="1">
      <c r="A4597" s="624" t="s">
        <v>7</v>
      </c>
      <c r="B4597" s="623"/>
      <c r="C4597" s="623"/>
      <c r="D4597" s="623"/>
      <c r="E4597" s="623"/>
      <c r="F4597" s="623"/>
      <c r="G4597" s="623"/>
      <c r="H4597" s="623"/>
      <c r="I4597" s="622"/>
      <c r="J4597" s="620"/>
      <c r="K4597" s="621"/>
      <c r="L4597" s="620"/>
      <c r="M4597" s="619"/>
    </row>
    <row r="4598" spans="1:13" ht="19.5" thickBot="1">
      <c r="A4598" s="1253" t="s">
        <v>6</v>
      </c>
      <c r="B4598" s="1254"/>
      <c r="C4598" s="1254"/>
      <c r="D4598" s="1254"/>
      <c r="E4598" s="1254"/>
      <c r="F4598" s="1254"/>
      <c r="G4598" s="1254"/>
      <c r="H4598" s="1255"/>
      <c r="I4598" s="1256" t="s">
        <v>5</v>
      </c>
      <c r="J4598" s="1257"/>
      <c r="K4598" s="1258">
        <v>1.72</v>
      </c>
      <c r="L4598" s="1259"/>
      <c r="M4598" s="527">
        <f>K4598*12*I4529</f>
        <v>19655.471999999998</v>
      </c>
    </row>
    <row r="4599" spans="1:13" ht="19.5" thickBot="1">
      <c r="A4599" s="526" t="s">
        <v>4</v>
      </c>
      <c r="B4599" s="525"/>
      <c r="C4599" s="525"/>
      <c r="D4599" s="525"/>
      <c r="E4599" s="525"/>
      <c r="F4599" s="525"/>
      <c r="G4599" s="525"/>
      <c r="H4599" s="525"/>
      <c r="I4599" s="1232" t="s">
        <v>3</v>
      </c>
      <c r="J4599" s="1233"/>
      <c r="K4599" s="1258">
        <v>0.44</v>
      </c>
      <c r="L4599" s="1259"/>
      <c r="M4599" s="521">
        <f>K4599*I4529*12</f>
        <v>5028.1440000000002</v>
      </c>
    </row>
    <row r="4600" spans="1:13" ht="19.5" thickBot="1">
      <c r="A4600" s="526" t="s">
        <v>2</v>
      </c>
      <c r="B4600" s="525"/>
      <c r="C4600" s="525"/>
      <c r="D4600" s="525"/>
      <c r="E4600" s="525"/>
      <c r="F4600" s="525"/>
      <c r="G4600" s="525"/>
      <c r="H4600" s="525"/>
      <c r="I4600" s="524"/>
      <c r="J4600" s="523"/>
      <c r="K4600" s="1258"/>
      <c r="L4600" s="1259"/>
      <c r="M4600" s="521">
        <f>K4600*12*I4530</f>
        <v>0</v>
      </c>
    </row>
    <row r="4601" spans="1:13" ht="19.5" thickBot="1">
      <c r="A4601" s="1253" t="s">
        <v>0</v>
      </c>
      <c r="B4601" s="1254"/>
      <c r="C4601" s="1254"/>
      <c r="D4601" s="1254"/>
      <c r="E4601" s="1254"/>
      <c r="F4601" s="1254"/>
      <c r="G4601" s="1254"/>
      <c r="H4601" s="1254"/>
      <c r="I4601" s="618"/>
      <c r="J4601" s="527"/>
      <c r="K4601" s="1308">
        <f>K4530+K4540+K4555+K4584+K4598+K4600+K4599</f>
        <v>59.2</v>
      </c>
      <c r="L4601" s="1309"/>
      <c r="M4601" s="527">
        <f>M4530+M4540+M4555+M4584+M4598+M4600+M4599</f>
        <v>676513.91999999993</v>
      </c>
    </row>
    <row r="4602" spans="1:13">
      <c r="A4602" s="513"/>
      <c r="B4602" s="513"/>
      <c r="C4602" s="513"/>
      <c r="D4602" s="513"/>
      <c r="E4602" s="513"/>
      <c r="F4602" s="513"/>
      <c r="G4602" s="513"/>
      <c r="H4602" s="513"/>
      <c r="I4602" s="513"/>
      <c r="J4602" s="513"/>
      <c r="K4602" s="513"/>
      <c r="L4602" s="513"/>
      <c r="M4602" s="513"/>
    </row>
    <row r="4604" spans="1:13">
      <c r="A4604" s="1329" t="s">
        <v>104</v>
      </c>
      <c r="B4604" s="1329"/>
      <c r="C4604" s="1329"/>
      <c r="D4604" s="1329"/>
      <c r="E4604" s="1329"/>
      <c r="F4604" s="1329"/>
      <c r="G4604" s="1329"/>
      <c r="H4604" s="1329"/>
      <c r="I4604" s="1329"/>
      <c r="J4604" s="1329"/>
      <c r="K4604" s="1329"/>
      <c r="L4604" s="1329"/>
      <c r="M4604" s="573"/>
    </row>
    <row r="4605" spans="1:13">
      <c r="A4605" s="1294" t="s">
        <v>139</v>
      </c>
      <c r="B4605" s="1294"/>
      <c r="C4605" s="1294"/>
      <c r="D4605" s="1294"/>
      <c r="E4605" s="1294"/>
      <c r="F4605" s="1294"/>
      <c r="G4605" s="1294"/>
      <c r="H4605" s="1294"/>
      <c r="I4605" s="1294"/>
      <c r="J4605" s="1294"/>
      <c r="K4605" s="1294"/>
      <c r="L4605" s="1294"/>
      <c r="M4605" s="573"/>
    </row>
    <row r="4606" spans="1:13">
      <c r="A4606" s="607"/>
      <c r="B4606" s="607"/>
      <c r="C4606" s="607"/>
      <c r="D4606" s="607"/>
      <c r="E4606" s="607"/>
      <c r="F4606" s="607" t="s">
        <v>222</v>
      </c>
      <c r="G4606" s="607"/>
      <c r="H4606" s="607"/>
      <c r="I4606" s="607"/>
      <c r="J4606" s="607"/>
      <c r="K4606" s="607"/>
      <c r="L4606" s="607"/>
      <c r="M4606" s="573"/>
    </row>
    <row r="4607" spans="1:13">
      <c r="A4607" s="615"/>
      <c r="B4607" s="591"/>
      <c r="C4607" s="1295" t="s">
        <v>100</v>
      </c>
      <c r="D4607" s="1295"/>
      <c r="E4607" s="1295"/>
      <c r="F4607" s="591"/>
      <c r="G4607" s="591"/>
      <c r="H4607" s="590"/>
      <c r="I4607" s="1285" t="s">
        <v>99</v>
      </c>
      <c r="J4607" s="1286"/>
      <c r="K4607" s="1285" t="s">
        <v>98</v>
      </c>
      <c r="L4607" s="1286"/>
      <c r="M4607" s="589"/>
    </row>
    <row r="4608" spans="1:13">
      <c r="A4608" s="558"/>
      <c r="B4608" s="518"/>
      <c r="C4608" s="518"/>
      <c r="D4608" s="518"/>
      <c r="E4608" s="518"/>
      <c r="F4608" s="518"/>
      <c r="G4608" s="518"/>
      <c r="H4608" s="541"/>
      <c r="I4608" s="518"/>
      <c r="J4608" s="541"/>
      <c r="K4608" s="1271" t="s">
        <v>97</v>
      </c>
      <c r="L4608" s="1272"/>
      <c r="M4608" s="616" t="s">
        <v>96</v>
      </c>
    </row>
    <row r="4609" spans="1:13">
      <c r="A4609" s="558"/>
      <c r="B4609" s="518"/>
      <c r="C4609" s="518"/>
      <c r="D4609" s="518"/>
      <c r="E4609" s="518"/>
      <c r="F4609" s="518"/>
      <c r="G4609" s="518"/>
      <c r="H4609" s="541"/>
      <c r="I4609" s="1271" t="s">
        <v>95</v>
      </c>
      <c r="J4609" s="1272"/>
      <c r="K4609" s="1275" t="s">
        <v>94</v>
      </c>
      <c r="L4609" s="1276"/>
      <c r="M4609" s="616" t="s">
        <v>93</v>
      </c>
    </row>
    <row r="4610" spans="1:13" ht="19.5" thickBot="1">
      <c r="A4610" s="615"/>
      <c r="B4610" s="591"/>
      <c r="C4610" s="591"/>
      <c r="D4610" s="591"/>
      <c r="E4610" s="591"/>
      <c r="F4610" s="591"/>
      <c r="G4610" s="591"/>
      <c r="H4610" s="590"/>
      <c r="I4610" s="1291">
        <v>222.5</v>
      </c>
      <c r="J4610" s="1292"/>
      <c r="K4610" s="1240"/>
      <c r="L4610" s="1241"/>
      <c r="M4610" s="614"/>
    </row>
    <row r="4611" spans="1:13">
      <c r="A4611" s="605" t="s">
        <v>92</v>
      </c>
      <c r="B4611" s="583"/>
      <c r="C4611" s="583"/>
      <c r="D4611" s="583"/>
      <c r="E4611" s="583"/>
      <c r="F4611" s="583"/>
      <c r="G4611" s="583"/>
      <c r="H4611" s="613"/>
      <c r="I4611" s="537"/>
      <c r="J4611" s="536"/>
      <c r="K4611" s="1293">
        <f>K4614+K4617</f>
        <v>7.59</v>
      </c>
      <c r="L4611" s="1288"/>
      <c r="M4611" s="535">
        <f>K4611*12*I4610</f>
        <v>20265.3</v>
      </c>
    </row>
    <row r="4612" spans="1:13">
      <c r="A4612" s="612" t="s">
        <v>91</v>
      </c>
      <c r="B4612" s="611"/>
      <c r="C4612" s="611"/>
      <c r="D4612" s="611"/>
      <c r="E4612" s="611"/>
      <c r="F4612" s="611"/>
      <c r="G4612" s="611"/>
      <c r="H4612" s="606"/>
      <c r="I4612" s="518"/>
      <c r="J4612" s="541"/>
      <c r="K4612" s="518"/>
      <c r="L4612" s="541"/>
      <c r="M4612" s="610"/>
    </row>
    <row r="4613" spans="1:13" ht="19.5" thickBot="1">
      <c r="A4613" s="601" t="s">
        <v>90</v>
      </c>
      <c r="B4613" s="609"/>
      <c r="C4613" s="609"/>
      <c r="D4613" s="609"/>
      <c r="E4613" s="609"/>
      <c r="F4613" s="609"/>
      <c r="G4613" s="609"/>
      <c r="H4613" s="608"/>
      <c r="I4613" s="531"/>
      <c r="J4613" s="530"/>
      <c r="K4613" s="531"/>
      <c r="L4613" s="530"/>
      <c r="M4613" s="529"/>
    </row>
    <row r="4614" spans="1:13">
      <c r="A4614" s="588" t="s">
        <v>89</v>
      </c>
      <c r="B4614" s="581"/>
      <c r="C4614" s="581"/>
      <c r="D4614" s="581"/>
      <c r="E4614" s="581"/>
      <c r="F4614" s="581"/>
      <c r="G4614" s="581"/>
      <c r="H4614" s="580"/>
      <c r="I4614" s="1275" t="s">
        <v>27</v>
      </c>
      <c r="J4614" s="1276"/>
      <c r="K4614" s="1251">
        <v>4.54</v>
      </c>
      <c r="L4614" s="1252"/>
      <c r="M4614" s="540">
        <f>K4614*12*I4610</f>
        <v>12121.800000000001</v>
      </c>
    </row>
    <row r="4615" spans="1:13">
      <c r="A4615" s="547" t="s">
        <v>80</v>
      </c>
      <c r="B4615" s="518"/>
      <c r="C4615" s="518"/>
      <c r="D4615" s="518"/>
      <c r="E4615" s="518"/>
      <c r="F4615" s="518"/>
      <c r="G4615" s="518"/>
      <c r="H4615" s="541"/>
      <c r="I4615" s="1271" t="s">
        <v>70</v>
      </c>
      <c r="J4615" s="1272"/>
      <c r="K4615" s="573"/>
      <c r="L4615" s="541"/>
      <c r="M4615" s="540"/>
    </row>
    <row r="4616" spans="1:13">
      <c r="A4616" s="588" t="s">
        <v>79</v>
      </c>
      <c r="B4616" s="581"/>
      <c r="C4616" s="581"/>
      <c r="D4616" s="581"/>
      <c r="E4616" s="581"/>
      <c r="F4616" s="581"/>
      <c r="G4616" s="581"/>
      <c r="H4616" s="580"/>
      <c r="I4616" s="1275"/>
      <c r="J4616" s="1276"/>
      <c r="K4616" s="573"/>
      <c r="L4616" s="541"/>
      <c r="M4616" s="540"/>
    </row>
    <row r="4617" spans="1:13">
      <c r="A4617" s="588" t="s">
        <v>88</v>
      </c>
      <c r="B4617" s="581"/>
      <c r="C4617" s="581"/>
      <c r="D4617" s="581"/>
      <c r="E4617" s="581"/>
      <c r="F4617" s="581"/>
      <c r="G4617" s="581"/>
      <c r="H4617" s="580"/>
      <c r="I4617" s="1277" t="s">
        <v>59</v>
      </c>
      <c r="J4617" s="1278"/>
      <c r="K4617" s="1271">
        <v>3.05</v>
      </c>
      <c r="L4617" s="1272"/>
      <c r="M4617" s="540">
        <f>K4617*12*I4610</f>
        <v>8143.4999999999991</v>
      </c>
    </row>
    <row r="4618" spans="1:13">
      <c r="A4618" s="595" t="s">
        <v>87</v>
      </c>
      <c r="B4618" s="563"/>
      <c r="C4618" s="563"/>
      <c r="D4618" s="563"/>
      <c r="E4618" s="563"/>
      <c r="F4618" s="563"/>
      <c r="G4618" s="563"/>
      <c r="H4618" s="517"/>
      <c r="I4618" s="1271" t="s">
        <v>70</v>
      </c>
      <c r="J4618" s="1272"/>
      <c r="K4618" s="607"/>
      <c r="L4618" s="606"/>
      <c r="M4618" s="540"/>
    </row>
    <row r="4619" spans="1:13">
      <c r="A4619" s="594" t="s">
        <v>86</v>
      </c>
      <c r="B4619" s="591"/>
      <c r="C4619" s="591"/>
      <c r="D4619" s="591"/>
      <c r="E4619" s="591"/>
      <c r="F4619" s="591"/>
      <c r="G4619" s="591"/>
      <c r="H4619" s="590"/>
      <c r="I4619" s="1271"/>
      <c r="J4619" s="1272"/>
      <c r="K4619" s="573"/>
      <c r="L4619" s="541"/>
      <c r="M4619" s="540"/>
    </row>
    <row r="4620" spans="1:13" ht="19.5" thickBot="1">
      <c r="A4620" s="588" t="s">
        <v>85</v>
      </c>
      <c r="B4620" s="587"/>
      <c r="C4620" s="587"/>
      <c r="D4620" s="587"/>
      <c r="E4620" s="587"/>
      <c r="F4620" s="587"/>
      <c r="G4620" s="587"/>
      <c r="H4620" s="586"/>
      <c r="I4620" s="581"/>
      <c r="J4620" s="580"/>
      <c r="K4620" s="1238"/>
      <c r="L4620" s="1239"/>
      <c r="M4620" s="540"/>
    </row>
    <row r="4621" spans="1:13">
      <c r="A4621" s="605" t="s">
        <v>84</v>
      </c>
      <c r="B4621" s="604"/>
      <c r="C4621" s="604"/>
      <c r="D4621" s="604"/>
      <c r="E4621" s="604"/>
      <c r="F4621" s="604"/>
      <c r="G4621" s="604"/>
      <c r="H4621" s="603"/>
      <c r="I4621" s="537"/>
      <c r="J4621" s="602"/>
      <c r="K4621" s="1290">
        <f>K4623+K4628+K4631</f>
        <v>6.1999999999999993</v>
      </c>
      <c r="L4621" s="1288"/>
      <c r="M4621" s="535">
        <f>K4621*12*I4610</f>
        <v>16553.999999999996</v>
      </c>
    </row>
    <row r="4622" spans="1:13" ht="19.5" thickBot="1">
      <c r="A4622" s="601" t="s">
        <v>83</v>
      </c>
      <c r="B4622" s="600"/>
      <c r="C4622" s="600"/>
      <c r="D4622" s="600"/>
      <c r="E4622" s="600"/>
      <c r="F4622" s="600"/>
      <c r="G4622" s="600"/>
      <c r="H4622" s="599"/>
      <c r="I4622" s="531"/>
      <c r="J4622" s="598"/>
      <c r="K4622" s="531"/>
      <c r="L4622" s="530"/>
      <c r="M4622" s="529"/>
    </row>
    <row r="4623" spans="1:13">
      <c r="A4623" s="547" t="s">
        <v>82</v>
      </c>
      <c r="B4623" s="546"/>
      <c r="C4623" s="546"/>
      <c r="D4623" s="546"/>
      <c r="E4623" s="546"/>
      <c r="F4623" s="546"/>
      <c r="G4623" s="546"/>
      <c r="H4623" s="544"/>
      <c r="I4623" s="1271" t="s">
        <v>27</v>
      </c>
      <c r="J4623" s="1272"/>
      <c r="K4623" s="1251">
        <v>3.11</v>
      </c>
      <c r="L4623" s="1252"/>
      <c r="M4623" s="540">
        <f>K4623*12*I4610</f>
        <v>8303.7000000000007</v>
      </c>
    </row>
    <row r="4624" spans="1:13">
      <c r="A4624" s="588" t="s">
        <v>81</v>
      </c>
      <c r="B4624" s="587"/>
      <c r="C4624" s="587"/>
      <c r="D4624" s="587"/>
      <c r="E4624" s="587"/>
      <c r="F4624" s="587"/>
      <c r="G4624" s="587"/>
      <c r="H4624" s="586"/>
      <c r="I4624" s="597"/>
      <c r="J4624" s="596"/>
      <c r="K4624" s="573"/>
      <c r="L4624" s="541"/>
      <c r="M4624" s="540"/>
    </row>
    <row r="4625" spans="1:13">
      <c r="A4625" s="547" t="s">
        <v>80</v>
      </c>
      <c r="B4625" s="518"/>
      <c r="C4625" s="518"/>
      <c r="D4625" s="518"/>
      <c r="E4625" s="518"/>
      <c r="F4625" s="518"/>
      <c r="G4625" s="518"/>
      <c r="H4625" s="541"/>
      <c r="I4625" s="1271" t="s">
        <v>70</v>
      </c>
      <c r="J4625" s="1272"/>
      <c r="K4625" s="573"/>
      <c r="L4625" s="541"/>
      <c r="M4625" s="540"/>
    </row>
    <row r="4626" spans="1:13">
      <c r="A4626" s="588" t="s">
        <v>79</v>
      </c>
      <c r="B4626" s="581"/>
      <c r="C4626" s="581"/>
      <c r="D4626" s="581"/>
      <c r="E4626" s="581"/>
      <c r="F4626" s="581"/>
      <c r="G4626" s="581"/>
      <c r="H4626" s="580"/>
      <c r="I4626" s="1275"/>
      <c r="J4626" s="1276"/>
      <c r="K4626" s="573"/>
      <c r="L4626" s="541"/>
      <c r="M4626" s="540"/>
    </row>
    <row r="4627" spans="1:13">
      <c r="A4627" s="595" t="s">
        <v>78</v>
      </c>
      <c r="B4627" s="563"/>
      <c r="C4627" s="517"/>
      <c r="D4627" s="518"/>
      <c r="E4627" s="518"/>
      <c r="F4627" s="518"/>
      <c r="G4627" s="518"/>
      <c r="H4627" s="541"/>
      <c r="I4627" s="1271" t="s">
        <v>70</v>
      </c>
      <c r="J4627" s="1272"/>
      <c r="K4627" s="573"/>
      <c r="L4627" s="541"/>
      <c r="M4627" s="540"/>
    </row>
    <row r="4628" spans="1:13">
      <c r="A4628" s="547" t="s">
        <v>77</v>
      </c>
      <c r="B4628" s="518"/>
      <c r="C4628" s="518"/>
      <c r="D4628" s="563"/>
      <c r="E4628" s="563"/>
      <c r="F4628" s="563"/>
      <c r="G4628" s="563"/>
      <c r="H4628" s="517"/>
      <c r="I4628" s="1277" t="s">
        <v>59</v>
      </c>
      <c r="J4628" s="1278"/>
      <c r="K4628" s="1271">
        <v>1.36</v>
      </c>
      <c r="L4628" s="1272"/>
      <c r="M4628" s="540">
        <f>K4628*12*I4610</f>
        <v>3631.2000000000003</v>
      </c>
    </row>
    <row r="4629" spans="1:13">
      <c r="A4629" s="594" t="s">
        <v>76</v>
      </c>
      <c r="B4629" s="593"/>
      <c r="C4629" s="593"/>
      <c r="D4629" s="593"/>
      <c r="E4629" s="593"/>
      <c r="F4629" s="593"/>
      <c r="G4629" s="593"/>
      <c r="H4629" s="592"/>
      <c r="I4629" s="1285" t="s">
        <v>75</v>
      </c>
      <c r="J4629" s="1286"/>
      <c r="K4629" s="573"/>
      <c r="L4629" s="541"/>
      <c r="M4629" s="540"/>
    </row>
    <row r="4630" spans="1:13">
      <c r="A4630" s="588"/>
      <c r="B4630" s="587"/>
      <c r="C4630" s="587"/>
      <c r="D4630" s="587"/>
      <c r="E4630" s="587"/>
      <c r="F4630" s="587"/>
      <c r="G4630" s="587"/>
      <c r="H4630" s="586"/>
      <c r="I4630" s="581" t="s">
        <v>74</v>
      </c>
      <c r="J4630" s="580"/>
      <c r="K4630" s="573"/>
      <c r="L4630" s="541"/>
      <c r="M4630" s="540"/>
    </row>
    <row r="4631" spans="1:13">
      <c r="A4631" s="594" t="s">
        <v>73</v>
      </c>
      <c r="B4631" s="593"/>
      <c r="C4631" s="593"/>
      <c r="D4631" s="593"/>
      <c r="E4631" s="593"/>
      <c r="F4631" s="593"/>
      <c r="G4631" s="593"/>
      <c r="H4631" s="592"/>
      <c r="I4631" s="1285" t="s">
        <v>59</v>
      </c>
      <c r="J4631" s="1286"/>
      <c r="K4631" s="1271">
        <v>1.73</v>
      </c>
      <c r="L4631" s="1272"/>
      <c r="M4631" s="540">
        <f>K4631*12*I4610</f>
        <v>4619.0999999999995</v>
      </c>
    </row>
    <row r="4632" spans="1:13">
      <c r="A4632" s="588" t="s">
        <v>72</v>
      </c>
      <c r="B4632" s="587"/>
      <c r="C4632" s="587"/>
      <c r="D4632" s="587"/>
      <c r="E4632" s="587"/>
      <c r="F4632" s="587"/>
      <c r="G4632" s="587"/>
      <c r="H4632" s="586"/>
      <c r="I4632" s="581"/>
      <c r="J4632" s="580"/>
      <c r="K4632" s="573"/>
      <c r="L4632" s="541"/>
      <c r="M4632" s="540"/>
    </row>
    <row r="4633" spans="1:13">
      <c r="A4633" s="594" t="s">
        <v>71</v>
      </c>
      <c r="B4633" s="593"/>
      <c r="C4633" s="593"/>
      <c r="D4633" s="593"/>
      <c r="E4633" s="593"/>
      <c r="F4633" s="593"/>
      <c r="G4633" s="593"/>
      <c r="H4633" s="592"/>
      <c r="I4633" s="1271" t="s">
        <v>70</v>
      </c>
      <c r="J4633" s="1272"/>
      <c r="K4633" s="573"/>
      <c r="L4633" s="541"/>
      <c r="M4633" s="540"/>
    </row>
    <row r="4634" spans="1:13">
      <c r="A4634" s="594" t="s">
        <v>69</v>
      </c>
      <c r="B4634" s="593"/>
      <c r="C4634" s="593"/>
      <c r="D4634" s="593"/>
      <c r="E4634" s="593"/>
      <c r="F4634" s="593"/>
      <c r="G4634" s="593"/>
      <c r="H4634" s="592"/>
      <c r="I4634" s="1285" t="s">
        <v>68</v>
      </c>
      <c r="J4634" s="1286"/>
      <c r="K4634" s="591"/>
      <c r="L4634" s="590"/>
      <c r="M4634" s="589"/>
    </row>
    <row r="4635" spans="1:13" ht="19.5" thickBot="1">
      <c r="A4635" s="588"/>
      <c r="B4635" s="587"/>
      <c r="C4635" s="587"/>
      <c r="D4635" s="587"/>
      <c r="E4635" s="587"/>
      <c r="F4635" s="587"/>
      <c r="G4635" s="587"/>
      <c r="H4635" s="586"/>
      <c r="I4635" s="1282" t="s">
        <v>67</v>
      </c>
      <c r="J4635" s="1283"/>
      <c r="K4635" s="581"/>
      <c r="L4635" s="580"/>
      <c r="M4635" s="585"/>
    </row>
    <row r="4636" spans="1:13">
      <c r="A4636" s="584" t="s">
        <v>66</v>
      </c>
      <c r="B4636" s="583"/>
      <c r="C4636" s="583"/>
      <c r="D4636" s="583"/>
      <c r="E4636" s="583"/>
      <c r="F4636" s="583"/>
      <c r="G4636" s="537"/>
      <c r="H4636" s="536"/>
      <c r="I4636" s="537"/>
      <c r="J4636" s="536"/>
      <c r="K4636" s="1287">
        <f>K4638+K4645+K4653+K4657+K4661</f>
        <v>14.590000000000002</v>
      </c>
      <c r="L4636" s="1288"/>
      <c r="M4636" s="535">
        <f>M4638+M4645+M4653+M4657+M4661</f>
        <v>38955.300000000003</v>
      </c>
    </row>
    <row r="4637" spans="1:13" ht="19.5" thickBot="1">
      <c r="A4637" s="582"/>
      <c r="B4637" s="531"/>
      <c r="C4637" s="531"/>
      <c r="D4637" s="531"/>
      <c r="E4637" s="531"/>
      <c r="F4637" s="531"/>
      <c r="G4637" s="531"/>
      <c r="H4637" s="530"/>
      <c r="I4637" s="531"/>
      <c r="J4637" s="530"/>
      <c r="K4637" s="531"/>
      <c r="L4637" s="530"/>
      <c r="M4637" s="529"/>
    </row>
    <row r="4638" spans="1:13" ht="19.5" thickBot="1">
      <c r="A4638" s="1228" t="s">
        <v>65</v>
      </c>
      <c r="B4638" s="1229"/>
      <c r="C4638" s="1229"/>
      <c r="D4638" s="1229"/>
      <c r="E4638" s="1229"/>
      <c r="F4638" s="1229"/>
      <c r="G4638" s="1229"/>
      <c r="H4638" s="1279"/>
      <c r="I4638" s="550"/>
      <c r="J4638" s="549"/>
      <c r="K4638" s="1289">
        <f>K4639+K4640+K4641+K4643+K4644</f>
        <v>8.3000000000000007</v>
      </c>
      <c r="L4638" s="1284"/>
      <c r="M4638" s="548">
        <f>K4638*12*I4610</f>
        <v>22161.000000000004</v>
      </c>
    </row>
    <row r="4639" spans="1:13">
      <c r="A4639" s="588" t="s">
        <v>64</v>
      </c>
      <c r="B4639" s="587"/>
      <c r="C4639" s="587"/>
      <c r="D4639" s="587"/>
      <c r="E4639" s="587"/>
      <c r="F4639" s="587"/>
      <c r="G4639" s="587"/>
      <c r="H4639" s="586"/>
      <c r="I4639" s="1275" t="s">
        <v>63</v>
      </c>
      <c r="J4639" s="1276"/>
      <c r="K4639" s="1251">
        <v>2.2400000000000002</v>
      </c>
      <c r="L4639" s="1252"/>
      <c r="M4639" s="540">
        <f>K4639*12*I4610</f>
        <v>5980.8</v>
      </c>
    </row>
    <row r="4640" spans="1:13">
      <c r="A4640" s="595" t="s">
        <v>62</v>
      </c>
      <c r="B4640" s="676"/>
      <c r="C4640" s="676"/>
      <c r="D4640" s="676"/>
      <c r="E4640" s="676"/>
      <c r="F4640" s="676"/>
      <c r="G4640" s="676"/>
      <c r="H4640" s="675"/>
      <c r="I4640" s="1277" t="s">
        <v>61</v>
      </c>
      <c r="J4640" s="1278"/>
      <c r="K4640" s="1271">
        <v>5.28</v>
      </c>
      <c r="L4640" s="1272"/>
      <c r="M4640" s="540">
        <f>K4640*12*I4610</f>
        <v>14097.6</v>
      </c>
    </row>
    <row r="4641" spans="1:13">
      <c r="A4641" s="594" t="s">
        <v>60</v>
      </c>
      <c r="B4641" s="593"/>
      <c r="C4641" s="593"/>
      <c r="D4641" s="593"/>
      <c r="E4641" s="593"/>
      <c r="F4641" s="593"/>
      <c r="G4641" s="593"/>
      <c r="H4641" s="592"/>
      <c r="I4641" s="1285" t="s">
        <v>59</v>
      </c>
      <c r="J4641" s="1286"/>
      <c r="K4641" s="1271">
        <v>0.6</v>
      </c>
      <c r="L4641" s="1272"/>
      <c r="M4641" s="540">
        <f>K4641*12*I4610</f>
        <v>1601.9999999999998</v>
      </c>
    </row>
    <row r="4642" spans="1:13">
      <c r="A4642" s="678" t="s">
        <v>58</v>
      </c>
      <c r="B4642" s="581"/>
      <c r="C4642" s="581"/>
      <c r="D4642" s="581"/>
      <c r="E4642" s="587"/>
      <c r="F4642" s="587"/>
      <c r="G4642" s="587"/>
      <c r="H4642" s="586"/>
      <c r="I4642" s="581"/>
      <c r="J4642" s="580"/>
      <c r="K4642" s="518"/>
      <c r="L4642" s="541"/>
      <c r="M4642" s="540"/>
    </row>
    <row r="4643" spans="1:13">
      <c r="A4643" s="595" t="s">
        <v>57</v>
      </c>
      <c r="B4643" s="676"/>
      <c r="C4643" s="676"/>
      <c r="D4643" s="676"/>
      <c r="E4643" s="676"/>
      <c r="F4643" s="676"/>
      <c r="G4643" s="676"/>
      <c r="H4643" s="675"/>
      <c r="I4643" s="1277" t="s">
        <v>27</v>
      </c>
      <c r="J4643" s="1278"/>
      <c r="K4643" s="1271">
        <v>0.18</v>
      </c>
      <c r="L4643" s="1272"/>
      <c r="M4643" s="540">
        <f>K4643*12*I4610</f>
        <v>480.6</v>
      </c>
    </row>
    <row r="4644" spans="1:13" ht="19.5" thickBot="1">
      <c r="A4644" s="594" t="s">
        <v>56</v>
      </c>
      <c r="B4644" s="593"/>
      <c r="C4644" s="593"/>
      <c r="D4644" s="593"/>
      <c r="E4644" s="593"/>
      <c r="F4644" s="593"/>
      <c r="G4644" s="593"/>
      <c r="H4644" s="592"/>
      <c r="I4644" s="1240" t="s">
        <v>27</v>
      </c>
      <c r="J4644" s="1241"/>
      <c r="K4644" s="1282"/>
      <c r="L4644" s="1283"/>
      <c r="M4644" s="540"/>
    </row>
    <row r="4645" spans="1:13" ht="19.5" thickBot="1">
      <c r="A4645" s="1303" t="s">
        <v>55</v>
      </c>
      <c r="B4645" s="1304"/>
      <c r="C4645" s="1304"/>
      <c r="D4645" s="1304"/>
      <c r="E4645" s="1304"/>
      <c r="F4645" s="1304"/>
      <c r="G4645" s="1304"/>
      <c r="H4645" s="1305"/>
      <c r="I4645" s="550"/>
      <c r="J4645" s="549"/>
      <c r="K4645" s="1274">
        <f>K4646+K4647+K4649+K4650+K4651+K4652</f>
        <v>2.5499999999999998</v>
      </c>
      <c r="L4645" s="1284"/>
      <c r="M4645" s="548">
        <f>K4645*12*I4610</f>
        <v>6808.4999999999991</v>
      </c>
    </row>
    <row r="4646" spans="1:13">
      <c r="A4646" s="677" t="s">
        <v>54</v>
      </c>
      <c r="B4646" s="581"/>
      <c r="C4646" s="581"/>
      <c r="D4646" s="581"/>
      <c r="E4646" s="581"/>
      <c r="F4646" s="587"/>
      <c r="G4646" s="587"/>
      <c r="H4646" s="586"/>
      <c r="I4646" s="576"/>
      <c r="J4646" s="541"/>
      <c r="K4646" s="1251">
        <v>0.14000000000000001</v>
      </c>
      <c r="L4646" s="1252"/>
      <c r="M4646" s="540">
        <f>K4646*12*I4610</f>
        <v>373.8</v>
      </c>
    </row>
    <row r="4647" spans="1:13">
      <c r="A4647" s="615" t="s">
        <v>53</v>
      </c>
      <c r="B4647" s="591"/>
      <c r="C4647" s="591"/>
      <c r="D4647" s="591"/>
      <c r="E4647" s="591"/>
      <c r="F4647" s="593"/>
      <c r="G4647" s="593"/>
      <c r="H4647" s="592"/>
      <c r="I4647" s="1271" t="s">
        <v>52</v>
      </c>
      <c r="J4647" s="1272"/>
      <c r="K4647" s="1271">
        <v>1.22</v>
      </c>
      <c r="L4647" s="1272"/>
      <c r="M4647" s="540">
        <f>K4647*12*I4610</f>
        <v>3257.4</v>
      </c>
    </row>
    <row r="4648" spans="1:13">
      <c r="A4648" s="588" t="s">
        <v>51</v>
      </c>
      <c r="B4648" s="587"/>
      <c r="C4648" s="587"/>
      <c r="D4648" s="587"/>
      <c r="E4648" s="587"/>
      <c r="F4648" s="587"/>
      <c r="G4648" s="587"/>
      <c r="H4648" s="586"/>
      <c r="I4648" s="1275" t="s">
        <v>50</v>
      </c>
      <c r="J4648" s="1276"/>
      <c r="K4648" s="573"/>
      <c r="L4648" s="541"/>
      <c r="M4648" s="540"/>
    </row>
    <row r="4649" spans="1:13">
      <c r="A4649" s="595" t="s">
        <v>49</v>
      </c>
      <c r="B4649" s="676"/>
      <c r="C4649" s="676"/>
      <c r="D4649" s="676"/>
      <c r="E4649" s="676"/>
      <c r="F4649" s="676"/>
      <c r="G4649" s="676"/>
      <c r="H4649" s="675"/>
      <c r="I4649" s="1277" t="s">
        <v>48</v>
      </c>
      <c r="J4649" s="1278"/>
      <c r="K4649" s="1271">
        <v>0.75</v>
      </c>
      <c r="L4649" s="1272"/>
      <c r="M4649" s="540">
        <f>K4649*12*I4610</f>
        <v>2002.5</v>
      </c>
    </row>
    <row r="4650" spans="1:13">
      <c r="A4650" s="595" t="s">
        <v>47</v>
      </c>
      <c r="B4650" s="676"/>
      <c r="C4650" s="676"/>
      <c r="D4650" s="676"/>
      <c r="E4650" s="676"/>
      <c r="F4650" s="676"/>
      <c r="G4650" s="676"/>
      <c r="H4650" s="675"/>
      <c r="I4650" s="1277" t="s">
        <v>46</v>
      </c>
      <c r="J4650" s="1278"/>
      <c r="K4650" s="1271">
        <v>0.19</v>
      </c>
      <c r="L4650" s="1272"/>
      <c r="M4650" s="540">
        <f>K4650*12*I4610</f>
        <v>507.30000000000007</v>
      </c>
    </row>
    <row r="4651" spans="1:13">
      <c r="A4651" s="594" t="s">
        <v>38</v>
      </c>
      <c r="B4651" s="593"/>
      <c r="C4651" s="593"/>
      <c r="D4651" s="593"/>
      <c r="E4651" s="593"/>
      <c r="F4651" s="593"/>
      <c r="G4651" s="593"/>
      <c r="H4651" s="592"/>
      <c r="I4651" s="1277" t="s">
        <v>37</v>
      </c>
      <c r="J4651" s="1278"/>
      <c r="K4651" s="1238">
        <v>0.1</v>
      </c>
      <c r="L4651" s="1239"/>
      <c r="M4651" s="540">
        <f>K4651*12*I4610</f>
        <v>267.00000000000006</v>
      </c>
    </row>
    <row r="4652" spans="1:13" ht="19.5" thickBot="1">
      <c r="A4652" s="594" t="s">
        <v>45</v>
      </c>
      <c r="B4652" s="593"/>
      <c r="C4652" s="593"/>
      <c r="D4652" s="593"/>
      <c r="E4652" s="593"/>
      <c r="F4652" s="593"/>
      <c r="G4652" s="593"/>
      <c r="H4652" s="592"/>
      <c r="I4652" s="1240" t="s">
        <v>44</v>
      </c>
      <c r="J4652" s="1241"/>
      <c r="K4652" s="1242">
        <v>0.15</v>
      </c>
      <c r="L4652" s="1243"/>
      <c r="M4652" s="572">
        <f>K4652*12*I4610</f>
        <v>400.49999999999994</v>
      </c>
    </row>
    <row r="4653" spans="1:13" ht="19.5" thickBot="1">
      <c r="A4653" s="1303" t="s">
        <v>43</v>
      </c>
      <c r="B4653" s="1304"/>
      <c r="C4653" s="1304"/>
      <c r="D4653" s="1304"/>
      <c r="E4653" s="1304"/>
      <c r="F4653" s="1304"/>
      <c r="G4653" s="1304"/>
      <c r="H4653" s="1305"/>
      <c r="I4653" s="571"/>
      <c r="J4653" s="570"/>
      <c r="K4653" s="1269">
        <f>K4654+K4655+K4656</f>
        <v>1.67</v>
      </c>
      <c r="L4653" s="1270"/>
      <c r="M4653" s="548">
        <f>K4653*12*I4610</f>
        <v>4458.8999999999996</v>
      </c>
    </row>
    <row r="4654" spans="1:13">
      <c r="A4654" s="588" t="s">
        <v>42</v>
      </c>
      <c r="B4654" s="587"/>
      <c r="C4654" s="587"/>
      <c r="D4654" s="587"/>
      <c r="E4654" s="587"/>
      <c r="F4654" s="587"/>
      <c r="G4654" s="587"/>
      <c r="H4654" s="586"/>
      <c r="I4654" s="1234" t="s">
        <v>41</v>
      </c>
      <c r="J4654" s="1235"/>
      <c r="K4654" s="1236">
        <v>0.8</v>
      </c>
      <c r="L4654" s="1237"/>
      <c r="M4654" s="540">
        <f>K4654*12*I4610</f>
        <v>2136.0000000000005</v>
      </c>
    </row>
    <row r="4655" spans="1:13">
      <c r="A4655" s="595" t="s">
        <v>40</v>
      </c>
      <c r="B4655" s="676"/>
      <c r="C4655" s="676"/>
      <c r="D4655" s="676"/>
      <c r="E4655" s="676"/>
      <c r="F4655" s="676"/>
      <c r="G4655" s="676"/>
      <c r="H4655" s="675"/>
      <c r="I4655" s="563" t="s">
        <v>39</v>
      </c>
      <c r="J4655" s="517"/>
      <c r="K4655" s="1238">
        <v>0.7</v>
      </c>
      <c r="L4655" s="1239"/>
      <c r="M4655" s="540">
        <f>K4655*12*I4610</f>
        <v>1868.9999999999998</v>
      </c>
    </row>
    <row r="4656" spans="1:13" ht="19.5" thickBot="1">
      <c r="A4656" s="594" t="s">
        <v>38</v>
      </c>
      <c r="B4656" s="593"/>
      <c r="C4656" s="593"/>
      <c r="D4656" s="593"/>
      <c r="E4656" s="593"/>
      <c r="F4656" s="593"/>
      <c r="G4656" s="593"/>
      <c r="H4656" s="592"/>
      <c r="I4656" s="1240" t="s">
        <v>37</v>
      </c>
      <c r="J4656" s="1241"/>
      <c r="K4656" s="1242">
        <v>0.17</v>
      </c>
      <c r="L4656" s="1243"/>
      <c r="M4656" s="540">
        <f>K4656*12*I4610</f>
        <v>453.90000000000003</v>
      </c>
    </row>
    <row r="4657" spans="1:13" ht="19.5" thickBot="1">
      <c r="A4657" s="1228" t="s">
        <v>106</v>
      </c>
      <c r="B4657" s="1229"/>
      <c r="C4657" s="1229"/>
      <c r="D4657" s="1229"/>
      <c r="E4657" s="1229"/>
      <c r="F4657" s="1229"/>
      <c r="G4657" s="1229"/>
      <c r="H4657" s="1279"/>
      <c r="I4657" s="550"/>
      <c r="J4657" s="549"/>
      <c r="K4657" s="1274">
        <v>1.98</v>
      </c>
      <c r="L4657" s="1270"/>
      <c r="M4657" s="548">
        <f>K4657*12*I4610</f>
        <v>5286.5999999999995</v>
      </c>
    </row>
    <row r="4658" spans="1:13">
      <c r="A4658" s="547" t="s">
        <v>33</v>
      </c>
      <c r="B4658" s="546"/>
      <c r="C4658" s="546"/>
      <c r="D4658" s="546"/>
      <c r="E4658" s="546"/>
      <c r="F4658" s="546"/>
      <c r="G4658" s="546"/>
      <c r="H4658" s="544"/>
      <c r="I4658" s="1251" t="s">
        <v>32</v>
      </c>
      <c r="J4658" s="1252"/>
      <c r="K4658" s="543"/>
      <c r="L4658" s="542"/>
      <c r="M4658" s="540"/>
    </row>
    <row r="4659" spans="1:13">
      <c r="A4659" s="547" t="s">
        <v>31</v>
      </c>
      <c r="B4659" s="546"/>
      <c r="C4659" s="546"/>
      <c r="D4659" s="546"/>
      <c r="E4659" s="546"/>
      <c r="F4659" s="546"/>
      <c r="G4659" s="546"/>
      <c r="H4659" s="544"/>
      <c r="I4659" s="518"/>
      <c r="J4659" s="541"/>
      <c r="K4659" s="543"/>
      <c r="L4659" s="542"/>
      <c r="M4659" s="540"/>
    </row>
    <row r="4660" spans="1:13" ht="19.5" thickBot="1">
      <c r="A4660" s="547" t="s">
        <v>30</v>
      </c>
      <c r="B4660" s="546"/>
      <c r="C4660" s="546"/>
      <c r="D4660" s="546"/>
      <c r="E4660" s="546"/>
      <c r="F4660" s="546"/>
      <c r="G4660" s="546"/>
      <c r="H4660" s="544"/>
      <c r="I4660" s="558"/>
      <c r="J4660" s="541"/>
      <c r="K4660" s="543"/>
      <c r="L4660" s="542"/>
      <c r="M4660" s="540"/>
    </row>
    <row r="4661" spans="1:13" ht="19.5" thickBot="1">
      <c r="A4661" s="674" t="s">
        <v>105</v>
      </c>
      <c r="B4661" s="673"/>
      <c r="C4661" s="673"/>
      <c r="D4661" s="673"/>
      <c r="E4661" s="673"/>
      <c r="F4661" s="673"/>
      <c r="G4661" s="673"/>
      <c r="H4661" s="672"/>
      <c r="I4661" s="550"/>
      <c r="J4661" s="549"/>
      <c r="K4661" s="1274">
        <v>0.09</v>
      </c>
      <c r="L4661" s="1270"/>
      <c r="M4661" s="548">
        <f>K4661*12*I4610</f>
        <v>240.3</v>
      </c>
    </row>
    <row r="4662" spans="1:13">
      <c r="A4662" s="547" t="s">
        <v>28</v>
      </c>
      <c r="B4662" s="546"/>
      <c r="C4662" s="546"/>
      <c r="D4662" s="546"/>
      <c r="E4662" s="546"/>
      <c r="F4662" s="546"/>
      <c r="G4662" s="546"/>
      <c r="H4662" s="544"/>
      <c r="I4662" s="1251" t="s">
        <v>27</v>
      </c>
      <c r="J4662" s="1252"/>
      <c r="K4662" s="551"/>
      <c r="L4662" s="542"/>
      <c r="M4662" s="540"/>
    </row>
    <row r="4663" spans="1:13" ht="19.5" thickBot="1">
      <c r="A4663" s="547" t="s">
        <v>26</v>
      </c>
      <c r="B4663" s="546"/>
      <c r="C4663" s="546"/>
      <c r="D4663" s="546"/>
      <c r="E4663" s="546"/>
      <c r="F4663" s="546"/>
      <c r="G4663" s="546"/>
      <c r="H4663" s="544"/>
      <c r="I4663" s="518"/>
      <c r="J4663" s="541"/>
      <c r="K4663" s="551"/>
      <c r="L4663" s="542"/>
      <c r="M4663" s="540"/>
    </row>
    <row r="4664" spans="1:13" ht="19.5" thickBot="1">
      <c r="A4664" s="1228" t="s">
        <v>221</v>
      </c>
      <c r="B4664" s="1229"/>
      <c r="C4664" s="1229"/>
      <c r="D4664" s="1229"/>
      <c r="E4664" s="1229"/>
      <c r="F4664" s="1229"/>
      <c r="G4664" s="1229"/>
      <c r="H4664" s="1279"/>
      <c r="I4664" s="550"/>
      <c r="J4664" s="549"/>
      <c r="K4664" s="1246">
        <v>7.16</v>
      </c>
      <c r="L4664" s="1247"/>
      <c r="M4664" s="548">
        <f>K4664*12*I4610</f>
        <v>19117.2</v>
      </c>
    </row>
    <row r="4665" spans="1:13">
      <c r="A4665" s="547" t="s">
        <v>24</v>
      </c>
      <c r="B4665" s="545"/>
      <c r="C4665" s="545"/>
      <c r="D4665" s="545"/>
      <c r="E4665" s="545"/>
      <c r="F4665" s="546"/>
      <c r="G4665" s="545"/>
      <c r="H4665" s="544"/>
      <c r="I4665" s="1271" t="s">
        <v>23</v>
      </c>
      <c r="J4665" s="1272"/>
      <c r="K4665" s="543"/>
      <c r="L4665" s="542"/>
      <c r="M4665" s="540"/>
    </row>
    <row r="4666" spans="1:13">
      <c r="A4666" s="547" t="s">
        <v>22</v>
      </c>
      <c r="B4666" s="545"/>
      <c r="C4666" s="545"/>
      <c r="D4666" s="545"/>
      <c r="E4666" s="545"/>
      <c r="F4666" s="546"/>
      <c r="G4666" s="545"/>
      <c r="H4666" s="544"/>
      <c r="I4666" s="1271" t="s">
        <v>21</v>
      </c>
      <c r="J4666" s="1272"/>
      <c r="K4666" s="543"/>
      <c r="L4666" s="542"/>
      <c r="M4666" s="540"/>
    </row>
    <row r="4667" spans="1:13">
      <c r="A4667" s="547" t="s">
        <v>20</v>
      </c>
      <c r="B4667" s="545"/>
      <c r="C4667" s="545"/>
      <c r="D4667" s="545"/>
      <c r="E4667" s="545"/>
      <c r="F4667" s="546"/>
      <c r="G4667" s="545"/>
      <c r="H4667" s="544"/>
      <c r="I4667" s="1271" t="s">
        <v>19</v>
      </c>
      <c r="J4667" s="1272"/>
      <c r="K4667" s="543"/>
      <c r="L4667" s="542"/>
      <c r="M4667" s="540"/>
    </row>
    <row r="4668" spans="1:13">
      <c r="A4668" s="547" t="s">
        <v>18</v>
      </c>
      <c r="B4668" s="545"/>
      <c r="C4668" s="545"/>
      <c r="D4668" s="545"/>
      <c r="E4668" s="545"/>
      <c r="F4668" s="546"/>
      <c r="G4668" s="545"/>
      <c r="H4668" s="544"/>
      <c r="I4668" s="1271" t="s">
        <v>17</v>
      </c>
      <c r="J4668" s="1272"/>
      <c r="K4668" s="543"/>
      <c r="L4668" s="542"/>
      <c r="M4668" s="540"/>
    </row>
    <row r="4669" spans="1:13">
      <c r="A4669" s="547" t="s">
        <v>16</v>
      </c>
      <c r="B4669" s="545"/>
      <c r="C4669" s="545"/>
      <c r="D4669" s="545"/>
      <c r="E4669" s="545"/>
      <c r="F4669" s="546"/>
      <c r="G4669" s="545"/>
      <c r="H4669" s="544"/>
      <c r="I4669" s="1271" t="s">
        <v>15</v>
      </c>
      <c r="J4669" s="1272"/>
      <c r="K4669" s="543"/>
      <c r="L4669" s="542"/>
      <c r="M4669" s="540"/>
    </row>
    <row r="4670" spans="1:13">
      <c r="A4670" s="547" t="s">
        <v>14</v>
      </c>
      <c r="B4670" s="545"/>
      <c r="C4670" s="545"/>
      <c r="D4670" s="545"/>
      <c r="E4670" s="545"/>
      <c r="F4670" s="546"/>
      <c r="G4670" s="545"/>
      <c r="H4670" s="544"/>
      <c r="I4670" s="518"/>
      <c r="J4670" s="541"/>
      <c r="K4670" s="543"/>
      <c r="L4670" s="542"/>
      <c r="M4670" s="540"/>
    </row>
    <row r="4671" spans="1:13">
      <c r="A4671" s="547" t="s">
        <v>13</v>
      </c>
      <c r="B4671" s="545"/>
      <c r="C4671" s="545"/>
      <c r="D4671" s="545"/>
      <c r="E4671" s="545"/>
      <c r="F4671" s="546"/>
      <c r="G4671" s="545"/>
      <c r="H4671" s="544"/>
      <c r="I4671" s="518"/>
      <c r="J4671" s="541"/>
      <c r="K4671" s="543"/>
      <c r="L4671" s="542"/>
      <c r="M4671" s="540"/>
    </row>
    <row r="4672" spans="1:13">
      <c r="A4672" s="547" t="s">
        <v>12</v>
      </c>
      <c r="B4672" s="545"/>
      <c r="C4672" s="545"/>
      <c r="D4672" s="545"/>
      <c r="E4672" s="545"/>
      <c r="F4672" s="546"/>
      <c r="G4672" s="545"/>
      <c r="H4672" s="544"/>
      <c r="I4672" s="518"/>
      <c r="J4672" s="541"/>
      <c r="K4672" s="543"/>
      <c r="L4672" s="542"/>
      <c r="M4672" s="540"/>
    </row>
    <row r="4673" spans="1:13">
      <c r="A4673" s="547" t="s">
        <v>11</v>
      </c>
      <c r="B4673" s="545"/>
      <c r="C4673" s="545"/>
      <c r="D4673" s="545"/>
      <c r="E4673" s="545"/>
      <c r="F4673" s="546"/>
      <c r="G4673" s="545"/>
      <c r="H4673" s="544"/>
      <c r="I4673" s="518"/>
      <c r="J4673" s="541"/>
      <c r="K4673" s="543"/>
      <c r="L4673" s="542"/>
      <c r="M4673" s="540"/>
    </row>
    <row r="4674" spans="1:13">
      <c r="A4674" s="547" t="s">
        <v>10</v>
      </c>
      <c r="B4674" s="545"/>
      <c r="C4674" s="545"/>
      <c r="D4674" s="545"/>
      <c r="E4674" s="545"/>
      <c r="F4674" s="546"/>
      <c r="G4674" s="545"/>
      <c r="H4674" s="544"/>
      <c r="I4674" s="518"/>
      <c r="J4674" s="541"/>
      <c r="K4674" s="543"/>
      <c r="L4674" s="542"/>
      <c r="M4674" s="540"/>
    </row>
    <row r="4675" spans="1:13" ht="19.5" thickBot="1">
      <c r="A4675" s="1248" t="s">
        <v>9</v>
      </c>
      <c r="B4675" s="1249"/>
      <c r="C4675" s="1249"/>
      <c r="D4675" s="1249"/>
      <c r="E4675" s="1249"/>
      <c r="F4675" s="1249"/>
      <c r="G4675" s="1249"/>
      <c r="H4675" s="1250"/>
      <c r="I4675" s="518"/>
      <c r="J4675" s="541"/>
      <c r="K4675" s="518"/>
      <c r="L4675" s="541"/>
      <c r="M4675" s="540"/>
    </row>
    <row r="4676" spans="1:13">
      <c r="A4676" s="539" t="s">
        <v>8</v>
      </c>
      <c r="B4676" s="538"/>
      <c r="C4676" s="538"/>
      <c r="D4676" s="538"/>
      <c r="E4676" s="538"/>
      <c r="F4676" s="538"/>
      <c r="G4676" s="538"/>
      <c r="H4676" s="538"/>
      <c r="I4676" s="1251" t="s">
        <v>3</v>
      </c>
      <c r="J4676" s="1252"/>
      <c r="K4676" s="537"/>
      <c r="L4676" s="536"/>
      <c r="M4676" s="535"/>
    </row>
    <row r="4677" spans="1:13" ht="19.5" thickBot="1">
      <c r="A4677" s="534" t="s">
        <v>7</v>
      </c>
      <c r="B4677" s="533"/>
      <c r="C4677" s="533"/>
      <c r="D4677" s="533"/>
      <c r="E4677" s="533"/>
      <c r="F4677" s="533"/>
      <c r="G4677" s="533"/>
      <c r="H4677" s="533"/>
      <c r="I4677" s="532"/>
      <c r="J4677" s="530"/>
      <c r="K4677" s="531"/>
      <c r="L4677" s="530"/>
      <c r="M4677" s="529"/>
    </row>
    <row r="4678" spans="1:13" ht="19.5" thickBot="1">
      <c r="A4678" s="1228" t="s">
        <v>0</v>
      </c>
      <c r="B4678" s="1229"/>
      <c r="C4678" s="1229"/>
      <c r="D4678" s="1229"/>
      <c r="E4678" s="1229"/>
      <c r="F4678" s="1229"/>
      <c r="G4678" s="1229"/>
      <c r="H4678" s="1229"/>
      <c r="I4678" s="522"/>
      <c r="J4678" s="521"/>
      <c r="K4678" s="1230">
        <f>K4611+K4621+K4636+K4664</f>
        <v>35.540000000000006</v>
      </c>
      <c r="L4678" s="1231"/>
      <c r="M4678" s="521">
        <f>M4611+M4621+M4636+M4664</f>
        <v>94891.8</v>
      </c>
    </row>
    <row r="4680" spans="1:13" s="513" customFormat="1">
      <c r="A4680" s="1329" t="s">
        <v>104</v>
      </c>
      <c r="B4680" s="1329"/>
      <c r="C4680" s="1329"/>
      <c r="D4680" s="1329"/>
      <c r="E4680" s="1329"/>
      <c r="F4680" s="1329"/>
      <c r="G4680" s="1329"/>
      <c r="H4680" s="1329"/>
      <c r="I4680" s="1329"/>
      <c r="J4680" s="1329"/>
      <c r="K4680" s="1329"/>
      <c r="L4680" s="1329"/>
      <c r="M4680" s="573"/>
    </row>
    <row r="4681" spans="1:13" s="513" customFormat="1">
      <c r="A4681" s="1294" t="s">
        <v>139</v>
      </c>
      <c r="B4681" s="1294"/>
      <c r="C4681" s="1294"/>
      <c r="D4681" s="1294"/>
      <c r="E4681" s="1294"/>
      <c r="F4681" s="1294"/>
      <c r="G4681" s="1294"/>
      <c r="H4681" s="1294"/>
      <c r="I4681" s="1294"/>
      <c r="J4681" s="1294"/>
      <c r="K4681" s="1294"/>
      <c r="L4681" s="1294"/>
      <c r="M4681" s="573"/>
    </row>
    <row r="4682" spans="1:13" s="513" customFormat="1">
      <c r="A4682" s="607"/>
      <c r="B4682" s="607"/>
      <c r="C4682" s="607"/>
      <c r="D4682" s="607"/>
      <c r="E4682" s="607"/>
      <c r="F4682" s="607" t="s">
        <v>220</v>
      </c>
      <c r="G4682" s="607"/>
      <c r="H4682" s="607"/>
      <c r="I4682" s="607"/>
      <c r="J4682" s="607"/>
      <c r="K4682" s="607"/>
      <c r="L4682" s="607"/>
      <c r="M4682" s="573"/>
    </row>
    <row r="4683" spans="1:13" s="513" customFormat="1">
      <c r="A4683" s="615"/>
      <c r="B4683" s="591"/>
      <c r="C4683" s="1295" t="s">
        <v>100</v>
      </c>
      <c r="D4683" s="1295"/>
      <c r="E4683" s="1295"/>
      <c r="F4683" s="591"/>
      <c r="G4683" s="591"/>
      <c r="H4683" s="590"/>
      <c r="I4683" s="1285" t="s">
        <v>99</v>
      </c>
      <c r="J4683" s="1286"/>
      <c r="K4683" s="1285" t="s">
        <v>98</v>
      </c>
      <c r="L4683" s="1286"/>
      <c r="M4683" s="589"/>
    </row>
    <row r="4684" spans="1:13" s="513" customFormat="1">
      <c r="A4684" s="558"/>
      <c r="B4684" s="518"/>
      <c r="C4684" s="518"/>
      <c r="D4684" s="518"/>
      <c r="E4684" s="518"/>
      <c r="F4684" s="518"/>
      <c r="G4684" s="518"/>
      <c r="H4684" s="541"/>
      <c r="I4684" s="518"/>
      <c r="J4684" s="541"/>
      <c r="K4684" s="1271" t="s">
        <v>97</v>
      </c>
      <c r="L4684" s="1272"/>
      <c r="M4684" s="616" t="s">
        <v>96</v>
      </c>
    </row>
    <row r="4685" spans="1:13" s="513" customFormat="1">
      <c r="A4685" s="558"/>
      <c r="B4685" s="518"/>
      <c r="C4685" s="518"/>
      <c r="D4685" s="518"/>
      <c r="E4685" s="518"/>
      <c r="F4685" s="518"/>
      <c r="G4685" s="518"/>
      <c r="H4685" s="541"/>
      <c r="I4685" s="1271" t="s">
        <v>95</v>
      </c>
      <c r="J4685" s="1272"/>
      <c r="K4685" s="1275" t="s">
        <v>94</v>
      </c>
      <c r="L4685" s="1276"/>
      <c r="M4685" s="616" t="s">
        <v>93</v>
      </c>
    </row>
    <row r="4686" spans="1:13" s="513" customFormat="1" ht="19.5" thickBot="1">
      <c r="A4686" s="615"/>
      <c r="B4686" s="591"/>
      <c r="C4686" s="591"/>
      <c r="D4686" s="591"/>
      <c r="E4686" s="591"/>
      <c r="F4686" s="591"/>
      <c r="G4686" s="591"/>
      <c r="H4686" s="590"/>
      <c r="I4686" s="1291">
        <v>382.1</v>
      </c>
      <c r="J4686" s="1292"/>
      <c r="K4686" s="1240"/>
      <c r="L4686" s="1241"/>
      <c r="M4686" s="614"/>
    </row>
    <row r="4687" spans="1:13" s="513" customFormat="1">
      <c r="A4687" s="605" t="s">
        <v>92</v>
      </c>
      <c r="B4687" s="583"/>
      <c r="C4687" s="583"/>
      <c r="D4687" s="583"/>
      <c r="E4687" s="583"/>
      <c r="F4687" s="583"/>
      <c r="G4687" s="583"/>
      <c r="H4687" s="613"/>
      <c r="I4687" s="537"/>
      <c r="J4687" s="536"/>
      <c r="K4687" s="1293">
        <f>K4690+K4693</f>
        <v>7.59</v>
      </c>
      <c r="L4687" s="1288"/>
      <c r="M4687" s="535">
        <f>K4687*12*I4686</f>
        <v>34801.667999999998</v>
      </c>
    </row>
    <row r="4688" spans="1:13" s="513" customFormat="1">
      <c r="A4688" s="612" t="s">
        <v>91</v>
      </c>
      <c r="B4688" s="611"/>
      <c r="C4688" s="611"/>
      <c r="D4688" s="611"/>
      <c r="E4688" s="611"/>
      <c r="F4688" s="611"/>
      <c r="G4688" s="611"/>
      <c r="H4688" s="606"/>
      <c r="I4688" s="518"/>
      <c r="J4688" s="541"/>
      <c r="K4688" s="518"/>
      <c r="L4688" s="541"/>
      <c r="M4688" s="610"/>
    </row>
    <row r="4689" spans="1:13" s="513" customFormat="1" ht="19.5" thickBot="1">
      <c r="A4689" s="601" t="s">
        <v>90</v>
      </c>
      <c r="B4689" s="609"/>
      <c r="C4689" s="609"/>
      <c r="D4689" s="609"/>
      <c r="E4689" s="609"/>
      <c r="F4689" s="609"/>
      <c r="G4689" s="609"/>
      <c r="H4689" s="608"/>
      <c r="I4689" s="531"/>
      <c r="J4689" s="530"/>
      <c r="K4689" s="531"/>
      <c r="L4689" s="530"/>
      <c r="M4689" s="529"/>
    </row>
    <row r="4690" spans="1:13" s="513" customFormat="1">
      <c r="A4690" s="588" t="s">
        <v>89</v>
      </c>
      <c r="B4690" s="581"/>
      <c r="C4690" s="581"/>
      <c r="D4690" s="581"/>
      <c r="E4690" s="581"/>
      <c r="F4690" s="581"/>
      <c r="G4690" s="581"/>
      <c r="H4690" s="580"/>
      <c r="I4690" s="1275" t="s">
        <v>27</v>
      </c>
      <c r="J4690" s="1276"/>
      <c r="K4690" s="1251">
        <v>4.54</v>
      </c>
      <c r="L4690" s="1252"/>
      <c r="M4690" s="540">
        <f>K4690*12*I4686</f>
        <v>20816.808000000005</v>
      </c>
    </row>
    <row r="4691" spans="1:13" s="513" customFormat="1">
      <c r="A4691" s="547" t="s">
        <v>80</v>
      </c>
      <c r="B4691" s="518"/>
      <c r="C4691" s="518"/>
      <c r="D4691" s="518"/>
      <c r="E4691" s="518"/>
      <c r="F4691" s="518"/>
      <c r="G4691" s="518"/>
      <c r="H4691" s="541"/>
      <c r="I4691" s="1271" t="s">
        <v>70</v>
      </c>
      <c r="J4691" s="1272"/>
      <c r="K4691" s="573"/>
      <c r="L4691" s="541"/>
      <c r="M4691" s="540"/>
    </row>
    <row r="4692" spans="1:13" s="513" customFormat="1">
      <c r="A4692" s="588" t="s">
        <v>79</v>
      </c>
      <c r="B4692" s="581"/>
      <c r="C4692" s="581"/>
      <c r="D4692" s="581"/>
      <c r="E4692" s="581"/>
      <c r="F4692" s="581"/>
      <c r="G4692" s="581"/>
      <c r="H4692" s="580"/>
      <c r="I4692" s="1275"/>
      <c r="J4692" s="1276"/>
      <c r="K4692" s="573"/>
      <c r="L4692" s="541"/>
      <c r="M4692" s="540"/>
    </row>
    <row r="4693" spans="1:13" s="513" customFormat="1">
      <c r="A4693" s="588" t="s">
        <v>88</v>
      </c>
      <c r="B4693" s="581"/>
      <c r="C4693" s="581"/>
      <c r="D4693" s="581"/>
      <c r="E4693" s="581"/>
      <c r="F4693" s="581"/>
      <c r="G4693" s="581"/>
      <c r="H4693" s="580"/>
      <c r="I4693" s="1277" t="s">
        <v>59</v>
      </c>
      <c r="J4693" s="1278"/>
      <c r="K4693" s="1271">
        <v>3.05</v>
      </c>
      <c r="L4693" s="1272"/>
      <c r="M4693" s="540">
        <f>K4693*12*I4686</f>
        <v>13984.859999999999</v>
      </c>
    </row>
    <row r="4694" spans="1:13" s="513" customFormat="1">
      <c r="A4694" s="595" t="s">
        <v>87</v>
      </c>
      <c r="B4694" s="563"/>
      <c r="C4694" s="563"/>
      <c r="D4694" s="563"/>
      <c r="E4694" s="563"/>
      <c r="F4694" s="563"/>
      <c r="G4694" s="563"/>
      <c r="H4694" s="517"/>
      <c r="I4694" s="1271" t="s">
        <v>70</v>
      </c>
      <c r="J4694" s="1272"/>
      <c r="K4694" s="607"/>
      <c r="L4694" s="606"/>
      <c r="M4694" s="540"/>
    </row>
    <row r="4695" spans="1:13" s="513" customFormat="1">
      <c r="A4695" s="594" t="s">
        <v>86</v>
      </c>
      <c r="B4695" s="591"/>
      <c r="C4695" s="591"/>
      <c r="D4695" s="591"/>
      <c r="E4695" s="591"/>
      <c r="F4695" s="591"/>
      <c r="G4695" s="591"/>
      <c r="H4695" s="590"/>
      <c r="I4695" s="1271"/>
      <c r="J4695" s="1272"/>
      <c r="K4695" s="573"/>
      <c r="L4695" s="541"/>
      <c r="M4695" s="540"/>
    </row>
    <row r="4696" spans="1:13" s="513" customFormat="1" ht="19.5" thickBot="1">
      <c r="A4696" s="588" t="s">
        <v>85</v>
      </c>
      <c r="B4696" s="587"/>
      <c r="C4696" s="587"/>
      <c r="D4696" s="587"/>
      <c r="E4696" s="587"/>
      <c r="F4696" s="587"/>
      <c r="G4696" s="587"/>
      <c r="H4696" s="586"/>
      <c r="I4696" s="581"/>
      <c r="J4696" s="580"/>
      <c r="K4696" s="1238"/>
      <c r="L4696" s="1239"/>
      <c r="M4696" s="540"/>
    </row>
    <row r="4697" spans="1:13" s="513" customFormat="1">
      <c r="A4697" s="605" t="s">
        <v>84</v>
      </c>
      <c r="B4697" s="604"/>
      <c r="C4697" s="604"/>
      <c r="D4697" s="604"/>
      <c r="E4697" s="604"/>
      <c r="F4697" s="604"/>
      <c r="G4697" s="604"/>
      <c r="H4697" s="603"/>
      <c r="I4697" s="537"/>
      <c r="J4697" s="602"/>
      <c r="K4697" s="1290">
        <f>K4699+K4704+K4707</f>
        <v>6.1999999999999993</v>
      </c>
      <c r="L4697" s="1288"/>
      <c r="M4697" s="535">
        <f>K4697*12*I4686</f>
        <v>28428.239999999998</v>
      </c>
    </row>
    <row r="4698" spans="1:13" s="513" customFormat="1" ht="19.5" thickBot="1">
      <c r="A4698" s="601" t="s">
        <v>83</v>
      </c>
      <c r="B4698" s="600"/>
      <c r="C4698" s="600"/>
      <c r="D4698" s="600"/>
      <c r="E4698" s="600"/>
      <c r="F4698" s="600"/>
      <c r="G4698" s="600"/>
      <c r="H4698" s="599"/>
      <c r="I4698" s="531"/>
      <c r="J4698" s="598"/>
      <c r="K4698" s="531"/>
      <c r="L4698" s="530"/>
      <c r="M4698" s="529"/>
    </row>
    <row r="4699" spans="1:13" s="513" customFormat="1">
      <c r="A4699" s="547" t="s">
        <v>82</v>
      </c>
      <c r="B4699" s="546"/>
      <c r="C4699" s="546"/>
      <c r="D4699" s="546"/>
      <c r="E4699" s="546"/>
      <c r="F4699" s="546"/>
      <c r="G4699" s="546"/>
      <c r="H4699" s="544"/>
      <c r="I4699" s="1271" t="s">
        <v>27</v>
      </c>
      <c r="J4699" s="1272"/>
      <c r="K4699" s="1251">
        <v>3.11</v>
      </c>
      <c r="L4699" s="1252"/>
      <c r="M4699" s="540">
        <f>K4699*12*I4686</f>
        <v>14259.972000000002</v>
      </c>
    </row>
    <row r="4700" spans="1:13" s="513" customFormat="1">
      <c r="A4700" s="588" t="s">
        <v>81</v>
      </c>
      <c r="B4700" s="587"/>
      <c r="C4700" s="587"/>
      <c r="D4700" s="587"/>
      <c r="E4700" s="587"/>
      <c r="F4700" s="587"/>
      <c r="G4700" s="587"/>
      <c r="H4700" s="586"/>
      <c r="I4700" s="597"/>
      <c r="J4700" s="596"/>
      <c r="K4700" s="573"/>
      <c r="L4700" s="541"/>
      <c r="M4700" s="540"/>
    </row>
    <row r="4701" spans="1:13" s="513" customFormat="1">
      <c r="A4701" s="547" t="s">
        <v>80</v>
      </c>
      <c r="B4701" s="518"/>
      <c r="C4701" s="518"/>
      <c r="D4701" s="518"/>
      <c r="E4701" s="518"/>
      <c r="F4701" s="518"/>
      <c r="G4701" s="518"/>
      <c r="H4701" s="541"/>
      <c r="I4701" s="1271" t="s">
        <v>70</v>
      </c>
      <c r="J4701" s="1272"/>
      <c r="K4701" s="573"/>
      <c r="L4701" s="541"/>
      <c r="M4701" s="540"/>
    </row>
    <row r="4702" spans="1:13" s="513" customFormat="1">
      <c r="A4702" s="588" t="s">
        <v>79</v>
      </c>
      <c r="B4702" s="581"/>
      <c r="C4702" s="581"/>
      <c r="D4702" s="581"/>
      <c r="E4702" s="581"/>
      <c r="F4702" s="581"/>
      <c r="G4702" s="581"/>
      <c r="H4702" s="580"/>
      <c r="I4702" s="1275"/>
      <c r="J4702" s="1276"/>
      <c r="K4702" s="573"/>
      <c r="L4702" s="541"/>
      <c r="M4702" s="540"/>
    </row>
    <row r="4703" spans="1:13" s="513" customFormat="1">
      <c r="A4703" s="595" t="s">
        <v>78</v>
      </c>
      <c r="B4703" s="563"/>
      <c r="C4703" s="517"/>
      <c r="D4703" s="518"/>
      <c r="E4703" s="518"/>
      <c r="F4703" s="518"/>
      <c r="G4703" s="518"/>
      <c r="H4703" s="541"/>
      <c r="I4703" s="1271" t="s">
        <v>70</v>
      </c>
      <c r="J4703" s="1272"/>
      <c r="K4703" s="573"/>
      <c r="L4703" s="541"/>
      <c r="M4703" s="540"/>
    </row>
    <row r="4704" spans="1:13" s="513" customFormat="1">
      <c r="A4704" s="547" t="s">
        <v>77</v>
      </c>
      <c r="B4704" s="518"/>
      <c r="C4704" s="518"/>
      <c r="D4704" s="563"/>
      <c r="E4704" s="563"/>
      <c r="F4704" s="563"/>
      <c r="G4704" s="563"/>
      <c r="H4704" s="517"/>
      <c r="I4704" s="1277" t="s">
        <v>59</v>
      </c>
      <c r="J4704" s="1278"/>
      <c r="K4704" s="1271">
        <v>1.36</v>
      </c>
      <c r="L4704" s="1272"/>
      <c r="M4704" s="540">
        <f>K4704*12*I4686</f>
        <v>6235.8720000000003</v>
      </c>
    </row>
    <row r="4705" spans="1:13" s="513" customFormat="1">
      <c r="A4705" s="594" t="s">
        <v>76</v>
      </c>
      <c r="B4705" s="593"/>
      <c r="C4705" s="593"/>
      <c r="D4705" s="593"/>
      <c r="E4705" s="593"/>
      <c r="F4705" s="593"/>
      <c r="G4705" s="593"/>
      <c r="H4705" s="592"/>
      <c r="I4705" s="1285" t="s">
        <v>75</v>
      </c>
      <c r="J4705" s="1286"/>
      <c r="K4705" s="573"/>
      <c r="L4705" s="541"/>
      <c r="M4705" s="540"/>
    </row>
    <row r="4706" spans="1:13" s="513" customFormat="1">
      <c r="A4706" s="588"/>
      <c r="B4706" s="587"/>
      <c r="C4706" s="587"/>
      <c r="D4706" s="587"/>
      <c r="E4706" s="587"/>
      <c r="F4706" s="587"/>
      <c r="G4706" s="587"/>
      <c r="H4706" s="586"/>
      <c r="I4706" s="581" t="s">
        <v>74</v>
      </c>
      <c r="J4706" s="580"/>
      <c r="K4706" s="573"/>
      <c r="L4706" s="541"/>
      <c r="M4706" s="540"/>
    </row>
    <row r="4707" spans="1:13" s="513" customFormat="1">
      <c r="A4707" s="594" t="s">
        <v>73</v>
      </c>
      <c r="B4707" s="593"/>
      <c r="C4707" s="593"/>
      <c r="D4707" s="593"/>
      <c r="E4707" s="593"/>
      <c r="F4707" s="593"/>
      <c r="G4707" s="593"/>
      <c r="H4707" s="592"/>
      <c r="I4707" s="1285" t="s">
        <v>59</v>
      </c>
      <c r="J4707" s="1286"/>
      <c r="K4707" s="1271">
        <v>1.73</v>
      </c>
      <c r="L4707" s="1272"/>
      <c r="M4707" s="540">
        <f>K4707*12*I4686</f>
        <v>7932.3959999999997</v>
      </c>
    </row>
    <row r="4708" spans="1:13" s="513" customFormat="1">
      <c r="A4708" s="588" t="s">
        <v>72</v>
      </c>
      <c r="B4708" s="587"/>
      <c r="C4708" s="587"/>
      <c r="D4708" s="587"/>
      <c r="E4708" s="587"/>
      <c r="F4708" s="587"/>
      <c r="G4708" s="587"/>
      <c r="H4708" s="586"/>
      <c r="I4708" s="581"/>
      <c r="J4708" s="580"/>
      <c r="K4708" s="573"/>
      <c r="L4708" s="541"/>
      <c r="M4708" s="540"/>
    </row>
    <row r="4709" spans="1:13" s="513" customFormat="1">
      <c r="A4709" s="594" t="s">
        <v>71</v>
      </c>
      <c r="B4709" s="593"/>
      <c r="C4709" s="593"/>
      <c r="D4709" s="593"/>
      <c r="E4709" s="593"/>
      <c r="F4709" s="593"/>
      <c r="G4709" s="593"/>
      <c r="H4709" s="592"/>
      <c r="I4709" s="1271" t="s">
        <v>70</v>
      </c>
      <c r="J4709" s="1272"/>
      <c r="K4709" s="573"/>
      <c r="L4709" s="541"/>
      <c r="M4709" s="540"/>
    </row>
    <row r="4710" spans="1:13" s="513" customFormat="1">
      <c r="A4710" s="594" t="s">
        <v>69</v>
      </c>
      <c r="B4710" s="593"/>
      <c r="C4710" s="593"/>
      <c r="D4710" s="593"/>
      <c r="E4710" s="593"/>
      <c r="F4710" s="593"/>
      <c r="G4710" s="593"/>
      <c r="H4710" s="592"/>
      <c r="I4710" s="1285" t="s">
        <v>68</v>
      </c>
      <c r="J4710" s="1286"/>
      <c r="K4710" s="591"/>
      <c r="L4710" s="590"/>
      <c r="M4710" s="589"/>
    </row>
    <row r="4711" spans="1:13" s="513" customFormat="1" ht="19.5" thickBot="1">
      <c r="A4711" s="588"/>
      <c r="B4711" s="587"/>
      <c r="C4711" s="587"/>
      <c r="D4711" s="587"/>
      <c r="E4711" s="587"/>
      <c r="F4711" s="587"/>
      <c r="G4711" s="587"/>
      <c r="H4711" s="586"/>
      <c r="I4711" s="1282" t="s">
        <v>67</v>
      </c>
      <c r="J4711" s="1283"/>
      <c r="K4711" s="581"/>
      <c r="L4711" s="580"/>
      <c r="M4711" s="585"/>
    </row>
    <row r="4712" spans="1:13" s="513" customFormat="1">
      <c r="A4712" s="584" t="s">
        <v>66</v>
      </c>
      <c r="B4712" s="583"/>
      <c r="C4712" s="583"/>
      <c r="D4712" s="583"/>
      <c r="E4712" s="583"/>
      <c r="F4712" s="583"/>
      <c r="G4712" s="537"/>
      <c r="H4712" s="536"/>
      <c r="I4712" s="537"/>
      <c r="J4712" s="536"/>
      <c r="K4712" s="1287">
        <f>K4714+K4721+K4729+K4733+K4737</f>
        <v>14.590000000000002</v>
      </c>
      <c r="L4712" s="1288"/>
      <c r="M4712" s="535">
        <f>M4714+M4721+M4729+M4733+M4737</f>
        <v>66898.068000000014</v>
      </c>
    </row>
    <row r="4713" spans="1:13" s="513" customFormat="1" ht="19.5" thickBot="1">
      <c r="A4713" s="582"/>
      <c r="B4713" s="531"/>
      <c r="C4713" s="531"/>
      <c r="D4713" s="531"/>
      <c r="E4713" s="531"/>
      <c r="F4713" s="531"/>
      <c r="G4713" s="531"/>
      <c r="H4713" s="530"/>
      <c r="I4713" s="531"/>
      <c r="J4713" s="530"/>
      <c r="K4713" s="531"/>
      <c r="L4713" s="530"/>
      <c r="M4713" s="529"/>
    </row>
    <row r="4714" spans="1:13" s="513" customFormat="1" ht="19.5" thickBot="1">
      <c r="A4714" s="1228" t="s">
        <v>65</v>
      </c>
      <c r="B4714" s="1229"/>
      <c r="C4714" s="1229"/>
      <c r="D4714" s="1229"/>
      <c r="E4714" s="1229"/>
      <c r="F4714" s="1229"/>
      <c r="G4714" s="1229"/>
      <c r="H4714" s="1279"/>
      <c r="I4714" s="550"/>
      <c r="J4714" s="549"/>
      <c r="K4714" s="1289">
        <f>K4715+K4716+K4717+K4719+K4720</f>
        <v>8.3000000000000007</v>
      </c>
      <c r="L4714" s="1284"/>
      <c r="M4714" s="548">
        <f>K4714*12*I4686</f>
        <v>38057.160000000003</v>
      </c>
    </row>
    <row r="4715" spans="1:13" s="513" customFormat="1">
      <c r="A4715" s="588" t="s">
        <v>64</v>
      </c>
      <c r="B4715" s="587"/>
      <c r="C4715" s="587"/>
      <c r="D4715" s="587"/>
      <c r="E4715" s="587"/>
      <c r="F4715" s="587"/>
      <c r="G4715" s="587"/>
      <c r="H4715" s="586"/>
      <c r="I4715" s="1275" t="s">
        <v>63</v>
      </c>
      <c r="J4715" s="1276"/>
      <c r="K4715" s="1251">
        <v>2.2400000000000002</v>
      </c>
      <c r="L4715" s="1252"/>
      <c r="M4715" s="540">
        <f>K4715*12*I4686</f>
        <v>10270.848000000002</v>
      </c>
    </row>
    <row r="4716" spans="1:13" s="513" customFormat="1">
      <c r="A4716" s="595" t="s">
        <v>62</v>
      </c>
      <c r="B4716" s="676"/>
      <c r="C4716" s="676"/>
      <c r="D4716" s="676"/>
      <c r="E4716" s="676"/>
      <c r="F4716" s="676"/>
      <c r="G4716" s="676"/>
      <c r="H4716" s="675"/>
      <c r="I4716" s="1277" t="s">
        <v>61</v>
      </c>
      <c r="J4716" s="1278"/>
      <c r="K4716" s="1271">
        <v>5.28</v>
      </c>
      <c r="L4716" s="1272"/>
      <c r="M4716" s="540">
        <f>K4716*12*I4686</f>
        <v>24209.856</v>
      </c>
    </row>
    <row r="4717" spans="1:13" s="513" customFormat="1">
      <c r="A4717" s="594" t="s">
        <v>60</v>
      </c>
      <c r="B4717" s="593"/>
      <c r="C4717" s="593"/>
      <c r="D4717" s="593"/>
      <c r="E4717" s="593"/>
      <c r="F4717" s="593"/>
      <c r="G4717" s="593"/>
      <c r="H4717" s="592"/>
      <c r="I4717" s="1285" t="s">
        <v>59</v>
      </c>
      <c r="J4717" s="1286"/>
      <c r="K4717" s="1271">
        <v>0.6</v>
      </c>
      <c r="L4717" s="1272"/>
      <c r="M4717" s="540">
        <f>K4717*12*I4686</f>
        <v>2751.12</v>
      </c>
    </row>
    <row r="4718" spans="1:13" s="513" customFormat="1">
      <c r="A4718" s="678" t="s">
        <v>58</v>
      </c>
      <c r="B4718" s="581"/>
      <c r="C4718" s="581"/>
      <c r="D4718" s="581"/>
      <c r="E4718" s="587"/>
      <c r="F4718" s="587"/>
      <c r="G4718" s="587"/>
      <c r="H4718" s="586"/>
      <c r="I4718" s="581"/>
      <c r="J4718" s="580"/>
      <c r="K4718" s="518"/>
      <c r="L4718" s="541"/>
      <c r="M4718" s="540"/>
    </row>
    <row r="4719" spans="1:13" s="513" customFormat="1">
      <c r="A4719" s="595" t="s">
        <v>57</v>
      </c>
      <c r="B4719" s="676"/>
      <c r="C4719" s="676"/>
      <c r="D4719" s="676"/>
      <c r="E4719" s="676"/>
      <c r="F4719" s="676"/>
      <c r="G4719" s="676"/>
      <c r="H4719" s="675"/>
      <c r="I4719" s="1277" t="s">
        <v>27</v>
      </c>
      <c r="J4719" s="1278"/>
      <c r="K4719" s="1271">
        <v>0.18</v>
      </c>
      <c r="L4719" s="1272"/>
      <c r="M4719" s="540">
        <f>K4719*12*I4686</f>
        <v>825.33600000000013</v>
      </c>
    </row>
    <row r="4720" spans="1:13" s="513" customFormat="1" ht="19.5" thickBot="1">
      <c r="A4720" s="594" t="s">
        <v>56</v>
      </c>
      <c r="B4720" s="593"/>
      <c r="C4720" s="593"/>
      <c r="D4720" s="593"/>
      <c r="E4720" s="593"/>
      <c r="F4720" s="593"/>
      <c r="G4720" s="593"/>
      <c r="H4720" s="592"/>
      <c r="I4720" s="1240" t="s">
        <v>27</v>
      </c>
      <c r="J4720" s="1241"/>
      <c r="K4720" s="1282"/>
      <c r="L4720" s="1283"/>
      <c r="M4720" s="540">
        <f>K4720*12*I4686</f>
        <v>0</v>
      </c>
    </row>
    <row r="4721" spans="1:13" s="513" customFormat="1" ht="19.5" thickBot="1">
      <c r="A4721" s="1303" t="s">
        <v>55</v>
      </c>
      <c r="B4721" s="1304"/>
      <c r="C4721" s="1304"/>
      <c r="D4721" s="1304"/>
      <c r="E4721" s="1304"/>
      <c r="F4721" s="1304"/>
      <c r="G4721" s="1304"/>
      <c r="H4721" s="1305"/>
      <c r="I4721" s="550"/>
      <c r="J4721" s="549"/>
      <c r="K4721" s="1274">
        <f>K4722+K4723+K4725+K4726+K4727+K4728</f>
        <v>2.5499999999999998</v>
      </c>
      <c r="L4721" s="1284"/>
      <c r="M4721" s="548">
        <f>K4721*12*I4686</f>
        <v>11692.26</v>
      </c>
    </row>
    <row r="4722" spans="1:13" s="513" customFormat="1">
      <c r="A4722" s="677" t="s">
        <v>54</v>
      </c>
      <c r="B4722" s="581"/>
      <c r="C4722" s="581"/>
      <c r="D4722" s="581"/>
      <c r="E4722" s="581"/>
      <c r="F4722" s="587"/>
      <c r="G4722" s="587"/>
      <c r="H4722" s="586"/>
      <c r="I4722" s="576"/>
      <c r="J4722" s="541"/>
      <c r="K4722" s="1251">
        <v>0.14000000000000001</v>
      </c>
      <c r="L4722" s="1252"/>
      <c r="M4722" s="540">
        <f>K4722*12*I4686</f>
        <v>641.92800000000011</v>
      </c>
    </row>
    <row r="4723" spans="1:13" s="513" customFormat="1">
      <c r="A4723" s="615" t="s">
        <v>53</v>
      </c>
      <c r="B4723" s="591"/>
      <c r="C4723" s="591"/>
      <c r="D4723" s="591"/>
      <c r="E4723" s="591"/>
      <c r="F4723" s="593"/>
      <c r="G4723" s="593"/>
      <c r="H4723" s="592"/>
      <c r="I4723" s="1271" t="s">
        <v>52</v>
      </c>
      <c r="J4723" s="1272"/>
      <c r="K4723" s="1271">
        <v>1.22</v>
      </c>
      <c r="L4723" s="1272"/>
      <c r="M4723" s="540">
        <f>K4723*12*I4686</f>
        <v>5593.9440000000004</v>
      </c>
    </row>
    <row r="4724" spans="1:13" s="513" customFormat="1">
      <c r="A4724" s="588" t="s">
        <v>51</v>
      </c>
      <c r="B4724" s="587"/>
      <c r="C4724" s="587"/>
      <c r="D4724" s="587"/>
      <c r="E4724" s="587"/>
      <c r="F4724" s="587"/>
      <c r="G4724" s="587"/>
      <c r="H4724" s="586"/>
      <c r="I4724" s="1275" t="s">
        <v>50</v>
      </c>
      <c r="J4724" s="1276"/>
      <c r="K4724" s="573"/>
      <c r="L4724" s="541"/>
      <c r="M4724" s="540"/>
    </row>
    <row r="4725" spans="1:13" s="513" customFormat="1">
      <c r="A4725" s="595" t="s">
        <v>49</v>
      </c>
      <c r="B4725" s="676"/>
      <c r="C4725" s="676"/>
      <c r="D4725" s="676"/>
      <c r="E4725" s="676"/>
      <c r="F4725" s="676"/>
      <c r="G4725" s="676"/>
      <c r="H4725" s="675"/>
      <c r="I4725" s="1277" t="s">
        <v>48</v>
      </c>
      <c r="J4725" s="1278"/>
      <c r="K4725" s="1271">
        <v>0.75</v>
      </c>
      <c r="L4725" s="1272"/>
      <c r="M4725" s="540">
        <f>K4725*12*I4686</f>
        <v>3438.9</v>
      </c>
    </row>
    <row r="4726" spans="1:13" s="513" customFormat="1">
      <c r="A4726" s="595" t="s">
        <v>47</v>
      </c>
      <c r="B4726" s="676"/>
      <c r="C4726" s="676"/>
      <c r="D4726" s="676"/>
      <c r="E4726" s="676"/>
      <c r="F4726" s="676"/>
      <c r="G4726" s="676"/>
      <c r="H4726" s="675"/>
      <c r="I4726" s="1277" t="s">
        <v>46</v>
      </c>
      <c r="J4726" s="1278"/>
      <c r="K4726" s="1271">
        <v>0.19</v>
      </c>
      <c r="L4726" s="1272"/>
      <c r="M4726" s="540">
        <f>K4726*12*I4686</f>
        <v>871.1880000000001</v>
      </c>
    </row>
    <row r="4727" spans="1:13" s="513" customFormat="1">
      <c r="A4727" s="594" t="s">
        <v>38</v>
      </c>
      <c r="B4727" s="593"/>
      <c r="C4727" s="593"/>
      <c r="D4727" s="593"/>
      <c r="E4727" s="593"/>
      <c r="F4727" s="593"/>
      <c r="G4727" s="593"/>
      <c r="H4727" s="592"/>
      <c r="I4727" s="1277" t="s">
        <v>37</v>
      </c>
      <c r="J4727" s="1278"/>
      <c r="K4727" s="1238">
        <v>0.1</v>
      </c>
      <c r="L4727" s="1239"/>
      <c r="M4727" s="540">
        <f>K4727*12*I4686</f>
        <v>458.5200000000001</v>
      </c>
    </row>
    <row r="4728" spans="1:13" s="513" customFormat="1" ht="19.5" thickBot="1">
      <c r="A4728" s="594" t="s">
        <v>45</v>
      </c>
      <c r="B4728" s="593"/>
      <c r="C4728" s="593"/>
      <c r="D4728" s="593"/>
      <c r="E4728" s="593"/>
      <c r="F4728" s="593"/>
      <c r="G4728" s="593"/>
      <c r="H4728" s="592"/>
      <c r="I4728" s="1240" t="s">
        <v>44</v>
      </c>
      <c r="J4728" s="1241"/>
      <c r="K4728" s="1242">
        <v>0.15</v>
      </c>
      <c r="L4728" s="1243"/>
      <c r="M4728" s="572">
        <f>K4728*12*I4686</f>
        <v>687.78</v>
      </c>
    </row>
    <row r="4729" spans="1:13" s="513" customFormat="1" ht="19.5" thickBot="1">
      <c r="A4729" s="1303" t="s">
        <v>43</v>
      </c>
      <c r="B4729" s="1304"/>
      <c r="C4729" s="1304"/>
      <c r="D4729" s="1304"/>
      <c r="E4729" s="1304"/>
      <c r="F4729" s="1304"/>
      <c r="G4729" s="1304"/>
      <c r="H4729" s="1305"/>
      <c r="I4729" s="571"/>
      <c r="J4729" s="570"/>
      <c r="K4729" s="1269">
        <f>K4730+K4731+K4732</f>
        <v>1.67</v>
      </c>
      <c r="L4729" s="1270"/>
      <c r="M4729" s="548">
        <f>K4729*12*I4686</f>
        <v>7657.2840000000006</v>
      </c>
    </row>
    <row r="4730" spans="1:13" s="513" customFormat="1">
      <c r="A4730" s="588" t="s">
        <v>42</v>
      </c>
      <c r="B4730" s="587"/>
      <c r="C4730" s="587"/>
      <c r="D4730" s="587"/>
      <c r="E4730" s="587"/>
      <c r="F4730" s="587"/>
      <c r="G4730" s="587"/>
      <c r="H4730" s="586"/>
      <c r="I4730" s="1234" t="s">
        <v>41</v>
      </c>
      <c r="J4730" s="1235"/>
      <c r="K4730" s="1236">
        <v>0.8</v>
      </c>
      <c r="L4730" s="1237"/>
      <c r="M4730" s="540">
        <f>K4730*12*I4686</f>
        <v>3668.1600000000008</v>
      </c>
    </row>
    <row r="4731" spans="1:13" s="513" customFormat="1">
      <c r="A4731" s="595" t="s">
        <v>40</v>
      </c>
      <c r="B4731" s="676"/>
      <c r="C4731" s="676"/>
      <c r="D4731" s="676"/>
      <c r="E4731" s="676"/>
      <c r="F4731" s="676"/>
      <c r="G4731" s="676"/>
      <c r="H4731" s="675"/>
      <c r="I4731" s="563" t="s">
        <v>39</v>
      </c>
      <c r="J4731" s="517"/>
      <c r="K4731" s="1238">
        <v>0.7</v>
      </c>
      <c r="L4731" s="1239"/>
      <c r="M4731" s="540">
        <f>K4731*12*I4686</f>
        <v>3209.64</v>
      </c>
    </row>
    <row r="4732" spans="1:13" s="513" customFormat="1" ht="19.5" thickBot="1">
      <c r="A4732" s="594" t="s">
        <v>38</v>
      </c>
      <c r="B4732" s="593"/>
      <c r="C4732" s="593"/>
      <c r="D4732" s="593"/>
      <c r="E4732" s="593"/>
      <c r="F4732" s="593"/>
      <c r="G4732" s="593"/>
      <c r="H4732" s="592"/>
      <c r="I4732" s="1240" t="s">
        <v>37</v>
      </c>
      <c r="J4732" s="1241"/>
      <c r="K4732" s="1242">
        <v>0.17</v>
      </c>
      <c r="L4732" s="1243"/>
      <c r="M4732" s="540">
        <f>K4732*12*I4686</f>
        <v>779.48400000000004</v>
      </c>
    </row>
    <row r="4733" spans="1:13" s="513" customFormat="1" ht="19.5" thickBot="1">
      <c r="A4733" s="1228" t="s">
        <v>106</v>
      </c>
      <c r="B4733" s="1229"/>
      <c r="C4733" s="1229"/>
      <c r="D4733" s="1229"/>
      <c r="E4733" s="1229"/>
      <c r="F4733" s="1229"/>
      <c r="G4733" s="1229"/>
      <c r="H4733" s="1279"/>
      <c r="I4733" s="550"/>
      <c r="J4733" s="549"/>
      <c r="K4733" s="1274">
        <v>1.98</v>
      </c>
      <c r="L4733" s="1270"/>
      <c r="M4733" s="548">
        <f>K4733*12*I4686</f>
        <v>9078.6959999999999</v>
      </c>
    </row>
    <row r="4734" spans="1:13" s="513" customFormat="1">
      <c r="A4734" s="547" t="s">
        <v>33</v>
      </c>
      <c r="B4734" s="546"/>
      <c r="C4734" s="546"/>
      <c r="D4734" s="546"/>
      <c r="E4734" s="546"/>
      <c r="F4734" s="546"/>
      <c r="G4734" s="546"/>
      <c r="H4734" s="544"/>
      <c r="I4734" s="1251" t="s">
        <v>32</v>
      </c>
      <c r="J4734" s="1252"/>
      <c r="K4734" s="543"/>
      <c r="L4734" s="542"/>
      <c r="M4734" s="540"/>
    </row>
    <row r="4735" spans="1:13" s="513" customFormat="1">
      <c r="A4735" s="547" t="s">
        <v>31</v>
      </c>
      <c r="B4735" s="546"/>
      <c r="C4735" s="546"/>
      <c r="D4735" s="546"/>
      <c r="E4735" s="546"/>
      <c r="F4735" s="546"/>
      <c r="G4735" s="546"/>
      <c r="H4735" s="544"/>
      <c r="I4735" s="518"/>
      <c r="J4735" s="541"/>
      <c r="K4735" s="543"/>
      <c r="L4735" s="542"/>
      <c r="M4735" s="540"/>
    </row>
    <row r="4736" spans="1:13" s="513" customFormat="1" ht="19.5" thickBot="1">
      <c r="A4736" s="547" t="s">
        <v>30</v>
      </c>
      <c r="B4736" s="546"/>
      <c r="C4736" s="546"/>
      <c r="D4736" s="546"/>
      <c r="E4736" s="546"/>
      <c r="F4736" s="546"/>
      <c r="G4736" s="546"/>
      <c r="H4736" s="544"/>
      <c r="I4736" s="558"/>
      <c r="J4736" s="541"/>
      <c r="K4736" s="543"/>
      <c r="L4736" s="542"/>
      <c r="M4736" s="540"/>
    </row>
    <row r="4737" spans="1:13" s="513" customFormat="1" ht="19.5" thickBot="1">
      <c r="A4737" s="674" t="s">
        <v>105</v>
      </c>
      <c r="B4737" s="673"/>
      <c r="C4737" s="673"/>
      <c r="D4737" s="673"/>
      <c r="E4737" s="673"/>
      <c r="F4737" s="673"/>
      <c r="G4737" s="673"/>
      <c r="H4737" s="672"/>
      <c r="I4737" s="550"/>
      <c r="J4737" s="549"/>
      <c r="K4737" s="1274">
        <v>0.09</v>
      </c>
      <c r="L4737" s="1270"/>
      <c r="M4737" s="548">
        <f>K4737*12*I4686</f>
        <v>412.66800000000006</v>
      </c>
    </row>
    <row r="4738" spans="1:13" s="513" customFormat="1">
      <c r="A4738" s="547" t="s">
        <v>28</v>
      </c>
      <c r="B4738" s="546"/>
      <c r="C4738" s="546"/>
      <c r="D4738" s="546"/>
      <c r="E4738" s="546"/>
      <c r="F4738" s="546"/>
      <c r="G4738" s="546"/>
      <c r="H4738" s="544"/>
      <c r="I4738" s="1251" t="s">
        <v>27</v>
      </c>
      <c r="J4738" s="1252"/>
      <c r="K4738" s="551"/>
      <c r="L4738" s="542"/>
      <c r="M4738" s="540"/>
    </row>
    <row r="4739" spans="1:13" s="513" customFormat="1" ht="19.5" thickBot="1">
      <c r="A4739" s="547" t="s">
        <v>26</v>
      </c>
      <c r="B4739" s="546"/>
      <c r="C4739" s="546"/>
      <c r="D4739" s="546"/>
      <c r="E4739" s="546"/>
      <c r="F4739" s="546"/>
      <c r="G4739" s="546"/>
      <c r="H4739" s="544"/>
      <c r="I4739" s="518"/>
      <c r="J4739" s="541"/>
      <c r="K4739" s="551"/>
      <c r="L4739" s="542"/>
      <c r="M4739" s="540"/>
    </row>
    <row r="4740" spans="1:13" s="513" customFormat="1" ht="19.5" thickBot="1">
      <c r="A4740" s="1228" t="s">
        <v>111</v>
      </c>
      <c r="B4740" s="1229"/>
      <c r="C4740" s="1229"/>
      <c r="D4740" s="1229"/>
      <c r="E4740" s="1229"/>
      <c r="F4740" s="1229"/>
      <c r="G4740" s="1229"/>
      <c r="H4740" s="1279"/>
      <c r="I4740" s="550"/>
      <c r="J4740" s="549"/>
      <c r="K4740" s="1274">
        <v>7.34</v>
      </c>
      <c r="L4740" s="1270"/>
      <c r="M4740" s="548">
        <f>K4740*12*I4686</f>
        <v>33655.368000000002</v>
      </c>
    </row>
    <row r="4741" spans="1:13" s="513" customFormat="1">
      <c r="A4741" s="547" t="s">
        <v>24</v>
      </c>
      <c r="B4741" s="545"/>
      <c r="C4741" s="545"/>
      <c r="D4741" s="545"/>
      <c r="E4741" s="545"/>
      <c r="F4741" s="546"/>
      <c r="G4741" s="545"/>
      <c r="H4741" s="544"/>
      <c r="I4741" s="1271" t="s">
        <v>23</v>
      </c>
      <c r="J4741" s="1272"/>
      <c r="K4741" s="543"/>
      <c r="L4741" s="542"/>
      <c r="M4741" s="540"/>
    </row>
    <row r="4742" spans="1:13" s="513" customFormat="1">
      <c r="A4742" s="547" t="s">
        <v>22</v>
      </c>
      <c r="B4742" s="545"/>
      <c r="C4742" s="545"/>
      <c r="D4742" s="545"/>
      <c r="E4742" s="545"/>
      <c r="F4742" s="546"/>
      <c r="G4742" s="545"/>
      <c r="H4742" s="544"/>
      <c r="I4742" s="1271" t="s">
        <v>21</v>
      </c>
      <c r="J4742" s="1272"/>
      <c r="K4742" s="543"/>
      <c r="L4742" s="542"/>
      <c r="M4742" s="540"/>
    </row>
    <row r="4743" spans="1:13" s="513" customFormat="1">
      <c r="A4743" s="547" t="s">
        <v>20</v>
      </c>
      <c r="B4743" s="545"/>
      <c r="C4743" s="545"/>
      <c r="D4743" s="545"/>
      <c r="E4743" s="545"/>
      <c r="F4743" s="546"/>
      <c r="G4743" s="545"/>
      <c r="H4743" s="544"/>
      <c r="I4743" s="1271" t="s">
        <v>19</v>
      </c>
      <c r="J4743" s="1272"/>
      <c r="K4743" s="543"/>
      <c r="L4743" s="542"/>
      <c r="M4743" s="540"/>
    </row>
    <row r="4744" spans="1:13" s="513" customFormat="1">
      <c r="A4744" s="547" t="s">
        <v>18</v>
      </c>
      <c r="B4744" s="545"/>
      <c r="C4744" s="545"/>
      <c r="D4744" s="545"/>
      <c r="E4744" s="545"/>
      <c r="F4744" s="546"/>
      <c r="G4744" s="545"/>
      <c r="H4744" s="544"/>
      <c r="I4744" s="1271" t="s">
        <v>17</v>
      </c>
      <c r="J4744" s="1272"/>
      <c r="K4744" s="543"/>
      <c r="L4744" s="542"/>
      <c r="M4744" s="540"/>
    </row>
    <row r="4745" spans="1:13" s="513" customFormat="1">
      <c r="A4745" s="547" t="s">
        <v>16</v>
      </c>
      <c r="B4745" s="545"/>
      <c r="C4745" s="545"/>
      <c r="D4745" s="545"/>
      <c r="E4745" s="545"/>
      <c r="F4745" s="546"/>
      <c r="G4745" s="545"/>
      <c r="H4745" s="544"/>
      <c r="I4745" s="1271" t="s">
        <v>15</v>
      </c>
      <c r="J4745" s="1272"/>
      <c r="K4745" s="543"/>
      <c r="L4745" s="542"/>
      <c r="M4745" s="540"/>
    </row>
    <row r="4746" spans="1:13" s="513" customFormat="1">
      <c r="A4746" s="547" t="s">
        <v>14</v>
      </c>
      <c r="B4746" s="545"/>
      <c r="C4746" s="545"/>
      <c r="D4746" s="545"/>
      <c r="E4746" s="545"/>
      <c r="F4746" s="546"/>
      <c r="G4746" s="545"/>
      <c r="H4746" s="544"/>
      <c r="I4746" s="518"/>
      <c r="J4746" s="541"/>
      <c r="K4746" s="543"/>
      <c r="L4746" s="542"/>
      <c r="M4746" s="540"/>
    </row>
    <row r="4747" spans="1:13" s="513" customFormat="1">
      <c r="A4747" s="547" t="s">
        <v>13</v>
      </c>
      <c r="B4747" s="545"/>
      <c r="C4747" s="545"/>
      <c r="D4747" s="545"/>
      <c r="E4747" s="545"/>
      <c r="F4747" s="546"/>
      <c r="G4747" s="545"/>
      <c r="H4747" s="544"/>
      <c r="I4747" s="518"/>
      <c r="J4747" s="541"/>
      <c r="K4747" s="543"/>
      <c r="L4747" s="542"/>
      <c r="M4747" s="540"/>
    </row>
    <row r="4748" spans="1:13" s="513" customFormat="1">
      <c r="A4748" s="547" t="s">
        <v>12</v>
      </c>
      <c r="B4748" s="545"/>
      <c r="C4748" s="545"/>
      <c r="D4748" s="545"/>
      <c r="E4748" s="545"/>
      <c r="F4748" s="546"/>
      <c r="G4748" s="545"/>
      <c r="H4748" s="544"/>
      <c r="I4748" s="518"/>
      <c r="J4748" s="541"/>
      <c r="K4748" s="543"/>
      <c r="L4748" s="542"/>
      <c r="M4748" s="540"/>
    </row>
    <row r="4749" spans="1:13" s="513" customFormat="1">
      <c r="A4749" s="547" t="s">
        <v>11</v>
      </c>
      <c r="B4749" s="545"/>
      <c r="C4749" s="545"/>
      <c r="D4749" s="545"/>
      <c r="E4749" s="545"/>
      <c r="F4749" s="546"/>
      <c r="G4749" s="545"/>
      <c r="H4749" s="544"/>
      <c r="I4749" s="518"/>
      <c r="J4749" s="541"/>
      <c r="K4749" s="543"/>
      <c r="L4749" s="542"/>
      <c r="M4749" s="540"/>
    </row>
    <row r="4750" spans="1:13" s="513" customFormat="1">
      <c r="A4750" s="547" t="s">
        <v>10</v>
      </c>
      <c r="B4750" s="545"/>
      <c r="C4750" s="545"/>
      <c r="D4750" s="545"/>
      <c r="E4750" s="545"/>
      <c r="F4750" s="546"/>
      <c r="G4750" s="545"/>
      <c r="H4750" s="544"/>
      <c r="I4750" s="518"/>
      <c r="J4750" s="541"/>
      <c r="K4750" s="543"/>
      <c r="L4750" s="542"/>
      <c r="M4750" s="540"/>
    </row>
    <row r="4751" spans="1:13" s="513" customFormat="1" ht="19.5" thickBot="1">
      <c r="A4751" s="1248" t="s">
        <v>9</v>
      </c>
      <c r="B4751" s="1249"/>
      <c r="C4751" s="1249"/>
      <c r="D4751" s="1249"/>
      <c r="E4751" s="1249"/>
      <c r="F4751" s="1249"/>
      <c r="G4751" s="1249"/>
      <c r="H4751" s="1250"/>
      <c r="I4751" s="518"/>
      <c r="J4751" s="541"/>
      <c r="K4751" s="518"/>
      <c r="L4751" s="541"/>
      <c r="M4751" s="540"/>
    </row>
    <row r="4752" spans="1:13" s="513" customFormat="1">
      <c r="A4752" s="539" t="s">
        <v>8</v>
      </c>
      <c r="B4752" s="538"/>
      <c r="C4752" s="538"/>
      <c r="D4752" s="538"/>
      <c r="E4752" s="538"/>
      <c r="F4752" s="538"/>
      <c r="G4752" s="538"/>
      <c r="H4752" s="538"/>
      <c r="I4752" s="1251" t="s">
        <v>3</v>
      </c>
      <c r="J4752" s="1252"/>
      <c r="K4752" s="537"/>
      <c r="L4752" s="536"/>
      <c r="M4752" s="535"/>
    </row>
    <row r="4753" spans="1:13" s="513" customFormat="1" ht="19.5" thickBot="1">
      <c r="A4753" s="534" t="s">
        <v>7</v>
      </c>
      <c r="B4753" s="533"/>
      <c r="C4753" s="533"/>
      <c r="D4753" s="533"/>
      <c r="E4753" s="533"/>
      <c r="F4753" s="533"/>
      <c r="G4753" s="533"/>
      <c r="H4753" s="533"/>
      <c r="I4753" s="532"/>
      <c r="J4753" s="530"/>
      <c r="K4753" s="531"/>
      <c r="L4753" s="530"/>
      <c r="M4753" s="529"/>
    </row>
    <row r="4754" spans="1:13" s="513" customFormat="1" ht="19.5" thickBot="1">
      <c r="A4754" s="1228" t="s">
        <v>0</v>
      </c>
      <c r="B4754" s="1229"/>
      <c r="C4754" s="1229"/>
      <c r="D4754" s="1229"/>
      <c r="E4754" s="1229"/>
      <c r="F4754" s="1229"/>
      <c r="G4754" s="1229"/>
      <c r="H4754" s="1229"/>
      <c r="I4754" s="522"/>
      <c r="J4754" s="521"/>
      <c r="K4754" s="1230">
        <f>K4687+K4697+K4712+K4740</f>
        <v>35.72</v>
      </c>
      <c r="L4754" s="1231"/>
      <c r="M4754" s="521">
        <f>M4687+M4697+M4712+M4740</f>
        <v>163783.34400000001</v>
      </c>
    </row>
    <row r="4755" spans="1:13" s="513" customFormat="1">
      <c r="A4755" s="511"/>
      <c r="B4755" s="511"/>
      <c r="C4755" s="511"/>
      <c r="D4755" s="511"/>
      <c r="E4755" s="511"/>
      <c r="F4755" s="511"/>
      <c r="G4755" s="511"/>
      <c r="H4755" s="511"/>
      <c r="I4755" s="511"/>
      <c r="J4755" s="511"/>
      <c r="K4755" s="511"/>
      <c r="L4755" s="511"/>
      <c r="M4755" s="511"/>
    </row>
    <row r="4756" spans="1:13" s="513" customFormat="1">
      <c r="A4756" s="1298" t="s">
        <v>104</v>
      </c>
      <c r="B4756" s="1298"/>
      <c r="C4756" s="1298"/>
      <c r="D4756" s="1298"/>
      <c r="E4756" s="1298"/>
      <c r="F4756" s="1298"/>
      <c r="G4756" s="1298"/>
      <c r="H4756" s="1298"/>
      <c r="I4756" s="1298"/>
      <c r="J4756" s="1298"/>
      <c r="K4756" s="1298"/>
      <c r="L4756" s="1298"/>
      <c r="M4756" s="617"/>
    </row>
    <row r="4757" spans="1:13">
      <c r="A4757" s="1327" t="s">
        <v>103</v>
      </c>
      <c r="B4757" s="1327"/>
      <c r="C4757" s="1327"/>
      <c r="D4757" s="1327"/>
      <c r="E4757" s="1327"/>
      <c r="F4757" s="1327"/>
      <c r="G4757" s="1327"/>
      <c r="H4757" s="1327"/>
      <c r="I4757" s="1327"/>
      <c r="J4757" s="1327"/>
      <c r="K4757" s="1327"/>
      <c r="L4757" s="1327"/>
      <c r="M4757" s="617"/>
    </row>
    <row r="4758" spans="1:13">
      <c r="A4758" s="671"/>
      <c r="B4758" s="671"/>
      <c r="C4758" s="671"/>
      <c r="D4758" s="671"/>
      <c r="E4758" s="671"/>
      <c r="F4758" s="671" t="s">
        <v>219</v>
      </c>
      <c r="G4758" s="671"/>
      <c r="H4758" s="671"/>
      <c r="I4758" s="671"/>
      <c r="J4758" s="671"/>
      <c r="K4758" s="671"/>
      <c r="L4758" s="671"/>
      <c r="M4758" s="617"/>
    </row>
    <row r="4759" spans="1:13" s="513" customFormat="1">
      <c r="A4759" s="575"/>
      <c r="B4759" s="574"/>
      <c r="C4759" s="1328" t="s">
        <v>100</v>
      </c>
      <c r="D4759" s="1328"/>
      <c r="E4759" s="1328"/>
      <c r="F4759" s="574"/>
      <c r="G4759" s="574"/>
      <c r="H4759" s="661"/>
      <c r="I4759" s="1321" t="s">
        <v>99</v>
      </c>
      <c r="J4759" s="1322"/>
      <c r="K4759" s="1321" t="s">
        <v>98</v>
      </c>
      <c r="L4759" s="1322"/>
      <c r="M4759" s="650"/>
    </row>
    <row r="4760" spans="1:13" s="513" customFormat="1">
      <c r="A4760" s="638"/>
      <c r="B4760" s="631"/>
      <c r="C4760" s="631"/>
      <c r="D4760" s="631"/>
      <c r="E4760" s="631"/>
      <c r="F4760" s="631"/>
      <c r="G4760" s="631"/>
      <c r="H4760" s="630"/>
      <c r="I4760" s="631"/>
      <c r="J4760" s="630"/>
      <c r="K4760" s="1313" t="s">
        <v>97</v>
      </c>
      <c r="L4760" s="1314"/>
      <c r="M4760" s="670" t="s">
        <v>96</v>
      </c>
    </row>
    <row r="4761" spans="1:13" s="513" customFormat="1">
      <c r="A4761" s="638"/>
      <c r="B4761" s="631"/>
      <c r="C4761" s="631"/>
      <c r="D4761" s="631"/>
      <c r="E4761" s="631"/>
      <c r="F4761" s="631"/>
      <c r="G4761" s="631"/>
      <c r="H4761" s="630"/>
      <c r="I4761" s="1313" t="s">
        <v>95</v>
      </c>
      <c r="J4761" s="1314"/>
      <c r="K4761" s="1317" t="s">
        <v>94</v>
      </c>
      <c r="L4761" s="1318"/>
      <c r="M4761" s="670" t="s">
        <v>93</v>
      </c>
    </row>
    <row r="4762" spans="1:13" s="513" customFormat="1" ht="19.5" thickBot="1">
      <c r="A4762" s="575"/>
      <c r="B4762" s="574"/>
      <c r="C4762" s="574"/>
      <c r="D4762" s="574"/>
      <c r="E4762" s="574"/>
      <c r="F4762" s="574"/>
      <c r="G4762" s="574"/>
      <c r="H4762" s="661"/>
      <c r="I4762" s="1325">
        <v>708.4</v>
      </c>
      <c r="J4762" s="1326"/>
      <c r="K4762" s="1280"/>
      <c r="L4762" s="1281"/>
      <c r="M4762" s="669"/>
    </row>
    <row r="4763" spans="1:13" s="513" customFormat="1">
      <c r="A4763" s="660" t="s">
        <v>92</v>
      </c>
      <c r="B4763" s="647"/>
      <c r="C4763" s="647"/>
      <c r="D4763" s="647"/>
      <c r="E4763" s="647"/>
      <c r="F4763" s="647"/>
      <c r="G4763" s="647"/>
      <c r="H4763" s="668"/>
      <c r="I4763" s="627"/>
      <c r="J4763" s="626"/>
      <c r="K4763" s="1293">
        <f>K4766+K4769</f>
        <v>8.8000000000000007</v>
      </c>
      <c r="L4763" s="1288"/>
      <c r="M4763" s="625">
        <f>K4763*12*I4762</f>
        <v>74807.040000000008</v>
      </c>
    </row>
    <row r="4764" spans="1:13" s="513" customFormat="1">
      <c r="A4764" s="667" t="s">
        <v>91</v>
      </c>
      <c r="B4764" s="666"/>
      <c r="C4764" s="666"/>
      <c r="D4764" s="666"/>
      <c r="E4764" s="666"/>
      <c r="F4764" s="666"/>
      <c r="G4764" s="666"/>
      <c r="H4764" s="665"/>
      <c r="I4764" s="631"/>
      <c r="J4764" s="630"/>
      <c r="K4764" s="518"/>
      <c r="L4764" s="541"/>
      <c r="M4764" s="664"/>
    </row>
    <row r="4765" spans="1:13" s="513" customFormat="1" ht="19.5" thickBot="1">
      <c r="A4765" s="656" t="s">
        <v>90</v>
      </c>
      <c r="B4765" s="663"/>
      <c r="C4765" s="663"/>
      <c r="D4765" s="663"/>
      <c r="E4765" s="663"/>
      <c r="F4765" s="663"/>
      <c r="G4765" s="663"/>
      <c r="H4765" s="662"/>
      <c r="I4765" s="621"/>
      <c r="J4765" s="620"/>
      <c r="K4765" s="531"/>
      <c r="L4765" s="530"/>
      <c r="M4765" s="619"/>
    </row>
    <row r="4766" spans="1:13" s="513" customFormat="1">
      <c r="A4766" s="569" t="s">
        <v>89</v>
      </c>
      <c r="B4766" s="577"/>
      <c r="C4766" s="577"/>
      <c r="D4766" s="577"/>
      <c r="E4766" s="577"/>
      <c r="F4766" s="577"/>
      <c r="G4766" s="577"/>
      <c r="H4766" s="645"/>
      <c r="I4766" s="1317" t="s">
        <v>27</v>
      </c>
      <c r="J4766" s="1318"/>
      <c r="K4766" s="1251">
        <v>5.5</v>
      </c>
      <c r="L4766" s="1252"/>
      <c r="M4766" s="579">
        <f>K4766*12*I4762</f>
        <v>46754.400000000001</v>
      </c>
    </row>
    <row r="4767" spans="1:13" s="513" customFormat="1">
      <c r="A4767" s="554" t="s">
        <v>80</v>
      </c>
      <c r="B4767" s="631"/>
      <c r="C4767" s="631"/>
      <c r="D4767" s="631"/>
      <c r="E4767" s="631"/>
      <c r="F4767" s="631"/>
      <c r="G4767" s="631"/>
      <c r="H4767" s="630"/>
      <c r="I4767" s="1313" t="s">
        <v>70</v>
      </c>
      <c r="J4767" s="1314"/>
      <c r="K4767" s="573"/>
      <c r="L4767" s="541"/>
      <c r="M4767" s="579"/>
    </row>
    <row r="4768" spans="1:13" s="513" customFormat="1">
      <c r="A4768" s="569" t="s">
        <v>79</v>
      </c>
      <c r="B4768" s="577"/>
      <c r="C4768" s="577"/>
      <c r="D4768" s="577"/>
      <c r="E4768" s="577"/>
      <c r="F4768" s="577"/>
      <c r="G4768" s="577"/>
      <c r="H4768" s="645"/>
      <c r="I4768" s="1317"/>
      <c r="J4768" s="1318"/>
      <c r="K4768" s="573"/>
      <c r="L4768" s="541"/>
      <c r="M4768" s="579"/>
    </row>
    <row r="4769" spans="1:13" s="513" customFormat="1">
      <c r="A4769" s="569" t="s">
        <v>88</v>
      </c>
      <c r="B4769" s="577"/>
      <c r="C4769" s="577"/>
      <c r="D4769" s="577"/>
      <c r="E4769" s="577"/>
      <c r="F4769" s="577"/>
      <c r="G4769" s="577"/>
      <c r="H4769" s="645"/>
      <c r="I4769" s="1319" t="s">
        <v>59</v>
      </c>
      <c r="J4769" s="1320"/>
      <c r="K4769" s="1271">
        <v>3.3</v>
      </c>
      <c r="L4769" s="1272"/>
      <c r="M4769" s="579">
        <f>K4769*12*I4762</f>
        <v>28052.639999999996</v>
      </c>
    </row>
    <row r="4770" spans="1:13" s="513" customFormat="1">
      <c r="A4770" s="566" t="s">
        <v>87</v>
      </c>
      <c r="B4770" s="640"/>
      <c r="C4770" s="640"/>
      <c r="D4770" s="640"/>
      <c r="E4770" s="640"/>
      <c r="F4770" s="640"/>
      <c r="G4770" s="640"/>
      <c r="H4770" s="639"/>
      <c r="I4770" s="1313" t="s">
        <v>70</v>
      </c>
      <c r="J4770" s="1314"/>
      <c r="K4770" s="607"/>
      <c r="L4770" s="606"/>
      <c r="M4770" s="579"/>
    </row>
    <row r="4771" spans="1:13" s="513" customFormat="1">
      <c r="A4771" s="562" t="s">
        <v>86</v>
      </c>
      <c r="B4771" s="574"/>
      <c r="C4771" s="574"/>
      <c r="D4771" s="574"/>
      <c r="E4771" s="574"/>
      <c r="F4771" s="574"/>
      <c r="G4771" s="574"/>
      <c r="H4771" s="661"/>
      <c r="I4771" s="1313"/>
      <c r="J4771" s="1314"/>
      <c r="K4771" s="573"/>
      <c r="L4771" s="541"/>
      <c r="M4771" s="579"/>
    </row>
    <row r="4772" spans="1:13" s="513" customFormat="1" ht="19.5" thickBot="1">
      <c r="A4772" s="569" t="s">
        <v>85</v>
      </c>
      <c r="B4772" s="568"/>
      <c r="C4772" s="568"/>
      <c r="D4772" s="568"/>
      <c r="E4772" s="568"/>
      <c r="F4772" s="568"/>
      <c r="G4772" s="568"/>
      <c r="H4772" s="567"/>
      <c r="I4772" s="577"/>
      <c r="J4772" s="645"/>
      <c r="K4772" s="1238"/>
      <c r="L4772" s="1239"/>
      <c r="M4772" s="579"/>
    </row>
    <row r="4773" spans="1:13" s="513" customFormat="1">
      <c r="A4773" s="660" t="s">
        <v>84</v>
      </c>
      <c r="B4773" s="659"/>
      <c r="C4773" s="659"/>
      <c r="D4773" s="659"/>
      <c r="E4773" s="659"/>
      <c r="F4773" s="659"/>
      <c r="G4773" s="659"/>
      <c r="H4773" s="658"/>
      <c r="I4773" s="627"/>
      <c r="J4773" s="657"/>
      <c r="K4773" s="1290">
        <f>K4775+K4780+K4783</f>
        <v>8.4600000000000009</v>
      </c>
      <c r="L4773" s="1288"/>
      <c r="M4773" s="625">
        <f>K4773*12*I4762</f>
        <v>71916.768000000011</v>
      </c>
    </row>
    <row r="4774" spans="1:13" s="513" customFormat="1" ht="19.5" thickBot="1">
      <c r="A4774" s="656" t="s">
        <v>83</v>
      </c>
      <c r="B4774" s="655"/>
      <c r="C4774" s="655"/>
      <c r="D4774" s="655"/>
      <c r="E4774" s="655"/>
      <c r="F4774" s="655"/>
      <c r="G4774" s="655"/>
      <c r="H4774" s="654"/>
      <c r="I4774" s="621"/>
      <c r="J4774" s="653"/>
      <c r="K4774" s="531"/>
      <c r="L4774" s="530"/>
      <c r="M4774" s="619"/>
    </row>
    <row r="4775" spans="1:13" s="513" customFormat="1">
      <c r="A4775" s="554" t="s">
        <v>82</v>
      </c>
      <c r="B4775" s="553"/>
      <c r="C4775" s="553"/>
      <c r="D4775" s="553"/>
      <c r="E4775" s="553"/>
      <c r="F4775" s="553"/>
      <c r="G4775" s="553"/>
      <c r="H4775" s="552"/>
      <c r="I4775" s="1313" t="s">
        <v>27</v>
      </c>
      <c r="J4775" s="1314"/>
      <c r="K4775" s="1251">
        <v>3.3</v>
      </c>
      <c r="L4775" s="1252"/>
      <c r="M4775" s="579">
        <f>K4775*12*I4762</f>
        <v>28052.639999999996</v>
      </c>
    </row>
    <row r="4776" spans="1:13" s="513" customFormat="1">
      <c r="A4776" s="569" t="s">
        <v>81</v>
      </c>
      <c r="B4776" s="568"/>
      <c r="C4776" s="568"/>
      <c r="D4776" s="568"/>
      <c r="E4776" s="568"/>
      <c r="F4776" s="568"/>
      <c r="G4776" s="568"/>
      <c r="H4776" s="567"/>
      <c r="I4776" s="652"/>
      <c r="J4776" s="651"/>
      <c r="K4776" s="573"/>
      <c r="L4776" s="541"/>
      <c r="M4776" s="579"/>
    </row>
    <row r="4777" spans="1:13" s="513" customFormat="1">
      <c r="A4777" s="554" t="s">
        <v>80</v>
      </c>
      <c r="B4777" s="631"/>
      <c r="C4777" s="631"/>
      <c r="D4777" s="631"/>
      <c r="E4777" s="631"/>
      <c r="F4777" s="631"/>
      <c r="G4777" s="631"/>
      <c r="H4777" s="630"/>
      <c r="I4777" s="1313" t="s">
        <v>70</v>
      </c>
      <c r="J4777" s="1314"/>
      <c r="K4777" s="573"/>
      <c r="L4777" s="541"/>
      <c r="M4777" s="579"/>
    </row>
    <row r="4778" spans="1:13" s="513" customFormat="1">
      <c r="A4778" s="569" t="s">
        <v>79</v>
      </c>
      <c r="B4778" s="577"/>
      <c r="C4778" s="577"/>
      <c r="D4778" s="577"/>
      <c r="E4778" s="577"/>
      <c r="F4778" s="577"/>
      <c r="G4778" s="577"/>
      <c r="H4778" s="645"/>
      <c r="I4778" s="1317"/>
      <c r="J4778" s="1318"/>
      <c r="K4778" s="573"/>
      <c r="L4778" s="541"/>
      <c r="M4778" s="579"/>
    </row>
    <row r="4779" spans="1:13" s="513" customFormat="1">
      <c r="A4779" s="566" t="s">
        <v>78</v>
      </c>
      <c r="B4779" s="640"/>
      <c r="C4779" s="639"/>
      <c r="D4779" s="631"/>
      <c r="E4779" s="631"/>
      <c r="F4779" s="631"/>
      <c r="G4779" s="631"/>
      <c r="H4779" s="630"/>
      <c r="I4779" s="1313" t="s">
        <v>70</v>
      </c>
      <c r="J4779" s="1314"/>
      <c r="K4779" s="573"/>
      <c r="L4779" s="541"/>
      <c r="M4779" s="579"/>
    </row>
    <row r="4780" spans="1:13" s="513" customFormat="1">
      <c r="A4780" s="554" t="s">
        <v>77</v>
      </c>
      <c r="B4780" s="631"/>
      <c r="C4780" s="631"/>
      <c r="D4780" s="640"/>
      <c r="E4780" s="640"/>
      <c r="F4780" s="640"/>
      <c r="G4780" s="640"/>
      <c r="H4780" s="639"/>
      <c r="I4780" s="1319" t="s">
        <v>59</v>
      </c>
      <c r="J4780" s="1320"/>
      <c r="K4780" s="1271">
        <v>2.4300000000000002</v>
      </c>
      <c r="L4780" s="1272"/>
      <c r="M4780" s="579">
        <f>K4780*12*I4762</f>
        <v>20656.944000000003</v>
      </c>
    </row>
    <row r="4781" spans="1:13" s="513" customFormat="1">
      <c r="A4781" s="562" t="s">
        <v>76</v>
      </c>
      <c r="B4781" s="561"/>
      <c r="C4781" s="561"/>
      <c r="D4781" s="561"/>
      <c r="E4781" s="561"/>
      <c r="F4781" s="561"/>
      <c r="G4781" s="561"/>
      <c r="H4781" s="560"/>
      <c r="I4781" s="1321" t="s">
        <v>75</v>
      </c>
      <c r="J4781" s="1322"/>
      <c r="K4781" s="573"/>
      <c r="L4781" s="541"/>
      <c r="M4781" s="579"/>
    </row>
    <row r="4782" spans="1:13" s="513" customFormat="1">
      <c r="A4782" s="569"/>
      <c r="B4782" s="568"/>
      <c r="C4782" s="568"/>
      <c r="D4782" s="568"/>
      <c r="E4782" s="568"/>
      <c r="F4782" s="568"/>
      <c r="G4782" s="568"/>
      <c r="H4782" s="567"/>
      <c r="I4782" s="577" t="s">
        <v>74</v>
      </c>
      <c r="J4782" s="645"/>
      <c r="K4782" s="573"/>
      <c r="L4782" s="541"/>
      <c r="M4782" s="579"/>
    </row>
    <row r="4783" spans="1:13" s="513" customFormat="1">
      <c r="A4783" s="562" t="s">
        <v>73</v>
      </c>
      <c r="B4783" s="561"/>
      <c r="C4783" s="561"/>
      <c r="D4783" s="561"/>
      <c r="E4783" s="561"/>
      <c r="F4783" s="561"/>
      <c r="G4783" s="561"/>
      <c r="H4783" s="560"/>
      <c r="I4783" s="1321" t="s">
        <v>59</v>
      </c>
      <c r="J4783" s="1322"/>
      <c r="K4783" s="1271">
        <v>2.73</v>
      </c>
      <c r="L4783" s="1272"/>
      <c r="M4783" s="579">
        <f>K4783*12*I4762</f>
        <v>23207.183999999997</v>
      </c>
    </row>
    <row r="4784" spans="1:13" s="513" customFormat="1">
      <c r="A4784" s="569" t="s">
        <v>72</v>
      </c>
      <c r="B4784" s="568"/>
      <c r="C4784" s="568"/>
      <c r="D4784" s="568"/>
      <c r="E4784" s="568"/>
      <c r="F4784" s="568"/>
      <c r="G4784" s="568"/>
      <c r="H4784" s="567"/>
      <c r="I4784" s="577"/>
      <c r="J4784" s="645"/>
      <c r="K4784" s="573"/>
      <c r="L4784" s="541"/>
      <c r="M4784" s="579"/>
    </row>
    <row r="4785" spans="1:13" s="513" customFormat="1">
      <c r="A4785" s="562" t="s">
        <v>71</v>
      </c>
      <c r="B4785" s="561"/>
      <c r="C4785" s="561"/>
      <c r="D4785" s="561"/>
      <c r="E4785" s="561"/>
      <c r="F4785" s="561"/>
      <c r="G4785" s="561"/>
      <c r="H4785" s="560"/>
      <c r="I4785" s="1313" t="s">
        <v>70</v>
      </c>
      <c r="J4785" s="1314"/>
      <c r="K4785" s="573"/>
      <c r="L4785" s="541"/>
      <c r="M4785" s="579"/>
    </row>
    <row r="4786" spans="1:13" s="513" customFormat="1">
      <c r="A4786" s="562" t="s">
        <v>69</v>
      </c>
      <c r="B4786" s="561"/>
      <c r="C4786" s="561"/>
      <c r="D4786" s="561"/>
      <c r="E4786" s="561"/>
      <c r="F4786" s="561"/>
      <c r="G4786" s="561"/>
      <c r="H4786" s="560"/>
      <c r="I4786" s="1321" t="s">
        <v>68</v>
      </c>
      <c r="J4786" s="1322"/>
      <c r="K4786" s="591"/>
      <c r="L4786" s="590"/>
      <c r="M4786" s="650"/>
    </row>
    <row r="4787" spans="1:13" s="513" customFormat="1" ht="19.5" thickBot="1">
      <c r="A4787" s="569"/>
      <c r="B4787" s="568"/>
      <c r="C4787" s="568"/>
      <c r="D4787" s="568"/>
      <c r="E4787" s="568"/>
      <c r="F4787" s="568"/>
      <c r="G4787" s="568"/>
      <c r="H4787" s="567"/>
      <c r="I4787" s="1323" t="s">
        <v>67</v>
      </c>
      <c r="J4787" s="1324"/>
      <c r="K4787" s="581"/>
      <c r="L4787" s="580"/>
      <c r="M4787" s="649"/>
    </row>
    <row r="4788" spans="1:13" s="513" customFormat="1">
      <c r="A4788" s="648" t="s">
        <v>66</v>
      </c>
      <c r="B4788" s="647"/>
      <c r="C4788" s="647"/>
      <c r="D4788" s="647"/>
      <c r="E4788" s="647"/>
      <c r="F4788" s="647"/>
      <c r="G4788" s="627"/>
      <c r="H4788" s="626"/>
      <c r="I4788" s="627"/>
      <c r="J4788" s="626"/>
      <c r="K4788" s="1287">
        <f>K4790+K4797+K4805+K4809+K4810+K4814</f>
        <v>44.34</v>
      </c>
      <c r="L4788" s="1288"/>
      <c r="M4788" s="625">
        <f>M4790+M4797+M4805+M4809+M4810+M4814</f>
        <v>376925.47200000007</v>
      </c>
    </row>
    <row r="4789" spans="1:13" s="513" customFormat="1" ht="19.5" thickBot="1">
      <c r="A4789" s="646"/>
      <c r="B4789" s="621"/>
      <c r="C4789" s="621"/>
      <c r="D4789" s="621"/>
      <c r="E4789" s="621"/>
      <c r="F4789" s="621"/>
      <c r="G4789" s="621"/>
      <c r="H4789" s="620"/>
      <c r="I4789" s="621"/>
      <c r="J4789" s="620"/>
      <c r="K4789" s="531"/>
      <c r="L4789" s="530"/>
      <c r="M4789" s="619"/>
    </row>
    <row r="4790" spans="1:13" s="513" customFormat="1" ht="19.5" thickBot="1">
      <c r="A4790" s="1253" t="s">
        <v>65</v>
      </c>
      <c r="B4790" s="1254"/>
      <c r="C4790" s="1254"/>
      <c r="D4790" s="1254"/>
      <c r="E4790" s="1254"/>
      <c r="F4790" s="1254"/>
      <c r="G4790" s="1254"/>
      <c r="H4790" s="1273"/>
      <c r="I4790" s="636"/>
      <c r="J4790" s="635"/>
      <c r="K4790" s="1289">
        <f>K4791+K4792+K4793+K4795+K4796</f>
        <v>12.790000000000001</v>
      </c>
      <c r="L4790" s="1284"/>
      <c r="M4790" s="559">
        <f>K4790*12*I4762</f>
        <v>108725.232</v>
      </c>
    </row>
    <row r="4791" spans="1:13" s="513" customFormat="1">
      <c r="A4791" s="569" t="s">
        <v>64</v>
      </c>
      <c r="B4791" s="568"/>
      <c r="C4791" s="568"/>
      <c r="D4791" s="568"/>
      <c r="E4791" s="568"/>
      <c r="F4791" s="568"/>
      <c r="G4791" s="568"/>
      <c r="H4791" s="567"/>
      <c r="I4791" s="1317" t="s">
        <v>63</v>
      </c>
      <c r="J4791" s="1318"/>
      <c r="K4791" s="1251">
        <v>2.2400000000000002</v>
      </c>
      <c r="L4791" s="1252"/>
      <c r="M4791" s="579">
        <f>K4791*12*I4762</f>
        <v>19041.792000000001</v>
      </c>
    </row>
    <row r="4792" spans="1:13" s="513" customFormat="1">
      <c r="A4792" s="566" t="s">
        <v>62</v>
      </c>
      <c r="B4792" s="565"/>
      <c r="C4792" s="565"/>
      <c r="D4792" s="565"/>
      <c r="E4792" s="565"/>
      <c r="F4792" s="565"/>
      <c r="G4792" s="565"/>
      <c r="H4792" s="564"/>
      <c r="I4792" s="1319" t="s">
        <v>61</v>
      </c>
      <c r="J4792" s="1320"/>
      <c r="K4792" s="1271">
        <v>5.28</v>
      </c>
      <c r="L4792" s="1272"/>
      <c r="M4792" s="579">
        <f>K4792*12*I4762</f>
        <v>44884.223999999995</v>
      </c>
    </row>
    <row r="4793" spans="1:13" s="513" customFormat="1">
      <c r="A4793" s="562" t="s">
        <v>60</v>
      </c>
      <c r="B4793" s="561"/>
      <c r="C4793" s="561"/>
      <c r="D4793" s="561"/>
      <c r="E4793" s="561"/>
      <c r="F4793" s="561"/>
      <c r="G4793" s="561"/>
      <c r="H4793" s="560"/>
      <c r="I4793" s="1321" t="s">
        <v>59</v>
      </c>
      <c r="J4793" s="1322"/>
      <c r="K4793" s="1271">
        <v>0.6</v>
      </c>
      <c r="L4793" s="1272"/>
      <c r="M4793" s="579">
        <f>K4793*12*I4762</f>
        <v>5100.4799999999996</v>
      </c>
    </row>
    <row r="4794" spans="1:13" s="513" customFormat="1">
      <c r="A4794" s="569" t="s">
        <v>58</v>
      </c>
      <c r="B4794" s="577"/>
      <c r="C4794" s="577"/>
      <c r="D4794" s="577"/>
      <c r="E4794" s="568"/>
      <c r="F4794" s="568"/>
      <c r="G4794" s="568"/>
      <c r="H4794" s="567"/>
      <c r="I4794" s="577"/>
      <c r="J4794" s="645"/>
      <c r="K4794" s="518"/>
      <c r="L4794" s="541"/>
      <c r="M4794" s="579"/>
    </row>
    <row r="4795" spans="1:13" s="513" customFormat="1">
      <c r="A4795" s="566" t="s">
        <v>57</v>
      </c>
      <c r="B4795" s="565"/>
      <c r="C4795" s="565"/>
      <c r="D4795" s="565"/>
      <c r="E4795" s="565"/>
      <c r="F4795" s="565"/>
      <c r="G4795" s="565"/>
      <c r="H4795" s="564"/>
      <c r="I4795" s="1319" t="s">
        <v>27</v>
      </c>
      <c r="J4795" s="1320"/>
      <c r="K4795" s="1271">
        <v>0.18</v>
      </c>
      <c r="L4795" s="1272"/>
      <c r="M4795" s="579">
        <f>K4795*12*I4762</f>
        <v>1530.144</v>
      </c>
    </row>
    <row r="4796" spans="1:13" s="513" customFormat="1" ht="19.5" thickBot="1">
      <c r="A4796" s="562" t="s">
        <v>56</v>
      </c>
      <c r="B4796" s="561"/>
      <c r="C4796" s="561"/>
      <c r="D4796" s="561"/>
      <c r="E4796" s="561"/>
      <c r="F4796" s="561"/>
      <c r="G4796" s="561"/>
      <c r="H4796" s="560"/>
      <c r="I4796" s="1280" t="s">
        <v>27</v>
      </c>
      <c r="J4796" s="1281"/>
      <c r="K4796" s="1282">
        <v>4.49</v>
      </c>
      <c r="L4796" s="1283"/>
      <c r="M4796" s="579"/>
    </row>
    <row r="4797" spans="1:13" s="513" customFormat="1" ht="19.5" thickBot="1">
      <c r="A4797" s="1266" t="s">
        <v>55</v>
      </c>
      <c r="B4797" s="1267"/>
      <c r="C4797" s="1267"/>
      <c r="D4797" s="1267"/>
      <c r="E4797" s="1267"/>
      <c r="F4797" s="1267"/>
      <c r="G4797" s="1267"/>
      <c r="H4797" s="1268"/>
      <c r="I4797" s="636"/>
      <c r="J4797" s="635"/>
      <c r="K4797" s="1274">
        <f>K4798+K4799+K4801+K4802+K4803+K4804</f>
        <v>2.5499999999999998</v>
      </c>
      <c r="L4797" s="1284"/>
      <c r="M4797" s="559">
        <f>K4797*12*I4762</f>
        <v>21677.039999999997</v>
      </c>
    </row>
    <row r="4798" spans="1:13" s="513" customFormat="1">
      <c r="A4798" s="578" t="s">
        <v>54</v>
      </c>
      <c r="B4798" s="577"/>
      <c r="C4798" s="577"/>
      <c r="D4798" s="577"/>
      <c r="E4798" s="577"/>
      <c r="F4798" s="568"/>
      <c r="G4798" s="568"/>
      <c r="H4798" s="567"/>
      <c r="I4798" s="644"/>
      <c r="J4798" s="630"/>
      <c r="K4798" s="1251">
        <v>0.14000000000000001</v>
      </c>
      <c r="L4798" s="1252"/>
      <c r="M4798" s="579">
        <f>K4798*12*I4762</f>
        <v>1190.1120000000001</v>
      </c>
    </row>
    <row r="4799" spans="1:13" s="513" customFormat="1">
      <c r="A4799" s="575" t="s">
        <v>53</v>
      </c>
      <c r="B4799" s="574"/>
      <c r="C4799" s="574"/>
      <c r="D4799" s="574"/>
      <c r="E4799" s="574"/>
      <c r="F4799" s="561"/>
      <c r="G4799" s="561"/>
      <c r="H4799" s="560"/>
      <c r="I4799" s="1313" t="s">
        <v>52</v>
      </c>
      <c r="J4799" s="1314"/>
      <c r="K4799" s="1271">
        <v>1.22</v>
      </c>
      <c r="L4799" s="1272"/>
      <c r="M4799" s="579">
        <f>K4799*12*I4762</f>
        <v>10370.976000000001</v>
      </c>
    </row>
    <row r="4800" spans="1:13" s="513" customFormat="1">
      <c r="A4800" s="569" t="s">
        <v>51</v>
      </c>
      <c r="B4800" s="568"/>
      <c r="C4800" s="568"/>
      <c r="D4800" s="568"/>
      <c r="E4800" s="568"/>
      <c r="F4800" s="568"/>
      <c r="G4800" s="568"/>
      <c r="H4800" s="567"/>
      <c r="I4800" s="1317" t="s">
        <v>50</v>
      </c>
      <c r="J4800" s="1318"/>
      <c r="K4800" s="573"/>
      <c r="L4800" s="541"/>
      <c r="M4800" s="579"/>
    </row>
    <row r="4801" spans="1:13" s="513" customFormat="1">
      <c r="A4801" s="566" t="s">
        <v>49</v>
      </c>
      <c r="B4801" s="565"/>
      <c r="C4801" s="565"/>
      <c r="D4801" s="565"/>
      <c r="E4801" s="565"/>
      <c r="F4801" s="565"/>
      <c r="G4801" s="565"/>
      <c r="H4801" s="564"/>
      <c r="I4801" s="1319" t="s">
        <v>48</v>
      </c>
      <c r="J4801" s="1320"/>
      <c r="K4801" s="1271">
        <v>0.75</v>
      </c>
      <c r="L4801" s="1272"/>
      <c r="M4801" s="579">
        <f>K4801*12*I4762</f>
        <v>6375.5999999999995</v>
      </c>
    </row>
    <row r="4802" spans="1:13" s="513" customFormat="1">
      <c r="A4802" s="566" t="s">
        <v>47</v>
      </c>
      <c r="B4802" s="565"/>
      <c r="C4802" s="565"/>
      <c r="D4802" s="565"/>
      <c r="E4802" s="565"/>
      <c r="F4802" s="565"/>
      <c r="G4802" s="565"/>
      <c r="H4802" s="564"/>
      <c r="I4802" s="1319" t="s">
        <v>46</v>
      </c>
      <c r="J4802" s="1320"/>
      <c r="K4802" s="1271">
        <v>0.19</v>
      </c>
      <c r="L4802" s="1272"/>
      <c r="M4802" s="579">
        <f>K4802*12*I4762</f>
        <v>1615.152</v>
      </c>
    </row>
    <row r="4803" spans="1:13" s="513" customFormat="1">
      <c r="A4803" s="562" t="s">
        <v>38</v>
      </c>
      <c r="B4803" s="561"/>
      <c r="C4803" s="561"/>
      <c r="D4803" s="561"/>
      <c r="E4803" s="561"/>
      <c r="F4803" s="561"/>
      <c r="G4803" s="561"/>
      <c r="H4803" s="560"/>
      <c r="I4803" s="1319" t="s">
        <v>37</v>
      </c>
      <c r="J4803" s="1320"/>
      <c r="K4803" s="1238">
        <v>0.1</v>
      </c>
      <c r="L4803" s="1239"/>
      <c r="M4803" s="579">
        <f>K4803*12*I4762</f>
        <v>850.08000000000015</v>
      </c>
    </row>
    <row r="4804" spans="1:13" s="513" customFormat="1" ht="19.5" thickBot="1">
      <c r="A4804" s="562" t="s">
        <v>45</v>
      </c>
      <c r="B4804" s="561"/>
      <c r="C4804" s="561"/>
      <c r="D4804" s="561"/>
      <c r="E4804" s="561"/>
      <c r="F4804" s="561"/>
      <c r="G4804" s="561"/>
      <c r="H4804" s="560"/>
      <c r="I4804" s="1280" t="s">
        <v>44</v>
      </c>
      <c r="J4804" s="1281"/>
      <c r="K4804" s="1242">
        <v>0.15</v>
      </c>
      <c r="L4804" s="1243"/>
      <c r="M4804" s="643">
        <f>K4804*12*I4762</f>
        <v>1275.1199999999999</v>
      </c>
    </row>
    <row r="4805" spans="1:13" s="513" customFormat="1" ht="19.5" thickBot="1">
      <c r="A4805" s="1266" t="s">
        <v>43</v>
      </c>
      <c r="B4805" s="1267"/>
      <c r="C4805" s="1267"/>
      <c r="D4805" s="1267"/>
      <c r="E4805" s="1267"/>
      <c r="F4805" s="1267"/>
      <c r="G4805" s="1267"/>
      <c r="H4805" s="1268"/>
      <c r="I4805" s="642"/>
      <c r="J4805" s="641"/>
      <c r="K4805" s="1269">
        <f>K4806+K4807+K4808</f>
        <v>1.67</v>
      </c>
      <c r="L4805" s="1270"/>
      <c r="M4805" s="559">
        <f>K4805*12*I4762</f>
        <v>14196.335999999999</v>
      </c>
    </row>
    <row r="4806" spans="1:13" s="513" customFormat="1">
      <c r="A4806" s="569" t="s">
        <v>42</v>
      </c>
      <c r="B4806" s="568"/>
      <c r="C4806" s="568"/>
      <c r="D4806" s="568"/>
      <c r="E4806" s="568"/>
      <c r="F4806" s="568"/>
      <c r="G4806" s="568"/>
      <c r="H4806" s="567"/>
      <c r="I4806" s="1315" t="s">
        <v>41</v>
      </c>
      <c r="J4806" s="1316"/>
      <c r="K4806" s="1236">
        <v>0.8</v>
      </c>
      <c r="L4806" s="1237"/>
      <c r="M4806" s="579">
        <f>K4806*12*I4762</f>
        <v>6800.6400000000012</v>
      </c>
    </row>
    <row r="4807" spans="1:13" s="513" customFormat="1">
      <c r="A4807" s="566" t="s">
        <v>40</v>
      </c>
      <c r="B4807" s="565"/>
      <c r="C4807" s="565"/>
      <c r="D4807" s="565"/>
      <c r="E4807" s="565"/>
      <c r="F4807" s="565"/>
      <c r="G4807" s="565"/>
      <c r="H4807" s="564"/>
      <c r="I4807" s="640" t="s">
        <v>39</v>
      </c>
      <c r="J4807" s="639"/>
      <c r="K4807" s="1238">
        <v>0.7</v>
      </c>
      <c r="L4807" s="1239"/>
      <c r="M4807" s="579">
        <f>K4807*12*I4762</f>
        <v>5950.5599999999986</v>
      </c>
    </row>
    <row r="4808" spans="1:13" s="513" customFormat="1" ht="19.5" thickBot="1">
      <c r="A4808" s="562" t="s">
        <v>38</v>
      </c>
      <c r="B4808" s="561"/>
      <c r="C4808" s="561"/>
      <c r="D4808" s="561"/>
      <c r="E4808" s="561"/>
      <c r="F4808" s="561"/>
      <c r="G4808" s="561"/>
      <c r="H4808" s="560"/>
      <c r="I4808" s="1280" t="s">
        <v>37</v>
      </c>
      <c r="J4808" s="1281"/>
      <c r="K4808" s="1242">
        <v>0.17</v>
      </c>
      <c r="L4808" s="1243"/>
      <c r="M4808" s="579">
        <f>K4808*12*I4762</f>
        <v>1445.136</v>
      </c>
    </row>
    <row r="4809" spans="1:13" s="513" customFormat="1" ht="19.5" thickBot="1">
      <c r="A4809" s="557" t="s">
        <v>36</v>
      </c>
      <c r="B4809" s="556"/>
      <c r="C4809" s="556"/>
      <c r="D4809" s="556"/>
      <c r="E4809" s="556"/>
      <c r="F4809" s="556"/>
      <c r="G4809" s="556"/>
      <c r="H4809" s="555"/>
      <c r="I4809" s="1244" t="s">
        <v>35</v>
      </c>
      <c r="J4809" s="1245"/>
      <c r="K4809" s="1246">
        <v>24.03</v>
      </c>
      <c r="L4809" s="1247"/>
      <c r="M4809" s="559">
        <f>K4809*12*I4762</f>
        <v>204274.22400000002</v>
      </c>
    </row>
    <row r="4810" spans="1:13" s="513" customFormat="1" ht="19.5" thickBot="1">
      <c r="A4810" s="1253" t="s">
        <v>34</v>
      </c>
      <c r="B4810" s="1254"/>
      <c r="C4810" s="1254"/>
      <c r="D4810" s="1254"/>
      <c r="E4810" s="1254"/>
      <c r="F4810" s="1254"/>
      <c r="G4810" s="1254"/>
      <c r="H4810" s="1273"/>
      <c r="I4810" s="636"/>
      <c r="J4810" s="635"/>
      <c r="K4810" s="1246">
        <v>2.2000000000000002</v>
      </c>
      <c r="L4810" s="1247"/>
      <c r="M4810" s="559">
        <f>K4810*12*I4762</f>
        <v>18701.760000000002</v>
      </c>
    </row>
    <row r="4811" spans="1:13" s="513" customFormat="1">
      <c r="A4811" s="554" t="s">
        <v>33</v>
      </c>
      <c r="B4811" s="553"/>
      <c r="C4811" s="553"/>
      <c r="D4811" s="553"/>
      <c r="E4811" s="553"/>
      <c r="F4811" s="553"/>
      <c r="G4811" s="553"/>
      <c r="H4811" s="552"/>
      <c r="I4811" s="1306" t="s">
        <v>32</v>
      </c>
      <c r="J4811" s="1307"/>
      <c r="K4811" s="633"/>
      <c r="L4811" s="632"/>
      <c r="M4811" s="579"/>
    </row>
    <row r="4812" spans="1:13" s="513" customFormat="1">
      <c r="A4812" s="554" t="s">
        <v>31</v>
      </c>
      <c r="B4812" s="553"/>
      <c r="C4812" s="553"/>
      <c r="D4812" s="553"/>
      <c r="E4812" s="553"/>
      <c r="F4812" s="553"/>
      <c r="G4812" s="553"/>
      <c r="H4812" s="552"/>
      <c r="I4812" s="631"/>
      <c r="J4812" s="630"/>
      <c r="K4812" s="633"/>
      <c r="L4812" s="632"/>
      <c r="M4812" s="579"/>
    </row>
    <row r="4813" spans="1:13" s="513" customFormat="1" ht="19.5" thickBot="1">
      <c r="A4813" s="554" t="s">
        <v>30</v>
      </c>
      <c r="B4813" s="553"/>
      <c r="C4813" s="553"/>
      <c r="D4813" s="553"/>
      <c r="E4813" s="553"/>
      <c r="F4813" s="553"/>
      <c r="G4813" s="553"/>
      <c r="H4813" s="552"/>
      <c r="I4813" s="638"/>
      <c r="J4813" s="630"/>
      <c r="K4813" s="633"/>
      <c r="L4813" s="632"/>
      <c r="M4813" s="579"/>
    </row>
    <row r="4814" spans="1:13" s="513" customFormat="1" ht="19.5" thickBot="1">
      <c r="A4814" s="557" t="s">
        <v>29</v>
      </c>
      <c r="B4814" s="556"/>
      <c r="C4814" s="556"/>
      <c r="D4814" s="556"/>
      <c r="E4814" s="556"/>
      <c r="F4814" s="556"/>
      <c r="G4814" s="556"/>
      <c r="H4814" s="555"/>
      <c r="I4814" s="636"/>
      <c r="J4814" s="635"/>
      <c r="K4814" s="1246">
        <v>1.1000000000000001</v>
      </c>
      <c r="L4814" s="1247"/>
      <c r="M4814" s="559">
        <f>K4814*12*I4762</f>
        <v>9350.880000000001</v>
      </c>
    </row>
    <row r="4815" spans="1:13" s="513" customFormat="1">
      <c r="A4815" s="554" t="s">
        <v>28</v>
      </c>
      <c r="B4815" s="553"/>
      <c r="C4815" s="553"/>
      <c r="D4815" s="553"/>
      <c r="E4815" s="553"/>
      <c r="F4815" s="553"/>
      <c r="G4815" s="553"/>
      <c r="H4815" s="552"/>
      <c r="I4815" s="1306" t="s">
        <v>27</v>
      </c>
      <c r="J4815" s="1307"/>
      <c r="K4815" s="637"/>
      <c r="L4815" s="632"/>
      <c r="M4815" s="579"/>
    </row>
    <row r="4816" spans="1:13" s="513" customFormat="1" ht="19.5" thickBot="1">
      <c r="A4816" s="554" t="s">
        <v>26</v>
      </c>
      <c r="B4816" s="553"/>
      <c r="C4816" s="553"/>
      <c r="D4816" s="553"/>
      <c r="E4816" s="553"/>
      <c r="F4816" s="553"/>
      <c r="G4816" s="553"/>
      <c r="H4816" s="552"/>
      <c r="I4816" s="631"/>
      <c r="J4816" s="630"/>
      <c r="K4816" s="637"/>
      <c r="L4816" s="632"/>
      <c r="M4816" s="579"/>
    </row>
    <row r="4817" spans="1:13" s="513" customFormat="1" ht="19.5" thickBot="1">
      <c r="A4817" s="1253" t="s">
        <v>111</v>
      </c>
      <c r="B4817" s="1254"/>
      <c r="C4817" s="1254"/>
      <c r="D4817" s="1254"/>
      <c r="E4817" s="1254"/>
      <c r="F4817" s="1254"/>
      <c r="G4817" s="1254"/>
      <c r="H4817" s="1273"/>
      <c r="I4817" s="636"/>
      <c r="J4817" s="635"/>
      <c r="K4817" s="1246">
        <v>7.92</v>
      </c>
      <c r="L4817" s="1247"/>
      <c r="M4817" s="559">
        <f>K4817*12*I4762</f>
        <v>67326.335999999996</v>
      </c>
    </row>
    <row r="4818" spans="1:13" s="513" customFormat="1">
      <c r="A4818" s="554" t="s">
        <v>24</v>
      </c>
      <c r="B4818" s="634"/>
      <c r="C4818" s="634"/>
      <c r="D4818" s="634"/>
      <c r="E4818" s="634"/>
      <c r="F4818" s="553"/>
      <c r="G4818" s="634"/>
      <c r="H4818" s="552"/>
      <c r="I4818" s="1313" t="s">
        <v>23</v>
      </c>
      <c r="J4818" s="1314"/>
      <c r="K4818" s="633"/>
      <c r="L4818" s="632"/>
      <c r="M4818" s="579"/>
    </row>
    <row r="4819" spans="1:13" s="513" customFormat="1">
      <c r="A4819" s="554" t="s">
        <v>22</v>
      </c>
      <c r="B4819" s="634"/>
      <c r="C4819" s="634"/>
      <c r="D4819" s="634"/>
      <c r="E4819" s="634"/>
      <c r="F4819" s="553"/>
      <c r="G4819" s="634"/>
      <c r="H4819" s="552"/>
      <c r="I4819" s="1313" t="s">
        <v>21</v>
      </c>
      <c r="J4819" s="1314"/>
      <c r="K4819" s="633"/>
      <c r="L4819" s="632"/>
      <c r="M4819" s="579"/>
    </row>
    <row r="4820" spans="1:13" s="513" customFormat="1">
      <c r="A4820" s="554" t="s">
        <v>20</v>
      </c>
      <c r="B4820" s="634"/>
      <c r="C4820" s="634"/>
      <c r="D4820" s="634"/>
      <c r="E4820" s="634"/>
      <c r="F4820" s="553"/>
      <c r="G4820" s="634"/>
      <c r="H4820" s="552"/>
      <c r="I4820" s="1313" t="s">
        <v>19</v>
      </c>
      <c r="J4820" s="1314"/>
      <c r="K4820" s="633"/>
      <c r="L4820" s="632"/>
      <c r="M4820" s="579"/>
    </row>
    <row r="4821" spans="1:13" s="513" customFormat="1">
      <c r="A4821" s="554" t="s">
        <v>18</v>
      </c>
      <c r="B4821" s="634"/>
      <c r="C4821" s="634"/>
      <c r="D4821" s="634"/>
      <c r="E4821" s="634"/>
      <c r="F4821" s="553"/>
      <c r="G4821" s="634"/>
      <c r="H4821" s="552"/>
      <c r="I4821" s="1313" t="s">
        <v>17</v>
      </c>
      <c r="J4821" s="1314"/>
      <c r="K4821" s="633"/>
      <c r="L4821" s="632"/>
      <c r="M4821" s="579"/>
    </row>
    <row r="4822" spans="1:13" s="513" customFormat="1">
      <c r="A4822" s="554" t="s">
        <v>16</v>
      </c>
      <c r="B4822" s="634"/>
      <c r="C4822" s="634"/>
      <c r="D4822" s="634"/>
      <c r="E4822" s="634"/>
      <c r="F4822" s="553"/>
      <c r="G4822" s="634"/>
      <c r="H4822" s="552"/>
      <c r="I4822" s="1313" t="s">
        <v>15</v>
      </c>
      <c r="J4822" s="1314"/>
      <c r="K4822" s="633"/>
      <c r="L4822" s="632"/>
      <c r="M4822" s="579"/>
    </row>
    <row r="4823" spans="1:13" s="513" customFormat="1">
      <c r="A4823" s="554" t="s">
        <v>14</v>
      </c>
      <c r="B4823" s="634"/>
      <c r="C4823" s="634"/>
      <c r="D4823" s="634"/>
      <c r="E4823" s="634"/>
      <c r="F4823" s="553"/>
      <c r="G4823" s="634"/>
      <c r="H4823" s="552"/>
      <c r="I4823" s="631"/>
      <c r="J4823" s="630"/>
      <c r="K4823" s="633"/>
      <c r="L4823" s="632"/>
      <c r="M4823" s="579"/>
    </row>
    <row r="4824" spans="1:13" s="513" customFormat="1">
      <c r="A4824" s="554" t="s">
        <v>13</v>
      </c>
      <c r="B4824" s="634"/>
      <c r="C4824" s="634"/>
      <c r="D4824" s="634"/>
      <c r="E4824" s="634"/>
      <c r="F4824" s="553"/>
      <c r="G4824" s="634"/>
      <c r="H4824" s="552"/>
      <c r="I4824" s="631"/>
      <c r="J4824" s="630"/>
      <c r="K4824" s="633"/>
      <c r="L4824" s="632"/>
      <c r="M4824" s="579"/>
    </row>
    <row r="4825" spans="1:13" s="513" customFormat="1">
      <c r="A4825" s="554" t="s">
        <v>12</v>
      </c>
      <c r="B4825" s="634"/>
      <c r="C4825" s="634"/>
      <c r="D4825" s="634"/>
      <c r="E4825" s="634"/>
      <c r="F4825" s="553"/>
      <c r="G4825" s="634"/>
      <c r="H4825" s="552"/>
      <c r="I4825" s="631"/>
      <c r="J4825" s="630"/>
      <c r="K4825" s="633"/>
      <c r="L4825" s="632"/>
      <c r="M4825" s="579"/>
    </row>
    <row r="4826" spans="1:13" s="513" customFormat="1">
      <c r="A4826" s="554" t="s">
        <v>11</v>
      </c>
      <c r="B4826" s="634"/>
      <c r="C4826" s="634"/>
      <c r="D4826" s="634"/>
      <c r="E4826" s="634"/>
      <c r="F4826" s="553"/>
      <c r="G4826" s="634"/>
      <c r="H4826" s="552"/>
      <c r="I4826" s="631"/>
      <c r="J4826" s="630"/>
      <c r="K4826" s="633"/>
      <c r="L4826" s="632"/>
      <c r="M4826" s="579"/>
    </row>
    <row r="4827" spans="1:13" s="513" customFormat="1">
      <c r="A4827" s="554" t="s">
        <v>10</v>
      </c>
      <c r="B4827" s="634"/>
      <c r="C4827" s="634"/>
      <c r="D4827" s="634"/>
      <c r="E4827" s="634"/>
      <c r="F4827" s="553"/>
      <c r="G4827" s="634"/>
      <c r="H4827" s="552"/>
      <c r="I4827" s="631"/>
      <c r="J4827" s="630"/>
      <c r="K4827" s="633"/>
      <c r="L4827" s="632"/>
      <c r="M4827" s="579"/>
    </row>
    <row r="4828" spans="1:13" s="513" customFormat="1" ht="19.5" thickBot="1">
      <c r="A4828" s="1310" t="s">
        <v>9</v>
      </c>
      <c r="B4828" s="1311"/>
      <c r="C4828" s="1311"/>
      <c r="D4828" s="1311"/>
      <c r="E4828" s="1311"/>
      <c r="F4828" s="1311"/>
      <c r="G4828" s="1311"/>
      <c r="H4828" s="1312"/>
      <c r="I4828" s="631"/>
      <c r="J4828" s="630"/>
      <c r="K4828" s="631"/>
      <c r="L4828" s="630"/>
      <c r="M4828" s="579"/>
    </row>
    <row r="4829" spans="1:13" s="513" customFormat="1">
      <c r="A4829" s="629" t="s">
        <v>8</v>
      </c>
      <c r="B4829" s="628"/>
      <c r="C4829" s="628"/>
      <c r="D4829" s="628"/>
      <c r="E4829" s="628"/>
      <c r="F4829" s="628"/>
      <c r="G4829" s="628"/>
      <c r="H4829" s="628"/>
      <c r="I4829" s="1306" t="s">
        <v>3</v>
      </c>
      <c r="J4829" s="1307"/>
      <c r="K4829" s="627"/>
      <c r="L4829" s="626"/>
      <c r="M4829" s="625"/>
    </row>
    <row r="4830" spans="1:13" s="513" customFormat="1" ht="19.5" thickBot="1">
      <c r="A4830" s="624" t="s">
        <v>7</v>
      </c>
      <c r="B4830" s="623"/>
      <c r="C4830" s="623"/>
      <c r="D4830" s="623"/>
      <c r="E4830" s="623"/>
      <c r="F4830" s="623"/>
      <c r="G4830" s="623"/>
      <c r="H4830" s="623"/>
      <c r="I4830" s="622"/>
      <c r="J4830" s="620"/>
      <c r="K4830" s="621"/>
      <c r="L4830" s="620"/>
      <c r="M4830" s="619"/>
    </row>
    <row r="4831" spans="1:13" s="513" customFormat="1" ht="19.5" thickBot="1">
      <c r="A4831" s="1253" t="s">
        <v>6</v>
      </c>
      <c r="B4831" s="1254"/>
      <c r="C4831" s="1254"/>
      <c r="D4831" s="1254"/>
      <c r="E4831" s="1254"/>
      <c r="F4831" s="1254"/>
      <c r="G4831" s="1254"/>
      <c r="H4831" s="1255"/>
      <c r="I4831" s="1256" t="s">
        <v>5</v>
      </c>
      <c r="J4831" s="1257"/>
      <c r="K4831" s="1258">
        <v>1.69</v>
      </c>
      <c r="L4831" s="1259"/>
      <c r="M4831" s="527">
        <f>K4831*12*I4762</f>
        <v>14366.352000000001</v>
      </c>
    </row>
    <row r="4832" spans="1:13" s="513" customFormat="1" ht="19.5" thickBot="1">
      <c r="A4832" s="526" t="s">
        <v>4</v>
      </c>
      <c r="B4832" s="525"/>
      <c r="C4832" s="525"/>
      <c r="D4832" s="525"/>
      <c r="E4832" s="525"/>
      <c r="F4832" s="525"/>
      <c r="G4832" s="525"/>
      <c r="H4832" s="525"/>
      <c r="I4832" s="1232" t="s">
        <v>3</v>
      </c>
      <c r="J4832" s="1233"/>
      <c r="K4832" s="1258">
        <v>0.24</v>
      </c>
      <c r="L4832" s="1259"/>
      <c r="M4832" s="521">
        <f>K4832*12*I4762</f>
        <v>2040.1919999999998</v>
      </c>
    </row>
    <row r="4833" spans="1:13" s="513" customFormat="1" ht="19.5" thickBot="1">
      <c r="A4833" s="526" t="s">
        <v>2</v>
      </c>
      <c r="B4833" s="525"/>
      <c r="C4833" s="525"/>
      <c r="D4833" s="525"/>
      <c r="E4833" s="525"/>
      <c r="F4833" s="525"/>
      <c r="G4833" s="525"/>
      <c r="H4833" s="525"/>
      <c r="I4833" s="524"/>
      <c r="J4833" s="523"/>
      <c r="K4833" s="1258"/>
      <c r="L4833" s="1259"/>
      <c r="M4833" s="521">
        <f>K4833*12*I4762</f>
        <v>0</v>
      </c>
    </row>
    <row r="4834" spans="1:13" s="513" customFormat="1" ht="19.5" thickBot="1">
      <c r="A4834" s="1253" t="s">
        <v>0</v>
      </c>
      <c r="B4834" s="1254"/>
      <c r="C4834" s="1254"/>
      <c r="D4834" s="1254"/>
      <c r="E4834" s="1254"/>
      <c r="F4834" s="1254"/>
      <c r="G4834" s="1254"/>
      <c r="H4834" s="1254"/>
      <c r="I4834" s="618"/>
      <c r="J4834" s="527"/>
      <c r="K4834" s="1308">
        <f>K4763+K4773+K4788+K4817+K4831+K4832+K4833</f>
        <v>71.45</v>
      </c>
      <c r="L4834" s="1309"/>
      <c r="M4834" s="527">
        <f>M4763+M4773+M4788+M4817+M4831+M4832+M4833</f>
        <v>607382.16</v>
      </c>
    </row>
    <row r="4835" spans="1:13" s="513" customFormat="1"/>
    <row r="4836" spans="1:13" s="513" customFormat="1">
      <c r="A4836" s="511"/>
      <c r="B4836" s="511"/>
      <c r="C4836" s="511"/>
      <c r="D4836" s="511"/>
      <c r="E4836" s="511"/>
      <c r="F4836" s="511"/>
      <c r="G4836" s="511"/>
      <c r="H4836" s="511"/>
      <c r="I4836" s="511"/>
      <c r="J4836" s="511"/>
      <c r="K4836" s="511"/>
      <c r="L4836" s="511"/>
      <c r="M4836" s="511"/>
    </row>
    <row r="4838" spans="1:13">
      <c r="A4838" s="1298" t="s">
        <v>104</v>
      </c>
      <c r="B4838" s="1298"/>
      <c r="C4838" s="1298"/>
      <c r="D4838" s="1298"/>
      <c r="E4838" s="1298"/>
      <c r="F4838" s="1298"/>
      <c r="G4838" s="1298"/>
      <c r="H4838" s="1298"/>
      <c r="I4838" s="1298"/>
      <c r="J4838" s="1298"/>
      <c r="K4838" s="1298"/>
      <c r="L4838" s="1298"/>
      <c r="M4838" s="617"/>
    </row>
    <row r="4839" spans="1:13" s="513" customFormat="1">
      <c r="A4839" s="1294" t="s">
        <v>103</v>
      </c>
      <c r="B4839" s="1294"/>
      <c r="C4839" s="1294"/>
      <c r="D4839" s="1294"/>
      <c r="E4839" s="1294"/>
      <c r="F4839" s="1294"/>
      <c r="G4839" s="1294"/>
      <c r="H4839" s="1294"/>
      <c r="I4839" s="1294"/>
      <c r="J4839" s="1294"/>
      <c r="K4839" s="1294"/>
      <c r="L4839" s="1294"/>
      <c r="M4839" s="573"/>
    </row>
    <row r="4840" spans="1:13" s="513" customFormat="1">
      <c r="A4840" s="607"/>
      <c r="B4840" s="607"/>
      <c r="C4840" s="607"/>
      <c r="D4840" s="607"/>
      <c r="E4840" s="607"/>
      <c r="F4840" s="607" t="s">
        <v>218</v>
      </c>
      <c r="G4840" s="607"/>
      <c r="H4840" s="607"/>
      <c r="I4840" s="607"/>
      <c r="J4840" s="607"/>
      <c r="K4840" s="607"/>
      <c r="L4840" s="607"/>
      <c r="M4840" s="573"/>
    </row>
    <row r="4841" spans="1:13">
      <c r="A4841" s="615"/>
      <c r="B4841" s="591"/>
      <c r="C4841" s="1295" t="s">
        <v>100</v>
      </c>
      <c r="D4841" s="1295"/>
      <c r="E4841" s="1295"/>
      <c r="F4841" s="591"/>
      <c r="G4841" s="591"/>
      <c r="H4841" s="590"/>
      <c r="I4841" s="1285" t="s">
        <v>99</v>
      </c>
      <c r="J4841" s="1286"/>
      <c r="K4841" s="1285" t="s">
        <v>98</v>
      </c>
      <c r="L4841" s="1286"/>
      <c r="M4841" s="589"/>
    </row>
    <row r="4842" spans="1:13">
      <c r="A4842" s="558"/>
      <c r="B4842" s="518"/>
      <c r="C4842" s="518"/>
      <c r="D4842" s="518"/>
      <c r="E4842" s="518"/>
      <c r="F4842" s="518"/>
      <c r="G4842" s="518"/>
      <c r="H4842" s="541"/>
      <c r="I4842" s="518"/>
      <c r="J4842" s="541"/>
      <c r="K4842" s="1271" t="s">
        <v>97</v>
      </c>
      <c r="L4842" s="1272"/>
      <c r="M4842" s="616" t="s">
        <v>96</v>
      </c>
    </row>
    <row r="4843" spans="1:13">
      <c r="A4843" s="558"/>
      <c r="B4843" s="518"/>
      <c r="C4843" s="518"/>
      <c r="D4843" s="518"/>
      <c r="E4843" s="518"/>
      <c r="F4843" s="518"/>
      <c r="G4843" s="518"/>
      <c r="H4843" s="541"/>
      <c r="I4843" s="1271" t="s">
        <v>95</v>
      </c>
      <c r="J4843" s="1272"/>
      <c r="K4843" s="1275" t="s">
        <v>94</v>
      </c>
      <c r="L4843" s="1276"/>
      <c r="M4843" s="616" t="s">
        <v>93</v>
      </c>
    </row>
    <row r="4844" spans="1:13" ht="19.5" thickBot="1">
      <c r="A4844" s="615"/>
      <c r="B4844" s="591"/>
      <c r="C4844" s="591"/>
      <c r="D4844" s="591"/>
      <c r="E4844" s="591"/>
      <c r="F4844" s="591"/>
      <c r="G4844" s="591"/>
      <c r="H4844" s="590"/>
      <c r="I4844" s="1291">
        <v>384.6</v>
      </c>
      <c r="J4844" s="1292"/>
      <c r="K4844" s="1240"/>
      <c r="L4844" s="1241"/>
      <c r="M4844" s="614"/>
    </row>
    <row r="4845" spans="1:13">
      <c r="A4845" s="605" t="s">
        <v>92</v>
      </c>
      <c r="B4845" s="583"/>
      <c r="C4845" s="583"/>
      <c r="D4845" s="583"/>
      <c r="E4845" s="583"/>
      <c r="F4845" s="583"/>
      <c r="G4845" s="583"/>
      <c r="H4845" s="613"/>
      <c r="I4845" s="537"/>
      <c r="J4845" s="536"/>
      <c r="K4845" s="1293">
        <f>K4848+K4851</f>
        <v>7.59</v>
      </c>
      <c r="L4845" s="1288"/>
      <c r="M4845" s="535">
        <f>K4845*12*I4844</f>
        <v>35029.368000000002</v>
      </c>
    </row>
    <row r="4846" spans="1:13">
      <c r="A4846" s="612" t="s">
        <v>91</v>
      </c>
      <c r="B4846" s="611"/>
      <c r="C4846" s="611"/>
      <c r="D4846" s="611"/>
      <c r="E4846" s="611"/>
      <c r="F4846" s="611"/>
      <c r="G4846" s="611"/>
      <c r="H4846" s="606"/>
      <c r="I4846" s="518"/>
      <c r="J4846" s="541"/>
      <c r="K4846" s="518"/>
      <c r="L4846" s="541"/>
      <c r="M4846" s="610"/>
    </row>
    <row r="4847" spans="1:13" ht="19.5" thickBot="1">
      <c r="A4847" s="601" t="s">
        <v>90</v>
      </c>
      <c r="B4847" s="609"/>
      <c r="C4847" s="609"/>
      <c r="D4847" s="609"/>
      <c r="E4847" s="609"/>
      <c r="F4847" s="609"/>
      <c r="G4847" s="609"/>
      <c r="H4847" s="608"/>
      <c r="I4847" s="531"/>
      <c r="J4847" s="530"/>
      <c r="K4847" s="531"/>
      <c r="L4847" s="530"/>
      <c r="M4847" s="529"/>
    </row>
    <row r="4848" spans="1:13">
      <c r="A4848" s="588" t="s">
        <v>89</v>
      </c>
      <c r="B4848" s="581"/>
      <c r="C4848" s="581"/>
      <c r="D4848" s="581"/>
      <c r="E4848" s="581"/>
      <c r="F4848" s="581"/>
      <c r="G4848" s="581"/>
      <c r="H4848" s="580"/>
      <c r="I4848" s="1275" t="s">
        <v>27</v>
      </c>
      <c r="J4848" s="1276"/>
      <c r="K4848" s="1251">
        <v>4.54</v>
      </c>
      <c r="L4848" s="1252"/>
      <c r="M4848" s="540">
        <f>K4848*12*I4844</f>
        <v>20953.008000000002</v>
      </c>
    </row>
    <row r="4849" spans="1:13">
      <c r="A4849" s="547" t="s">
        <v>80</v>
      </c>
      <c r="B4849" s="518"/>
      <c r="C4849" s="518"/>
      <c r="D4849" s="518"/>
      <c r="E4849" s="518"/>
      <c r="F4849" s="518"/>
      <c r="G4849" s="518"/>
      <c r="H4849" s="541"/>
      <c r="I4849" s="1271" t="s">
        <v>70</v>
      </c>
      <c r="J4849" s="1272"/>
      <c r="K4849" s="573"/>
      <c r="L4849" s="541"/>
      <c r="M4849" s="540"/>
    </row>
    <row r="4850" spans="1:13">
      <c r="A4850" s="588" t="s">
        <v>79</v>
      </c>
      <c r="B4850" s="581"/>
      <c r="C4850" s="581"/>
      <c r="D4850" s="581"/>
      <c r="E4850" s="581"/>
      <c r="F4850" s="581"/>
      <c r="G4850" s="581"/>
      <c r="H4850" s="580"/>
      <c r="I4850" s="1275"/>
      <c r="J4850" s="1276"/>
      <c r="K4850" s="573"/>
      <c r="L4850" s="541"/>
      <c r="M4850" s="540"/>
    </row>
    <row r="4851" spans="1:13">
      <c r="A4851" s="588" t="s">
        <v>88</v>
      </c>
      <c r="B4851" s="581"/>
      <c r="C4851" s="581"/>
      <c r="D4851" s="581"/>
      <c r="E4851" s="581"/>
      <c r="F4851" s="581"/>
      <c r="G4851" s="581"/>
      <c r="H4851" s="580"/>
      <c r="I4851" s="1277" t="s">
        <v>59</v>
      </c>
      <c r="J4851" s="1278"/>
      <c r="K4851" s="1271">
        <v>3.05</v>
      </c>
      <c r="L4851" s="1272"/>
      <c r="M4851" s="540">
        <f>K4851*12*I4844</f>
        <v>14076.359999999999</v>
      </c>
    </row>
    <row r="4852" spans="1:13">
      <c r="A4852" s="595" t="s">
        <v>87</v>
      </c>
      <c r="B4852" s="563"/>
      <c r="C4852" s="563"/>
      <c r="D4852" s="563"/>
      <c r="E4852" s="563"/>
      <c r="F4852" s="563"/>
      <c r="G4852" s="563"/>
      <c r="H4852" s="517"/>
      <c r="I4852" s="1271" t="s">
        <v>70</v>
      </c>
      <c r="J4852" s="1272"/>
      <c r="K4852" s="607"/>
      <c r="L4852" s="606"/>
      <c r="M4852" s="540"/>
    </row>
    <row r="4853" spans="1:13">
      <c r="A4853" s="594" t="s">
        <v>86</v>
      </c>
      <c r="B4853" s="591"/>
      <c r="C4853" s="591"/>
      <c r="D4853" s="591"/>
      <c r="E4853" s="591"/>
      <c r="F4853" s="591"/>
      <c r="G4853" s="591"/>
      <c r="H4853" s="590"/>
      <c r="I4853" s="1271"/>
      <c r="J4853" s="1272"/>
      <c r="K4853" s="573"/>
      <c r="L4853" s="541"/>
      <c r="M4853" s="540"/>
    </row>
    <row r="4854" spans="1:13" ht="19.5" thickBot="1">
      <c r="A4854" s="588" t="s">
        <v>85</v>
      </c>
      <c r="B4854" s="587"/>
      <c r="C4854" s="587"/>
      <c r="D4854" s="587"/>
      <c r="E4854" s="587"/>
      <c r="F4854" s="587"/>
      <c r="G4854" s="587"/>
      <c r="H4854" s="586"/>
      <c r="I4854" s="581"/>
      <c r="J4854" s="580"/>
      <c r="K4854" s="1238"/>
      <c r="L4854" s="1239"/>
      <c r="M4854" s="540"/>
    </row>
    <row r="4855" spans="1:13">
      <c r="A4855" s="605" t="s">
        <v>84</v>
      </c>
      <c r="B4855" s="604"/>
      <c r="C4855" s="604"/>
      <c r="D4855" s="604"/>
      <c r="E4855" s="604"/>
      <c r="F4855" s="604"/>
      <c r="G4855" s="604"/>
      <c r="H4855" s="603"/>
      <c r="I4855" s="537"/>
      <c r="J4855" s="602"/>
      <c r="K4855" s="1290">
        <f>K4857+K4862+K4865</f>
        <v>6.1999999999999993</v>
      </c>
      <c r="L4855" s="1288"/>
      <c r="M4855" s="535">
        <f>K4855*12*I4844</f>
        <v>28614.239999999998</v>
      </c>
    </row>
    <row r="4856" spans="1:13" ht="19.5" thickBot="1">
      <c r="A4856" s="601" t="s">
        <v>83</v>
      </c>
      <c r="B4856" s="600"/>
      <c r="C4856" s="600"/>
      <c r="D4856" s="600"/>
      <c r="E4856" s="600"/>
      <c r="F4856" s="600"/>
      <c r="G4856" s="600"/>
      <c r="H4856" s="599"/>
      <c r="I4856" s="531"/>
      <c r="J4856" s="598"/>
      <c r="K4856" s="531"/>
      <c r="L4856" s="530"/>
      <c r="M4856" s="529"/>
    </row>
    <row r="4857" spans="1:13">
      <c r="A4857" s="547" t="s">
        <v>82</v>
      </c>
      <c r="B4857" s="546"/>
      <c r="C4857" s="546"/>
      <c r="D4857" s="546"/>
      <c r="E4857" s="546"/>
      <c r="F4857" s="546"/>
      <c r="G4857" s="546"/>
      <c r="H4857" s="544"/>
      <c r="I4857" s="1271" t="s">
        <v>27</v>
      </c>
      <c r="J4857" s="1272"/>
      <c r="K4857" s="1251">
        <v>3.11</v>
      </c>
      <c r="L4857" s="1252"/>
      <c r="M4857" s="540">
        <f>K4857*12*I4844</f>
        <v>14353.272000000001</v>
      </c>
    </row>
    <row r="4858" spans="1:13">
      <c r="A4858" s="588" t="s">
        <v>81</v>
      </c>
      <c r="B4858" s="587"/>
      <c r="C4858" s="587"/>
      <c r="D4858" s="587"/>
      <c r="E4858" s="587"/>
      <c r="F4858" s="587"/>
      <c r="G4858" s="587"/>
      <c r="H4858" s="586"/>
      <c r="I4858" s="597"/>
      <c r="J4858" s="596"/>
      <c r="K4858" s="573"/>
      <c r="L4858" s="541"/>
      <c r="M4858" s="540"/>
    </row>
    <row r="4859" spans="1:13">
      <c r="A4859" s="547" t="s">
        <v>80</v>
      </c>
      <c r="B4859" s="518"/>
      <c r="C4859" s="518"/>
      <c r="D4859" s="518"/>
      <c r="E4859" s="518"/>
      <c r="F4859" s="518"/>
      <c r="G4859" s="518"/>
      <c r="H4859" s="541"/>
      <c r="I4859" s="1271" t="s">
        <v>70</v>
      </c>
      <c r="J4859" s="1272"/>
      <c r="K4859" s="573"/>
      <c r="L4859" s="541"/>
      <c r="M4859" s="540"/>
    </row>
    <row r="4860" spans="1:13">
      <c r="A4860" s="588" t="s">
        <v>79</v>
      </c>
      <c r="B4860" s="581"/>
      <c r="C4860" s="581"/>
      <c r="D4860" s="581"/>
      <c r="E4860" s="581"/>
      <c r="F4860" s="581"/>
      <c r="G4860" s="581"/>
      <c r="H4860" s="580"/>
      <c r="I4860" s="1275"/>
      <c r="J4860" s="1276"/>
      <c r="K4860" s="573"/>
      <c r="L4860" s="541"/>
      <c r="M4860" s="540"/>
    </row>
    <row r="4861" spans="1:13">
      <c r="A4861" s="595" t="s">
        <v>78</v>
      </c>
      <c r="B4861" s="563"/>
      <c r="C4861" s="517"/>
      <c r="D4861" s="518"/>
      <c r="E4861" s="518"/>
      <c r="F4861" s="518"/>
      <c r="G4861" s="518"/>
      <c r="H4861" s="541"/>
      <c r="I4861" s="1271" t="s">
        <v>70</v>
      </c>
      <c r="J4861" s="1272"/>
      <c r="K4861" s="573"/>
      <c r="L4861" s="541"/>
      <c r="M4861" s="540"/>
    </row>
    <row r="4862" spans="1:13">
      <c r="A4862" s="547" t="s">
        <v>77</v>
      </c>
      <c r="B4862" s="518"/>
      <c r="C4862" s="518"/>
      <c r="D4862" s="563"/>
      <c r="E4862" s="563"/>
      <c r="F4862" s="563"/>
      <c r="G4862" s="563"/>
      <c r="H4862" s="517"/>
      <c r="I4862" s="1277" t="s">
        <v>59</v>
      </c>
      <c r="J4862" s="1278"/>
      <c r="K4862" s="1271">
        <v>1.36</v>
      </c>
      <c r="L4862" s="1272"/>
      <c r="M4862" s="540">
        <f>K4862*12*I4844</f>
        <v>6276.6720000000005</v>
      </c>
    </row>
    <row r="4863" spans="1:13">
      <c r="A4863" s="594" t="s">
        <v>76</v>
      </c>
      <c r="B4863" s="593"/>
      <c r="C4863" s="593"/>
      <c r="D4863" s="593"/>
      <c r="E4863" s="593"/>
      <c r="F4863" s="593"/>
      <c r="G4863" s="593"/>
      <c r="H4863" s="592"/>
      <c r="I4863" s="1285" t="s">
        <v>75</v>
      </c>
      <c r="J4863" s="1286"/>
      <c r="K4863" s="573"/>
      <c r="L4863" s="541"/>
      <c r="M4863" s="540"/>
    </row>
    <row r="4864" spans="1:13">
      <c r="A4864" s="588"/>
      <c r="B4864" s="587"/>
      <c r="C4864" s="587"/>
      <c r="D4864" s="587"/>
      <c r="E4864" s="587"/>
      <c r="F4864" s="587"/>
      <c r="G4864" s="587"/>
      <c r="H4864" s="586"/>
      <c r="I4864" s="581" t="s">
        <v>74</v>
      </c>
      <c r="J4864" s="580"/>
      <c r="K4864" s="573"/>
      <c r="L4864" s="541"/>
      <c r="M4864" s="540"/>
    </row>
    <row r="4865" spans="1:13">
      <c r="A4865" s="594" t="s">
        <v>73</v>
      </c>
      <c r="B4865" s="593"/>
      <c r="C4865" s="593"/>
      <c r="D4865" s="593"/>
      <c r="E4865" s="593"/>
      <c r="F4865" s="593"/>
      <c r="G4865" s="593"/>
      <c r="H4865" s="592"/>
      <c r="I4865" s="1285" t="s">
        <v>59</v>
      </c>
      <c r="J4865" s="1286"/>
      <c r="K4865" s="1271">
        <v>1.73</v>
      </c>
      <c r="L4865" s="1272"/>
      <c r="M4865" s="540">
        <f>K4865*12*I4844</f>
        <v>7984.2959999999994</v>
      </c>
    </row>
    <row r="4866" spans="1:13">
      <c r="A4866" s="588" t="s">
        <v>72</v>
      </c>
      <c r="B4866" s="587"/>
      <c r="C4866" s="587"/>
      <c r="D4866" s="587"/>
      <c r="E4866" s="587"/>
      <c r="F4866" s="587"/>
      <c r="G4866" s="587"/>
      <c r="H4866" s="586"/>
      <c r="I4866" s="581"/>
      <c r="J4866" s="580"/>
      <c r="K4866" s="573"/>
      <c r="L4866" s="541"/>
      <c r="M4866" s="540"/>
    </row>
    <row r="4867" spans="1:13">
      <c r="A4867" s="594" t="s">
        <v>71</v>
      </c>
      <c r="B4867" s="593"/>
      <c r="C4867" s="593"/>
      <c r="D4867" s="593"/>
      <c r="E4867" s="593"/>
      <c r="F4867" s="593"/>
      <c r="G4867" s="593"/>
      <c r="H4867" s="592"/>
      <c r="I4867" s="1271" t="s">
        <v>70</v>
      </c>
      <c r="J4867" s="1272"/>
      <c r="K4867" s="573"/>
      <c r="L4867" s="541"/>
      <c r="M4867" s="540"/>
    </row>
    <row r="4868" spans="1:13">
      <c r="A4868" s="594" t="s">
        <v>69</v>
      </c>
      <c r="B4868" s="593"/>
      <c r="C4868" s="593"/>
      <c r="D4868" s="593"/>
      <c r="E4868" s="593"/>
      <c r="F4868" s="593"/>
      <c r="G4868" s="593"/>
      <c r="H4868" s="592"/>
      <c r="I4868" s="1285" t="s">
        <v>68</v>
      </c>
      <c r="J4868" s="1286"/>
      <c r="K4868" s="591"/>
      <c r="L4868" s="590"/>
      <c r="M4868" s="589"/>
    </row>
    <row r="4869" spans="1:13" ht="19.5" thickBot="1">
      <c r="A4869" s="588"/>
      <c r="B4869" s="587"/>
      <c r="C4869" s="587"/>
      <c r="D4869" s="587"/>
      <c r="E4869" s="587"/>
      <c r="F4869" s="587"/>
      <c r="G4869" s="587"/>
      <c r="H4869" s="586"/>
      <c r="I4869" s="1282" t="s">
        <v>67</v>
      </c>
      <c r="J4869" s="1283"/>
      <c r="K4869" s="581"/>
      <c r="L4869" s="580"/>
      <c r="M4869" s="585"/>
    </row>
    <row r="4870" spans="1:13">
      <c r="A4870" s="584" t="s">
        <v>66</v>
      </c>
      <c r="B4870" s="583"/>
      <c r="C4870" s="583"/>
      <c r="D4870" s="583"/>
      <c r="E4870" s="583"/>
      <c r="F4870" s="583"/>
      <c r="G4870" s="537"/>
      <c r="H4870" s="536"/>
      <c r="I4870" s="537"/>
      <c r="J4870" s="536"/>
      <c r="K4870" s="1287">
        <f>K4872+K4879+K4887+K4891+K4892+K4896</f>
        <v>41.11</v>
      </c>
      <c r="L4870" s="1288"/>
      <c r="M4870" s="535">
        <f>M4872+M4879+M4887+M4891+M4892+M4896</f>
        <v>189730.872</v>
      </c>
    </row>
    <row r="4871" spans="1:13" ht="19.5" thickBot="1">
      <c r="A4871" s="582"/>
      <c r="B4871" s="531"/>
      <c r="C4871" s="531"/>
      <c r="D4871" s="531"/>
      <c r="E4871" s="531"/>
      <c r="F4871" s="531"/>
      <c r="G4871" s="531"/>
      <c r="H4871" s="530"/>
      <c r="I4871" s="531"/>
      <c r="J4871" s="530"/>
      <c r="K4871" s="531"/>
      <c r="L4871" s="530"/>
      <c r="M4871" s="529"/>
    </row>
    <row r="4872" spans="1:13" ht="19.5" thickBot="1">
      <c r="A4872" s="1253" t="s">
        <v>65</v>
      </c>
      <c r="B4872" s="1254"/>
      <c r="C4872" s="1254"/>
      <c r="D4872" s="1254"/>
      <c r="E4872" s="1254"/>
      <c r="F4872" s="1254"/>
      <c r="G4872" s="1254"/>
      <c r="H4872" s="1273"/>
      <c r="I4872" s="550"/>
      <c r="J4872" s="549"/>
      <c r="K4872" s="1289">
        <f>K4873+K4874+K4875+K4877+K4878</f>
        <v>9.6900000000000013</v>
      </c>
      <c r="L4872" s="1284"/>
      <c r="M4872" s="548">
        <f>K4872*12*I4844</f>
        <v>44721.288000000008</v>
      </c>
    </row>
    <row r="4873" spans="1:13">
      <c r="A4873" s="569" t="s">
        <v>64</v>
      </c>
      <c r="B4873" s="568"/>
      <c r="C4873" s="568"/>
      <c r="D4873" s="568"/>
      <c r="E4873" s="568"/>
      <c r="F4873" s="568"/>
      <c r="G4873" s="568"/>
      <c r="H4873" s="567"/>
      <c r="I4873" s="1275" t="s">
        <v>63</v>
      </c>
      <c r="J4873" s="1276"/>
      <c r="K4873" s="1251">
        <v>2.2400000000000002</v>
      </c>
      <c r="L4873" s="1252"/>
      <c r="M4873" s="540">
        <f>K4873*12*I4844</f>
        <v>10338.048000000003</v>
      </c>
    </row>
    <row r="4874" spans="1:13">
      <c r="A4874" s="566" t="s">
        <v>62</v>
      </c>
      <c r="B4874" s="565"/>
      <c r="C4874" s="565"/>
      <c r="D4874" s="565"/>
      <c r="E4874" s="565"/>
      <c r="F4874" s="565"/>
      <c r="G4874" s="565"/>
      <c r="H4874" s="564"/>
      <c r="I4874" s="1277" t="s">
        <v>61</v>
      </c>
      <c r="J4874" s="1278"/>
      <c r="K4874" s="1271">
        <v>5.28</v>
      </c>
      <c r="L4874" s="1272"/>
      <c r="M4874" s="540">
        <f>K4874*12*I4844</f>
        <v>24368.256000000001</v>
      </c>
    </row>
    <row r="4875" spans="1:13">
      <c r="A4875" s="562" t="s">
        <v>60</v>
      </c>
      <c r="B4875" s="561"/>
      <c r="C4875" s="561"/>
      <c r="D4875" s="561"/>
      <c r="E4875" s="561"/>
      <c r="F4875" s="561"/>
      <c r="G4875" s="561"/>
      <c r="H4875" s="560"/>
      <c r="I4875" s="1285" t="s">
        <v>59</v>
      </c>
      <c r="J4875" s="1286"/>
      <c r="K4875" s="1271">
        <v>0.6</v>
      </c>
      <c r="L4875" s="1272"/>
      <c r="M4875" s="540">
        <f>K4875*12*I4844</f>
        <v>2769.12</v>
      </c>
    </row>
    <row r="4876" spans="1:13">
      <c r="A4876" s="569" t="s">
        <v>58</v>
      </c>
      <c r="B4876" s="577"/>
      <c r="C4876" s="577"/>
      <c r="D4876" s="577"/>
      <c r="E4876" s="568"/>
      <c r="F4876" s="568"/>
      <c r="G4876" s="568"/>
      <c r="H4876" s="567"/>
      <c r="I4876" s="581"/>
      <c r="J4876" s="580"/>
      <c r="K4876" s="518"/>
      <c r="L4876" s="541"/>
      <c r="M4876" s="540"/>
    </row>
    <row r="4877" spans="1:13">
      <c r="A4877" s="566" t="s">
        <v>57</v>
      </c>
      <c r="B4877" s="565"/>
      <c r="C4877" s="565"/>
      <c r="D4877" s="565"/>
      <c r="E4877" s="565"/>
      <c r="F4877" s="565"/>
      <c r="G4877" s="565"/>
      <c r="H4877" s="564"/>
      <c r="I4877" s="1277" t="s">
        <v>27</v>
      </c>
      <c r="J4877" s="1278"/>
      <c r="K4877" s="1271">
        <v>0.18</v>
      </c>
      <c r="L4877" s="1272"/>
      <c r="M4877" s="540">
        <f>K4877*12*I4844</f>
        <v>830.7360000000001</v>
      </c>
    </row>
    <row r="4878" spans="1:13" ht="19.5" thickBot="1">
      <c r="A4878" s="562" t="s">
        <v>56</v>
      </c>
      <c r="B4878" s="561"/>
      <c r="C4878" s="561"/>
      <c r="D4878" s="561"/>
      <c r="E4878" s="561"/>
      <c r="F4878" s="561"/>
      <c r="G4878" s="561"/>
      <c r="H4878" s="560"/>
      <c r="I4878" s="1280" t="s">
        <v>27</v>
      </c>
      <c r="J4878" s="1281"/>
      <c r="K4878" s="1282">
        <v>1.39</v>
      </c>
      <c r="L4878" s="1283"/>
      <c r="M4878" s="579">
        <f>K4878*12*I4844</f>
        <v>6415.1280000000006</v>
      </c>
    </row>
    <row r="4879" spans="1:13" ht="19.5" thickBot="1">
      <c r="A4879" s="1266" t="s">
        <v>55</v>
      </c>
      <c r="B4879" s="1267"/>
      <c r="C4879" s="1267"/>
      <c r="D4879" s="1267"/>
      <c r="E4879" s="1267"/>
      <c r="F4879" s="1267"/>
      <c r="G4879" s="1267"/>
      <c r="H4879" s="1268"/>
      <c r="I4879" s="550"/>
      <c r="J4879" s="549"/>
      <c r="K4879" s="1274">
        <f>K4880+K4881+K4883+K4884+K4885+K4886</f>
        <v>2.5499999999999998</v>
      </c>
      <c r="L4879" s="1284"/>
      <c r="M4879" s="548">
        <f>K4879*12*I4844</f>
        <v>11768.76</v>
      </c>
    </row>
    <row r="4880" spans="1:13">
      <c r="A4880" s="578" t="s">
        <v>54</v>
      </c>
      <c r="B4880" s="577"/>
      <c r="C4880" s="577"/>
      <c r="D4880" s="577"/>
      <c r="E4880" s="577"/>
      <c r="F4880" s="568"/>
      <c r="G4880" s="568"/>
      <c r="H4880" s="567"/>
      <c r="I4880" s="576"/>
      <c r="J4880" s="541"/>
      <c r="K4880" s="1251">
        <v>0.14000000000000001</v>
      </c>
      <c r="L4880" s="1252"/>
      <c r="M4880" s="540">
        <f>K4880*12*I4844</f>
        <v>646.12800000000016</v>
      </c>
    </row>
    <row r="4881" spans="1:13">
      <c r="A4881" s="575" t="s">
        <v>53</v>
      </c>
      <c r="B4881" s="574"/>
      <c r="C4881" s="574"/>
      <c r="D4881" s="574"/>
      <c r="E4881" s="574"/>
      <c r="F4881" s="561"/>
      <c r="G4881" s="561"/>
      <c r="H4881" s="560"/>
      <c r="I4881" s="1271" t="s">
        <v>52</v>
      </c>
      <c r="J4881" s="1272"/>
      <c r="K4881" s="1271">
        <v>1.22</v>
      </c>
      <c r="L4881" s="1272"/>
      <c r="M4881" s="540">
        <f>K4881*12*I4844</f>
        <v>5630.5440000000008</v>
      </c>
    </row>
    <row r="4882" spans="1:13">
      <c r="A4882" s="569" t="s">
        <v>51</v>
      </c>
      <c r="B4882" s="568"/>
      <c r="C4882" s="568"/>
      <c r="D4882" s="568"/>
      <c r="E4882" s="568"/>
      <c r="F4882" s="568"/>
      <c r="G4882" s="568"/>
      <c r="H4882" s="567"/>
      <c r="I4882" s="1275" t="s">
        <v>50</v>
      </c>
      <c r="J4882" s="1276"/>
      <c r="K4882" s="573"/>
      <c r="L4882" s="541"/>
      <c r="M4882" s="540"/>
    </row>
    <row r="4883" spans="1:13">
      <c r="A4883" s="566" t="s">
        <v>49</v>
      </c>
      <c r="B4883" s="565"/>
      <c r="C4883" s="565"/>
      <c r="D4883" s="565"/>
      <c r="E4883" s="565"/>
      <c r="F4883" s="565"/>
      <c r="G4883" s="565"/>
      <c r="H4883" s="564"/>
      <c r="I4883" s="1277" t="s">
        <v>48</v>
      </c>
      <c r="J4883" s="1278"/>
      <c r="K4883" s="1271">
        <v>0.75</v>
      </c>
      <c r="L4883" s="1272"/>
      <c r="M4883" s="540">
        <f>K4883*12*I4844</f>
        <v>3461.4</v>
      </c>
    </row>
    <row r="4884" spans="1:13">
      <c r="A4884" s="566" t="s">
        <v>47</v>
      </c>
      <c r="B4884" s="565"/>
      <c r="C4884" s="565"/>
      <c r="D4884" s="565"/>
      <c r="E4884" s="565"/>
      <c r="F4884" s="565"/>
      <c r="G4884" s="565"/>
      <c r="H4884" s="564"/>
      <c r="I4884" s="1277" t="s">
        <v>46</v>
      </c>
      <c r="J4884" s="1278"/>
      <c r="K4884" s="1271">
        <v>0.19</v>
      </c>
      <c r="L4884" s="1272"/>
      <c r="M4884" s="540">
        <f>K4884*12*I4844</f>
        <v>876.88800000000015</v>
      </c>
    </row>
    <row r="4885" spans="1:13">
      <c r="A4885" s="562" t="s">
        <v>38</v>
      </c>
      <c r="B4885" s="561"/>
      <c r="C4885" s="561"/>
      <c r="D4885" s="561"/>
      <c r="E4885" s="561"/>
      <c r="F4885" s="561"/>
      <c r="G4885" s="561"/>
      <c r="H4885" s="560"/>
      <c r="I4885" s="1277" t="s">
        <v>37</v>
      </c>
      <c r="J4885" s="1278"/>
      <c r="K4885" s="1238">
        <v>0.1</v>
      </c>
      <c r="L4885" s="1239"/>
      <c r="M4885" s="540">
        <f>K4885*12*I4844</f>
        <v>461.5200000000001</v>
      </c>
    </row>
    <row r="4886" spans="1:13" ht="19.5" thickBot="1">
      <c r="A4886" s="562" t="s">
        <v>45</v>
      </c>
      <c r="B4886" s="561"/>
      <c r="C4886" s="561"/>
      <c r="D4886" s="561"/>
      <c r="E4886" s="561"/>
      <c r="F4886" s="561"/>
      <c r="G4886" s="561"/>
      <c r="H4886" s="560"/>
      <c r="I4886" s="1240" t="s">
        <v>44</v>
      </c>
      <c r="J4886" s="1241"/>
      <c r="K4886" s="1242">
        <v>0.15</v>
      </c>
      <c r="L4886" s="1243"/>
      <c r="M4886" s="572">
        <f>K4886*12*I4844</f>
        <v>692.28</v>
      </c>
    </row>
    <row r="4887" spans="1:13" ht="19.5" thickBot="1">
      <c r="A4887" s="1266" t="s">
        <v>43</v>
      </c>
      <c r="B4887" s="1267"/>
      <c r="C4887" s="1267"/>
      <c r="D4887" s="1267"/>
      <c r="E4887" s="1267"/>
      <c r="F4887" s="1267"/>
      <c r="G4887" s="1267"/>
      <c r="H4887" s="1268"/>
      <c r="I4887" s="571"/>
      <c r="J4887" s="570"/>
      <c r="K4887" s="1269">
        <f>K4888+K4889+K4890</f>
        <v>1.67</v>
      </c>
      <c r="L4887" s="1270"/>
      <c r="M4887" s="548">
        <f>K4887*12*I4844</f>
        <v>7707.384</v>
      </c>
    </row>
    <row r="4888" spans="1:13">
      <c r="A4888" s="569" t="s">
        <v>42</v>
      </c>
      <c r="B4888" s="568"/>
      <c r="C4888" s="568"/>
      <c r="D4888" s="568"/>
      <c r="E4888" s="568"/>
      <c r="F4888" s="568"/>
      <c r="G4888" s="568"/>
      <c r="H4888" s="567"/>
      <c r="I4888" s="1234" t="s">
        <v>41</v>
      </c>
      <c r="J4888" s="1235"/>
      <c r="K4888" s="1236">
        <v>0.8</v>
      </c>
      <c r="L4888" s="1237"/>
      <c r="M4888" s="540">
        <f>K4888*12*I4844</f>
        <v>3692.1600000000008</v>
      </c>
    </row>
    <row r="4889" spans="1:13">
      <c r="A4889" s="566" t="s">
        <v>40</v>
      </c>
      <c r="B4889" s="565"/>
      <c r="C4889" s="565"/>
      <c r="D4889" s="565"/>
      <c r="E4889" s="565"/>
      <c r="F4889" s="565"/>
      <c r="G4889" s="565"/>
      <c r="H4889" s="564"/>
      <c r="I4889" s="563" t="s">
        <v>39</v>
      </c>
      <c r="J4889" s="517"/>
      <c r="K4889" s="1238">
        <v>0.7</v>
      </c>
      <c r="L4889" s="1239"/>
      <c r="M4889" s="540">
        <f>K4889*12*I4844</f>
        <v>3230.6399999999994</v>
      </c>
    </row>
    <row r="4890" spans="1:13" ht="19.5" thickBot="1">
      <c r="A4890" s="562" t="s">
        <v>38</v>
      </c>
      <c r="B4890" s="561"/>
      <c r="C4890" s="561"/>
      <c r="D4890" s="561"/>
      <c r="E4890" s="561"/>
      <c r="F4890" s="561"/>
      <c r="G4890" s="561"/>
      <c r="H4890" s="560"/>
      <c r="I4890" s="1240" t="s">
        <v>37</v>
      </c>
      <c r="J4890" s="1241"/>
      <c r="K4890" s="1242">
        <v>0.17</v>
      </c>
      <c r="L4890" s="1243"/>
      <c r="M4890" s="540">
        <f>K4890*12*I4844</f>
        <v>784.58400000000006</v>
      </c>
    </row>
    <row r="4891" spans="1:13" ht="19.5" thickBot="1">
      <c r="A4891" s="557" t="s">
        <v>36</v>
      </c>
      <c r="B4891" s="556"/>
      <c r="C4891" s="556"/>
      <c r="D4891" s="556"/>
      <c r="E4891" s="556"/>
      <c r="F4891" s="556"/>
      <c r="G4891" s="556"/>
      <c r="H4891" s="555"/>
      <c r="I4891" s="1244" t="s">
        <v>35</v>
      </c>
      <c r="J4891" s="1245"/>
      <c r="K4891" s="1246">
        <v>25.13</v>
      </c>
      <c r="L4891" s="1247"/>
      <c r="M4891" s="559">
        <f>K4891*12*I4844</f>
        <v>115979.97600000001</v>
      </c>
    </row>
    <row r="4892" spans="1:13" ht="19.5" thickBot="1">
      <c r="A4892" s="1253" t="s">
        <v>34</v>
      </c>
      <c r="B4892" s="1254"/>
      <c r="C4892" s="1254"/>
      <c r="D4892" s="1254"/>
      <c r="E4892" s="1254"/>
      <c r="F4892" s="1254"/>
      <c r="G4892" s="1254"/>
      <c r="H4892" s="1273"/>
      <c r="I4892" s="550"/>
      <c r="J4892" s="549"/>
      <c r="K4892" s="1274">
        <v>1.98</v>
      </c>
      <c r="L4892" s="1270"/>
      <c r="M4892" s="548">
        <f>K4892*12*I4844</f>
        <v>9138.0959999999995</v>
      </c>
    </row>
    <row r="4893" spans="1:13">
      <c r="A4893" s="554" t="s">
        <v>33</v>
      </c>
      <c r="B4893" s="553"/>
      <c r="C4893" s="553"/>
      <c r="D4893" s="553"/>
      <c r="E4893" s="553"/>
      <c r="F4893" s="553"/>
      <c r="G4893" s="553"/>
      <c r="H4893" s="552"/>
      <c r="I4893" s="1251" t="s">
        <v>32</v>
      </c>
      <c r="J4893" s="1252"/>
      <c r="K4893" s="543"/>
      <c r="L4893" s="542"/>
      <c r="M4893" s="540"/>
    </row>
    <row r="4894" spans="1:13">
      <c r="A4894" s="554" t="s">
        <v>31</v>
      </c>
      <c r="B4894" s="553"/>
      <c r="C4894" s="553"/>
      <c r="D4894" s="553"/>
      <c r="E4894" s="553"/>
      <c r="F4894" s="553"/>
      <c r="G4894" s="553"/>
      <c r="H4894" s="552"/>
      <c r="I4894" s="518"/>
      <c r="J4894" s="541"/>
      <c r="K4894" s="543"/>
      <c r="L4894" s="542"/>
      <c r="M4894" s="540"/>
    </row>
    <row r="4895" spans="1:13" ht="19.5" thickBot="1">
      <c r="A4895" s="554" t="s">
        <v>30</v>
      </c>
      <c r="B4895" s="553"/>
      <c r="C4895" s="553"/>
      <c r="D4895" s="553"/>
      <c r="E4895" s="553"/>
      <c r="F4895" s="553"/>
      <c r="G4895" s="553"/>
      <c r="H4895" s="552"/>
      <c r="I4895" s="558"/>
      <c r="J4895" s="541"/>
      <c r="K4895" s="543"/>
      <c r="L4895" s="542"/>
      <c r="M4895" s="540"/>
    </row>
    <row r="4896" spans="1:13" ht="19.5" thickBot="1">
      <c r="A4896" s="557" t="s">
        <v>29</v>
      </c>
      <c r="B4896" s="556"/>
      <c r="C4896" s="556"/>
      <c r="D4896" s="556"/>
      <c r="E4896" s="556"/>
      <c r="F4896" s="556"/>
      <c r="G4896" s="556"/>
      <c r="H4896" s="555"/>
      <c r="I4896" s="550"/>
      <c r="J4896" s="549"/>
      <c r="K4896" s="1274">
        <v>0.09</v>
      </c>
      <c r="L4896" s="1270"/>
      <c r="M4896" s="548">
        <f>K4896*12*I4844</f>
        <v>415.36800000000005</v>
      </c>
    </row>
    <row r="4897" spans="1:13">
      <c r="A4897" s="554" t="s">
        <v>28</v>
      </c>
      <c r="B4897" s="553"/>
      <c r="C4897" s="553"/>
      <c r="D4897" s="553"/>
      <c r="E4897" s="553"/>
      <c r="F4897" s="553"/>
      <c r="G4897" s="553"/>
      <c r="H4897" s="552"/>
      <c r="I4897" s="1251" t="s">
        <v>27</v>
      </c>
      <c r="J4897" s="1252"/>
      <c r="K4897" s="551"/>
      <c r="L4897" s="542"/>
      <c r="M4897" s="540"/>
    </row>
    <row r="4898" spans="1:13" ht="19.5" thickBot="1">
      <c r="A4898" s="554" t="s">
        <v>26</v>
      </c>
      <c r="B4898" s="553"/>
      <c r="C4898" s="553"/>
      <c r="D4898" s="553"/>
      <c r="E4898" s="553"/>
      <c r="F4898" s="553"/>
      <c r="G4898" s="553"/>
      <c r="H4898" s="552"/>
      <c r="I4898" s="518"/>
      <c r="J4898" s="541"/>
      <c r="K4898" s="551"/>
      <c r="L4898" s="542"/>
      <c r="M4898" s="540"/>
    </row>
    <row r="4899" spans="1:13" ht="19.5" thickBot="1">
      <c r="A4899" s="1228" t="s">
        <v>111</v>
      </c>
      <c r="B4899" s="1229"/>
      <c r="C4899" s="1229"/>
      <c r="D4899" s="1229"/>
      <c r="E4899" s="1229"/>
      <c r="F4899" s="1229"/>
      <c r="G4899" s="1229"/>
      <c r="H4899" s="1279"/>
      <c r="I4899" s="550"/>
      <c r="J4899" s="549"/>
      <c r="K4899" s="1274">
        <v>7.34</v>
      </c>
      <c r="L4899" s="1270"/>
      <c r="M4899" s="548">
        <f>K4899*12*I4844</f>
        <v>33875.567999999999</v>
      </c>
    </row>
    <row r="4900" spans="1:13">
      <c r="A4900" s="547" t="s">
        <v>24</v>
      </c>
      <c r="B4900" s="545"/>
      <c r="C4900" s="545"/>
      <c r="D4900" s="545"/>
      <c r="E4900" s="545"/>
      <c r="F4900" s="546"/>
      <c r="G4900" s="545"/>
      <c r="H4900" s="544"/>
      <c r="I4900" s="1271" t="s">
        <v>23</v>
      </c>
      <c r="J4900" s="1272"/>
      <c r="K4900" s="543"/>
      <c r="L4900" s="542"/>
      <c r="M4900" s="540"/>
    </row>
    <row r="4901" spans="1:13">
      <c r="A4901" s="547" t="s">
        <v>22</v>
      </c>
      <c r="B4901" s="545"/>
      <c r="C4901" s="545"/>
      <c r="D4901" s="545"/>
      <c r="E4901" s="545"/>
      <c r="F4901" s="546"/>
      <c r="G4901" s="545"/>
      <c r="H4901" s="544"/>
      <c r="I4901" s="1271" t="s">
        <v>21</v>
      </c>
      <c r="J4901" s="1272"/>
      <c r="K4901" s="543"/>
      <c r="L4901" s="542"/>
      <c r="M4901" s="540"/>
    </row>
    <row r="4902" spans="1:13">
      <c r="A4902" s="547" t="s">
        <v>20</v>
      </c>
      <c r="B4902" s="545"/>
      <c r="C4902" s="545"/>
      <c r="D4902" s="545"/>
      <c r="E4902" s="545"/>
      <c r="F4902" s="546"/>
      <c r="G4902" s="545"/>
      <c r="H4902" s="544"/>
      <c r="I4902" s="1271" t="s">
        <v>19</v>
      </c>
      <c r="J4902" s="1272"/>
      <c r="K4902" s="543"/>
      <c r="L4902" s="542"/>
      <c r="M4902" s="540"/>
    </row>
    <row r="4903" spans="1:13">
      <c r="A4903" s="547" t="s">
        <v>18</v>
      </c>
      <c r="B4903" s="545"/>
      <c r="C4903" s="545"/>
      <c r="D4903" s="545"/>
      <c r="E4903" s="545"/>
      <c r="F4903" s="546"/>
      <c r="G4903" s="545"/>
      <c r="H4903" s="544"/>
      <c r="I4903" s="1271" t="s">
        <v>17</v>
      </c>
      <c r="J4903" s="1272"/>
      <c r="K4903" s="543"/>
      <c r="L4903" s="542"/>
      <c r="M4903" s="540"/>
    </row>
    <row r="4904" spans="1:13">
      <c r="A4904" s="547" t="s">
        <v>16</v>
      </c>
      <c r="B4904" s="545"/>
      <c r="C4904" s="545"/>
      <c r="D4904" s="545"/>
      <c r="E4904" s="545"/>
      <c r="F4904" s="546"/>
      <c r="G4904" s="545"/>
      <c r="H4904" s="544"/>
      <c r="I4904" s="1271" t="s">
        <v>15</v>
      </c>
      <c r="J4904" s="1272"/>
      <c r="K4904" s="543"/>
      <c r="L4904" s="542"/>
      <c r="M4904" s="540"/>
    </row>
    <row r="4905" spans="1:13">
      <c r="A4905" s="547" t="s">
        <v>14</v>
      </c>
      <c r="B4905" s="545"/>
      <c r="C4905" s="545"/>
      <c r="D4905" s="545"/>
      <c r="E4905" s="545"/>
      <c r="F4905" s="546"/>
      <c r="G4905" s="545"/>
      <c r="H4905" s="544"/>
      <c r="I4905" s="518"/>
      <c r="J4905" s="541"/>
      <c r="K4905" s="543"/>
      <c r="L4905" s="542"/>
      <c r="M4905" s="540"/>
    </row>
    <row r="4906" spans="1:13">
      <c r="A4906" s="547" t="s">
        <v>13</v>
      </c>
      <c r="B4906" s="545"/>
      <c r="C4906" s="545"/>
      <c r="D4906" s="545"/>
      <c r="E4906" s="545"/>
      <c r="F4906" s="546"/>
      <c r="G4906" s="545"/>
      <c r="H4906" s="544"/>
      <c r="I4906" s="518"/>
      <c r="J4906" s="541"/>
      <c r="K4906" s="543"/>
      <c r="L4906" s="542"/>
      <c r="M4906" s="540"/>
    </row>
    <row r="4907" spans="1:13">
      <c r="A4907" s="547" t="s">
        <v>12</v>
      </c>
      <c r="B4907" s="545"/>
      <c r="C4907" s="545"/>
      <c r="D4907" s="545"/>
      <c r="E4907" s="545"/>
      <c r="F4907" s="546"/>
      <c r="G4907" s="545"/>
      <c r="H4907" s="544"/>
      <c r="I4907" s="518"/>
      <c r="J4907" s="541"/>
      <c r="K4907" s="543"/>
      <c r="L4907" s="542"/>
      <c r="M4907" s="540"/>
    </row>
    <row r="4908" spans="1:13">
      <c r="A4908" s="547" t="s">
        <v>11</v>
      </c>
      <c r="B4908" s="545"/>
      <c r="C4908" s="545"/>
      <c r="D4908" s="545"/>
      <c r="E4908" s="545"/>
      <c r="F4908" s="546"/>
      <c r="G4908" s="545"/>
      <c r="H4908" s="544"/>
      <c r="I4908" s="518"/>
      <c r="J4908" s="541"/>
      <c r="K4908" s="543"/>
      <c r="L4908" s="542"/>
      <c r="M4908" s="540"/>
    </row>
    <row r="4909" spans="1:13">
      <c r="A4909" s="547" t="s">
        <v>10</v>
      </c>
      <c r="B4909" s="545"/>
      <c r="C4909" s="545"/>
      <c r="D4909" s="545"/>
      <c r="E4909" s="545"/>
      <c r="F4909" s="546"/>
      <c r="G4909" s="545"/>
      <c r="H4909" s="544"/>
      <c r="I4909" s="518"/>
      <c r="J4909" s="541"/>
      <c r="K4909" s="543"/>
      <c r="L4909" s="542"/>
      <c r="M4909" s="540"/>
    </row>
    <row r="4910" spans="1:13" ht="19.5" thickBot="1">
      <c r="A4910" s="1248" t="s">
        <v>9</v>
      </c>
      <c r="B4910" s="1249"/>
      <c r="C4910" s="1249"/>
      <c r="D4910" s="1249"/>
      <c r="E4910" s="1249"/>
      <c r="F4910" s="1249"/>
      <c r="G4910" s="1249"/>
      <c r="H4910" s="1250"/>
      <c r="I4910" s="518"/>
      <c r="J4910" s="541"/>
      <c r="K4910" s="518"/>
      <c r="L4910" s="541"/>
      <c r="M4910" s="540"/>
    </row>
    <row r="4911" spans="1:13">
      <c r="A4911" s="539" t="s">
        <v>8</v>
      </c>
      <c r="B4911" s="538"/>
      <c r="C4911" s="538"/>
      <c r="D4911" s="538"/>
      <c r="E4911" s="538"/>
      <c r="F4911" s="538"/>
      <c r="G4911" s="538"/>
      <c r="H4911" s="538"/>
      <c r="I4911" s="1251" t="s">
        <v>3</v>
      </c>
      <c r="J4911" s="1252"/>
      <c r="K4911" s="537"/>
      <c r="L4911" s="536"/>
      <c r="M4911" s="535"/>
    </row>
    <row r="4912" spans="1:13" ht="19.5" thickBot="1">
      <c r="A4912" s="534" t="s">
        <v>7</v>
      </c>
      <c r="B4912" s="533"/>
      <c r="C4912" s="533"/>
      <c r="D4912" s="533"/>
      <c r="E4912" s="533"/>
      <c r="F4912" s="533"/>
      <c r="G4912" s="533"/>
      <c r="H4912" s="533"/>
      <c r="I4912" s="532"/>
      <c r="J4912" s="530"/>
      <c r="K4912" s="531"/>
      <c r="L4912" s="530"/>
      <c r="M4912" s="529"/>
    </row>
    <row r="4913" spans="1:13" ht="19.5" thickBot="1">
      <c r="A4913" s="1228" t="s">
        <v>6</v>
      </c>
      <c r="B4913" s="1229"/>
      <c r="C4913" s="1229"/>
      <c r="D4913" s="1229"/>
      <c r="E4913" s="1229"/>
      <c r="F4913" s="1229"/>
      <c r="G4913" s="1229"/>
      <c r="H4913" s="1299"/>
      <c r="I4913" s="1232" t="s">
        <v>5</v>
      </c>
      <c r="J4913" s="1300"/>
      <c r="K4913" s="1296">
        <v>1.69</v>
      </c>
      <c r="L4913" s="1297"/>
      <c r="M4913" s="521">
        <f>K4913*12*I4844</f>
        <v>7799.688000000001</v>
      </c>
    </row>
    <row r="4914" spans="1:13" ht="19.5" thickBot="1">
      <c r="A4914" s="526" t="s">
        <v>4</v>
      </c>
      <c r="B4914" s="525"/>
      <c r="C4914" s="525"/>
      <c r="D4914" s="525"/>
      <c r="E4914" s="525"/>
      <c r="F4914" s="525"/>
      <c r="G4914" s="525"/>
      <c r="H4914" s="525"/>
      <c r="I4914" s="1232" t="s">
        <v>3</v>
      </c>
      <c r="J4914" s="1233"/>
      <c r="K4914" s="1258">
        <v>0.45</v>
      </c>
      <c r="L4914" s="1259"/>
      <c r="M4914" s="521">
        <f>K4914*12*I4844</f>
        <v>2076.84</v>
      </c>
    </row>
    <row r="4915" spans="1:13" ht="19.5" thickBot="1">
      <c r="A4915" s="526" t="s">
        <v>2</v>
      </c>
      <c r="B4915" s="525"/>
      <c r="C4915" s="525"/>
      <c r="D4915" s="525"/>
      <c r="E4915" s="525"/>
      <c r="F4915" s="525"/>
      <c r="G4915" s="525"/>
      <c r="H4915" s="525"/>
      <c r="I4915" s="524"/>
      <c r="J4915" s="523"/>
      <c r="K4915" s="1258">
        <v>3.71</v>
      </c>
      <c r="L4915" s="1259"/>
      <c r="M4915" s="521">
        <f>K4915*12*I4844</f>
        <v>17122.392</v>
      </c>
    </row>
    <row r="4916" spans="1:13" ht="19.5" thickBot="1">
      <c r="A4916" s="1228" t="s">
        <v>0</v>
      </c>
      <c r="B4916" s="1229"/>
      <c r="C4916" s="1229"/>
      <c r="D4916" s="1229"/>
      <c r="E4916" s="1229"/>
      <c r="F4916" s="1229"/>
      <c r="G4916" s="1229"/>
      <c r="H4916" s="1229"/>
      <c r="I4916" s="522"/>
      <c r="J4916" s="521"/>
      <c r="K4916" s="1230">
        <f>K4845+K4855+K4870+K4899+K4913+K4915+K4914</f>
        <v>68.089999999999989</v>
      </c>
      <c r="L4916" s="1231"/>
      <c r="M4916" s="521">
        <f>M4845+M4855+M4870+M4899+M4913+M4915+M4914</f>
        <v>314248.96800000005</v>
      </c>
    </row>
    <row r="4918" spans="1:13">
      <c r="A4918" s="1298" t="s">
        <v>104</v>
      </c>
      <c r="B4918" s="1298"/>
      <c r="C4918" s="1298"/>
      <c r="D4918" s="1298"/>
      <c r="E4918" s="1298"/>
      <c r="F4918" s="1298"/>
      <c r="G4918" s="1298"/>
      <c r="H4918" s="1298"/>
      <c r="I4918" s="1298"/>
      <c r="J4918" s="1298"/>
      <c r="K4918" s="1298"/>
      <c r="L4918" s="1298"/>
      <c r="M4918" s="617"/>
    </row>
    <row r="4919" spans="1:13">
      <c r="A4919" s="1294" t="s">
        <v>139</v>
      </c>
      <c r="B4919" s="1294"/>
      <c r="C4919" s="1294"/>
      <c r="D4919" s="1294"/>
      <c r="E4919" s="1294"/>
      <c r="F4919" s="1294"/>
      <c r="G4919" s="1294"/>
      <c r="H4919" s="1294"/>
      <c r="I4919" s="1294"/>
      <c r="J4919" s="1294"/>
      <c r="K4919" s="1294"/>
      <c r="L4919" s="1294"/>
      <c r="M4919" s="573"/>
    </row>
    <row r="4920" spans="1:13">
      <c r="A4920" s="607"/>
      <c r="B4920" s="607"/>
      <c r="C4920" s="607"/>
      <c r="D4920" s="607"/>
      <c r="E4920" s="607"/>
      <c r="F4920" s="607" t="s">
        <v>217</v>
      </c>
      <c r="G4920" s="607"/>
      <c r="H4920" s="607"/>
      <c r="I4920" s="607"/>
      <c r="J4920" s="607"/>
      <c r="K4920" s="607"/>
      <c r="L4920" s="607"/>
      <c r="M4920" s="573"/>
    </row>
    <row r="4921" spans="1:13">
      <c r="A4921" s="615"/>
      <c r="B4921" s="591"/>
      <c r="C4921" s="1295" t="s">
        <v>100</v>
      </c>
      <c r="D4921" s="1295"/>
      <c r="E4921" s="1295"/>
      <c r="F4921" s="591"/>
      <c r="G4921" s="591"/>
      <c r="H4921" s="590"/>
      <c r="I4921" s="1285" t="s">
        <v>99</v>
      </c>
      <c r="J4921" s="1286"/>
      <c r="K4921" s="1285" t="s">
        <v>98</v>
      </c>
      <c r="L4921" s="1286"/>
      <c r="M4921" s="589"/>
    </row>
    <row r="4922" spans="1:13">
      <c r="A4922" s="558"/>
      <c r="B4922" s="518"/>
      <c r="C4922" s="518"/>
      <c r="D4922" s="518"/>
      <c r="E4922" s="518"/>
      <c r="F4922" s="518"/>
      <c r="G4922" s="518"/>
      <c r="H4922" s="541"/>
      <c r="I4922" s="518"/>
      <c r="J4922" s="541"/>
      <c r="K4922" s="1271" t="s">
        <v>97</v>
      </c>
      <c r="L4922" s="1272"/>
      <c r="M4922" s="616" t="s">
        <v>96</v>
      </c>
    </row>
    <row r="4923" spans="1:13">
      <c r="A4923" s="558"/>
      <c r="B4923" s="518"/>
      <c r="C4923" s="518"/>
      <c r="D4923" s="518"/>
      <c r="E4923" s="518"/>
      <c r="F4923" s="518"/>
      <c r="G4923" s="518"/>
      <c r="H4923" s="541"/>
      <c r="I4923" s="1271" t="s">
        <v>95</v>
      </c>
      <c r="J4923" s="1272"/>
      <c r="K4923" s="1275" t="s">
        <v>94</v>
      </c>
      <c r="L4923" s="1276"/>
      <c r="M4923" s="616" t="s">
        <v>93</v>
      </c>
    </row>
    <row r="4924" spans="1:13" ht="19.5" thickBot="1">
      <c r="A4924" s="615"/>
      <c r="B4924" s="591"/>
      <c r="C4924" s="591"/>
      <c r="D4924" s="591"/>
      <c r="E4924" s="591"/>
      <c r="F4924" s="591"/>
      <c r="G4924" s="591"/>
      <c r="H4924" s="590"/>
      <c r="I4924" s="1291">
        <v>367.6</v>
      </c>
      <c r="J4924" s="1292"/>
      <c r="K4924" s="1240"/>
      <c r="L4924" s="1241"/>
      <c r="M4924" s="614"/>
    </row>
    <row r="4925" spans="1:13">
      <c r="A4925" s="605" t="s">
        <v>92</v>
      </c>
      <c r="B4925" s="583"/>
      <c r="C4925" s="583"/>
      <c r="D4925" s="583"/>
      <c r="E4925" s="583"/>
      <c r="F4925" s="583"/>
      <c r="G4925" s="583"/>
      <c r="H4925" s="613"/>
      <c r="I4925" s="537"/>
      <c r="J4925" s="536"/>
      <c r="K4925" s="1293">
        <f>K4928+K4931</f>
        <v>7.59</v>
      </c>
      <c r="L4925" s="1288"/>
      <c r="M4925" s="535">
        <f>K4925*12*I4924</f>
        <v>33481.008000000002</v>
      </c>
    </row>
    <row r="4926" spans="1:13">
      <c r="A4926" s="612" t="s">
        <v>91</v>
      </c>
      <c r="B4926" s="611"/>
      <c r="C4926" s="611"/>
      <c r="D4926" s="611"/>
      <c r="E4926" s="611"/>
      <c r="F4926" s="611"/>
      <c r="G4926" s="611"/>
      <c r="H4926" s="606"/>
      <c r="I4926" s="518"/>
      <c r="J4926" s="541"/>
      <c r="K4926" s="518"/>
      <c r="L4926" s="541"/>
      <c r="M4926" s="610"/>
    </row>
    <row r="4927" spans="1:13" ht="19.5" thickBot="1">
      <c r="A4927" s="601" t="s">
        <v>90</v>
      </c>
      <c r="B4927" s="609"/>
      <c r="C4927" s="609"/>
      <c r="D4927" s="609"/>
      <c r="E4927" s="609"/>
      <c r="F4927" s="609"/>
      <c r="G4927" s="609"/>
      <c r="H4927" s="608"/>
      <c r="I4927" s="531"/>
      <c r="J4927" s="530"/>
      <c r="K4927" s="531"/>
      <c r="L4927" s="530"/>
      <c r="M4927" s="529"/>
    </row>
    <row r="4928" spans="1:13">
      <c r="A4928" s="588" t="s">
        <v>89</v>
      </c>
      <c r="B4928" s="581"/>
      <c r="C4928" s="581"/>
      <c r="D4928" s="581"/>
      <c r="E4928" s="581"/>
      <c r="F4928" s="581"/>
      <c r="G4928" s="581"/>
      <c r="H4928" s="580"/>
      <c r="I4928" s="1275" t="s">
        <v>27</v>
      </c>
      <c r="J4928" s="1276"/>
      <c r="K4928" s="1251">
        <v>4.54</v>
      </c>
      <c r="L4928" s="1252"/>
      <c r="M4928" s="540">
        <f>K4928*12*I4924</f>
        <v>20026.848000000002</v>
      </c>
    </row>
    <row r="4929" spans="1:13">
      <c r="A4929" s="547" t="s">
        <v>80</v>
      </c>
      <c r="B4929" s="518"/>
      <c r="C4929" s="518"/>
      <c r="D4929" s="518"/>
      <c r="E4929" s="518"/>
      <c r="F4929" s="518"/>
      <c r="G4929" s="518"/>
      <c r="H4929" s="541"/>
      <c r="I4929" s="1271" t="s">
        <v>70</v>
      </c>
      <c r="J4929" s="1272"/>
      <c r="K4929" s="573"/>
      <c r="L4929" s="541"/>
      <c r="M4929" s="540"/>
    </row>
    <row r="4930" spans="1:13">
      <c r="A4930" s="588" t="s">
        <v>79</v>
      </c>
      <c r="B4930" s="581"/>
      <c r="C4930" s="581"/>
      <c r="D4930" s="581"/>
      <c r="E4930" s="581"/>
      <c r="F4930" s="581"/>
      <c r="G4930" s="581"/>
      <c r="H4930" s="580"/>
      <c r="I4930" s="1275"/>
      <c r="J4930" s="1276"/>
      <c r="K4930" s="573"/>
      <c r="L4930" s="541"/>
      <c r="M4930" s="540"/>
    </row>
    <row r="4931" spans="1:13">
      <c r="A4931" s="588" t="s">
        <v>88</v>
      </c>
      <c r="B4931" s="581"/>
      <c r="C4931" s="581"/>
      <c r="D4931" s="581"/>
      <c r="E4931" s="581"/>
      <c r="F4931" s="581"/>
      <c r="G4931" s="581"/>
      <c r="H4931" s="580"/>
      <c r="I4931" s="1277" t="s">
        <v>59</v>
      </c>
      <c r="J4931" s="1278"/>
      <c r="K4931" s="1271">
        <v>3.05</v>
      </c>
      <c r="L4931" s="1272"/>
      <c r="M4931" s="540">
        <f>K4931*12*I4924</f>
        <v>13454.159999999998</v>
      </c>
    </row>
    <row r="4932" spans="1:13">
      <c r="A4932" s="595" t="s">
        <v>87</v>
      </c>
      <c r="B4932" s="563"/>
      <c r="C4932" s="563"/>
      <c r="D4932" s="563"/>
      <c r="E4932" s="563"/>
      <c r="F4932" s="563"/>
      <c r="G4932" s="563"/>
      <c r="H4932" s="517"/>
      <c r="I4932" s="1271" t="s">
        <v>70</v>
      </c>
      <c r="J4932" s="1272"/>
      <c r="K4932" s="607"/>
      <c r="L4932" s="606"/>
      <c r="M4932" s="540"/>
    </row>
    <row r="4933" spans="1:13">
      <c r="A4933" s="594" t="s">
        <v>86</v>
      </c>
      <c r="B4933" s="591"/>
      <c r="C4933" s="591"/>
      <c r="D4933" s="591"/>
      <c r="E4933" s="591"/>
      <c r="F4933" s="591"/>
      <c r="G4933" s="591"/>
      <c r="H4933" s="590"/>
      <c r="I4933" s="1271"/>
      <c r="J4933" s="1272"/>
      <c r="K4933" s="573"/>
      <c r="L4933" s="541"/>
      <c r="M4933" s="540"/>
    </row>
    <row r="4934" spans="1:13" ht="19.5" thickBot="1">
      <c r="A4934" s="588" t="s">
        <v>85</v>
      </c>
      <c r="B4934" s="587"/>
      <c r="C4934" s="587"/>
      <c r="D4934" s="587"/>
      <c r="E4934" s="587"/>
      <c r="F4934" s="587"/>
      <c r="G4934" s="587"/>
      <c r="H4934" s="586"/>
      <c r="I4934" s="581"/>
      <c r="J4934" s="580"/>
      <c r="K4934" s="1238"/>
      <c r="L4934" s="1239"/>
      <c r="M4934" s="540"/>
    </row>
    <row r="4935" spans="1:13">
      <c r="A4935" s="605" t="s">
        <v>84</v>
      </c>
      <c r="B4935" s="604"/>
      <c r="C4935" s="604"/>
      <c r="D4935" s="604"/>
      <c r="E4935" s="604"/>
      <c r="F4935" s="604"/>
      <c r="G4935" s="604"/>
      <c r="H4935" s="603"/>
      <c r="I4935" s="537"/>
      <c r="J4935" s="602"/>
      <c r="K4935" s="1290">
        <f>K4937+K4942+K4945</f>
        <v>6.1999999999999993</v>
      </c>
      <c r="L4935" s="1288"/>
      <c r="M4935" s="535">
        <f>K4935*12*I4924</f>
        <v>27349.439999999999</v>
      </c>
    </row>
    <row r="4936" spans="1:13" ht="19.5" thickBot="1">
      <c r="A4936" s="601" t="s">
        <v>83</v>
      </c>
      <c r="B4936" s="600"/>
      <c r="C4936" s="600"/>
      <c r="D4936" s="600"/>
      <c r="E4936" s="600"/>
      <c r="F4936" s="600"/>
      <c r="G4936" s="600"/>
      <c r="H4936" s="599"/>
      <c r="I4936" s="531"/>
      <c r="J4936" s="598"/>
      <c r="K4936" s="531"/>
      <c r="L4936" s="530"/>
      <c r="M4936" s="529"/>
    </row>
    <row r="4937" spans="1:13">
      <c r="A4937" s="547" t="s">
        <v>82</v>
      </c>
      <c r="B4937" s="546"/>
      <c r="C4937" s="546"/>
      <c r="D4937" s="546"/>
      <c r="E4937" s="546"/>
      <c r="F4937" s="546"/>
      <c r="G4937" s="546"/>
      <c r="H4937" s="544"/>
      <c r="I4937" s="1271" t="s">
        <v>27</v>
      </c>
      <c r="J4937" s="1272"/>
      <c r="K4937" s="1251">
        <v>3.11</v>
      </c>
      <c r="L4937" s="1252"/>
      <c r="M4937" s="540">
        <f>K4937*12*I4924</f>
        <v>13718.832</v>
      </c>
    </row>
    <row r="4938" spans="1:13">
      <c r="A4938" s="588" t="s">
        <v>81</v>
      </c>
      <c r="B4938" s="587"/>
      <c r="C4938" s="587"/>
      <c r="D4938" s="587"/>
      <c r="E4938" s="587"/>
      <c r="F4938" s="587"/>
      <c r="G4938" s="587"/>
      <c r="H4938" s="586"/>
      <c r="I4938" s="597"/>
      <c r="J4938" s="596"/>
      <c r="K4938" s="573"/>
      <c r="L4938" s="541"/>
      <c r="M4938" s="540"/>
    </row>
    <row r="4939" spans="1:13">
      <c r="A4939" s="547" t="s">
        <v>80</v>
      </c>
      <c r="B4939" s="518"/>
      <c r="C4939" s="518"/>
      <c r="D4939" s="518"/>
      <c r="E4939" s="518"/>
      <c r="F4939" s="518"/>
      <c r="G4939" s="518"/>
      <c r="H4939" s="541"/>
      <c r="I4939" s="1271" t="s">
        <v>70</v>
      </c>
      <c r="J4939" s="1272"/>
      <c r="K4939" s="573"/>
      <c r="L4939" s="541"/>
      <c r="M4939" s="540"/>
    </row>
    <row r="4940" spans="1:13">
      <c r="A4940" s="588" t="s">
        <v>79</v>
      </c>
      <c r="B4940" s="581"/>
      <c r="C4940" s="581"/>
      <c r="D4940" s="581"/>
      <c r="E4940" s="581"/>
      <c r="F4940" s="581"/>
      <c r="G4940" s="581"/>
      <c r="H4940" s="580"/>
      <c r="I4940" s="1275"/>
      <c r="J4940" s="1276"/>
      <c r="K4940" s="573"/>
      <c r="L4940" s="541"/>
      <c r="M4940" s="540"/>
    </row>
    <row r="4941" spans="1:13">
      <c r="A4941" s="595" t="s">
        <v>78</v>
      </c>
      <c r="B4941" s="563"/>
      <c r="C4941" s="517"/>
      <c r="D4941" s="518"/>
      <c r="E4941" s="518"/>
      <c r="F4941" s="518"/>
      <c r="G4941" s="518"/>
      <c r="H4941" s="541"/>
      <c r="I4941" s="1271" t="s">
        <v>70</v>
      </c>
      <c r="J4941" s="1272"/>
      <c r="K4941" s="573"/>
      <c r="L4941" s="541"/>
      <c r="M4941" s="540"/>
    </row>
    <row r="4942" spans="1:13">
      <c r="A4942" s="547" t="s">
        <v>77</v>
      </c>
      <c r="B4942" s="518"/>
      <c r="C4942" s="518"/>
      <c r="D4942" s="563"/>
      <c r="E4942" s="563"/>
      <c r="F4942" s="563"/>
      <c r="G4942" s="563"/>
      <c r="H4942" s="517"/>
      <c r="I4942" s="1277" t="s">
        <v>59</v>
      </c>
      <c r="J4942" s="1278"/>
      <c r="K4942" s="1271">
        <v>1.36</v>
      </c>
      <c r="L4942" s="1272"/>
      <c r="M4942" s="540">
        <f>K4942*12*I4924</f>
        <v>5999.2320000000009</v>
      </c>
    </row>
    <row r="4943" spans="1:13">
      <c r="A4943" s="594" t="s">
        <v>76</v>
      </c>
      <c r="B4943" s="593"/>
      <c r="C4943" s="593"/>
      <c r="D4943" s="593"/>
      <c r="E4943" s="593"/>
      <c r="F4943" s="593"/>
      <c r="G4943" s="593"/>
      <c r="H4943" s="592"/>
      <c r="I4943" s="1285" t="s">
        <v>75</v>
      </c>
      <c r="J4943" s="1286"/>
      <c r="K4943" s="573"/>
      <c r="L4943" s="541"/>
      <c r="M4943" s="540"/>
    </row>
    <row r="4944" spans="1:13">
      <c r="A4944" s="588"/>
      <c r="B4944" s="587"/>
      <c r="C4944" s="587"/>
      <c r="D4944" s="587"/>
      <c r="E4944" s="587"/>
      <c r="F4944" s="587"/>
      <c r="G4944" s="587"/>
      <c r="H4944" s="586"/>
      <c r="I4944" s="581" t="s">
        <v>74</v>
      </c>
      <c r="J4944" s="580"/>
      <c r="K4944" s="573"/>
      <c r="L4944" s="541"/>
      <c r="M4944" s="540"/>
    </row>
    <row r="4945" spans="1:13">
      <c r="A4945" s="594" t="s">
        <v>73</v>
      </c>
      <c r="B4945" s="593"/>
      <c r="C4945" s="593"/>
      <c r="D4945" s="593"/>
      <c r="E4945" s="593"/>
      <c r="F4945" s="593"/>
      <c r="G4945" s="593"/>
      <c r="H4945" s="592"/>
      <c r="I4945" s="1285" t="s">
        <v>59</v>
      </c>
      <c r="J4945" s="1286"/>
      <c r="K4945" s="1271">
        <v>1.73</v>
      </c>
      <c r="L4945" s="1272"/>
      <c r="M4945" s="540">
        <f>K4945*12*I4924</f>
        <v>7631.3759999999993</v>
      </c>
    </row>
    <row r="4946" spans="1:13">
      <c r="A4946" s="588" t="s">
        <v>72</v>
      </c>
      <c r="B4946" s="587"/>
      <c r="C4946" s="587"/>
      <c r="D4946" s="587"/>
      <c r="E4946" s="587"/>
      <c r="F4946" s="587"/>
      <c r="G4946" s="587"/>
      <c r="H4946" s="586"/>
      <c r="I4946" s="581"/>
      <c r="J4946" s="580"/>
      <c r="K4946" s="573"/>
      <c r="L4946" s="541"/>
      <c r="M4946" s="540"/>
    </row>
    <row r="4947" spans="1:13">
      <c r="A4947" s="594" t="s">
        <v>71</v>
      </c>
      <c r="B4947" s="593"/>
      <c r="C4947" s="593"/>
      <c r="D4947" s="593"/>
      <c r="E4947" s="593"/>
      <c r="F4947" s="593"/>
      <c r="G4947" s="593"/>
      <c r="H4947" s="592"/>
      <c r="I4947" s="1271" t="s">
        <v>70</v>
      </c>
      <c r="J4947" s="1272"/>
      <c r="K4947" s="573"/>
      <c r="L4947" s="541"/>
      <c r="M4947" s="540"/>
    </row>
    <row r="4948" spans="1:13">
      <c r="A4948" s="594" t="s">
        <v>69</v>
      </c>
      <c r="B4948" s="593"/>
      <c r="C4948" s="593"/>
      <c r="D4948" s="593"/>
      <c r="E4948" s="593"/>
      <c r="F4948" s="593"/>
      <c r="G4948" s="593"/>
      <c r="H4948" s="592"/>
      <c r="I4948" s="1285" t="s">
        <v>68</v>
      </c>
      <c r="J4948" s="1286"/>
      <c r="K4948" s="591"/>
      <c r="L4948" s="590"/>
      <c r="M4948" s="589"/>
    </row>
    <row r="4949" spans="1:13" ht="19.5" thickBot="1">
      <c r="A4949" s="588"/>
      <c r="B4949" s="587"/>
      <c r="C4949" s="587"/>
      <c r="D4949" s="587"/>
      <c r="E4949" s="587"/>
      <c r="F4949" s="587"/>
      <c r="G4949" s="587"/>
      <c r="H4949" s="586"/>
      <c r="I4949" s="1282" t="s">
        <v>67</v>
      </c>
      <c r="J4949" s="1283"/>
      <c r="K4949" s="581"/>
      <c r="L4949" s="580"/>
      <c r="M4949" s="585"/>
    </row>
    <row r="4950" spans="1:13">
      <c r="A4950" s="584" t="s">
        <v>66</v>
      </c>
      <c r="B4950" s="583"/>
      <c r="C4950" s="583"/>
      <c r="D4950" s="583"/>
      <c r="E4950" s="583"/>
      <c r="F4950" s="583"/>
      <c r="G4950" s="537"/>
      <c r="H4950" s="536"/>
      <c r="I4950" s="537"/>
      <c r="J4950" s="536"/>
      <c r="K4950" s="1287">
        <f>K4952+K4959+K4967+K4971+K4972+K4976</f>
        <v>34.540000000000006</v>
      </c>
      <c r="L4950" s="1288"/>
      <c r="M4950" s="535">
        <f>M4952+M4959+M4967+M4971+M4972+M4976</f>
        <v>152362.848</v>
      </c>
    </row>
    <row r="4951" spans="1:13" ht="19.5" thickBot="1">
      <c r="A4951" s="582"/>
      <c r="B4951" s="531"/>
      <c r="C4951" s="531"/>
      <c r="D4951" s="531"/>
      <c r="E4951" s="531"/>
      <c r="F4951" s="531"/>
      <c r="G4951" s="531"/>
      <c r="H4951" s="530"/>
      <c r="I4951" s="531"/>
      <c r="J4951" s="530"/>
      <c r="K4951" s="531"/>
      <c r="L4951" s="530"/>
      <c r="M4951" s="529"/>
    </row>
    <row r="4952" spans="1:13" ht="19.5" thickBot="1">
      <c r="A4952" s="1253" t="s">
        <v>65</v>
      </c>
      <c r="B4952" s="1254"/>
      <c r="C4952" s="1254"/>
      <c r="D4952" s="1254"/>
      <c r="E4952" s="1254"/>
      <c r="F4952" s="1254"/>
      <c r="G4952" s="1254"/>
      <c r="H4952" s="1273"/>
      <c r="I4952" s="550"/>
      <c r="J4952" s="549"/>
      <c r="K4952" s="1289">
        <f>K4953+K4954+K4955+K4957+K4958</f>
        <v>12.370000000000001</v>
      </c>
      <c r="L4952" s="1284"/>
      <c r="M4952" s="548">
        <f>K4952*12*I4924</f>
        <v>54566.544000000002</v>
      </c>
    </row>
    <row r="4953" spans="1:13">
      <c r="A4953" s="569" t="s">
        <v>64</v>
      </c>
      <c r="B4953" s="568"/>
      <c r="C4953" s="568"/>
      <c r="D4953" s="568"/>
      <c r="E4953" s="568"/>
      <c r="F4953" s="568"/>
      <c r="G4953" s="568"/>
      <c r="H4953" s="567"/>
      <c r="I4953" s="1275" t="s">
        <v>63</v>
      </c>
      <c r="J4953" s="1276"/>
      <c r="K4953" s="1251">
        <v>2.2400000000000002</v>
      </c>
      <c r="L4953" s="1252"/>
      <c r="M4953" s="540">
        <f>K4953*12*I4924</f>
        <v>9881.0880000000016</v>
      </c>
    </row>
    <row r="4954" spans="1:13">
      <c r="A4954" s="566" t="s">
        <v>62</v>
      </c>
      <c r="B4954" s="565"/>
      <c r="C4954" s="565"/>
      <c r="D4954" s="565"/>
      <c r="E4954" s="565"/>
      <c r="F4954" s="565"/>
      <c r="G4954" s="565"/>
      <c r="H4954" s="564"/>
      <c r="I4954" s="1277" t="s">
        <v>61</v>
      </c>
      <c r="J4954" s="1278"/>
      <c r="K4954" s="1271">
        <v>5.28</v>
      </c>
      <c r="L4954" s="1272"/>
      <c r="M4954" s="540">
        <f>K4954*12*I4924</f>
        <v>23291.136000000002</v>
      </c>
    </row>
    <row r="4955" spans="1:13">
      <c r="A4955" s="562" t="s">
        <v>60</v>
      </c>
      <c r="B4955" s="561"/>
      <c r="C4955" s="561"/>
      <c r="D4955" s="561"/>
      <c r="E4955" s="561"/>
      <c r="F4955" s="561"/>
      <c r="G4955" s="561"/>
      <c r="H4955" s="560"/>
      <c r="I4955" s="1285" t="s">
        <v>59</v>
      </c>
      <c r="J4955" s="1286"/>
      <c r="K4955" s="1271">
        <v>0.6</v>
      </c>
      <c r="L4955" s="1272"/>
      <c r="M4955" s="540">
        <f>K4955*12*I4924</f>
        <v>2646.72</v>
      </c>
    </row>
    <row r="4956" spans="1:13">
      <c r="A4956" s="569" t="s">
        <v>58</v>
      </c>
      <c r="B4956" s="577"/>
      <c r="C4956" s="577"/>
      <c r="D4956" s="577"/>
      <c r="E4956" s="568"/>
      <c r="F4956" s="568"/>
      <c r="G4956" s="568"/>
      <c r="H4956" s="567"/>
      <c r="I4956" s="581"/>
      <c r="J4956" s="580"/>
      <c r="K4956" s="518"/>
      <c r="L4956" s="541"/>
      <c r="M4956" s="540"/>
    </row>
    <row r="4957" spans="1:13">
      <c r="A4957" s="566" t="s">
        <v>57</v>
      </c>
      <c r="B4957" s="565"/>
      <c r="C4957" s="565"/>
      <c r="D4957" s="565"/>
      <c r="E4957" s="565"/>
      <c r="F4957" s="565"/>
      <c r="G4957" s="565"/>
      <c r="H4957" s="564"/>
      <c r="I4957" s="1277" t="s">
        <v>27</v>
      </c>
      <c r="J4957" s="1278"/>
      <c r="K4957" s="1271">
        <v>0.18</v>
      </c>
      <c r="L4957" s="1272"/>
      <c r="M4957" s="540">
        <f>K4957*12*I4924</f>
        <v>794.01600000000008</v>
      </c>
    </row>
    <row r="4958" spans="1:13" ht="19.5" thickBot="1">
      <c r="A4958" s="562" t="s">
        <v>56</v>
      </c>
      <c r="B4958" s="561"/>
      <c r="C4958" s="561"/>
      <c r="D4958" s="561"/>
      <c r="E4958" s="561"/>
      <c r="F4958" s="561"/>
      <c r="G4958" s="561"/>
      <c r="H4958" s="560"/>
      <c r="I4958" s="1280" t="s">
        <v>27</v>
      </c>
      <c r="J4958" s="1281"/>
      <c r="K4958" s="1282">
        <v>4.07</v>
      </c>
      <c r="L4958" s="1283"/>
      <c r="M4958" s="579">
        <f>K4958*12*I4924</f>
        <v>17953.584000000003</v>
      </c>
    </row>
    <row r="4959" spans="1:13" ht="19.5" thickBot="1">
      <c r="A4959" s="1266" t="s">
        <v>55</v>
      </c>
      <c r="B4959" s="1267"/>
      <c r="C4959" s="1267"/>
      <c r="D4959" s="1267"/>
      <c r="E4959" s="1267"/>
      <c r="F4959" s="1267"/>
      <c r="G4959" s="1267"/>
      <c r="H4959" s="1268"/>
      <c r="I4959" s="550"/>
      <c r="J4959" s="549"/>
      <c r="K4959" s="1274">
        <f>K4960+K4961+K4963+K4964+K4965+K4966</f>
        <v>2.5499999999999998</v>
      </c>
      <c r="L4959" s="1284"/>
      <c r="M4959" s="548">
        <f>K4959*12*I4924</f>
        <v>11248.56</v>
      </c>
    </row>
    <row r="4960" spans="1:13">
      <c r="A4960" s="578" t="s">
        <v>54</v>
      </c>
      <c r="B4960" s="577"/>
      <c r="C4960" s="577"/>
      <c r="D4960" s="577"/>
      <c r="E4960" s="577"/>
      <c r="F4960" s="568"/>
      <c r="G4960" s="568"/>
      <c r="H4960" s="567"/>
      <c r="I4960" s="576"/>
      <c r="J4960" s="541"/>
      <c r="K4960" s="1251">
        <v>0.14000000000000001</v>
      </c>
      <c r="L4960" s="1252"/>
      <c r="M4960" s="540">
        <f>K4960*12*I4924</f>
        <v>617.5680000000001</v>
      </c>
    </row>
    <row r="4961" spans="1:13">
      <c r="A4961" s="575" t="s">
        <v>53</v>
      </c>
      <c r="B4961" s="574"/>
      <c r="C4961" s="574"/>
      <c r="D4961" s="574"/>
      <c r="E4961" s="574"/>
      <c r="F4961" s="561"/>
      <c r="G4961" s="561"/>
      <c r="H4961" s="560"/>
      <c r="I4961" s="1271" t="s">
        <v>52</v>
      </c>
      <c r="J4961" s="1272"/>
      <c r="K4961" s="1271">
        <v>1.22</v>
      </c>
      <c r="L4961" s="1272"/>
      <c r="M4961" s="540">
        <f>K4961*12*I4924</f>
        <v>5381.6640000000007</v>
      </c>
    </row>
    <row r="4962" spans="1:13">
      <c r="A4962" s="569" t="s">
        <v>51</v>
      </c>
      <c r="B4962" s="568"/>
      <c r="C4962" s="568"/>
      <c r="D4962" s="568"/>
      <c r="E4962" s="568"/>
      <c r="F4962" s="568"/>
      <c r="G4962" s="568"/>
      <c r="H4962" s="567"/>
      <c r="I4962" s="1275" t="s">
        <v>50</v>
      </c>
      <c r="J4962" s="1276"/>
      <c r="K4962" s="573"/>
      <c r="L4962" s="541"/>
      <c r="M4962" s="540"/>
    </row>
    <row r="4963" spans="1:13">
      <c r="A4963" s="566" t="s">
        <v>49</v>
      </c>
      <c r="B4963" s="565"/>
      <c r="C4963" s="565"/>
      <c r="D4963" s="565"/>
      <c r="E4963" s="565"/>
      <c r="F4963" s="565"/>
      <c r="G4963" s="565"/>
      <c r="H4963" s="564"/>
      <c r="I4963" s="1277" t="s">
        <v>48</v>
      </c>
      <c r="J4963" s="1278"/>
      <c r="K4963" s="1271">
        <v>0.75</v>
      </c>
      <c r="L4963" s="1272"/>
      <c r="M4963" s="540">
        <f>K4963*12*I4924</f>
        <v>3308.4</v>
      </c>
    </row>
    <row r="4964" spans="1:13">
      <c r="A4964" s="566" t="s">
        <v>47</v>
      </c>
      <c r="B4964" s="565"/>
      <c r="C4964" s="565"/>
      <c r="D4964" s="565"/>
      <c r="E4964" s="565"/>
      <c r="F4964" s="565"/>
      <c r="G4964" s="565"/>
      <c r="H4964" s="564"/>
      <c r="I4964" s="1277" t="s">
        <v>46</v>
      </c>
      <c r="J4964" s="1278"/>
      <c r="K4964" s="1271">
        <v>0.19</v>
      </c>
      <c r="L4964" s="1272"/>
      <c r="M4964" s="540">
        <f>K4964*12*I4924</f>
        <v>838.12800000000016</v>
      </c>
    </row>
    <row r="4965" spans="1:13">
      <c r="A4965" s="562" t="s">
        <v>38</v>
      </c>
      <c r="B4965" s="561"/>
      <c r="C4965" s="561"/>
      <c r="D4965" s="561"/>
      <c r="E4965" s="561"/>
      <c r="F4965" s="561"/>
      <c r="G4965" s="561"/>
      <c r="H4965" s="560"/>
      <c r="I4965" s="1277" t="s">
        <v>37</v>
      </c>
      <c r="J4965" s="1278"/>
      <c r="K4965" s="1238">
        <v>0.1</v>
      </c>
      <c r="L4965" s="1239"/>
      <c r="M4965" s="540">
        <f>K4965*12*I4924</f>
        <v>441.12000000000012</v>
      </c>
    </row>
    <row r="4966" spans="1:13" ht="19.5" thickBot="1">
      <c r="A4966" s="562" t="s">
        <v>45</v>
      </c>
      <c r="B4966" s="561"/>
      <c r="C4966" s="561"/>
      <c r="D4966" s="561"/>
      <c r="E4966" s="561"/>
      <c r="F4966" s="561"/>
      <c r="G4966" s="561"/>
      <c r="H4966" s="560"/>
      <c r="I4966" s="1240" t="s">
        <v>44</v>
      </c>
      <c r="J4966" s="1241"/>
      <c r="K4966" s="1242">
        <v>0.15</v>
      </c>
      <c r="L4966" s="1243"/>
      <c r="M4966" s="572">
        <f>K4966*12*I4924</f>
        <v>661.68</v>
      </c>
    </row>
    <row r="4967" spans="1:13" ht="19.5" thickBot="1">
      <c r="A4967" s="1266" t="s">
        <v>43</v>
      </c>
      <c r="B4967" s="1267"/>
      <c r="C4967" s="1267"/>
      <c r="D4967" s="1267"/>
      <c r="E4967" s="1267"/>
      <c r="F4967" s="1267"/>
      <c r="G4967" s="1267"/>
      <c r="H4967" s="1268"/>
      <c r="I4967" s="571"/>
      <c r="J4967" s="570"/>
      <c r="K4967" s="1269">
        <f>K4968+K4969+K4970</f>
        <v>1.67</v>
      </c>
      <c r="L4967" s="1270"/>
      <c r="M4967" s="548">
        <f>K4967*12*I4924</f>
        <v>7366.7039999999997</v>
      </c>
    </row>
    <row r="4968" spans="1:13">
      <c r="A4968" s="569" t="s">
        <v>42</v>
      </c>
      <c r="B4968" s="568"/>
      <c r="C4968" s="568"/>
      <c r="D4968" s="568"/>
      <c r="E4968" s="568"/>
      <c r="F4968" s="568"/>
      <c r="G4968" s="568"/>
      <c r="H4968" s="567"/>
      <c r="I4968" s="1234" t="s">
        <v>41</v>
      </c>
      <c r="J4968" s="1235"/>
      <c r="K4968" s="1236">
        <v>0.8</v>
      </c>
      <c r="L4968" s="1237"/>
      <c r="M4968" s="540">
        <f>K4968*12*I4924</f>
        <v>3528.9600000000009</v>
      </c>
    </row>
    <row r="4969" spans="1:13">
      <c r="A4969" s="566" t="s">
        <v>40</v>
      </c>
      <c r="B4969" s="565"/>
      <c r="C4969" s="565"/>
      <c r="D4969" s="565"/>
      <c r="E4969" s="565"/>
      <c r="F4969" s="565"/>
      <c r="G4969" s="565"/>
      <c r="H4969" s="564"/>
      <c r="I4969" s="563" t="s">
        <v>39</v>
      </c>
      <c r="J4969" s="517"/>
      <c r="K4969" s="1238">
        <v>0.7</v>
      </c>
      <c r="L4969" s="1239"/>
      <c r="M4969" s="540">
        <f>K4969*12*I4924</f>
        <v>3087.8399999999997</v>
      </c>
    </row>
    <row r="4970" spans="1:13" ht="19.5" thickBot="1">
      <c r="A4970" s="562" t="s">
        <v>38</v>
      </c>
      <c r="B4970" s="561"/>
      <c r="C4970" s="561"/>
      <c r="D4970" s="561"/>
      <c r="E4970" s="561"/>
      <c r="F4970" s="561"/>
      <c r="G4970" s="561"/>
      <c r="H4970" s="560"/>
      <c r="I4970" s="1240" t="s">
        <v>37</v>
      </c>
      <c r="J4970" s="1241"/>
      <c r="K4970" s="1242">
        <v>0.17</v>
      </c>
      <c r="L4970" s="1243"/>
      <c r="M4970" s="540">
        <f>K4970*12*I4924</f>
        <v>749.90400000000011</v>
      </c>
    </row>
    <row r="4971" spans="1:13" ht="19.5" thickBot="1">
      <c r="A4971" s="557" t="s">
        <v>36</v>
      </c>
      <c r="B4971" s="556"/>
      <c r="C4971" s="556"/>
      <c r="D4971" s="556"/>
      <c r="E4971" s="556"/>
      <c r="F4971" s="556"/>
      <c r="G4971" s="556"/>
      <c r="H4971" s="555"/>
      <c r="I4971" s="1244" t="s">
        <v>35</v>
      </c>
      <c r="J4971" s="1245"/>
      <c r="K4971" s="1246">
        <v>15.88</v>
      </c>
      <c r="L4971" s="1247"/>
      <c r="M4971" s="559">
        <f>K4971*12*I4924</f>
        <v>70049.856</v>
      </c>
    </row>
    <row r="4972" spans="1:13" ht="19.5" thickBot="1">
      <c r="A4972" s="1253" t="s">
        <v>34</v>
      </c>
      <c r="B4972" s="1254"/>
      <c r="C4972" s="1254"/>
      <c r="D4972" s="1254"/>
      <c r="E4972" s="1254"/>
      <c r="F4972" s="1254"/>
      <c r="G4972" s="1254"/>
      <c r="H4972" s="1273"/>
      <c r="I4972" s="550"/>
      <c r="J4972" s="549"/>
      <c r="K4972" s="1274">
        <v>1.98</v>
      </c>
      <c r="L4972" s="1270"/>
      <c r="M4972" s="548">
        <f>K4972*12*I4924</f>
        <v>8734.1759999999995</v>
      </c>
    </row>
    <row r="4973" spans="1:13">
      <c r="A4973" s="554" t="s">
        <v>33</v>
      </c>
      <c r="B4973" s="553"/>
      <c r="C4973" s="553"/>
      <c r="D4973" s="553"/>
      <c r="E4973" s="553"/>
      <c r="F4973" s="553"/>
      <c r="G4973" s="553"/>
      <c r="H4973" s="552"/>
      <c r="I4973" s="1251" t="s">
        <v>32</v>
      </c>
      <c r="J4973" s="1252"/>
      <c r="K4973" s="543"/>
      <c r="L4973" s="542"/>
      <c r="M4973" s="540"/>
    </row>
    <row r="4974" spans="1:13">
      <c r="A4974" s="554" t="s">
        <v>31</v>
      </c>
      <c r="B4974" s="553"/>
      <c r="C4974" s="553"/>
      <c r="D4974" s="553"/>
      <c r="E4974" s="553"/>
      <c r="F4974" s="553"/>
      <c r="G4974" s="553"/>
      <c r="H4974" s="552"/>
      <c r="I4974" s="518"/>
      <c r="J4974" s="541"/>
      <c r="K4974" s="543"/>
      <c r="L4974" s="542"/>
      <c r="M4974" s="540"/>
    </row>
    <row r="4975" spans="1:13" ht="19.5" thickBot="1">
      <c r="A4975" s="554" t="s">
        <v>30</v>
      </c>
      <c r="B4975" s="553"/>
      <c r="C4975" s="553"/>
      <c r="D4975" s="553"/>
      <c r="E4975" s="553"/>
      <c r="F4975" s="553"/>
      <c r="G4975" s="553"/>
      <c r="H4975" s="552"/>
      <c r="I4975" s="558"/>
      <c r="J4975" s="541"/>
      <c r="K4975" s="543"/>
      <c r="L4975" s="542"/>
      <c r="M4975" s="540"/>
    </row>
    <row r="4976" spans="1:13" ht="19.5" thickBot="1">
      <c r="A4976" s="557" t="s">
        <v>29</v>
      </c>
      <c r="B4976" s="556"/>
      <c r="C4976" s="556"/>
      <c r="D4976" s="556"/>
      <c r="E4976" s="556"/>
      <c r="F4976" s="556"/>
      <c r="G4976" s="556"/>
      <c r="H4976" s="555"/>
      <c r="I4976" s="550"/>
      <c r="J4976" s="549"/>
      <c r="K4976" s="1274">
        <v>0.09</v>
      </c>
      <c r="L4976" s="1270"/>
      <c r="M4976" s="548">
        <f>K4976*12*I4924</f>
        <v>397.00800000000004</v>
      </c>
    </row>
    <row r="4977" spans="1:13">
      <c r="A4977" s="554" t="s">
        <v>28</v>
      </c>
      <c r="B4977" s="553"/>
      <c r="C4977" s="553"/>
      <c r="D4977" s="553"/>
      <c r="E4977" s="553"/>
      <c r="F4977" s="553"/>
      <c r="G4977" s="553"/>
      <c r="H4977" s="552"/>
      <c r="I4977" s="1251" t="s">
        <v>27</v>
      </c>
      <c r="J4977" s="1252"/>
      <c r="K4977" s="551"/>
      <c r="L4977" s="542"/>
      <c r="M4977" s="540"/>
    </row>
    <row r="4978" spans="1:13" ht="19.5" thickBot="1">
      <c r="A4978" s="554" t="s">
        <v>26</v>
      </c>
      <c r="B4978" s="553"/>
      <c r="C4978" s="553"/>
      <c r="D4978" s="553"/>
      <c r="E4978" s="553"/>
      <c r="F4978" s="553"/>
      <c r="G4978" s="553"/>
      <c r="H4978" s="552"/>
      <c r="I4978" s="518"/>
      <c r="J4978" s="541"/>
      <c r="K4978" s="551"/>
      <c r="L4978" s="542"/>
      <c r="M4978" s="540"/>
    </row>
    <row r="4979" spans="1:13" ht="19.5" thickBot="1">
      <c r="A4979" s="1228" t="s">
        <v>111</v>
      </c>
      <c r="B4979" s="1229"/>
      <c r="C4979" s="1229"/>
      <c r="D4979" s="1229"/>
      <c r="E4979" s="1229"/>
      <c r="F4979" s="1229"/>
      <c r="G4979" s="1229"/>
      <c r="H4979" s="1279"/>
      <c r="I4979" s="550"/>
      <c r="J4979" s="549"/>
      <c r="K4979" s="1274">
        <v>7.34</v>
      </c>
      <c r="L4979" s="1270"/>
      <c r="M4979" s="548">
        <f>K4979*12*I4924</f>
        <v>32378.208000000002</v>
      </c>
    </row>
    <row r="4980" spans="1:13">
      <c r="A4980" s="547" t="s">
        <v>24</v>
      </c>
      <c r="B4980" s="545"/>
      <c r="C4980" s="545"/>
      <c r="D4980" s="545"/>
      <c r="E4980" s="545"/>
      <c r="F4980" s="546"/>
      <c r="G4980" s="545"/>
      <c r="H4980" s="544"/>
      <c r="I4980" s="1271" t="s">
        <v>23</v>
      </c>
      <c r="J4980" s="1272"/>
      <c r="K4980" s="543"/>
      <c r="L4980" s="542"/>
      <c r="M4980" s="540"/>
    </row>
    <row r="4981" spans="1:13">
      <c r="A4981" s="547" t="s">
        <v>22</v>
      </c>
      <c r="B4981" s="545"/>
      <c r="C4981" s="545"/>
      <c r="D4981" s="545"/>
      <c r="E4981" s="545"/>
      <c r="F4981" s="546"/>
      <c r="G4981" s="545"/>
      <c r="H4981" s="544"/>
      <c r="I4981" s="1271" t="s">
        <v>21</v>
      </c>
      <c r="J4981" s="1272"/>
      <c r="K4981" s="543"/>
      <c r="L4981" s="542"/>
      <c r="M4981" s="540"/>
    </row>
    <row r="4982" spans="1:13">
      <c r="A4982" s="547" t="s">
        <v>20</v>
      </c>
      <c r="B4982" s="545"/>
      <c r="C4982" s="545"/>
      <c r="D4982" s="545"/>
      <c r="E4982" s="545"/>
      <c r="F4982" s="546"/>
      <c r="G4982" s="545"/>
      <c r="H4982" s="544"/>
      <c r="I4982" s="1271" t="s">
        <v>19</v>
      </c>
      <c r="J4982" s="1272"/>
      <c r="K4982" s="543"/>
      <c r="L4982" s="542"/>
      <c r="M4982" s="540"/>
    </row>
    <row r="4983" spans="1:13">
      <c r="A4983" s="547" t="s">
        <v>18</v>
      </c>
      <c r="B4983" s="545"/>
      <c r="C4983" s="545"/>
      <c r="D4983" s="545"/>
      <c r="E4983" s="545"/>
      <c r="F4983" s="546"/>
      <c r="G4983" s="545"/>
      <c r="H4983" s="544"/>
      <c r="I4983" s="1271" t="s">
        <v>17</v>
      </c>
      <c r="J4983" s="1272"/>
      <c r="K4983" s="543"/>
      <c r="L4983" s="542"/>
      <c r="M4983" s="540"/>
    </row>
    <row r="4984" spans="1:13">
      <c r="A4984" s="547" t="s">
        <v>16</v>
      </c>
      <c r="B4984" s="545"/>
      <c r="C4984" s="545"/>
      <c r="D4984" s="545"/>
      <c r="E4984" s="545"/>
      <c r="F4984" s="546"/>
      <c r="G4984" s="545"/>
      <c r="H4984" s="544"/>
      <c r="I4984" s="1271" t="s">
        <v>15</v>
      </c>
      <c r="J4984" s="1272"/>
      <c r="K4984" s="543"/>
      <c r="L4984" s="542"/>
      <c r="M4984" s="540"/>
    </row>
    <row r="4985" spans="1:13">
      <c r="A4985" s="547" t="s">
        <v>14</v>
      </c>
      <c r="B4985" s="545"/>
      <c r="C4985" s="545"/>
      <c r="D4985" s="545"/>
      <c r="E4985" s="545"/>
      <c r="F4985" s="546"/>
      <c r="G4985" s="545"/>
      <c r="H4985" s="544"/>
      <c r="I4985" s="518"/>
      <c r="J4985" s="541"/>
      <c r="K4985" s="543"/>
      <c r="L4985" s="542"/>
      <c r="M4985" s="540"/>
    </row>
    <row r="4986" spans="1:13">
      <c r="A4986" s="547" t="s">
        <v>13</v>
      </c>
      <c r="B4986" s="545"/>
      <c r="C4986" s="545"/>
      <c r="D4986" s="545"/>
      <c r="E4986" s="545"/>
      <c r="F4986" s="546"/>
      <c r="G4986" s="545"/>
      <c r="H4986" s="544"/>
      <c r="I4986" s="518"/>
      <c r="J4986" s="541"/>
      <c r="K4986" s="543"/>
      <c r="L4986" s="542"/>
      <c r="M4986" s="540"/>
    </row>
    <row r="4987" spans="1:13">
      <c r="A4987" s="547" t="s">
        <v>12</v>
      </c>
      <c r="B4987" s="545"/>
      <c r="C4987" s="545"/>
      <c r="D4987" s="545"/>
      <c r="E4987" s="545"/>
      <c r="F4987" s="546"/>
      <c r="G4987" s="545"/>
      <c r="H4987" s="544"/>
      <c r="I4987" s="518"/>
      <c r="J4987" s="541"/>
      <c r="K4987" s="543"/>
      <c r="L4987" s="542"/>
      <c r="M4987" s="540"/>
    </row>
    <row r="4988" spans="1:13">
      <c r="A4988" s="547" t="s">
        <v>11</v>
      </c>
      <c r="B4988" s="545"/>
      <c r="C4988" s="545"/>
      <c r="D4988" s="545"/>
      <c r="E4988" s="545"/>
      <c r="F4988" s="546"/>
      <c r="G4988" s="545"/>
      <c r="H4988" s="544"/>
      <c r="I4988" s="518"/>
      <c r="J4988" s="541"/>
      <c r="K4988" s="543"/>
      <c r="L4988" s="542"/>
      <c r="M4988" s="540"/>
    </row>
    <row r="4989" spans="1:13">
      <c r="A4989" s="547" t="s">
        <v>10</v>
      </c>
      <c r="B4989" s="545"/>
      <c r="C4989" s="545"/>
      <c r="D4989" s="545"/>
      <c r="E4989" s="545"/>
      <c r="F4989" s="546"/>
      <c r="G4989" s="545"/>
      <c r="H4989" s="544"/>
      <c r="I4989" s="518"/>
      <c r="J4989" s="541"/>
      <c r="K4989" s="543"/>
      <c r="L4989" s="542"/>
      <c r="M4989" s="540"/>
    </row>
    <row r="4990" spans="1:13" ht="19.5" thickBot="1">
      <c r="A4990" s="1248" t="s">
        <v>9</v>
      </c>
      <c r="B4990" s="1249"/>
      <c r="C4990" s="1249"/>
      <c r="D4990" s="1249"/>
      <c r="E4990" s="1249"/>
      <c r="F4990" s="1249"/>
      <c r="G4990" s="1249"/>
      <c r="H4990" s="1250"/>
      <c r="I4990" s="518"/>
      <c r="J4990" s="541"/>
      <c r="K4990" s="518"/>
      <c r="L4990" s="541"/>
      <c r="M4990" s="540"/>
    </row>
    <row r="4991" spans="1:13">
      <c r="A4991" s="539" t="s">
        <v>8</v>
      </c>
      <c r="B4991" s="538"/>
      <c r="C4991" s="538"/>
      <c r="D4991" s="538"/>
      <c r="E4991" s="538"/>
      <c r="F4991" s="538"/>
      <c r="G4991" s="538"/>
      <c r="H4991" s="538"/>
      <c r="I4991" s="1251" t="s">
        <v>3</v>
      </c>
      <c r="J4991" s="1252"/>
      <c r="K4991" s="537"/>
      <c r="L4991" s="536"/>
      <c r="M4991" s="535"/>
    </row>
    <row r="4992" spans="1:13" ht="19.5" thickBot="1">
      <c r="A4992" s="534" t="s">
        <v>7</v>
      </c>
      <c r="B4992" s="533"/>
      <c r="C4992" s="533"/>
      <c r="D4992" s="533"/>
      <c r="E4992" s="533"/>
      <c r="F4992" s="533"/>
      <c r="G4992" s="533"/>
      <c r="H4992" s="533"/>
      <c r="I4992" s="532"/>
      <c r="J4992" s="530"/>
      <c r="K4992" s="531"/>
      <c r="L4992" s="530"/>
      <c r="M4992" s="529"/>
    </row>
    <row r="4993" spans="1:13" ht="19.5" thickBot="1">
      <c r="A4993" s="1228" t="s">
        <v>6</v>
      </c>
      <c r="B4993" s="1229"/>
      <c r="C4993" s="1229"/>
      <c r="D4993" s="1229"/>
      <c r="E4993" s="1229"/>
      <c r="F4993" s="1229"/>
      <c r="G4993" s="1229"/>
      <c r="H4993" s="1299"/>
      <c r="I4993" s="1232" t="s">
        <v>5</v>
      </c>
      <c r="J4993" s="1300"/>
      <c r="K4993" s="1296"/>
      <c r="L4993" s="1297"/>
      <c r="M4993" s="521">
        <f>K4993*12*I4924</f>
        <v>0</v>
      </c>
    </row>
    <row r="4994" spans="1:13" s="513" customFormat="1" ht="19.5" thickBot="1">
      <c r="A4994" s="526" t="s">
        <v>4</v>
      </c>
      <c r="B4994" s="525"/>
      <c r="C4994" s="525"/>
      <c r="D4994" s="525"/>
      <c r="E4994" s="525"/>
      <c r="F4994" s="525"/>
      <c r="G4994" s="525"/>
      <c r="H4994" s="525"/>
      <c r="I4994" s="1232" t="s">
        <v>3</v>
      </c>
      <c r="J4994" s="1233"/>
      <c r="K4994" s="1258">
        <v>0.45</v>
      </c>
      <c r="L4994" s="1259"/>
      <c r="M4994" s="521">
        <f>K4994*12*I4924</f>
        <v>1985.0400000000002</v>
      </c>
    </row>
    <row r="4995" spans="1:13" s="513" customFormat="1" ht="19.5" thickBot="1">
      <c r="A4995" s="526" t="s">
        <v>2</v>
      </c>
      <c r="B4995" s="525"/>
      <c r="C4995" s="525"/>
      <c r="D4995" s="525"/>
      <c r="E4995" s="525"/>
      <c r="F4995" s="525"/>
      <c r="G4995" s="525"/>
      <c r="H4995" s="525"/>
      <c r="I4995" s="524"/>
      <c r="J4995" s="523"/>
      <c r="K4995" s="1258"/>
      <c r="L4995" s="1259"/>
      <c r="M4995" s="521">
        <f>K4995*12*I4924</f>
        <v>0</v>
      </c>
    </row>
    <row r="4996" spans="1:13" s="513" customFormat="1" ht="19.5" thickBot="1">
      <c r="A4996" s="1228" t="s">
        <v>0</v>
      </c>
      <c r="B4996" s="1229"/>
      <c r="C4996" s="1229"/>
      <c r="D4996" s="1229"/>
      <c r="E4996" s="1229"/>
      <c r="F4996" s="1229"/>
      <c r="G4996" s="1229"/>
      <c r="H4996" s="1229"/>
      <c r="I4996" s="522"/>
      <c r="J4996" s="521"/>
      <c r="K4996" s="1230">
        <f>K4925+K4935+K4950+K4979+K4993+K4995+K4994</f>
        <v>56.120000000000005</v>
      </c>
      <c r="L4996" s="1231"/>
      <c r="M4996" s="521">
        <f>M4925+M4935+M4950+M4979+M4993+M4995+M4994</f>
        <v>247556.54400000002</v>
      </c>
    </row>
    <row r="4997" spans="1:13" s="513" customFormat="1">
      <c r="A4997" s="511"/>
      <c r="B4997" s="511"/>
      <c r="C4997" s="511"/>
      <c r="D4997" s="511"/>
      <c r="E4997" s="511"/>
      <c r="F4997" s="511"/>
      <c r="G4997" s="511"/>
      <c r="H4997" s="511"/>
      <c r="I4997" s="511"/>
      <c r="J4997" s="511"/>
      <c r="K4997" s="511"/>
      <c r="L4997" s="511"/>
      <c r="M4997" s="511"/>
    </row>
    <row r="4998" spans="1:13" s="513" customFormat="1">
      <c r="A4998" s="1298" t="s">
        <v>104</v>
      </c>
      <c r="B4998" s="1298"/>
      <c r="C4998" s="1298"/>
      <c r="D4998" s="1298"/>
      <c r="E4998" s="1298"/>
      <c r="F4998" s="1298"/>
      <c r="G4998" s="1298"/>
      <c r="H4998" s="1298"/>
      <c r="I4998" s="1298"/>
      <c r="J4998" s="1298"/>
      <c r="K4998" s="1298"/>
      <c r="L4998" s="1298"/>
      <c r="M4998" s="617"/>
    </row>
    <row r="4999" spans="1:13" s="513" customFormat="1">
      <c r="A4999" s="1294" t="s">
        <v>103</v>
      </c>
      <c r="B4999" s="1294"/>
      <c r="C4999" s="1294"/>
      <c r="D4999" s="1294"/>
      <c r="E4999" s="1294"/>
      <c r="F4999" s="1294"/>
      <c r="G4999" s="1294"/>
      <c r="H4999" s="1294"/>
      <c r="I4999" s="1294"/>
      <c r="J4999" s="1294"/>
      <c r="K4999" s="1294"/>
      <c r="L4999" s="1294"/>
      <c r="M4999" s="573"/>
    </row>
    <row r="5000" spans="1:13" s="513" customFormat="1">
      <c r="A5000" s="607"/>
      <c r="B5000" s="607"/>
      <c r="C5000" s="607"/>
      <c r="D5000" s="607"/>
      <c r="E5000" s="607"/>
      <c r="F5000" s="607" t="s">
        <v>216</v>
      </c>
      <c r="G5000" s="607"/>
      <c r="H5000" s="607"/>
      <c r="I5000" s="607"/>
      <c r="J5000" s="607"/>
      <c r="K5000" s="607"/>
      <c r="L5000" s="607"/>
      <c r="M5000" s="573"/>
    </row>
    <row r="5001" spans="1:13" s="513" customFormat="1">
      <c r="A5001" s="615"/>
      <c r="B5001" s="591"/>
      <c r="C5001" s="1295" t="s">
        <v>100</v>
      </c>
      <c r="D5001" s="1295"/>
      <c r="E5001" s="1295"/>
      <c r="F5001" s="591"/>
      <c r="G5001" s="591"/>
      <c r="H5001" s="590"/>
      <c r="I5001" s="1285" t="s">
        <v>99</v>
      </c>
      <c r="J5001" s="1286"/>
      <c r="K5001" s="1285" t="s">
        <v>98</v>
      </c>
      <c r="L5001" s="1286"/>
      <c r="M5001" s="589"/>
    </row>
    <row r="5002" spans="1:13" s="513" customFormat="1">
      <c r="A5002" s="558"/>
      <c r="B5002" s="518"/>
      <c r="C5002" s="518"/>
      <c r="D5002" s="518"/>
      <c r="E5002" s="518"/>
      <c r="F5002" s="518"/>
      <c r="G5002" s="518"/>
      <c r="H5002" s="541"/>
      <c r="I5002" s="518"/>
      <c r="J5002" s="541"/>
      <c r="K5002" s="1271" t="s">
        <v>97</v>
      </c>
      <c r="L5002" s="1272"/>
      <c r="M5002" s="616" t="s">
        <v>96</v>
      </c>
    </row>
    <row r="5003" spans="1:13" s="513" customFormat="1">
      <c r="A5003" s="558"/>
      <c r="B5003" s="518"/>
      <c r="C5003" s="518"/>
      <c r="D5003" s="518"/>
      <c r="E5003" s="518"/>
      <c r="F5003" s="518"/>
      <c r="G5003" s="518"/>
      <c r="H5003" s="541"/>
      <c r="I5003" s="1271" t="s">
        <v>95</v>
      </c>
      <c r="J5003" s="1272"/>
      <c r="K5003" s="1275" t="s">
        <v>94</v>
      </c>
      <c r="L5003" s="1276"/>
      <c r="M5003" s="616" t="s">
        <v>93</v>
      </c>
    </row>
    <row r="5004" spans="1:13" s="513" customFormat="1" ht="19.5" thickBot="1">
      <c r="A5004" s="615"/>
      <c r="B5004" s="591"/>
      <c r="C5004" s="591"/>
      <c r="D5004" s="591"/>
      <c r="E5004" s="591"/>
      <c r="F5004" s="591"/>
      <c r="G5004" s="591"/>
      <c r="H5004" s="590"/>
      <c r="I5004" s="1291">
        <v>677.5</v>
      </c>
      <c r="J5004" s="1292"/>
      <c r="K5004" s="1240"/>
      <c r="L5004" s="1241"/>
      <c r="M5004" s="614"/>
    </row>
    <row r="5005" spans="1:13" s="513" customFormat="1">
      <c r="A5005" s="605" t="s">
        <v>92</v>
      </c>
      <c r="B5005" s="583"/>
      <c r="C5005" s="583"/>
      <c r="D5005" s="583"/>
      <c r="E5005" s="583"/>
      <c r="F5005" s="583"/>
      <c r="G5005" s="583"/>
      <c r="H5005" s="613"/>
      <c r="I5005" s="537"/>
      <c r="J5005" s="536"/>
      <c r="K5005" s="1293">
        <f>K5008+K5011</f>
        <v>7.59</v>
      </c>
      <c r="L5005" s="1288"/>
      <c r="M5005" s="535">
        <f>K5005*12*I5004</f>
        <v>61706.7</v>
      </c>
    </row>
    <row r="5006" spans="1:13" s="513" customFormat="1">
      <c r="A5006" s="612" t="s">
        <v>91</v>
      </c>
      <c r="B5006" s="611"/>
      <c r="C5006" s="611"/>
      <c r="D5006" s="611"/>
      <c r="E5006" s="611"/>
      <c r="F5006" s="611"/>
      <c r="G5006" s="611"/>
      <c r="H5006" s="606"/>
      <c r="I5006" s="518"/>
      <c r="J5006" s="541"/>
      <c r="K5006" s="518"/>
      <c r="L5006" s="541"/>
      <c r="M5006" s="610"/>
    </row>
    <row r="5007" spans="1:13" s="513" customFormat="1" ht="19.5" thickBot="1">
      <c r="A5007" s="601" t="s">
        <v>90</v>
      </c>
      <c r="B5007" s="609"/>
      <c r="C5007" s="609"/>
      <c r="D5007" s="609"/>
      <c r="E5007" s="609"/>
      <c r="F5007" s="609"/>
      <c r="G5007" s="609"/>
      <c r="H5007" s="608"/>
      <c r="I5007" s="531"/>
      <c r="J5007" s="530"/>
      <c r="K5007" s="531"/>
      <c r="L5007" s="530"/>
      <c r="M5007" s="529"/>
    </row>
    <row r="5008" spans="1:13" s="513" customFormat="1">
      <c r="A5008" s="588" t="s">
        <v>89</v>
      </c>
      <c r="B5008" s="581"/>
      <c r="C5008" s="581"/>
      <c r="D5008" s="581"/>
      <c r="E5008" s="581"/>
      <c r="F5008" s="581"/>
      <c r="G5008" s="581"/>
      <c r="H5008" s="580"/>
      <c r="I5008" s="1275" t="s">
        <v>27</v>
      </c>
      <c r="J5008" s="1276"/>
      <c r="K5008" s="1251">
        <v>4.54</v>
      </c>
      <c r="L5008" s="1252"/>
      <c r="M5008" s="540">
        <f>K5008*12*I5004</f>
        <v>36910.200000000004</v>
      </c>
    </row>
    <row r="5009" spans="1:13" s="513" customFormat="1">
      <c r="A5009" s="547" t="s">
        <v>80</v>
      </c>
      <c r="B5009" s="518"/>
      <c r="C5009" s="518"/>
      <c r="D5009" s="518"/>
      <c r="E5009" s="518"/>
      <c r="F5009" s="518"/>
      <c r="G5009" s="518"/>
      <c r="H5009" s="541"/>
      <c r="I5009" s="1271" t="s">
        <v>70</v>
      </c>
      <c r="J5009" s="1272"/>
      <c r="K5009" s="573"/>
      <c r="L5009" s="541"/>
      <c r="M5009" s="540"/>
    </row>
    <row r="5010" spans="1:13" s="513" customFormat="1">
      <c r="A5010" s="588" t="s">
        <v>79</v>
      </c>
      <c r="B5010" s="581"/>
      <c r="C5010" s="581"/>
      <c r="D5010" s="581"/>
      <c r="E5010" s="581"/>
      <c r="F5010" s="581"/>
      <c r="G5010" s="581"/>
      <c r="H5010" s="580"/>
      <c r="I5010" s="1275"/>
      <c r="J5010" s="1276"/>
      <c r="K5010" s="573"/>
      <c r="L5010" s="541"/>
      <c r="M5010" s="540"/>
    </row>
    <row r="5011" spans="1:13" s="513" customFormat="1">
      <c r="A5011" s="588" t="s">
        <v>88</v>
      </c>
      <c r="B5011" s="581"/>
      <c r="C5011" s="581"/>
      <c r="D5011" s="581"/>
      <c r="E5011" s="581"/>
      <c r="F5011" s="581"/>
      <c r="G5011" s="581"/>
      <c r="H5011" s="580"/>
      <c r="I5011" s="1277" t="s">
        <v>59</v>
      </c>
      <c r="J5011" s="1278"/>
      <c r="K5011" s="1271">
        <v>3.05</v>
      </c>
      <c r="L5011" s="1272"/>
      <c r="M5011" s="540">
        <f>K5011*12*I5004</f>
        <v>24796.499999999996</v>
      </c>
    </row>
    <row r="5012" spans="1:13" s="513" customFormat="1">
      <c r="A5012" s="595" t="s">
        <v>87</v>
      </c>
      <c r="B5012" s="563"/>
      <c r="C5012" s="563"/>
      <c r="D5012" s="563"/>
      <c r="E5012" s="563"/>
      <c r="F5012" s="563"/>
      <c r="G5012" s="563"/>
      <c r="H5012" s="517"/>
      <c r="I5012" s="1271" t="s">
        <v>70</v>
      </c>
      <c r="J5012" s="1272"/>
      <c r="K5012" s="607"/>
      <c r="L5012" s="606"/>
      <c r="M5012" s="540"/>
    </row>
    <row r="5013" spans="1:13" s="513" customFormat="1">
      <c r="A5013" s="594" t="s">
        <v>86</v>
      </c>
      <c r="B5013" s="591"/>
      <c r="C5013" s="591"/>
      <c r="D5013" s="591"/>
      <c r="E5013" s="591"/>
      <c r="F5013" s="591"/>
      <c r="G5013" s="591"/>
      <c r="H5013" s="590"/>
      <c r="I5013" s="1271"/>
      <c r="J5013" s="1272"/>
      <c r="K5013" s="573"/>
      <c r="L5013" s="541"/>
      <c r="M5013" s="540"/>
    </row>
    <row r="5014" spans="1:13" s="513" customFormat="1" ht="19.5" thickBot="1">
      <c r="A5014" s="588" t="s">
        <v>85</v>
      </c>
      <c r="B5014" s="587"/>
      <c r="C5014" s="587"/>
      <c r="D5014" s="587"/>
      <c r="E5014" s="587"/>
      <c r="F5014" s="587"/>
      <c r="G5014" s="587"/>
      <c r="H5014" s="586"/>
      <c r="I5014" s="581"/>
      <c r="J5014" s="580"/>
      <c r="K5014" s="1238"/>
      <c r="L5014" s="1239"/>
      <c r="M5014" s="540"/>
    </row>
    <row r="5015" spans="1:13" s="513" customFormat="1">
      <c r="A5015" s="605" t="s">
        <v>84</v>
      </c>
      <c r="B5015" s="604"/>
      <c r="C5015" s="604"/>
      <c r="D5015" s="604"/>
      <c r="E5015" s="604"/>
      <c r="F5015" s="604"/>
      <c r="G5015" s="604"/>
      <c r="H5015" s="603"/>
      <c r="I5015" s="537"/>
      <c r="J5015" s="602"/>
      <c r="K5015" s="1290">
        <f>K5017+K5022+K5025</f>
        <v>6.1999999999999993</v>
      </c>
      <c r="L5015" s="1288"/>
      <c r="M5015" s="535">
        <f>K5015*12*I5004</f>
        <v>50405.999999999993</v>
      </c>
    </row>
    <row r="5016" spans="1:13" s="513" customFormat="1" ht="19.5" thickBot="1">
      <c r="A5016" s="601" t="s">
        <v>83</v>
      </c>
      <c r="B5016" s="600"/>
      <c r="C5016" s="600"/>
      <c r="D5016" s="600"/>
      <c r="E5016" s="600"/>
      <c r="F5016" s="600"/>
      <c r="G5016" s="600"/>
      <c r="H5016" s="599"/>
      <c r="I5016" s="531"/>
      <c r="J5016" s="598"/>
      <c r="K5016" s="531"/>
      <c r="L5016" s="530"/>
      <c r="M5016" s="529"/>
    </row>
    <row r="5017" spans="1:13" s="513" customFormat="1">
      <c r="A5017" s="547" t="s">
        <v>82</v>
      </c>
      <c r="B5017" s="546"/>
      <c r="C5017" s="546"/>
      <c r="D5017" s="546"/>
      <c r="E5017" s="546"/>
      <c r="F5017" s="546"/>
      <c r="G5017" s="546"/>
      <c r="H5017" s="544"/>
      <c r="I5017" s="1271" t="s">
        <v>27</v>
      </c>
      <c r="J5017" s="1272"/>
      <c r="K5017" s="1251">
        <v>3.11</v>
      </c>
      <c r="L5017" s="1252"/>
      <c r="M5017" s="540">
        <f>K5017*12*I5004</f>
        <v>25284.3</v>
      </c>
    </row>
    <row r="5018" spans="1:13" s="513" customFormat="1">
      <c r="A5018" s="588" t="s">
        <v>81</v>
      </c>
      <c r="B5018" s="587"/>
      <c r="C5018" s="587"/>
      <c r="D5018" s="587"/>
      <c r="E5018" s="587"/>
      <c r="F5018" s="587"/>
      <c r="G5018" s="587"/>
      <c r="H5018" s="586"/>
      <c r="I5018" s="597"/>
      <c r="J5018" s="596"/>
      <c r="K5018" s="573"/>
      <c r="L5018" s="541"/>
      <c r="M5018" s="540"/>
    </row>
    <row r="5019" spans="1:13" s="513" customFormat="1">
      <c r="A5019" s="547" t="s">
        <v>80</v>
      </c>
      <c r="B5019" s="518"/>
      <c r="C5019" s="518"/>
      <c r="D5019" s="518"/>
      <c r="E5019" s="518"/>
      <c r="F5019" s="518"/>
      <c r="G5019" s="518"/>
      <c r="H5019" s="541"/>
      <c r="I5019" s="1271" t="s">
        <v>70</v>
      </c>
      <c r="J5019" s="1272"/>
      <c r="K5019" s="573"/>
      <c r="L5019" s="541"/>
      <c r="M5019" s="540"/>
    </row>
    <row r="5020" spans="1:13" s="513" customFormat="1">
      <c r="A5020" s="588" t="s">
        <v>79</v>
      </c>
      <c r="B5020" s="581"/>
      <c r="C5020" s="581"/>
      <c r="D5020" s="581"/>
      <c r="E5020" s="581"/>
      <c r="F5020" s="581"/>
      <c r="G5020" s="581"/>
      <c r="H5020" s="580"/>
      <c r="I5020" s="1275"/>
      <c r="J5020" s="1276"/>
      <c r="K5020" s="573"/>
      <c r="L5020" s="541"/>
      <c r="M5020" s="540"/>
    </row>
    <row r="5021" spans="1:13" s="513" customFormat="1">
      <c r="A5021" s="595" t="s">
        <v>78</v>
      </c>
      <c r="B5021" s="563"/>
      <c r="C5021" s="517"/>
      <c r="D5021" s="518"/>
      <c r="E5021" s="518"/>
      <c r="F5021" s="518"/>
      <c r="G5021" s="518"/>
      <c r="H5021" s="541"/>
      <c r="I5021" s="1271" t="s">
        <v>70</v>
      </c>
      <c r="J5021" s="1272"/>
      <c r="K5021" s="573"/>
      <c r="L5021" s="541"/>
      <c r="M5021" s="540"/>
    </row>
    <row r="5022" spans="1:13" s="513" customFormat="1">
      <c r="A5022" s="547" t="s">
        <v>77</v>
      </c>
      <c r="B5022" s="518"/>
      <c r="C5022" s="518"/>
      <c r="D5022" s="563"/>
      <c r="E5022" s="563"/>
      <c r="F5022" s="563"/>
      <c r="G5022" s="563"/>
      <c r="H5022" s="517"/>
      <c r="I5022" s="1277" t="s">
        <v>59</v>
      </c>
      <c r="J5022" s="1278"/>
      <c r="K5022" s="1271">
        <v>1.36</v>
      </c>
      <c r="L5022" s="1272"/>
      <c r="M5022" s="540">
        <f>K5022*12*I5004</f>
        <v>11056.800000000001</v>
      </c>
    </row>
    <row r="5023" spans="1:13" s="513" customFormat="1">
      <c r="A5023" s="594" t="s">
        <v>76</v>
      </c>
      <c r="B5023" s="593"/>
      <c r="C5023" s="593"/>
      <c r="D5023" s="593"/>
      <c r="E5023" s="593"/>
      <c r="F5023" s="593"/>
      <c r="G5023" s="593"/>
      <c r="H5023" s="592"/>
      <c r="I5023" s="1285" t="s">
        <v>75</v>
      </c>
      <c r="J5023" s="1286"/>
      <c r="K5023" s="573"/>
      <c r="L5023" s="541"/>
      <c r="M5023" s="540"/>
    </row>
    <row r="5024" spans="1:13" s="513" customFormat="1">
      <c r="A5024" s="588"/>
      <c r="B5024" s="587"/>
      <c r="C5024" s="587"/>
      <c r="D5024" s="587"/>
      <c r="E5024" s="587"/>
      <c r="F5024" s="587"/>
      <c r="G5024" s="587"/>
      <c r="H5024" s="586"/>
      <c r="I5024" s="581" t="s">
        <v>74</v>
      </c>
      <c r="J5024" s="580"/>
      <c r="K5024" s="573"/>
      <c r="L5024" s="541"/>
      <c r="M5024" s="540"/>
    </row>
    <row r="5025" spans="1:13" s="513" customFormat="1">
      <c r="A5025" s="594" t="s">
        <v>73</v>
      </c>
      <c r="B5025" s="593"/>
      <c r="C5025" s="593"/>
      <c r="D5025" s="593"/>
      <c r="E5025" s="593"/>
      <c r="F5025" s="593"/>
      <c r="G5025" s="593"/>
      <c r="H5025" s="592"/>
      <c r="I5025" s="1285" t="s">
        <v>59</v>
      </c>
      <c r="J5025" s="1286"/>
      <c r="K5025" s="1271">
        <v>1.73</v>
      </c>
      <c r="L5025" s="1272"/>
      <c r="M5025" s="540">
        <f>K5025*12*I5004</f>
        <v>14064.899999999998</v>
      </c>
    </row>
    <row r="5026" spans="1:13" s="513" customFormat="1">
      <c r="A5026" s="588" t="s">
        <v>72</v>
      </c>
      <c r="B5026" s="587"/>
      <c r="C5026" s="587"/>
      <c r="D5026" s="587"/>
      <c r="E5026" s="587"/>
      <c r="F5026" s="587"/>
      <c r="G5026" s="587"/>
      <c r="H5026" s="586"/>
      <c r="I5026" s="581"/>
      <c r="J5026" s="580"/>
      <c r="K5026" s="573"/>
      <c r="L5026" s="541"/>
      <c r="M5026" s="540"/>
    </row>
    <row r="5027" spans="1:13" s="513" customFormat="1">
      <c r="A5027" s="594" t="s">
        <v>71</v>
      </c>
      <c r="B5027" s="593"/>
      <c r="C5027" s="593"/>
      <c r="D5027" s="593"/>
      <c r="E5027" s="593"/>
      <c r="F5027" s="593"/>
      <c r="G5027" s="593"/>
      <c r="H5027" s="592"/>
      <c r="I5027" s="1271" t="s">
        <v>70</v>
      </c>
      <c r="J5027" s="1272"/>
      <c r="K5027" s="573"/>
      <c r="L5027" s="541"/>
      <c r="M5027" s="540"/>
    </row>
    <row r="5028" spans="1:13" s="513" customFormat="1">
      <c r="A5028" s="594" t="s">
        <v>69</v>
      </c>
      <c r="B5028" s="593"/>
      <c r="C5028" s="593"/>
      <c r="D5028" s="593"/>
      <c r="E5028" s="593"/>
      <c r="F5028" s="593"/>
      <c r="G5028" s="593"/>
      <c r="H5028" s="592"/>
      <c r="I5028" s="1285" t="s">
        <v>68</v>
      </c>
      <c r="J5028" s="1286"/>
      <c r="K5028" s="591"/>
      <c r="L5028" s="590"/>
      <c r="M5028" s="589"/>
    </row>
    <row r="5029" spans="1:13" s="513" customFormat="1" ht="19.5" thickBot="1">
      <c r="A5029" s="588"/>
      <c r="B5029" s="587"/>
      <c r="C5029" s="587"/>
      <c r="D5029" s="587"/>
      <c r="E5029" s="587"/>
      <c r="F5029" s="587"/>
      <c r="G5029" s="587"/>
      <c r="H5029" s="586"/>
      <c r="I5029" s="1282" t="s">
        <v>67</v>
      </c>
      <c r="J5029" s="1283"/>
      <c r="K5029" s="581"/>
      <c r="L5029" s="580"/>
      <c r="M5029" s="585"/>
    </row>
    <row r="5030" spans="1:13" s="513" customFormat="1">
      <c r="A5030" s="584" t="s">
        <v>66</v>
      </c>
      <c r="B5030" s="583"/>
      <c r="C5030" s="583"/>
      <c r="D5030" s="583"/>
      <c r="E5030" s="583"/>
      <c r="F5030" s="583"/>
      <c r="G5030" s="537"/>
      <c r="H5030" s="536"/>
      <c r="I5030" s="537"/>
      <c r="J5030" s="536"/>
      <c r="K5030" s="1287">
        <f>K5032+K5039+K5047+K5051+K5052+K5056</f>
        <v>35.26</v>
      </c>
      <c r="L5030" s="1288"/>
      <c r="M5030" s="535">
        <f>M5032+M5039+M5047+M5051+M5052+M5056</f>
        <v>286663.80000000005</v>
      </c>
    </row>
    <row r="5031" spans="1:13" s="513" customFormat="1" ht="19.5" thickBot="1">
      <c r="A5031" s="582"/>
      <c r="B5031" s="531"/>
      <c r="C5031" s="531"/>
      <c r="D5031" s="531"/>
      <c r="E5031" s="531"/>
      <c r="F5031" s="531"/>
      <c r="G5031" s="531"/>
      <c r="H5031" s="530"/>
      <c r="I5031" s="531"/>
      <c r="J5031" s="530"/>
      <c r="K5031" s="531"/>
      <c r="L5031" s="530"/>
      <c r="M5031" s="529"/>
    </row>
    <row r="5032" spans="1:13" s="513" customFormat="1" ht="19.5" thickBot="1">
      <c r="A5032" s="1253" t="s">
        <v>65</v>
      </c>
      <c r="B5032" s="1254"/>
      <c r="C5032" s="1254"/>
      <c r="D5032" s="1254"/>
      <c r="E5032" s="1254"/>
      <c r="F5032" s="1254"/>
      <c r="G5032" s="1254"/>
      <c r="H5032" s="1273"/>
      <c r="I5032" s="550"/>
      <c r="J5032" s="549"/>
      <c r="K5032" s="1289">
        <f>K5033+K5034+K5035+K5037+K5038</f>
        <v>10.64</v>
      </c>
      <c r="L5032" s="1284"/>
      <c r="M5032" s="548">
        <f>K5032*12*I5004</f>
        <v>86503.200000000012</v>
      </c>
    </row>
    <row r="5033" spans="1:13" s="513" customFormat="1">
      <c r="A5033" s="569" t="s">
        <v>64</v>
      </c>
      <c r="B5033" s="568"/>
      <c r="C5033" s="568"/>
      <c r="D5033" s="568"/>
      <c r="E5033" s="568"/>
      <c r="F5033" s="568"/>
      <c r="G5033" s="568"/>
      <c r="H5033" s="567"/>
      <c r="I5033" s="1275" t="s">
        <v>63</v>
      </c>
      <c r="J5033" s="1276"/>
      <c r="K5033" s="1251">
        <v>2.2400000000000002</v>
      </c>
      <c r="L5033" s="1252"/>
      <c r="M5033" s="540">
        <f>K5033*12*I5004</f>
        <v>18211.2</v>
      </c>
    </row>
    <row r="5034" spans="1:13" s="513" customFormat="1">
      <c r="A5034" s="566" t="s">
        <v>62</v>
      </c>
      <c r="B5034" s="565"/>
      <c r="C5034" s="565"/>
      <c r="D5034" s="565"/>
      <c r="E5034" s="565"/>
      <c r="F5034" s="565"/>
      <c r="G5034" s="565"/>
      <c r="H5034" s="564"/>
      <c r="I5034" s="1277" t="s">
        <v>61</v>
      </c>
      <c r="J5034" s="1278"/>
      <c r="K5034" s="1271">
        <v>5.28</v>
      </c>
      <c r="L5034" s="1272"/>
      <c r="M5034" s="540">
        <f>K5034*12*I5004</f>
        <v>42926.400000000001</v>
      </c>
    </row>
    <row r="5035" spans="1:13" s="513" customFormat="1">
      <c r="A5035" s="562" t="s">
        <v>60</v>
      </c>
      <c r="B5035" s="561"/>
      <c r="C5035" s="561"/>
      <c r="D5035" s="561"/>
      <c r="E5035" s="561"/>
      <c r="F5035" s="561"/>
      <c r="G5035" s="561"/>
      <c r="H5035" s="560"/>
      <c r="I5035" s="1285" t="s">
        <v>59</v>
      </c>
      <c r="J5035" s="1286"/>
      <c r="K5035" s="1271">
        <v>0.6</v>
      </c>
      <c r="L5035" s="1272"/>
      <c r="M5035" s="540">
        <f>K5035*12*I5004</f>
        <v>4877.9999999999991</v>
      </c>
    </row>
    <row r="5036" spans="1:13" s="513" customFormat="1">
      <c r="A5036" s="569" t="s">
        <v>58</v>
      </c>
      <c r="B5036" s="577"/>
      <c r="C5036" s="577"/>
      <c r="D5036" s="577"/>
      <c r="E5036" s="568"/>
      <c r="F5036" s="568"/>
      <c r="G5036" s="568"/>
      <c r="H5036" s="567"/>
      <c r="I5036" s="581"/>
      <c r="J5036" s="580"/>
      <c r="K5036" s="518"/>
      <c r="L5036" s="541"/>
      <c r="M5036" s="540"/>
    </row>
    <row r="5037" spans="1:13" s="513" customFormat="1">
      <c r="A5037" s="566" t="s">
        <v>57</v>
      </c>
      <c r="B5037" s="565"/>
      <c r="C5037" s="565"/>
      <c r="D5037" s="565"/>
      <c r="E5037" s="565"/>
      <c r="F5037" s="565"/>
      <c r="G5037" s="565"/>
      <c r="H5037" s="564"/>
      <c r="I5037" s="1277" t="s">
        <v>27</v>
      </c>
      <c r="J5037" s="1278"/>
      <c r="K5037" s="1271">
        <v>0.18</v>
      </c>
      <c r="L5037" s="1272"/>
      <c r="M5037" s="540">
        <f>K5037*12*I5004</f>
        <v>1463.4</v>
      </c>
    </row>
    <row r="5038" spans="1:13" s="513" customFormat="1" ht="19.5" thickBot="1">
      <c r="A5038" s="562" t="s">
        <v>56</v>
      </c>
      <c r="B5038" s="561"/>
      <c r="C5038" s="561"/>
      <c r="D5038" s="561"/>
      <c r="E5038" s="561"/>
      <c r="F5038" s="561"/>
      <c r="G5038" s="561"/>
      <c r="H5038" s="560"/>
      <c r="I5038" s="1280" t="s">
        <v>27</v>
      </c>
      <c r="J5038" s="1281"/>
      <c r="K5038" s="1282">
        <v>2.34</v>
      </c>
      <c r="L5038" s="1283"/>
      <c r="M5038" s="579">
        <f>K5038*12*I5004</f>
        <v>19024.199999999997</v>
      </c>
    </row>
    <row r="5039" spans="1:13" s="513" customFormat="1" ht="19.5" thickBot="1">
      <c r="A5039" s="1266" t="s">
        <v>55</v>
      </c>
      <c r="B5039" s="1267"/>
      <c r="C5039" s="1267"/>
      <c r="D5039" s="1267"/>
      <c r="E5039" s="1267"/>
      <c r="F5039" s="1267"/>
      <c r="G5039" s="1267"/>
      <c r="H5039" s="1268"/>
      <c r="I5039" s="550"/>
      <c r="J5039" s="549"/>
      <c r="K5039" s="1274">
        <f>K5040+K5041+K5043+K5044+K5045+K5046</f>
        <v>2.5499999999999998</v>
      </c>
      <c r="L5039" s="1284"/>
      <c r="M5039" s="548">
        <f>K5039*12*I5004</f>
        <v>20731.5</v>
      </c>
    </row>
    <row r="5040" spans="1:13" s="513" customFormat="1">
      <c r="A5040" s="578" t="s">
        <v>54</v>
      </c>
      <c r="B5040" s="577"/>
      <c r="C5040" s="577"/>
      <c r="D5040" s="577"/>
      <c r="E5040" s="577"/>
      <c r="F5040" s="568"/>
      <c r="G5040" s="568"/>
      <c r="H5040" s="567"/>
      <c r="I5040" s="576"/>
      <c r="J5040" s="541"/>
      <c r="K5040" s="1251">
        <v>0.14000000000000001</v>
      </c>
      <c r="L5040" s="1252"/>
      <c r="M5040" s="540">
        <f>K5040*12*I5004</f>
        <v>1138.2</v>
      </c>
    </row>
    <row r="5041" spans="1:13" s="513" customFormat="1">
      <c r="A5041" s="575" t="s">
        <v>53</v>
      </c>
      <c r="B5041" s="574"/>
      <c r="C5041" s="574"/>
      <c r="D5041" s="574"/>
      <c r="E5041" s="574"/>
      <c r="F5041" s="561"/>
      <c r="G5041" s="561"/>
      <c r="H5041" s="560"/>
      <c r="I5041" s="1271" t="s">
        <v>52</v>
      </c>
      <c r="J5041" s="1272"/>
      <c r="K5041" s="1271">
        <v>1.22</v>
      </c>
      <c r="L5041" s="1272"/>
      <c r="M5041" s="540">
        <f>K5041*12*I5004</f>
        <v>9918.6</v>
      </c>
    </row>
    <row r="5042" spans="1:13" s="513" customFormat="1">
      <c r="A5042" s="569" t="s">
        <v>51</v>
      </c>
      <c r="B5042" s="568"/>
      <c r="C5042" s="568"/>
      <c r="D5042" s="568"/>
      <c r="E5042" s="568"/>
      <c r="F5042" s="568"/>
      <c r="G5042" s="568"/>
      <c r="H5042" s="567"/>
      <c r="I5042" s="1275" t="s">
        <v>50</v>
      </c>
      <c r="J5042" s="1276"/>
      <c r="K5042" s="573"/>
      <c r="L5042" s="541"/>
      <c r="M5042" s="540"/>
    </row>
    <row r="5043" spans="1:13" s="513" customFormat="1">
      <c r="A5043" s="566" t="s">
        <v>49</v>
      </c>
      <c r="B5043" s="565"/>
      <c r="C5043" s="565"/>
      <c r="D5043" s="565"/>
      <c r="E5043" s="565"/>
      <c r="F5043" s="565"/>
      <c r="G5043" s="565"/>
      <c r="H5043" s="564"/>
      <c r="I5043" s="1277" t="s">
        <v>48</v>
      </c>
      <c r="J5043" s="1278"/>
      <c r="K5043" s="1271">
        <v>0.75</v>
      </c>
      <c r="L5043" s="1272"/>
      <c r="M5043" s="540">
        <f>K5043*12*I5004</f>
        <v>6097.5</v>
      </c>
    </row>
    <row r="5044" spans="1:13" s="513" customFormat="1">
      <c r="A5044" s="566" t="s">
        <v>47</v>
      </c>
      <c r="B5044" s="565"/>
      <c r="C5044" s="565"/>
      <c r="D5044" s="565"/>
      <c r="E5044" s="565"/>
      <c r="F5044" s="565"/>
      <c r="G5044" s="565"/>
      <c r="H5044" s="564"/>
      <c r="I5044" s="1277" t="s">
        <v>46</v>
      </c>
      <c r="J5044" s="1278"/>
      <c r="K5044" s="1271">
        <v>0.19</v>
      </c>
      <c r="L5044" s="1272"/>
      <c r="M5044" s="540">
        <f>K5044*12*I5004</f>
        <v>1544.7000000000003</v>
      </c>
    </row>
    <row r="5045" spans="1:13" s="513" customFormat="1">
      <c r="A5045" s="562" t="s">
        <v>38</v>
      </c>
      <c r="B5045" s="561"/>
      <c r="C5045" s="561"/>
      <c r="D5045" s="561"/>
      <c r="E5045" s="561"/>
      <c r="F5045" s="561"/>
      <c r="G5045" s="561"/>
      <c r="H5045" s="560"/>
      <c r="I5045" s="1277" t="s">
        <v>37</v>
      </c>
      <c r="J5045" s="1278"/>
      <c r="K5045" s="1238">
        <v>0.1</v>
      </c>
      <c r="L5045" s="1239"/>
      <c r="M5045" s="540">
        <f>K5045*12*I5004</f>
        <v>813.00000000000011</v>
      </c>
    </row>
    <row r="5046" spans="1:13" s="513" customFormat="1" ht="19.5" thickBot="1">
      <c r="A5046" s="562" t="s">
        <v>45</v>
      </c>
      <c r="B5046" s="561"/>
      <c r="C5046" s="561"/>
      <c r="D5046" s="561"/>
      <c r="E5046" s="561"/>
      <c r="F5046" s="561"/>
      <c r="G5046" s="561"/>
      <c r="H5046" s="560"/>
      <c r="I5046" s="1240" t="s">
        <v>44</v>
      </c>
      <c r="J5046" s="1241"/>
      <c r="K5046" s="1242">
        <v>0.15</v>
      </c>
      <c r="L5046" s="1243"/>
      <c r="M5046" s="572">
        <f>K5046*12*I5004</f>
        <v>1219.4999999999998</v>
      </c>
    </row>
    <row r="5047" spans="1:13" s="513" customFormat="1" ht="19.5" thickBot="1">
      <c r="A5047" s="1266" t="s">
        <v>43</v>
      </c>
      <c r="B5047" s="1267"/>
      <c r="C5047" s="1267"/>
      <c r="D5047" s="1267"/>
      <c r="E5047" s="1267"/>
      <c r="F5047" s="1267"/>
      <c r="G5047" s="1267"/>
      <c r="H5047" s="1268"/>
      <c r="I5047" s="571"/>
      <c r="J5047" s="570"/>
      <c r="K5047" s="1269">
        <f>K5048+K5049+K5050</f>
        <v>1.67</v>
      </c>
      <c r="L5047" s="1270"/>
      <c r="M5047" s="548">
        <f>K5047*12*I5004</f>
        <v>13577.099999999999</v>
      </c>
    </row>
    <row r="5048" spans="1:13" s="513" customFormat="1">
      <c r="A5048" s="569" t="s">
        <v>42</v>
      </c>
      <c r="B5048" s="568"/>
      <c r="C5048" s="568"/>
      <c r="D5048" s="568"/>
      <c r="E5048" s="568"/>
      <c r="F5048" s="568"/>
      <c r="G5048" s="568"/>
      <c r="H5048" s="567"/>
      <c r="I5048" s="1234" t="s">
        <v>41</v>
      </c>
      <c r="J5048" s="1235"/>
      <c r="K5048" s="1236">
        <v>0.8</v>
      </c>
      <c r="L5048" s="1237"/>
      <c r="M5048" s="540">
        <f>K5048*12*I5004</f>
        <v>6504.0000000000009</v>
      </c>
    </row>
    <row r="5049" spans="1:13" s="513" customFormat="1">
      <c r="A5049" s="566" t="s">
        <v>40</v>
      </c>
      <c r="B5049" s="565"/>
      <c r="C5049" s="565"/>
      <c r="D5049" s="565"/>
      <c r="E5049" s="565"/>
      <c r="F5049" s="565"/>
      <c r="G5049" s="565"/>
      <c r="H5049" s="564"/>
      <c r="I5049" s="563" t="s">
        <v>39</v>
      </c>
      <c r="J5049" s="517"/>
      <c r="K5049" s="1238">
        <v>0.7</v>
      </c>
      <c r="L5049" s="1239"/>
      <c r="M5049" s="540">
        <f>K5049*12*I5004</f>
        <v>5690.9999999999991</v>
      </c>
    </row>
    <row r="5050" spans="1:13" s="513" customFormat="1" ht="19.5" thickBot="1">
      <c r="A5050" s="562" t="s">
        <v>38</v>
      </c>
      <c r="B5050" s="561"/>
      <c r="C5050" s="561"/>
      <c r="D5050" s="561"/>
      <c r="E5050" s="561"/>
      <c r="F5050" s="561"/>
      <c r="G5050" s="561"/>
      <c r="H5050" s="560"/>
      <c r="I5050" s="1240" t="s">
        <v>37</v>
      </c>
      <c r="J5050" s="1241"/>
      <c r="K5050" s="1242">
        <v>0.17</v>
      </c>
      <c r="L5050" s="1243"/>
      <c r="M5050" s="540">
        <f>K5050*12*I5004</f>
        <v>1382.1000000000001</v>
      </c>
    </row>
    <row r="5051" spans="1:13" s="513" customFormat="1" ht="19.5" thickBot="1">
      <c r="A5051" s="557" t="s">
        <v>36</v>
      </c>
      <c r="B5051" s="556"/>
      <c r="C5051" s="556"/>
      <c r="D5051" s="556"/>
      <c r="E5051" s="556"/>
      <c r="F5051" s="556"/>
      <c r="G5051" s="556"/>
      <c r="H5051" s="555"/>
      <c r="I5051" s="1244" t="s">
        <v>35</v>
      </c>
      <c r="J5051" s="1245"/>
      <c r="K5051" s="1246">
        <v>18.329999999999998</v>
      </c>
      <c r="L5051" s="1247"/>
      <c r="M5051" s="559">
        <f>K5051*12*I5004</f>
        <v>149022.9</v>
      </c>
    </row>
    <row r="5052" spans="1:13" s="513" customFormat="1" ht="19.5" thickBot="1">
      <c r="A5052" s="1253" t="s">
        <v>34</v>
      </c>
      <c r="B5052" s="1254"/>
      <c r="C5052" s="1254"/>
      <c r="D5052" s="1254"/>
      <c r="E5052" s="1254"/>
      <c r="F5052" s="1254"/>
      <c r="G5052" s="1254"/>
      <c r="H5052" s="1273"/>
      <c r="I5052" s="550"/>
      <c r="J5052" s="549"/>
      <c r="K5052" s="1274">
        <v>1.98</v>
      </c>
      <c r="L5052" s="1270"/>
      <c r="M5052" s="548">
        <f>K5052*12*I5004</f>
        <v>16097.399999999998</v>
      </c>
    </row>
    <row r="5053" spans="1:13" s="513" customFormat="1">
      <c r="A5053" s="554" t="s">
        <v>33</v>
      </c>
      <c r="B5053" s="553"/>
      <c r="C5053" s="553"/>
      <c r="D5053" s="553"/>
      <c r="E5053" s="553"/>
      <c r="F5053" s="553"/>
      <c r="G5053" s="553"/>
      <c r="H5053" s="552"/>
      <c r="I5053" s="1251" t="s">
        <v>32</v>
      </c>
      <c r="J5053" s="1252"/>
      <c r="K5053" s="543"/>
      <c r="L5053" s="542"/>
      <c r="M5053" s="540"/>
    </row>
    <row r="5054" spans="1:13" s="513" customFormat="1">
      <c r="A5054" s="554" t="s">
        <v>31</v>
      </c>
      <c r="B5054" s="553"/>
      <c r="C5054" s="553"/>
      <c r="D5054" s="553"/>
      <c r="E5054" s="553"/>
      <c r="F5054" s="553"/>
      <c r="G5054" s="553"/>
      <c r="H5054" s="552"/>
      <c r="I5054" s="518"/>
      <c r="J5054" s="541"/>
      <c r="K5054" s="543"/>
      <c r="L5054" s="542"/>
      <c r="M5054" s="540"/>
    </row>
    <row r="5055" spans="1:13" s="513" customFormat="1" ht="19.5" thickBot="1">
      <c r="A5055" s="554" t="s">
        <v>30</v>
      </c>
      <c r="B5055" s="553"/>
      <c r="C5055" s="553"/>
      <c r="D5055" s="553"/>
      <c r="E5055" s="553"/>
      <c r="F5055" s="553"/>
      <c r="G5055" s="553"/>
      <c r="H5055" s="552"/>
      <c r="I5055" s="558"/>
      <c r="J5055" s="541"/>
      <c r="K5055" s="543"/>
      <c r="L5055" s="542"/>
      <c r="M5055" s="540"/>
    </row>
    <row r="5056" spans="1:13" s="513" customFormat="1" ht="19.5" thickBot="1">
      <c r="A5056" s="557" t="s">
        <v>29</v>
      </c>
      <c r="B5056" s="556"/>
      <c r="C5056" s="556"/>
      <c r="D5056" s="556"/>
      <c r="E5056" s="556"/>
      <c r="F5056" s="556"/>
      <c r="G5056" s="556"/>
      <c r="H5056" s="555"/>
      <c r="I5056" s="550"/>
      <c r="J5056" s="549"/>
      <c r="K5056" s="1274">
        <v>0.09</v>
      </c>
      <c r="L5056" s="1270"/>
      <c r="M5056" s="548">
        <f>K5056*12*I5004</f>
        <v>731.7</v>
      </c>
    </row>
    <row r="5057" spans="1:16" s="513" customFormat="1">
      <c r="A5057" s="554" t="s">
        <v>28</v>
      </c>
      <c r="B5057" s="553"/>
      <c r="C5057" s="553"/>
      <c r="D5057" s="553"/>
      <c r="E5057" s="553"/>
      <c r="F5057" s="553"/>
      <c r="G5057" s="553"/>
      <c r="H5057" s="552"/>
      <c r="I5057" s="1251" t="s">
        <v>27</v>
      </c>
      <c r="J5057" s="1252"/>
      <c r="K5057" s="551"/>
      <c r="L5057" s="542"/>
      <c r="M5057" s="540"/>
    </row>
    <row r="5058" spans="1:16" s="513" customFormat="1" ht="19.5" thickBot="1">
      <c r="A5058" s="554" t="s">
        <v>26</v>
      </c>
      <c r="B5058" s="553"/>
      <c r="C5058" s="553"/>
      <c r="D5058" s="553"/>
      <c r="E5058" s="553"/>
      <c r="F5058" s="553"/>
      <c r="G5058" s="553"/>
      <c r="H5058" s="552"/>
      <c r="I5058" s="518"/>
      <c r="J5058" s="541"/>
      <c r="K5058" s="551"/>
      <c r="L5058" s="542"/>
      <c r="M5058" s="540"/>
    </row>
    <row r="5059" spans="1:16" s="513" customFormat="1" ht="19.5" thickBot="1">
      <c r="A5059" s="1228" t="s">
        <v>25</v>
      </c>
      <c r="B5059" s="1229"/>
      <c r="C5059" s="1229"/>
      <c r="D5059" s="1229"/>
      <c r="E5059" s="1229"/>
      <c r="F5059" s="1229"/>
      <c r="G5059" s="1229"/>
      <c r="H5059" s="1279"/>
      <c r="I5059" s="550"/>
      <c r="J5059" s="549"/>
      <c r="K5059" s="1274">
        <v>7.34</v>
      </c>
      <c r="L5059" s="1270"/>
      <c r="M5059" s="548">
        <f>K5059*12*I5004</f>
        <v>59674.2</v>
      </c>
    </row>
    <row r="5060" spans="1:16" s="513" customFormat="1">
      <c r="A5060" s="547" t="s">
        <v>24</v>
      </c>
      <c r="B5060" s="545"/>
      <c r="C5060" s="545"/>
      <c r="D5060" s="545"/>
      <c r="E5060" s="545"/>
      <c r="F5060" s="546"/>
      <c r="G5060" s="545"/>
      <c r="H5060" s="544"/>
      <c r="I5060" s="1271" t="s">
        <v>23</v>
      </c>
      <c r="J5060" s="1272"/>
      <c r="K5060" s="543"/>
      <c r="L5060" s="542"/>
      <c r="M5060" s="540"/>
    </row>
    <row r="5061" spans="1:16" s="513" customFormat="1">
      <c r="A5061" s="547" t="s">
        <v>22</v>
      </c>
      <c r="B5061" s="545"/>
      <c r="C5061" s="545"/>
      <c r="D5061" s="545"/>
      <c r="E5061" s="545"/>
      <c r="F5061" s="546"/>
      <c r="G5061" s="545"/>
      <c r="H5061" s="544"/>
      <c r="I5061" s="1271" t="s">
        <v>21</v>
      </c>
      <c r="J5061" s="1272"/>
      <c r="K5061" s="543"/>
      <c r="L5061" s="542"/>
      <c r="M5061" s="540"/>
    </row>
    <row r="5062" spans="1:16" s="513" customFormat="1">
      <c r="A5062" s="547" t="s">
        <v>20</v>
      </c>
      <c r="B5062" s="545"/>
      <c r="C5062" s="545"/>
      <c r="D5062" s="545"/>
      <c r="E5062" s="545"/>
      <c r="F5062" s="546"/>
      <c r="G5062" s="545"/>
      <c r="H5062" s="544"/>
      <c r="I5062" s="1271" t="s">
        <v>19</v>
      </c>
      <c r="J5062" s="1272"/>
      <c r="K5062" s="543"/>
      <c r="L5062" s="542"/>
      <c r="M5062" s="540"/>
    </row>
    <row r="5063" spans="1:16" s="513" customFormat="1">
      <c r="A5063" s="547" t="s">
        <v>18</v>
      </c>
      <c r="B5063" s="545"/>
      <c r="C5063" s="545"/>
      <c r="D5063" s="545"/>
      <c r="E5063" s="545"/>
      <c r="F5063" s="546"/>
      <c r="G5063" s="545"/>
      <c r="H5063" s="544"/>
      <c r="I5063" s="1271" t="s">
        <v>17</v>
      </c>
      <c r="J5063" s="1272"/>
      <c r="K5063" s="543"/>
      <c r="L5063" s="542"/>
      <c r="M5063" s="540"/>
    </row>
    <row r="5064" spans="1:16" s="513" customFormat="1">
      <c r="A5064" s="547" t="s">
        <v>16</v>
      </c>
      <c r="B5064" s="545"/>
      <c r="C5064" s="545"/>
      <c r="D5064" s="545"/>
      <c r="E5064" s="545"/>
      <c r="F5064" s="546"/>
      <c r="G5064" s="545"/>
      <c r="H5064" s="544"/>
      <c r="I5064" s="1271" t="s">
        <v>15</v>
      </c>
      <c r="J5064" s="1272"/>
      <c r="K5064" s="543"/>
      <c r="L5064" s="542"/>
      <c r="M5064" s="540"/>
    </row>
    <row r="5065" spans="1:16" s="513" customFormat="1">
      <c r="A5065" s="547" t="s">
        <v>14</v>
      </c>
      <c r="B5065" s="545"/>
      <c r="C5065" s="545"/>
      <c r="D5065" s="545"/>
      <c r="E5065" s="545"/>
      <c r="F5065" s="546"/>
      <c r="G5065" s="545"/>
      <c r="H5065" s="544"/>
      <c r="I5065" s="518"/>
      <c r="J5065" s="541"/>
      <c r="K5065" s="543"/>
      <c r="L5065" s="542"/>
      <c r="M5065" s="540"/>
    </row>
    <row r="5066" spans="1:16" s="513" customFormat="1">
      <c r="A5066" s="547" t="s">
        <v>13</v>
      </c>
      <c r="B5066" s="545"/>
      <c r="C5066" s="545"/>
      <c r="D5066" s="545"/>
      <c r="E5066" s="545"/>
      <c r="F5066" s="546"/>
      <c r="G5066" s="545"/>
      <c r="H5066" s="544"/>
      <c r="I5066" s="518"/>
      <c r="J5066" s="541"/>
      <c r="K5066" s="543"/>
      <c r="L5066" s="542"/>
      <c r="M5066" s="540"/>
    </row>
    <row r="5067" spans="1:16" s="513" customFormat="1">
      <c r="A5067" s="547" t="s">
        <v>12</v>
      </c>
      <c r="B5067" s="545"/>
      <c r="C5067" s="545"/>
      <c r="D5067" s="545"/>
      <c r="E5067" s="545"/>
      <c r="F5067" s="546"/>
      <c r="G5067" s="545"/>
      <c r="H5067" s="544"/>
      <c r="I5067" s="518"/>
      <c r="J5067" s="541"/>
      <c r="K5067" s="543"/>
      <c r="L5067" s="542"/>
      <c r="M5067" s="540"/>
    </row>
    <row r="5068" spans="1:16" s="513" customFormat="1">
      <c r="A5068" s="547" t="s">
        <v>11</v>
      </c>
      <c r="B5068" s="545"/>
      <c r="C5068" s="545"/>
      <c r="D5068" s="545"/>
      <c r="E5068" s="545"/>
      <c r="F5068" s="546"/>
      <c r="G5068" s="545"/>
      <c r="H5068" s="544"/>
      <c r="I5068" s="518"/>
      <c r="J5068" s="541"/>
      <c r="K5068" s="543"/>
      <c r="L5068" s="542"/>
      <c r="M5068" s="540"/>
    </row>
    <row r="5069" spans="1:16" s="513" customFormat="1">
      <c r="A5069" s="547" t="s">
        <v>10</v>
      </c>
      <c r="B5069" s="545"/>
      <c r="C5069" s="545"/>
      <c r="D5069" s="545"/>
      <c r="E5069" s="545"/>
      <c r="F5069" s="546"/>
      <c r="G5069" s="545"/>
      <c r="H5069" s="544"/>
      <c r="I5069" s="518"/>
      <c r="J5069" s="541"/>
      <c r="K5069" s="543"/>
      <c r="L5069" s="542"/>
      <c r="M5069" s="540"/>
    </row>
    <row r="5070" spans="1:16" ht="19.5" thickBot="1">
      <c r="A5070" s="1248" t="s">
        <v>9</v>
      </c>
      <c r="B5070" s="1249"/>
      <c r="C5070" s="1249"/>
      <c r="D5070" s="1249"/>
      <c r="E5070" s="1249"/>
      <c r="F5070" s="1249"/>
      <c r="G5070" s="1249"/>
      <c r="H5070" s="1250"/>
      <c r="I5070" s="518"/>
      <c r="J5070" s="541"/>
      <c r="K5070" s="518"/>
      <c r="L5070" s="541"/>
      <c r="M5070" s="540"/>
    </row>
    <row r="5071" spans="1:16">
      <c r="A5071" s="539" t="s">
        <v>8</v>
      </c>
      <c r="B5071" s="538"/>
      <c r="C5071" s="538"/>
      <c r="D5071" s="538"/>
      <c r="E5071" s="538"/>
      <c r="F5071" s="538"/>
      <c r="G5071" s="538"/>
      <c r="H5071" s="538"/>
      <c r="I5071" s="1251" t="s">
        <v>3</v>
      </c>
      <c r="J5071" s="1252"/>
      <c r="K5071" s="537"/>
      <c r="L5071" s="536"/>
      <c r="M5071" s="535"/>
    </row>
    <row r="5072" spans="1:16" s="513" customFormat="1" ht="19.5" thickBot="1">
      <c r="A5072" s="534" t="s">
        <v>7</v>
      </c>
      <c r="B5072" s="533"/>
      <c r="C5072" s="533"/>
      <c r="D5072" s="533"/>
      <c r="E5072" s="533"/>
      <c r="F5072" s="533"/>
      <c r="G5072" s="533"/>
      <c r="H5072" s="533"/>
      <c r="I5072" s="532"/>
      <c r="J5072" s="530"/>
      <c r="K5072" s="531"/>
      <c r="L5072" s="530"/>
      <c r="M5072" s="529"/>
      <c r="N5072" s="528"/>
      <c r="P5072" s="528"/>
    </row>
    <row r="5073" spans="1:13" s="513" customFormat="1" ht="19.5" thickBot="1">
      <c r="A5073" s="1253" t="s">
        <v>6</v>
      </c>
      <c r="B5073" s="1254"/>
      <c r="C5073" s="1254"/>
      <c r="D5073" s="1254"/>
      <c r="E5073" s="1254"/>
      <c r="F5073" s="1254"/>
      <c r="G5073" s="1254"/>
      <c r="H5073" s="1255"/>
      <c r="I5073" s="1256" t="s">
        <v>5</v>
      </c>
      <c r="J5073" s="1257"/>
      <c r="K5073" s="1258">
        <v>1.69</v>
      </c>
      <c r="L5073" s="1259"/>
      <c r="M5073" s="527">
        <f>K5073*12*I5004</f>
        <v>13739.7</v>
      </c>
    </row>
    <row r="5074" spans="1:13" ht="19.5" thickBot="1">
      <c r="A5074" s="526" t="s">
        <v>4</v>
      </c>
      <c r="B5074" s="525"/>
      <c r="C5074" s="525"/>
      <c r="D5074" s="525"/>
      <c r="E5074" s="525"/>
      <c r="F5074" s="525"/>
      <c r="G5074" s="525"/>
      <c r="H5074" s="525"/>
      <c r="I5074" s="1232" t="s">
        <v>3</v>
      </c>
      <c r="J5074" s="1233"/>
      <c r="K5074" s="1258">
        <v>0.25</v>
      </c>
      <c r="L5074" s="1259"/>
      <c r="M5074" s="521">
        <f>K5074*12*I5004</f>
        <v>2032.5</v>
      </c>
    </row>
    <row r="5075" spans="1:13" ht="19.5" thickBot="1">
      <c r="A5075" s="526" t="s">
        <v>2</v>
      </c>
      <c r="B5075" s="525"/>
      <c r="C5075" s="525"/>
      <c r="D5075" s="525"/>
      <c r="E5075" s="525"/>
      <c r="F5075" s="525"/>
      <c r="G5075" s="525"/>
      <c r="H5075" s="525"/>
      <c r="I5075" s="524"/>
      <c r="J5075" s="523"/>
      <c r="K5075" s="1258"/>
      <c r="L5075" s="1259"/>
      <c r="M5075" s="521">
        <f>K5075*12*I5004</f>
        <v>0</v>
      </c>
    </row>
    <row r="5076" spans="1:13" s="513" customFormat="1" ht="19.5" thickBot="1">
      <c r="A5076" s="1228" t="s">
        <v>0</v>
      </c>
      <c r="B5076" s="1229"/>
      <c r="C5076" s="1229"/>
      <c r="D5076" s="1229"/>
      <c r="E5076" s="1229"/>
      <c r="F5076" s="1229"/>
      <c r="G5076" s="1229"/>
      <c r="H5076" s="1229"/>
      <c r="I5076" s="522"/>
      <c r="J5076" s="521"/>
      <c r="K5076" s="1230">
        <f>K5005+K5015+K5030+K5059+K5073+K5075+K5074</f>
        <v>58.33</v>
      </c>
      <c r="L5076" s="1231"/>
      <c r="M5076" s="521">
        <f>M5005+M5015+M5030+M5059+M5073+M5075+M5074</f>
        <v>474222.9</v>
      </c>
    </row>
    <row r="5079" spans="1:13">
      <c r="A5079" s="1335" t="s">
        <v>215</v>
      </c>
      <c r="B5079" s="1336"/>
      <c r="C5079" s="1336"/>
      <c r="D5079" s="1336"/>
      <c r="E5079" s="1336"/>
      <c r="F5079" s="1336"/>
      <c r="G5079" s="1336"/>
      <c r="H5079" s="1336"/>
      <c r="I5079" s="1336"/>
      <c r="J5079" s="1336"/>
      <c r="K5079" s="1336"/>
      <c r="L5079" s="515"/>
      <c r="M5079" s="515"/>
    </row>
    <row r="5080" spans="1:13">
      <c r="A5080" s="1337" t="s">
        <v>139</v>
      </c>
      <c r="B5080" s="1338"/>
      <c r="C5080" s="1338"/>
      <c r="D5080" s="1338"/>
      <c r="E5080" s="1338"/>
      <c r="F5080" s="1338"/>
      <c r="G5080" s="1338"/>
      <c r="H5080" s="1338"/>
      <c r="I5080" s="1338"/>
      <c r="J5080" s="1338"/>
      <c r="K5080" s="1338"/>
      <c r="L5080" s="1338"/>
      <c r="M5080" s="1338"/>
    </row>
    <row r="5081" spans="1:13">
      <c r="A5081" s="520"/>
      <c r="B5081" s="520"/>
      <c r="C5081" s="520"/>
      <c r="D5081" s="520"/>
      <c r="E5081" s="520"/>
      <c r="F5081" s="520" t="s">
        <v>214</v>
      </c>
      <c r="G5081" s="520"/>
      <c r="H5081" s="520"/>
      <c r="I5081" s="520"/>
      <c r="J5081" s="518"/>
      <c r="K5081" s="518"/>
      <c r="L5081" s="518"/>
      <c r="M5081" s="518"/>
    </row>
    <row r="5082" spans="1:13">
      <c r="A5082" s="519"/>
      <c r="B5082" s="519"/>
      <c r="C5082" s="519" t="s">
        <v>100</v>
      </c>
      <c r="D5082" s="519"/>
      <c r="E5082" s="519"/>
      <c r="F5082" s="519"/>
      <c r="G5082" s="519"/>
      <c r="H5082" s="519"/>
      <c r="I5082" s="516" t="s">
        <v>99</v>
      </c>
      <c r="J5082" s="516"/>
      <c r="K5082" s="516" t="s">
        <v>98</v>
      </c>
      <c r="L5082" s="516"/>
      <c r="M5082" s="516"/>
    </row>
    <row r="5083" spans="1:13">
      <c r="A5083" s="518"/>
      <c r="B5083" s="518"/>
      <c r="C5083" s="518"/>
      <c r="D5083" s="518"/>
      <c r="E5083" s="518"/>
      <c r="F5083" s="518"/>
      <c r="G5083" s="518"/>
      <c r="H5083" s="518"/>
      <c r="I5083" s="517"/>
      <c r="J5083" s="515"/>
      <c r="K5083" s="515" t="s">
        <v>97</v>
      </c>
      <c r="L5083" s="515"/>
      <c r="M5083" s="515" t="s">
        <v>96</v>
      </c>
    </row>
    <row r="5084" spans="1:13">
      <c r="A5084" s="518"/>
      <c r="B5084" s="518"/>
      <c r="C5084" s="518"/>
      <c r="D5084" s="518"/>
      <c r="E5084" s="518"/>
      <c r="F5084" s="518"/>
      <c r="G5084" s="518"/>
      <c r="H5084" s="518"/>
      <c r="I5084" s="517" t="s">
        <v>95</v>
      </c>
      <c r="J5084" s="515"/>
      <c r="K5084" s="515" t="s">
        <v>94</v>
      </c>
      <c r="L5084" s="515"/>
      <c r="M5084" s="515" t="s">
        <v>93</v>
      </c>
    </row>
    <row r="5085" spans="1:13">
      <c r="A5085" s="518"/>
      <c r="B5085" s="518"/>
      <c r="C5085" s="518"/>
      <c r="D5085" s="518"/>
      <c r="E5085" s="518"/>
      <c r="F5085" s="518"/>
      <c r="G5085" s="518"/>
      <c r="H5085" s="518"/>
      <c r="I5085" s="517">
        <v>776.6</v>
      </c>
      <c r="J5085" s="515"/>
      <c r="K5085" s="515"/>
      <c r="L5085" s="515"/>
      <c r="M5085" s="515"/>
    </row>
    <row r="5086" spans="1:13">
      <c r="A5086" s="516" t="s">
        <v>92</v>
      </c>
      <c r="B5086" s="516"/>
      <c r="C5086" s="516"/>
      <c r="D5086" s="516"/>
      <c r="E5086" s="516"/>
      <c r="F5086" s="516"/>
      <c r="G5086" s="516"/>
      <c r="H5086" s="516"/>
      <c r="I5086" s="515"/>
      <c r="J5086" s="515"/>
      <c r="K5086" s="515">
        <v>8.8000000000000007</v>
      </c>
      <c r="L5086" s="515"/>
      <c r="M5086" s="515">
        <v>82008.960000000006</v>
      </c>
    </row>
    <row r="5087" spans="1:13">
      <c r="A5087" s="515" t="s">
        <v>91</v>
      </c>
      <c r="B5087" s="515"/>
      <c r="C5087" s="515"/>
      <c r="D5087" s="515"/>
      <c r="E5087" s="515"/>
      <c r="F5087" s="515"/>
      <c r="G5087" s="515"/>
      <c r="H5087" s="515"/>
      <c r="I5087" s="515"/>
      <c r="J5087" s="515"/>
      <c r="K5087" s="515"/>
      <c r="L5087" s="515"/>
      <c r="M5087" s="515"/>
    </row>
    <row r="5088" spans="1:13">
      <c r="A5088" s="515" t="s">
        <v>90</v>
      </c>
      <c r="B5088" s="515"/>
      <c r="C5088" s="515"/>
      <c r="D5088" s="515"/>
      <c r="E5088" s="515"/>
      <c r="F5088" s="515"/>
      <c r="G5088" s="515"/>
      <c r="H5088" s="515"/>
      <c r="I5088" s="515"/>
      <c r="J5088" s="515"/>
      <c r="K5088" s="515"/>
      <c r="L5088" s="515"/>
      <c r="M5088" s="515"/>
    </row>
    <row r="5089" spans="1:13">
      <c r="A5089" s="515" t="s">
        <v>89</v>
      </c>
      <c r="B5089" s="515"/>
      <c r="C5089" s="515"/>
      <c r="D5089" s="515"/>
      <c r="E5089" s="515"/>
      <c r="F5089" s="515"/>
      <c r="G5089" s="515"/>
      <c r="H5089" s="515"/>
      <c r="I5089" s="515" t="s">
        <v>27</v>
      </c>
      <c r="J5089" s="515"/>
      <c r="K5089" s="515">
        <v>5.5</v>
      </c>
      <c r="L5089" s="515"/>
      <c r="M5089" s="515">
        <v>51255.6</v>
      </c>
    </row>
    <row r="5090" spans="1:13">
      <c r="A5090" s="515" t="s">
        <v>80</v>
      </c>
      <c r="B5090" s="515"/>
      <c r="C5090" s="515"/>
      <c r="D5090" s="515"/>
      <c r="E5090" s="515"/>
      <c r="F5090" s="515"/>
      <c r="G5090" s="515"/>
      <c r="H5090" s="515"/>
      <c r="I5090" s="515" t="s">
        <v>70</v>
      </c>
      <c r="J5090" s="515"/>
      <c r="K5090" s="515"/>
      <c r="L5090" s="515"/>
      <c r="M5090" s="515"/>
    </row>
    <row r="5091" spans="1:13">
      <c r="A5091" s="515" t="s">
        <v>79</v>
      </c>
      <c r="B5091" s="515"/>
      <c r="C5091" s="515"/>
      <c r="D5091" s="515"/>
      <c r="E5091" s="515"/>
      <c r="F5091" s="515"/>
      <c r="G5091" s="515"/>
      <c r="H5091" s="515"/>
      <c r="I5091" s="515"/>
      <c r="J5091" s="515"/>
      <c r="K5091" s="515"/>
      <c r="L5091" s="515"/>
      <c r="M5091" s="515"/>
    </row>
    <row r="5092" spans="1:13">
      <c r="A5092" s="515" t="s">
        <v>88</v>
      </c>
      <c r="B5092" s="515"/>
      <c r="C5092" s="515"/>
      <c r="D5092" s="515"/>
      <c r="E5092" s="515"/>
      <c r="F5092" s="515"/>
      <c r="G5092" s="515"/>
      <c r="H5092" s="515"/>
      <c r="I5092" s="515" t="s">
        <v>59</v>
      </c>
      <c r="J5092" s="515"/>
      <c r="K5092" s="515">
        <v>3.3</v>
      </c>
      <c r="L5092" s="515"/>
      <c r="M5092" s="515">
        <v>30753.360000000001</v>
      </c>
    </row>
    <row r="5093" spans="1:13">
      <c r="A5093" s="515" t="s">
        <v>87</v>
      </c>
      <c r="B5093" s="515"/>
      <c r="C5093" s="515"/>
      <c r="D5093" s="515"/>
      <c r="E5093" s="515"/>
      <c r="F5093" s="515"/>
      <c r="G5093" s="515"/>
      <c r="H5093" s="515"/>
      <c r="I5093" s="515" t="s">
        <v>70</v>
      </c>
      <c r="J5093" s="515"/>
      <c r="K5093" s="515"/>
      <c r="L5093" s="515"/>
      <c r="M5093" s="515"/>
    </row>
    <row r="5094" spans="1:13">
      <c r="A5094" s="515" t="s">
        <v>86</v>
      </c>
      <c r="B5094" s="515"/>
      <c r="C5094" s="515"/>
      <c r="D5094" s="515"/>
      <c r="E5094" s="515"/>
      <c r="F5094" s="515"/>
      <c r="G5094" s="515"/>
      <c r="H5094" s="515"/>
      <c r="I5094" s="515"/>
      <c r="J5094" s="515"/>
      <c r="K5094" s="515"/>
      <c r="L5094" s="515"/>
      <c r="M5094" s="515"/>
    </row>
    <row r="5095" spans="1:13">
      <c r="A5095" s="515" t="s">
        <v>85</v>
      </c>
      <c r="B5095" s="515"/>
      <c r="C5095" s="515"/>
      <c r="D5095" s="515"/>
      <c r="E5095" s="515"/>
      <c r="F5095" s="515"/>
      <c r="G5095" s="515"/>
      <c r="H5095" s="515"/>
      <c r="I5095" s="515"/>
      <c r="J5095" s="515"/>
      <c r="K5095" s="515"/>
      <c r="L5095" s="515"/>
      <c r="M5095" s="515"/>
    </row>
    <row r="5096" spans="1:13">
      <c r="A5096" s="515" t="s">
        <v>84</v>
      </c>
      <c r="B5096" s="515"/>
      <c r="C5096" s="515"/>
      <c r="D5096" s="515"/>
      <c r="E5096" s="515"/>
      <c r="F5096" s="515"/>
      <c r="G5096" s="515"/>
      <c r="H5096" s="515"/>
      <c r="I5096" s="515"/>
      <c r="J5096" s="515"/>
      <c r="K5096" s="515">
        <v>6.82</v>
      </c>
      <c r="L5096" s="515"/>
      <c r="M5096" s="515">
        <v>63556.94</v>
      </c>
    </row>
    <row r="5097" spans="1:13">
      <c r="A5097" s="515" t="s">
        <v>83</v>
      </c>
      <c r="B5097" s="515"/>
      <c r="C5097" s="515"/>
      <c r="D5097" s="515"/>
      <c r="E5097" s="515"/>
      <c r="F5097" s="515"/>
      <c r="G5097" s="515"/>
      <c r="H5097" s="515"/>
      <c r="I5097" s="515"/>
      <c r="J5097" s="515"/>
      <c r="K5097" s="515"/>
      <c r="L5097" s="515"/>
      <c r="M5097" s="515"/>
    </row>
    <row r="5098" spans="1:13">
      <c r="A5098" s="515" t="s">
        <v>82</v>
      </c>
      <c r="B5098" s="515"/>
      <c r="C5098" s="515"/>
      <c r="D5098" s="515"/>
      <c r="E5098" s="515"/>
      <c r="F5098" s="515"/>
      <c r="G5098" s="515"/>
      <c r="H5098" s="515"/>
      <c r="I5098" s="515" t="s">
        <v>27</v>
      </c>
      <c r="J5098" s="515"/>
      <c r="K5098" s="515">
        <v>3.3</v>
      </c>
      <c r="L5098" s="515"/>
      <c r="M5098" s="515">
        <v>30753.360000000001</v>
      </c>
    </row>
    <row r="5099" spans="1:13">
      <c r="A5099" s="515" t="s">
        <v>81</v>
      </c>
      <c r="B5099" s="515"/>
      <c r="C5099" s="515"/>
      <c r="D5099" s="515"/>
      <c r="E5099" s="515"/>
      <c r="F5099" s="515"/>
      <c r="G5099" s="515"/>
      <c r="H5099" s="515"/>
      <c r="I5099" s="515"/>
      <c r="J5099" s="515"/>
      <c r="K5099" s="515"/>
      <c r="L5099" s="515"/>
      <c r="M5099" s="515"/>
    </row>
    <row r="5100" spans="1:13">
      <c r="A5100" s="515" t="s">
        <v>80</v>
      </c>
      <c r="B5100" s="515"/>
      <c r="C5100" s="515"/>
      <c r="D5100" s="515"/>
      <c r="E5100" s="515"/>
      <c r="F5100" s="515"/>
      <c r="G5100" s="515"/>
      <c r="H5100" s="515"/>
      <c r="I5100" s="515" t="s">
        <v>70</v>
      </c>
      <c r="J5100" s="515"/>
      <c r="K5100" s="515"/>
      <c r="L5100" s="515"/>
      <c r="M5100" s="515"/>
    </row>
    <row r="5101" spans="1:13">
      <c r="A5101" s="515" t="s">
        <v>79</v>
      </c>
      <c r="B5101" s="515"/>
      <c r="C5101" s="515"/>
      <c r="D5101" s="515"/>
      <c r="E5101" s="515"/>
      <c r="F5101" s="515"/>
      <c r="G5101" s="515"/>
      <c r="H5101" s="515"/>
      <c r="I5101" s="515"/>
      <c r="J5101" s="515"/>
      <c r="K5101" s="515"/>
      <c r="L5101" s="515"/>
      <c r="M5101" s="515"/>
    </row>
    <row r="5102" spans="1:13">
      <c r="A5102" s="515" t="s">
        <v>78</v>
      </c>
      <c r="B5102" s="515"/>
      <c r="C5102" s="515"/>
      <c r="D5102" s="515"/>
      <c r="E5102" s="515"/>
      <c r="F5102" s="515"/>
      <c r="G5102" s="515"/>
      <c r="H5102" s="515"/>
      <c r="I5102" s="515" t="s">
        <v>70</v>
      </c>
      <c r="J5102" s="515"/>
      <c r="K5102" s="515"/>
      <c r="L5102" s="515"/>
      <c r="M5102" s="515"/>
    </row>
    <row r="5103" spans="1:13">
      <c r="A5103" s="515" t="s">
        <v>77</v>
      </c>
      <c r="B5103" s="515"/>
      <c r="C5103" s="515"/>
      <c r="D5103" s="515"/>
      <c r="E5103" s="515"/>
      <c r="F5103" s="515"/>
      <c r="G5103" s="515"/>
      <c r="H5103" s="515"/>
      <c r="I5103" s="515" t="s">
        <v>59</v>
      </c>
      <c r="J5103" s="515"/>
      <c r="K5103" s="515">
        <v>1.65</v>
      </c>
      <c r="L5103" s="515"/>
      <c r="M5103" s="515">
        <v>15376.68</v>
      </c>
    </row>
    <row r="5104" spans="1:13">
      <c r="A5104" s="515" t="s">
        <v>76</v>
      </c>
      <c r="B5104" s="515"/>
      <c r="C5104" s="515"/>
      <c r="D5104" s="515"/>
      <c r="E5104" s="515"/>
      <c r="F5104" s="515"/>
      <c r="G5104" s="515"/>
      <c r="H5104" s="515"/>
      <c r="I5104" s="515" t="s">
        <v>75</v>
      </c>
      <c r="J5104" s="515"/>
      <c r="K5104" s="515"/>
      <c r="L5104" s="515"/>
      <c r="M5104" s="515"/>
    </row>
    <row r="5105" spans="1:13">
      <c r="A5105" s="515"/>
      <c r="B5105" s="515"/>
      <c r="C5105" s="515"/>
      <c r="D5105" s="515"/>
      <c r="E5105" s="515"/>
      <c r="F5105" s="515"/>
      <c r="G5105" s="515"/>
      <c r="H5105" s="515"/>
      <c r="I5105" s="515" t="s">
        <v>74</v>
      </c>
      <c r="J5105" s="515"/>
      <c r="K5105" s="515"/>
      <c r="L5105" s="515"/>
      <c r="M5105" s="515"/>
    </row>
    <row r="5106" spans="1:13">
      <c r="A5106" s="515" t="s">
        <v>73</v>
      </c>
      <c r="B5106" s="515"/>
      <c r="C5106" s="515"/>
      <c r="D5106" s="515"/>
      <c r="E5106" s="515"/>
      <c r="F5106" s="515"/>
      <c r="G5106" s="515"/>
      <c r="H5106" s="515"/>
      <c r="I5106" s="515" t="s">
        <v>59</v>
      </c>
      <c r="J5106" s="515"/>
      <c r="K5106" s="515">
        <v>1.87</v>
      </c>
      <c r="L5106" s="515"/>
      <c r="M5106" s="515">
        <v>17426.900000000001</v>
      </c>
    </row>
    <row r="5107" spans="1:13">
      <c r="A5107" s="515" t="s">
        <v>72</v>
      </c>
      <c r="B5107" s="515"/>
      <c r="C5107" s="515"/>
      <c r="D5107" s="515"/>
      <c r="E5107" s="515"/>
      <c r="F5107" s="515"/>
      <c r="G5107" s="515"/>
      <c r="H5107" s="515"/>
      <c r="I5107" s="515"/>
      <c r="J5107" s="515"/>
      <c r="K5107" s="515"/>
      <c r="L5107" s="515"/>
      <c r="M5107" s="515"/>
    </row>
    <row r="5108" spans="1:13">
      <c r="A5108" s="515" t="s">
        <v>71</v>
      </c>
      <c r="B5108" s="515"/>
      <c r="C5108" s="515"/>
      <c r="D5108" s="515"/>
      <c r="E5108" s="515"/>
      <c r="F5108" s="515"/>
      <c r="G5108" s="515"/>
      <c r="H5108" s="515"/>
      <c r="I5108" s="515" t="s">
        <v>70</v>
      </c>
      <c r="J5108" s="515"/>
      <c r="K5108" s="515"/>
      <c r="L5108" s="515"/>
      <c r="M5108" s="515"/>
    </row>
    <row r="5109" spans="1:13">
      <c r="A5109" s="515" t="s">
        <v>69</v>
      </c>
      <c r="B5109" s="515"/>
      <c r="C5109" s="515"/>
      <c r="D5109" s="515"/>
      <c r="E5109" s="515"/>
      <c r="F5109" s="515"/>
      <c r="G5109" s="515"/>
      <c r="H5109" s="515"/>
      <c r="I5109" s="515" t="s">
        <v>68</v>
      </c>
      <c r="J5109" s="515"/>
      <c r="K5109" s="515"/>
      <c r="L5109" s="515"/>
      <c r="M5109" s="515"/>
    </row>
    <row r="5110" spans="1:13">
      <c r="A5110" s="515"/>
      <c r="B5110" s="515"/>
      <c r="C5110" s="515"/>
      <c r="D5110" s="515"/>
      <c r="E5110" s="515"/>
      <c r="F5110" s="515"/>
      <c r="G5110" s="515"/>
      <c r="H5110" s="515"/>
      <c r="I5110" s="515" t="s">
        <v>67</v>
      </c>
      <c r="J5110" s="515"/>
      <c r="K5110" s="515"/>
      <c r="L5110" s="515"/>
      <c r="M5110" s="515"/>
    </row>
    <row r="5111" spans="1:13">
      <c r="A5111" s="515" t="s">
        <v>66</v>
      </c>
      <c r="B5111" s="515"/>
      <c r="C5111" s="515"/>
      <c r="D5111" s="515"/>
      <c r="E5111" s="515"/>
      <c r="F5111" s="515"/>
      <c r="G5111" s="515"/>
      <c r="H5111" s="515"/>
      <c r="I5111" s="515"/>
      <c r="J5111" s="515"/>
      <c r="K5111" s="515">
        <v>47.86</v>
      </c>
      <c r="L5111" s="515"/>
      <c r="M5111" s="515">
        <v>446016.91</v>
      </c>
    </row>
    <row r="5112" spans="1:13">
      <c r="A5112" s="515"/>
      <c r="B5112" s="515"/>
      <c r="C5112" s="515"/>
      <c r="D5112" s="515"/>
      <c r="E5112" s="515"/>
      <c r="F5112" s="515"/>
      <c r="G5112" s="515"/>
      <c r="H5112" s="515"/>
      <c r="I5112" s="515"/>
      <c r="J5112" s="515"/>
      <c r="K5112" s="515"/>
      <c r="L5112" s="515"/>
      <c r="M5112" s="515"/>
    </row>
    <row r="5113" spans="1:13">
      <c r="A5113" s="515" t="s">
        <v>65</v>
      </c>
      <c r="B5113" s="515"/>
      <c r="C5113" s="515"/>
      <c r="D5113" s="515"/>
      <c r="E5113" s="515"/>
      <c r="F5113" s="515"/>
      <c r="G5113" s="515"/>
      <c r="H5113" s="515"/>
      <c r="I5113" s="515"/>
      <c r="J5113" s="515"/>
      <c r="K5113" s="515">
        <v>10.35</v>
      </c>
      <c r="L5113" s="515"/>
      <c r="M5113" s="515">
        <v>96453.72</v>
      </c>
    </row>
    <row r="5114" spans="1:13">
      <c r="A5114" s="515" t="s">
        <v>64</v>
      </c>
      <c r="B5114" s="515"/>
      <c r="C5114" s="515"/>
      <c r="D5114" s="515"/>
      <c r="E5114" s="515"/>
      <c r="F5114" s="515"/>
      <c r="G5114" s="515"/>
      <c r="H5114" s="515"/>
      <c r="I5114" s="515" t="s">
        <v>63</v>
      </c>
      <c r="J5114" s="515"/>
      <c r="K5114" s="515">
        <v>2.2400000000000002</v>
      </c>
      <c r="L5114" s="515"/>
      <c r="M5114" s="515">
        <v>20875.009999999998</v>
      </c>
    </row>
    <row r="5115" spans="1:13">
      <c r="A5115" s="515" t="s">
        <v>62</v>
      </c>
      <c r="B5115" s="515"/>
      <c r="C5115" s="515"/>
      <c r="D5115" s="515"/>
      <c r="E5115" s="515"/>
      <c r="F5115" s="515"/>
      <c r="G5115" s="515"/>
      <c r="H5115" s="515"/>
      <c r="I5115" s="515" t="s">
        <v>61</v>
      </c>
      <c r="J5115" s="515"/>
      <c r="K5115" s="515">
        <v>5.28</v>
      </c>
      <c r="L5115" s="515"/>
      <c r="M5115" s="515">
        <v>49205.38</v>
      </c>
    </row>
    <row r="5116" spans="1:13" s="513" customFormat="1">
      <c r="A5116" s="515" t="s">
        <v>60</v>
      </c>
      <c r="B5116" s="515"/>
      <c r="C5116" s="515"/>
      <c r="D5116" s="515"/>
      <c r="E5116" s="515"/>
      <c r="F5116" s="515"/>
      <c r="G5116" s="515"/>
      <c r="H5116" s="515"/>
      <c r="I5116" s="515" t="s">
        <v>59</v>
      </c>
      <c r="J5116" s="515"/>
      <c r="K5116" s="515">
        <v>0.6</v>
      </c>
      <c r="L5116" s="515"/>
      <c r="M5116" s="515">
        <v>5591.52</v>
      </c>
    </row>
    <row r="5117" spans="1:13">
      <c r="A5117" s="515" t="s">
        <v>58</v>
      </c>
      <c r="B5117" s="515"/>
      <c r="C5117" s="515"/>
      <c r="D5117" s="515"/>
      <c r="E5117" s="515"/>
      <c r="F5117" s="515"/>
      <c r="G5117" s="515"/>
      <c r="H5117" s="515"/>
      <c r="I5117" s="515"/>
      <c r="J5117" s="515"/>
      <c r="K5117" s="515"/>
      <c r="L5117" s="515"/>
      <c r="M5117" s="515"/>
    </row>
    <row r="5118" spans="1:13">
      <c r="A5118" s="515" t="s">
        <v>57</v>
      </c>
      <c r="B5118" s="515"/>
      <c r="C5118" s="515"/>
      <c r="D5118" s="515"/>
      <c r="E5118" s="515"/>
      <c r="F5118" s="515"/>
      <c r="G5118" s="515"/>
      <c r="H5118" s="515"/>
      <c r="I5118" s="515" t="s">
        <v>27</v>
      </c>
      <c r="J5118" s="515"/>
      <c r="K5118" s="515">
        <v>0.18</v>
      </c>
      <c r="L5118" s="515"/>
      <c r="M5118" s="515">
        <v>1677.46</v>
      </c>
    </row>
    <row r="5119" spans="1:13">
      <c r="A5119" s="515" t="s">
        <v>56</v>
      </c>
      <c r="B5119" s="515"/>
      <c r="C5119" s="515"/>
      <c r="D5119" s="515"/>
      <c r="E5119" s="515"/>
      <c r="F5119" s="515"/>
      <c r="G5119" s="515"/>
      <c r="H5119" s="515"/>
      <c r="I5119" s="515" t="s">
        <v>27</v>
      </c>
      <c r="J5119" s="515"/>
      <c r="K5119" s="515">
        <v>2.0499999999999998</v>
      </c>
      <c r="L5119" s="515"/>
      <c r="M5119" s="515">
        <v>19104.36</v>
      </c>
    </row>
    <row r="5120" spans="1:13">
      <c r="A5120" s="515" t="s">
        <v>55</v>
      </c>
      <c r="B5120" s="515"/>
      <c r="C5120" s="515"/>
      <c r="D5120" s="515"/>
      <c r="E5120" s="515"/>
      <c r="F5120" s="515"/>
      <c r="G5120" s="515"/>
      <c r="H5120" s="515"/>
      <c r="I5120" s="515"/>
      <c r="J5120" s="515"/>
      <c r="K5120" s="515">
        <v>2.5499999999999998</v>
      </c>
      <c r="L5120" s="515"/>
      <c r="M5120" s="515">
        <v>23763.96</v>
      </c>
    </row>
    <row r="5121" spans="1:13">
      <c r="A5121" s="515" t="s">
        <v>54</v>
      </c>
      <c r="B5121" s="515"/>
      <c r="C5121" s="515"/>
      <c r="D5121" s="515"/>
      <c r="E5121" s="515"/>
      <c r="F5121" s="515"/>
      <c r="G5121" s="515"/>
      <c r="H5121" s="515"/>
      <c r="I5121" s="515"/>
      <c r="J5121" s="515"/>
      <c r="K5121" s="515">
        <v>0.14000000000000001</v>
      </c>
      <c r="L5121" s="515"/>
      <c r="M5121" s="515">
        <v>1304.69</v>
      </c>
    </row>
    <row r="5122" spans="1:13">
      <c r="A5122" s="515" t="s">
        <v>53</v>
      </c>
      <c r="B5122" s="515"/>
      <c r="C5122" s="515"/>
      <c r="D5122" s="515"/>
      <c r="E5122" s="515"/>
      <c r="F5122" s="515"/>
      <c r="G5122" s="515"/>
      <c r="H5122" s="515"/>
      <c r="I5122" s="515" t="s">
        <v>52</v>
      </c>
      <c r="J5122" s="515"/>
      <c r="K5122" s="515">
        <v>1.22</v>
      </c>
      <c r="L5122" s="515"/>
      <c r="M5122" s="515">
        <v>11369.42</v>
      </c>
    </row>
    <row r="5123" spans="1:13">
      <c r="A5123" s="515" t="s">
        <v>51</v>
      </c>
      <c r="B5123" s="515"/>
      <c r="C5123" s="515"/>
      <c r="D5123" s="515"/>
      <c r="E5123" s="515"/>
      <c r="F5123" s="515"/>
      <c r="G5123" s="515"/>
      <c r="H5123" s="515"/>
      <c r="I5123" s="515" t="s">
        <v>50</v>
      </c>
      <c r="J5123" s="515"/>
      <c r="K5123" s="515"/>
      <c r="L5123" s="515"/>
      <c r="M5123" s="515"/>
    </row>
    <row r="5124" spans="1:13">
      <c r="A5124" s="515" t="s">
        <v>49</v>
      </c>
      <c r="B5124" s="515"/>
      <c r="C5124" s="515"/>
      <c r="D5124" s="515"/>
      <c r="E5124" s="515"/>
      <c r="F5124" s="515"/>
      <c r="G5124" s="515"/>
      <c r="H5124" s="515"/>
      <c r="I5124" s="515" t="s">
        <v>48</v>
      </c>
      <c r="J5124" s="515"/>
      <c r="K5124" s="515">
        <v>0.75</v>
      </c>
      <c r="L5124" s="515"/>
      <c r="M5124" s="515">
        <v>6989.4</v>
      </c>
    </row>
    <row r="5125" spans="1:13">
      <c r="A5125" s="515" t="s">
        <v>47</v>
      </c>
      <c r="B5125" s="515"/>
      <c r="C5125" s="515"/>
      <c r="D5125" s="515"/>
      <c r="E5125" s="515"/>
      <c r="F5125" s="515"/>
      <c r="G5125" s="515"/>
      <c r="H5125" s="515"/>
      <c r="I5125" s="515" t="s">
        <v>46</v>
      </c>
      <c r="J5125" s="515"/>
      <c r="K5125" s="515">
        <v>0.19</v>
      </c>
      <c r="L5125" s="515"/>
      <c r="M5125" s="515">
        <v>1770.65</v>
      </c>
    </row>
    <row r="5126" spans="1:13">
      <c r="A5126" s="515" t="s">
        <v>38</v>
      </c>
      <c r="B5126" s="515"/>
      <c r="C5126" s="515"/>
      <c r="D5126" s="515"/>
      <c r="E5126" s="515"/>
      <c r="F5126" s="515"/>
      <c r="G5126" s="515"/>
      <c r="H5126" s="515"/>
      <c r="I5126" s="515" t="s">
        <v>37</v>
      </c>
      <c r="J5126" s="515"/>
      <c r="K5126" s="515">
        <v>0.1</v>
      </c>
      <c r="L5126" s="515"/>
      <c r="M5126" s="515">
        <v>931.92</v>
      </c>
    </row>
    <row r="5127" spans="1:13">
      <c r="A5127" s="515" t="s">
        <v>45</v>
      </c>
      <c r="B5127" s="515"/>
      <c r="C5127" s="515"/>
      <c r="D5127" s="515"/>
      <c r="E5127" s="515"/>
      <c r="F5127" s="515"/>
      <c r="G5127" s="515"/>
      <c r="H5127" s="515"/>
      <c r="I5127" s="515" t="s">
        <v>44</v>
      </c>
      <c r="J5127" s="515"/>
      <c r="K5127" s="515">
        <v>0.15</v>
      </c>
      <c r="L5127" s="515"/>
      <c r="M5127" s="515">
        <v>1397.88</v>
      </c>
    </row>
    <row r="5128" spans="1:13">
      <c r="A5128" s="515" t="s">
        <v>43</v>
      </c>
      <c r="B5128" s="515"/>
      <c r="C5128" s="515"/>
      <c r="D5128" s="515"/>
      <c r="E5128" s="515"/>
      <c r="F5128" s="515"/>
      <c r="G5128" s="515"/>
      <c r="H5128" s="515"/>
      <c r="I5128" s="515"/>
      <c r="J5128" s="515"/>
      <c r="K5128" s="515">
        <v>1.67</v>
      </c>
      <c r="L5128" s="515"/>
      <c r="M5128" s="515">
        <v>15563.06</v>
      </c>
    </row>
    <row r="5129" spans="1:13" s="513" customFormat="1">
      <c r="A5129" s="515" t="s">
        <v>42</v>
      </c>
      <c r="B5129" s="515"/>
      <c r="C5129" s="515"/>
      <c r="D5129" s="515"/>
      <c r="E5129" s="515"/>
      <c r="F5129" s="515"/>
      <c r="G5129" s="515"/>
      <c r="H5129" s="515"/>
      <c r="I5129" s="515" t="s">
        <v>41</v>
      </c>
      <c r="J5129" s="515"/>
      <c r="K5129" s="515">
        <v>0.8</v>
      </c>
      <c r="L5129" s="515"/>
      <c r="M5129" s="515">
        <v>7455.36</v>
      </c>
    </row>
    <row r="5130" spans="1:13">
      <c r="A5130" s="515" t="s">
        <v>40</v>
      </c>
      <c r="B5130" s="515"/>
      <c r="C5130" s="515"/>
      <c r="D5130" s="515"/>
      <c r="E5130" s="515"/>
      <c r="F5130" s="515"/>
      <c r="G5130" s="515"/>
      <c r="H5130" s="515"/>
      <c r="I5130" s="515" t="s">
        <v>39</v>
      </c>
      <c r="J5130" s="515"/>
      <c r="K5130" s="515">
        <v>0.7</v>
      </c>
      <c r="L5130" s="515"/>
      <c r="M5130" s="515">
        <v>6523.44</v>
      </c>
    </row>
    <row r="5131" spans="1:13">
      <c r="A5131" s="515" t="s">
        <v>38</v>
      </c>
      <c r="B5131" s="515"/>
      <c r="C5131" s="515"/>
      <c r="D5131" s="515"/>
      <c r="E5131" s="515"/>
      <c r="F5131" s="515"/>
      <c r="G5131" s="515"/>
      <c r="H5131" s="515"/>
      <c r="I5131" s="515" t="s">
        <v>37</v>
      </c>
      <c r="J5131" s="515"/>
      <c r="K5131" s="515">
        <v>0.17</v>
      </c>
      <c r="L5131" s="515"/>
      <c r="M5131" s="515">
        <v>1584.26</v>
      </c>
    </row>
    <row r="5132" spans="1:13">
      <c r="A5132" s="515" t="s">
        <v>36</v>
      </c>
      <c r="B5132" s="515"/>
      <c r="C5132" s="515"/>
      <c r="D5132" s="515"/>
      <c r="E5132" s="515"/>
      <c r="F5132" s="515"/>
      <c r="G5132" s="515"/>
      <c r="H5132" s="515"/>
      <c r="I5132" s="515" t="s">
        <v>35</v>
      </c>
      <c r="J5132" s="515"/>
      <c r="K5132" s="515">
        <v>29.38</v>
      </c>
      <c r="L5132" s="515"/>
      <c r="M5132" s="515">
        <v>273798.09999999998</v>
      </c>
    </row>
    <row r="5133" spans="1:13">
      <c r="A5133" s="515" t="s">
        <v>34</v>
      </c>
      <c r="B5133" s="515"/>
      <c r="C5133" s="515"/>
      <c r="D5133" s="515"/>
      <c r="E5133" s="515"/>
      <c r="F5133" s="515"/>
      <c r="G5133" s="515"/>
      <c r="H5133" s="515"/>
      <c r="I5133" s="515"/>
      <c r="J5133" s="515"/>
      <c r="K5133" s="515">
        <v>2.2000000000000002</v>
      </c>
      <c r="L5133" s="515"/>
      <c r="M5133" s="515">
        <v>20502.240000000002</v>
      </c>
    </row>
    <row r="5134" spans="1:13">
      <c r="A5134" s="515" t="s">
        <v>33</v>
      </c>
      <c r="B5134" s="515"/>
      <c r="C5134" s="515"/>
      <c r="D5134" s="515"/>
      <c r="E5134" s="515"/>
      <c r="F5134" s="515"/>
      <c r="G5134" s="515"/>
      <c r="H5134" s="515"/>
      <c r="I5134" s="515" t="s">
        <v>32</v>
      </c>
      <c r="J5134" s="515"/>
      <c r="K5134" s="515"/>
      <c r="L5134" s="515"/>
      <c r="M5134" s="515"/>
    </row>
    <row r="5135" spans="1:13">
      <c r="A5135" s="515" t="s">
        <v>31</v>
      </c>
      <c r="B5135" s="515"/>
      <c r="C5135" s="515"/>
      <c r="D5135" s="515"/>
      <c r="E5135" s="515"/>
      <c r="F5135" s="515"/>
      <c r="G5135" s="515"/>
      <c r="H5135" s="515"/>
      <c r="I5135" s="515"/>
      <c r="J5135" s="515"/>
      <c r="K5135" s="515"/>
      <c r="L5135" s="515"/>
      <c r="M5135" s="515"/>
    </row>
    <row r="5136" spans="1:13">
      <c r="A5136" s="515" t="s">
        <v>30</v>
      </c>
      <c r="B5136" s="515"/>
      <c r="C5136" s="515"/>
      <c r="D5136" s="515"/>
      <c r="E5136" s="515"/>
      <c r="F5136" s="515"/>
      <c r="G5136" s="515"/>
      <c r="H5136" s="515"/>
      <c r="I5136" s="515"/>
      <c r="J5136" s="515"/>
      <c r="K5136" s="515"/>
      <c r="L5136" s="515"/>
      <c r="M5136" s="515"/>
    </row>
    <row r="5137" spans="1:13">
      <c r="A5137" s="515" t="s">
        <v>29</v>
      </c>
      <c r="B5137" s="515"/>
      <c r="C5137" s="515"/>
      <c r="D5137" s="515"/>
      <c r="E5137" s="515"/>
      <c r="F5137" s="515"/>
      <c r="G5137" s="515"/>
      <c r="H5137" s="515"/>
      <c r="I5137" s="515"/>
      <c r="J5137" s="515"/>
      <c r="K5137" s="515">
        <v>1.71</v>
      </c>
      <c r="L5137" s="515"/>
      <c r="M5137" s="515">
        <v>15935.83</v>
      </c>
    </row>
    <row r="5138" spans="1:13">
      <c r="A5138" s="515" t="s">
        <v>28</v>
      </c>
      <c r="B5138" s="515"/>
      <c r="C5138" s="515"/>
      <c r="D5138" s="515"/>
      <c r="E5138" s="515"/>
      <c r="F5138" s="515"/>
      <c r="G5138" s="515"/>
      <c r="H5138" s="515"/>
      <c r="I5138" s="515" t="s">
        <v>27</v>
      </c>
      <c r="J5138" s="515"/>
      <c r="K5138" s="515"/>
      <c r="L5138" s="515"/>
      <c r="M5138" s="515"/>
    </row>
    <row r="5139" spans="1:13">
      <c r="A5139" s="515" t="s">
        <v>26</v>
      </c>
      <c r="B5139" s="515"/>
      <c r="C5139" s="515"/>
      <c r="D5139" s="515"/>
      <c r="E5139" s="515"/>
      <c r="F5139" s="515"/>
      <c r="G5139" s="515"/>
      <c r="H5139" s="515"/>
      <c r="I5139" s="515"/>
      <c r="J5139" s="515"/>
      <c r="K5139" s="515"/>
      <c r="L5139" s="515"/>
      <c r="M5139" s="515"/>
    </row>
    <row r="5140" spans="1:13">
      <c r="A5140" s="515" t="s">
        <v>111</v>
      </c>
      <c r="B5140" s="515"/>
      <c r="C5140" s="515"/>
      <c r="D5140" s="515"/>
      <c r="E5140" s="515"/>
      <c r="F5140" s="515"/>
      <c r="G5140" s="515"/>
      <c r="H5140" s="515"/>
      <c r="I5140" s="515"/>
      <c r="J5140" s="515"/>
      <c r="K5140" s="515">
        <v>7.92</v>
      </c>
      <c r="L5140" s="515"/>
      <c r="M5140" s="515">
        <v>73808.06</v>
      </c>
    </row>
    <row r="5141" spans="1:13">
      <c r="A5141" s="515" t="s">
        <v>24</v>
      </c>
      <c r="B5141" s="515"/>
      <c r="C5141" s="515"/>
      <c r="D5141" s="515"/>
      <c r="E5141" s="515"/>
      <c r="F5141" s="515"/>
      <c r="G5141" s="515"/>
      <c r="H5141" s="515"/>
      <c r="I5141" s="515" t="s">
        <v>23</v>
      </c>
      <c r="J5141" s="515"/>
      <c r="K5141" s="515"/>
      <c r="L5141" s="515"/>
      <c r="M5141" s="515"/>
    </row>
    <row r="5142" spans="1:13">
      <c r="A5142" s="515" t="s">
        <v>22</v>
      </c>
      <c r="B5142" s="515"/>
      <c r="C5142" s="515"/>
      <c r="D5142" s="515"/>
      <c r="E5142" s="515"/>
      <c r="F5142" s="515"/>
      <c r="G5142" s="515"/>
      <c r="H5142" s="515"/>
      <c r="I5142" s="515" t="s">
        <v>21</v>
      </c>
      <c r="J5142" s="515"/>
      <c r="K5142" s="515"/>
      <c r="L5142" s="515"/>
      <c r="M5142" s="515"/>
    </row>
    <row r="5143" spans="1:13">
      <c r="A5143" s="515" t="s">
        <v>20</v>
      </c>
      <c r="B5143" s="515"/>
      <c r="C5143" s="515"/>
      <c r="D5143" s="515"/>
      <c r="E5143" s="515"/>
      <c r="F5143" s="515"/>
      <c r="G5143" s="515"/>
      <c r="H5143" s="515"/>
      <c r="I5143" s="515" t="s">
        <v>19</v>
      </c>
      <c r="J5143" s="515"/>
      <c r="K5143" s="515"/>
      <c r="L5143" s="515"/>
      <c r="M5143" s="515"/>
    </row>
    <row r="5144" spans="1:13">
      <c r="A5144" s="515" t="s">
        <v>18</v>
      </c>
      <c r="B5144" s="515"/>
      <c r="C5144" s="515"/>
      <c r="D5144" s="515"/>
      <c r="E5144" s="515"/>
      <c r="F5144" s="515"/>
      <c r="G5144" s="515"/>
      <c r="H5144" s="515"/>
      <c r="I5144" s="515" t="s">
        <v>17</v>
      </c>
      <c r="J5144" s="515"/>
      <c r="K5144" s="515"/>
      <c r="L5144" s="515"/>
      <c r="M5144" s="515"/>
    </row>
    <row r="5145" spans="1:13">
      <c r="A5145" s="515" t="s">
        <v>16</v>
      </c>
      <c r="B5145" s="515"/>
      <c r="C5145" s="515"/>
      <c r="D5145" s="515"/>
      <c r="E5145" s="515"/>
      <c r="F5145" s="515"/>
      <c r="G5145" s="515"/>
      <c r="H5145" s="515"/>
      <c r="I5145" s="515" t="s">
        <v>15</v>
      </c>
      <c r="J5145" s="515"/>
      <c r="K5145" s="515"/>
      <c r="L5145" s="515"/>
      <c r="M5145" s="515"/>
    </row>
    <row r="5146" spans="1:13">
      <c r="A5146" s="515" t="s">
        <v>14</v>
      </c>
      <c r="B5146" s="515"/>
      <c r="C5146" s="515"/>
      <c r="D5146" s="515"/>
      <c r="E5146" s="515"/>
      <c r="F5146" s="515"/>
      <c r="G5146" s="515"/>
      <c r="H5146" s="515"/>
      <c r="I5146" s="515"/>
      <c r="J5146" s="515"/>
      <c r="K5146" s="515"/>
      <c r="L5146" s="515"/>
      <c r="M5146" s="515"/>
    </row>
    <row r="5147" spans="1:13">
      <c r="A5147" s="515" t="s">
        <v>13</v>
      </c>
      <c r="B5147" s="515"/>
      <c r="C5147" s="515"/>
      <c r="D5147" s="515"/>
      <c r="E5147" s="515"/>
      <c r="F5147" s="515"/>
      <c r="G5147" s="515"/>
      <c r="H5147" s="515"/>
      <c r="I5147" s="515"/>
      <c r="J5147" s="515"/>
      <c r="K5147" s="515"/>
      <c r="L5147" s="515"/>
      <c r="M5147" s="515"/>
    </row>
    <row r="5148" spans="1:13">
      <c r="A5148" s="515" t="s">
        <v>12</v>
      </c>
      <c r="B5148" s="515"/>
      <c r="C5148" s="515"/>
      <c r="D5148" s="515"/>
      <c r="E5148" s="515"/>
      <c r="F5148" s="515"/>
      <c r="G5148" s="515"/>
      <c r="H5148" s="515"/>
      <c r="I5148" s="515"/>
      <c r="J5148" s="515"/>
      <c r="K5148" s="515"/>
      <c r="L5148" s="515"/>
      <c r="M5148" s="515"/>
    </row>
    <row r="5149" spans="1:13">
      <c r="A5149" s="515" t="s">
        <v>11</v>
      </c>
      <c r="B5149" s="515"/>
      <c r="C5149" s="515"/>
      <c r="D5149" s="515"/>
      <c r="E5149" s="515"/>
      <c r="F5149" s="515"/>
      <c r="G5149" s="515"/>
      <c r="H5149" s="515"/>
      <c r="I5149" s="515"/>
      <c r="J5149" s="515"/>
      <c r="K5149" s="515"/>
      <c r="L5149" s="515"/>
      <c r="M5149" s="515"/>
    </row>
    <row r="5150" spans="1:13">
      <c r="A5150" s="515" t="s">
        <v>10</v>
      </c>
      <c r="B5150" s="515"/>
      <c r="C5150" s="515"/>
      <c r="D5150" s="515"/>
      <c r="E5150" s="515"/>
      <c r="F5150" s="515"/>
      <c r="G5150" s="515"/>
      <c r="H5150" s="515"/>
      <c r="I5150" s="515"/>
      <c r="J5150" s="515"/>
      <c r="K5150" s="515"/>
      <c r="L5150" s="515"/>
      <c r="M5150" s="515"/>
    </row>
    <row r="5151" spans="1:13">
      <c r="A5151" s="515" t="s">
        <v>9</v>
      </c>
      <c r="B5151" s="515"/>
      <c r="C5151" s="515"/>
      <c r="D5151" s="515"/>
      <c r="E5151" s="515"/>
      <c r="F5151" s="515"/>
      <c r="G5151" s="515"/>
      <c r="H5151" s="515"/>
      <c r="I5151" s="515"/>
      <c r="J5151" s="515"/>
      <c r="K5151" s="515"/>
      <c r="L5151" s="515"/>
      <c r="M5151" s="515"/>
    </row>
    <row r="5152" spans="1:13">
      <c r="A5152" s="515" t="s">
        <v>8</v>
      </c>
      <c r="B5152" s="515"/>
      <c r="C5152" s="515"/>
      <c r="D5152" s="515"/>
      <c r="E5152" s="515"/>
      <c r="F5152" s="515"/>
      <c r="G5152" s="515"/>
      <c r="H5152" s="515"/>
      <c r="I5152" s="515" t="s">
        <v>3</v>
      </c>
      <c r="J5152" s="515"/>
      <c r="K5152" s="515"/>
      <c r="L5152" s="515"/>
      <c r="M5152" s="515"/>
    </row>
    <row r="5153" spans="1:13">
      <c r="A5153" s="515" t="s">
        <v>7</v>
      </c>
      <c r="B5153" s="515"/>
      <c r="C5153" s="515"/>
      <c r="D5153" s="515"/>
      <c r="E5153" s="515"/>
      <c r="F5153" s="515"/>
      <c r="G5153" s="515"/>
      <c r="H5153" s="515"/>
      <c r="I5153" s="515"/>
      <c r="J5153" s="515"/>
      <c r="K5153" s="515"/>
      <c r="L5153" s="515"/>
      <c r="M5153" s="515"/>
    </row>
    <row r="5154" spans="1:13">
      <c r="A5154" s="515" t="s">
        <v>6</v>
      </c>
      <c r="B5154" s="515"/>
      <c r="C5154" s="515"/>
      <c r="D5154" s="515"/>
      <c r="E5154" s="515"/>
      <c r="F5154" s="515"/>
      <c r="G5154" s="515"/>
      <c r="H5154" s="515"/>
      <c r="I5154" s="515" t="s">
        <v>5</v>
      </c>
      <c r="J5154" s="515"/>
      <c r="K5154" s="515"/>
      <c r="L5154" s="515"/>
      <c r="M5154" s="515">
        <v>0</v>
      </c>
    </row>
    <row r="5155" spans="1:13">
      <c r="A5155" s="515" t="s">
        <v>4</v>
      </c>
      <c r="B5155" s="515"/>
      <c r="C5155" s="515"/>
      <c r="D5155" s="515"/>
      <c r="E5155" s="515"/>
      <c r="F5155" s="515"/>
      <c r="G5155" s="515"/>
      <c r="H5155" s="515"/>
      <c r="I5155" s="515" t="s">
        <v>3</v>
      </c>
      <c r="J5155" s="515"/>
      <c r="K5155" s="515">
        <v>0.7</v>
      </c>
      <c r="L5155" s="515"/>
      <c r="M5155" s="515">
        <v>6523.44</v>
      </c>
    </row>
    <row r="5156" spans="1:13" s="513" customFormat="1">
      <c r="A5156" s="515" t="s">
        <v>2</v>
      </c>
      <c r="B5156" s="515"/>
      <c r="C5156" s="515"/>
      <c r="D5156" s="515"/>
      <c r="E5156" s="515"/>
      <c r="F5156" s="515"/>
      <c r="G5156" s="515"/>
      <c r="H5156" s="515"/>
      <c r="I5156" s="515"/>
      <c r="J5156" s="515"/>
      <c r="K5156" s="515"/>
      <c r="L5156" s="515"/>
      <c r="M5156" s="515">
        <v>0</v>
      </c>
    </row>
    <row r="5157" spans="1:13">
      <c r="A5157" s="515" t="s">
        <v>0</v>
      </c>
      <c r="B5157" s="515"/>
      <c r="C5157" s="515"/>
      <c r="D5157" s="515"/>
      <c r="E5157" s="515"/>
      <c r="F5157" s="515"/>
      <c r="G5157" s="515"/>
      <c r="H5157" s="515"/>
      <c r="I5157" s="515"/>
      <c r="J5157" s="515"/>
      <c r="K5157" s="515">
        <v>72.099999999999994</v>
      </c>
      <c r="L5157" s="515"/>
      <c r="M5157" s="515">
        <v>671914.32</v>
      </c>
    </row>
    <row r="5158" spans="1:13">
      <c r="A5158" s="807"/>
      <c r="B5158" s="807"/>
      <c r="C5158" s="807"/>
      <c r="D5158" s="807"/>
      <c r="E5158" s="807"/>
      <c r="F5158" s="807"/>
      <c r="G5158" s="807"/>
      <c r="H5158" s="807"/>
      <c r="I5158" s="744"/>
      <c r="J5158" s="805"/>
      <c r="K5158" s="806"/>
      <c r="L5158" s="806"/>
      <c r="M5158" s="805"/>
    </row>
    <row r="5159" spans="1:13">
      <c r="A5159" s="1201" t="s">
        <v>104</v>
      </c>
      <c r="B5159" s="1201"/>
      <c r="C5159" s="1201"/>
      <c r="D5159" s="1201"/>
      <c r="E5159" s="1201"/>
      <c r="F5159" s="1201"/>
      <c r="G5159" s="1201"/>
      <c r="H5159" s="1201"/>
      <c r="I5159" s="1201"/>
      <c r="J5159" s="1201"/>
      <c r="K5159" s="1201"/>
      <c r="L5159" s="1201"/>
      <c r="M5159" s="772"/>
    </row>
    <row r="5160" spans="1:13">
      <c r="A5160" s="1202" t="s">
        <v>103</v>
      </c>
      <c r="B5160" s="1202"/>
      <c r="C5160" s="1202"/>
      <c r="D5160" s="1202"/>
      <c r="E5160" s="1202"/>
      <c r="F5160" s="1202"/>
      <c r="G5160" s="1202"/>
      <c r="H5160" s="1202"/>
      <c r="I5160" s="1202"/>
      <c r="J5160" s="1202"/>
      <c r="K5160" s="1202"/>
      <c r="L5160" s="1202"/>
      <c r="M5160" s="772"/>
    </row>
    <row r="5161" spans="1:13">
      <c r="A5161" s="796"/>
      <c r="B5161" s="796"/>
      <c r="C5161" s="796"/>
      <c r="D5161" s="796"/>
      <c r="E5161" s="796"/>
      <c r="F5161" s="796" t="s">
        <v>292</v>
      </c>
      <c r="G5161" s="796"/>
      <c r="H5161" s="796"/>
      <c r="I5161" s="796"/>
      <c r="J5161" s="796"/>
      <c r="K5161" s="796"/>
      <c r="L5161" s="796"/>
      <c r="M5161" s="772"/>
    </row>
    <row r="5162" spans="1:13">
      <c r="A5162" s="774"/>
      <c r="B5162" s="773"/>
      <c r="C5162" s="1203" t="s">
        <v>100</v>
      </c>
      <c r="D5162" s="1203"/>
      <c r="E5162" s="1203"/>
      <c r="F5162" s="773"/>
      <c r="G5162" s="773"/>
      <c r="H5162" s="784"/>
      <c r="I5162" s="1204" t="s">
        <v>99</v>
      </c>
      <c r="J5162" s="1205"/>
      <c r="K5162" s="1204" t="s">
        <v>98</v>
      </c>
      <c r="L5162" s="1205"/>
      <c r="M5162" s="783"/>
    </row>
    <row r="5163" spans="1:13">
      <c r="A5163" s="758"/>
      <c r="B5163" s="744"/>
      <c r="C5163" s="744"/>
      <c r="D5163" s="744"/>
      <c r="E5163" s="744"/>
      <c r="F5163" s="744"/>
      <c r="G5163" s="744"/>
      <c r="H5163" s="743"/>
      <c r="I5163" s="744"/>
      <c r="J5163" s="743"/>
      <c r="K5163" s="1179" t="s">
        <v>97</v>
      </c>
      <c r="L5163" s="1180"/>
      <c r="M5163" s="804" t="s">
        <v>96</v>
      </c>
    </row>
    <row r="5164" spans="1:13">
      <c r="A5164" s="758"/>
      <c r="B5164" s="744"/>
      <c r="C5164" s="744"/>
      <c r="D5164" s="744"/>
      <c r="E5164" s="744"/>
      <c r="F5164" s="744"/>
      <c r="G5164" s="744"/>
      <c r="H5164" s="743"/>
      <c r="I5164" s="1179" t="s">
        <v>95</v>
      </c>
      <c r="J5164" s="1180"/>
      <c r="K5164" s="1181" t="s">
        <v>94</v>
      </c>
      <c r="L5164" s="1182"/>
      <c r="M5164" s="804" t="s">
        <v>93</v>
      </c>
    </row>
    <row r="5165" spans="1:13" ht="19.5" thickBot="1">
      <c r="A5165" s="774"/>
      <c r="B5165" s="773"/>
      <c r="C5165" s="773"/>
      <c r="D5165" s="773"/>
      <c r="E5165" s="773"/>
      <c r="F5165" s="773"/>
      <c r="G5165" s="773"/>
      <c r="H5165" s="784"/>
      <c r="I5165" s="1263">
        <v>1067.5</v>
      </c>
      <c r="J5165" s="1264"/>
      <c r="K5165" s="1209"/>
      <c r="L5165" s="1210"/>
      <c r="M5165" s="803"/>
    </row>
    <row r="5166" spans="1:13">
      <c r="A5166" s="794" t="s">
        <v>92</v>
      </c>
      <c r="B5166" s="780"/>
      <c r="C5166" s="780"/>
      <c r="D5166" s="780"/>
      <c r="E5166" s="780"/>
      <c r="F5166" s="780"/>
      <c r="G5166" s="780"/>
      <c r="H5166" s="802"/>
      <c r="I5166" s="739"/>
      <c r="J5166" s="738"/>
      <c r="K5166" s="1265">
        <f>K5169+K5172</f>
        <v>7.59</v>
      </c>
      <c r="L5166" s="1193"/>
      <c r="M5166" s="737">
        <f>K5166*12*I5165</f>
        <v>97227.9</v>
      </c>
    </row>
    <row r="5167" spans="1:13">
      <c r="A5167" s="801" t="s">
        <v>91</v>
      </c>
      <c r="B5167" s="800"/>
      <c r="C5167" s="800"/>
      <c r="D5167" s="800"/>
      <c r="E5167" s="800"/>
      <c r="F5167" s="800"/>
      <c r="G5167" s="800"/>
      <c r="H5167" s="795"/>
      <c r="I5167" s="744"/>
      <c r="J5167" s="743"/>
      <c r="K5167" s="744"/>
      <c r="L5167" s="743"/>
      <c r="M5167" s="799"/>
    </row>
    <row r="5168" spans="1:13" ht="19.5" thickBot="1">
      <c r="A5168" s="790" t="s">
        <v>90</v>
      </c>
      <c r="B5168" s="798"/>
      <c r="C5168" s="798"/>
      <c r="D5168" s="798"/>
      <c r="E5168" s="798"/>
      <c r="F5168" s="798"/>
      <c r="G5168" s="798"/>
      <c r="H5168" s="797"/>
      <c r="I5168" s="733"/>
      <c r="J5168" s="732"/>
      <c r="K5168" s="733"/>
      <c r="L5168" s="732"/>
      <c r="M5168" s="731"/>
    </row>
    <row r="5169" spans="1:13">
      <c r="A5169" s="678" t="s">
        <v>89</v>
      </c>
      <c r="B5169" s="776"/>
      <c r="C5169" s="776"/>
      <c r="D5169" s="776"/>
      <c r="E5169" s="776"/>
      <c r="F5169" s="776"/>
      <c r="G5169" s="776"/>
      <c r="H5169" s="778"/>
      <c r="I5169" s="1181" t="s">
        <v>27</v>
      </c>
      <c r="J5169" s="1182"/>
      <c r="K5169" s="1188">
        <v>4.54</v>
      </c>
      <c r="L5169" s="1189"/>
      <c r="M5169" s="742">
        <f>K5169*12*I5165</f>
        <v>58157.4</v>
      </c>
    </row>
    <row r="5170" spans="1:13">
      <c r="A5170" s="750" t="s">
        <v>80</v>
      </c>
      <c r="B5170" s="744"/>
      <c r="C5170" s="744"/>
      <c r="D5170" s="744"/>
      <c r="E5170" s="744"/>
      <c r="F5170" s="744"/>
      <c r="G5170" s="744"/>
      <c r="H5170" s="743"/>
      <c r="I5170" s="1179" t="s">
        <v>70</v>
      </c>
      <c r="J5170" s="1180"/>
      <c r="K5170" s="772"/>
      <c r="L5170" s="743"/>
      <c r="M5170" s="742"/>
    </row>
    <row r="5171" spans="1:13">
      <c r="A5171" s="678" t="s">
        <v>79</v>
      </c>
      <c r="B5171" s="776"/>
      <c r="C5171" s="776"/>
      <c r="D5171" s="776"/>
      <c r="E5171" s="776"/>
      <c r="F5171" s="776"/>
      <c r="G5171" s="776"/>
      <c r="H5171" s="778"/>
      <c r="I5171" s="1181"/>
      <c r="J5171" s="1182"/>
      <c r="K5171" s="772"/>
      <c r="L5171" s="743"/>
      <c r="M5171" s="742"/>
    </row>
    <row r="5172" spans="1:13">
      <c r="A5172" s="678" t="s">
        <v>88</v>
      </c>
      <c r="B5172" s="776"/>
      <c r="C5172" s="776"/>
      <c r="D5172" s="776"/>
      <c r="E5172" s="776"/>
      <c r="F5172" s="776"/>
      <c r="G5172" s="776"/>
      <c r="H5172" s="778"/>
      <c r="I5172" s="1186" t="s">
        <v>59</v>
      </c>
      <c r="J5172" s="1187"/>
      <c r="K5172" s="1179">
        <v>3.05</v>
      </c>
      <c r="L5172" s="1180"/>
      <c r="M5172" s="742">
        <f>K5172*12*I5165</f>
        <v>39070.499999999993</v>
      </c>
    </row>
    <row r="5173" spans="1:13">
      <c r="A5173" s="766" t="s">
        <v>87</v>
      </c>
      <c r="B5173" s="763"/>
      <c r="C5173" s="763"/>
      <c r="D5173" s="763"/>
      <c r="E5173" s="763"/>
      <c r="F5173" s="763"/>
      <c r="G5173" s="763"/>
      <c r="H5173" s="762"/>
      <c r="I5173" s="1179" t="s">
        <v>70</v>
      </c>
      <c r="J5173" s="1180"/>
      <c r="K5173" s="796"/>
      <c r="L5173" s="795"/>
      <c r="M5173" s="742"/>
    </row>
    <row r="5174" spans="1:13">
      <c r="A5174" s="761" t="s">
        <v>86</v>
      </c>
      <c r="B5174" s="773"/>
      <c r="C5174" s="773"/>
      <c r="D5174" s="773"/>
      <c r="E5174" s="773"/>
      <c r="F5174" s="773"/>
      <c r="G5174" s="773"/>
      <c r="H5174" s="784"/>
      <c r="I5174" s="1179"/>
      <c r="J5174" s="1180"/>
      <c r="K5174" s="772"/>
      <c r="L5174" s="743"/>
      <c r="M5174" s="742"/>
    </row>
    <row r="5175" spans="1:13" ht="19.5" thickBot="1">
      <c r="A5175" s="678" t="s">
        <v>85</v>
      </c>
      <c r="B5175" s="768"/>
      <c r="C5175" s="768"/>
      <c r="D5175" s="768"/>
      <c r="E5175" s="768"/>
      <c r="F5175" s="768"/>
      <c r="G5175" s="768"/>
      <c r="H5175" s="767"/>
      <c r="I5175" s="776"/>
      <c r="J5175" s="778"/>
      <c r="K5175" s="1190"/>
      <c r="L5175" s="1191"/>
      <c r="M5175" s="742"/>
    </row>
    <row r="5176" spans="1:13">
      <c r="A5176" s="794" t="s">
        <v>84</v>
      </c>
      <c r="B5176" s="793"/>
      <c r="C5176" s="793"/>
      <c r="D5176" s="793"/>
      <c r="E5176" s="793"/>
      <c r="F5176" s="793"/>
      <c r="G5176" s="793"/>
      <c r="H5176" s="792"/>
      <c r="I5176" s="739"/>
      <c r="J5176" s="791"/>
      <c r="K5176" s="1192">
        <f>K5178+K5183+K5186</f>
        <v>6.1999999999999993</v>
      </c>
      <c r="L5176" s="1193"/>
      <c r="M5176" s="737">
        <f>K5176*12*I5165</f>
        <v>79421.999999999985</v>
      </c>
    </row>
    <row r="5177" spans="1:13" ht="19.5" thickBot="1">
      <c r="A5177" s="790" t="s">
        <v>83</v>
      </c>
      <c r="B5177" s="789"/>
      <c r="C5177" s="789"/>
      <c r="D5177" s="789"/>
      <c r="E5177" s="789"/>
      <c r="F5177" s="789"/>
      <c r="G5177" s="789"/>
      <c r="H5177" s="788"/>
      <c r="I5177" s="733"/>
      <c r="J5177" s="787"/>
      <c r="K5177" s="733"/>
      <c r="L5177" s="732"/>
      <c r="M5177" s="731"/>
    </row>
    <row r="5178" spans="1:13">
      <c r="A5178" s="750" t="s">
        <v>82</v>
      </c>
      <c r="B5178" s="749"/>
      <c r="C5178" s="749"/>
      <c r="D5178" s="749"/>
      <c r="E5178" s="749"/>
      <c r="F5178" s="749"/>
      <c r="G5178" s="749"/>
      <c r="H5178" s="747"/>
      <c r="I5178" s="1179" t="s">
        <v>27</v>
      </c>
      <c r="J5178" s="1180"/>
      <c r="K5178" s="1188">
        <v>3.11</v>
      </c>
      <c r="L5178" s="1189"/>
      <c r="M5178" s="742">
        <f>K5178*12*I5165</f>
        <v>39839.1</v>
      </c>
    </row>
    <row r="5179" spans="1:13">
      <c r="A5179" s="678" t="s">
        <v>81</v>
      </c>
      <c r="B5179" s="768"/>
      <c r="C5179" s="768"/>
      <c r="D5179" s="768"/>
      <c r="E5179" s="768"/>
      <c r="F5179" s="768"/>
      <c r="G5179" s="768"/>
      <c r="H5179" s="767"/>
      <c r="I5179" s="786"/>
      <c r="J5179" s="785"/>
      <c r="K5179" s="772"/>
      <c r="L5179" s="743"/>
      <c r="M5179" s="742"/>
    </row>
    <row r="5180" spans="1:13">
      <c r="A5180" s="750" t="s">
        <v>80</v>
      </c>
      <c r="B5180" s="744"/>
      <c r="C5180" s="744"/>
      <c r="D5180" s="744"/>
      <c r="E5180" s="744"/>
      <c r="F5180" s="744"/>
      <c r="G5180" s="744"/>
      <c r="H5180" s="743"/>
      <c r="I5180" s="1179" t="s">
        <v>70</v>
      </c>
      <c r="J5180" s="1180"/>
      <c r="K5180" s="772"/>
      <c r="L5180" s="743"/>
      <c r="M5180" s="742"/>
    </row>
    <row r="5181" spans="1:13">
      <c r="A5181" s="678" t="s">
        <v>79</v>
      </c>
      <c r="B5181" s="776"/>
      <c r="C5181" s="776"/>
      <c r="D5181" s="776"/>
      <c r="E5181" s="776"/>
      <c r="F5181" s="776"/>
      <c r="G5181" s="776"/>
      <c r="H5181" s="778"/>
      <c r="I5181" s="1181"/>
      <c r="J5181" s="1182"/>
      <c r="K5181" s="772"/>
      <c r="L5181" s="743"/>
      <c r="M5181" s="742"/>
    </row>
    <row r="5182" spans="1:13">
      <c r="A5182" s="766" t="s">
        <v>78</v>
      </c>
      <c r="B5182" s="763"/>
      <c r="C5182" s="762"/>
      <c r="D5182" s="744"/>
      <c r="E5182" s="744"/>
      <c r="F5182" s="744"/>
      <c r="G5182" s="744"/>
      <c r="H5182" s="743"/>
      <c r="I5182" s="1179" t="s">
        <v>70</v>
      </c>
      <c r="J5182" s="1180"/>
      <c r="K5182" s="772"/>
      <c r="L5182" s="743"/>
      <c r="M5182" s="742"/>
    </row>
    <row r="5183" spans="1:13">
      <c r="A5183" s="750" t="s">
        <v>77</v>
      </c>
      <c r="B5183" s="744"/>
      <c r="C5183" s="744"/>
      <c r="D5183" s="763"/>
      <c r="E5183" s="763"/>
      <c r="F5183" s="763"/>
      <c r="G5183" s="763"/>
      <c r="H5183" s="762"/>
      <c r="I5183" s="1186" t="s">
        <v>59</v>
      </c>
      <c r="J5183" s="1187"/>
      <c r="K5183" s="1179">
        <v>1.36</v>
      </c>
      <c r="L5183" s="1180"/>
      <c r="M5183" s="742">
        <f>K5183*12*I5165</f>
        <v>17421.599999999999</v>
      </c>
    </row>
    <row r="5184" spans="1:13">
      <c r="A5184" s="761" t="s">
        <v>76</v>
      </c>
      <c r="B5184" s="760"/>
      <c r="C5184" s="760"/>
      <c r="D5184" s="760"/>
      <c r="E5184" s="760"/>
      <c r="F5184" s="760"/>
      <c r="G5184" s="760"/>
      <c r="H5184" s="759"/>
      <c r="I5184" s="1204" t="s">
        <v>75</v>
      </c>
      <c r="J5184" s="1205"/>
      <c r="K5184" s="772"/>
      <c r="L5184" s="743"/>
      <c r="M5184" s="742"/>
    </row>
    <row r="5185" spans="1:13">
      <c r="A5185" s="678"/>
      <c r="B5185" s="768"/>
      <c r="C5185" s="768"/>
      <c r="D5185" s="768"/>
      <c r="E5185" s="768"/>
      <c r="F5185" s="768"/>
      <c r="G5185" s="768"/>
      <c r="H5185" s="767"/>
      <c r="I5185" s="776" t="s">
        <v>74</v>
      </c>
      <c r="J5185" s="778"/>
      <c r="K5185" s="772"/>
      <c r="L5185" s="743"/>
      <c r="M5185" s="742"/>
    </row>
    <row r="5186" spans="1:13">
      <c r="A5186" s="761" t="s">
        <v>73</v>
      </c>
      <c r="B5186" s="760"/>
      <c r="C5186" s="760"/>
      <c r="D5186" s="760"/>
      <c r="E5186" s="760"/>
      <c r="F5186" s="760"/>
      <c r="G5186" s="760"/>
      <c r="H5186" s="759"/>
      <c r="I5186" s="1204" t="s">
        <v>59</v>
      </c>
      <c r="J5186" s="1205"/>
      <c r="K5186" s="1179">
        <v>1.73</v>
      </c>
      <c r="L5186" s="1180"/>
      <c r="M5186" s="742">
        <f>K5186*12*I5165</f>
        <v>22161.3</v>
      </c>
    </row>
    <row r="5187" spans="1:13">
      <c r="A5187" s="678" t="s">
        <v>72</v>
      </c>
      <c r="B5187" s="768"/>
      <c r="C5187" s="768"/>
      <c r="D5187" s="768"/>
      <c r="E5187" s="768"/>
      <c r="F5187" s="768"/>
      <c r="G5187" s="768"/>
      <c r="H5187" s="767"/>
      <c r="I5187" s="776"/>
      <c r="J5187" s="778"/>
      <c r="K5187" s="772"/>
      <c r="L5187" s="743"/>
      <c r="M5187" s="742"/>
    </row>
    <row r="5188" spans="1:13">
      <c r="A5188" s="761" t="s">
        <v>71</v>
      </c>
      <c r="B5188" s="760"/>
      <c r="C5188" s="760"/>
      <c r="D5188" s="760"/>
      <c r="E5188" s="760"/>
      <c r="F5188" s="760"/>
      <c r="G5188" s="760"/>
      <c r="H5188" s="759"/>
      <c r="I5188" s="1179" t="s">
        <v>70</v>
      </c>
      <c r="J5188" s="1180"/>
      <c r="K5188" s="772"/>
      <c r="L5188" s="743"/>
      <c r="M5188" s="742"/>
    </row>
    <row r="5189" spans="1:13">
      <c r="A5189" s="761" t="s">
        <v>69</v>
      </c>
      <c r="B5189" s="760"/>
      <c r="C5189" s="760"/>
      <c r="D5189" s="760"/>
      <c r="E5189" s="760"/>
      <c r="F5189" s="760"/>
      <c r="G5189" s="760"/>
      <c r="H5189" s="759"/>
      <c r="I5189" s="1204" t="s">
        <v>68</v>
      </c>
      <c r="J5189" s="1205"/>
      <c r="K5189" s="773"/>
      <c r="L5189" s="784"/>
      <c r="M5189" s="783"/>
    </row>
    <row r="5190" spans="1:13" ht="19.5" thickBot="1">
      <c r="A5190" s="678"/>
      <c r="B5190" s="768"/>
      <c r="C5190" s="768"/>
      <c r="D5190" s="768"/>
      <c r="E5190" s="768"/>
      <c r="F5190" s="768"/>
      <c r="G5190" s="768"/>
      <c r="H5190" s="767"/>
      <c r="I5190" s="1194" t="s">
        <v>67</v>
      </c>
      <c r="J5190" s="1195"/>
      <c r="K5190" s="776"/>
      <c r="L5190" s="778"/>
      <c r="M5190" s="782"/>
    </row>
    <row r="5191" spans="1:13">
      <c r="A5191" s="781" t="s">
        <v>66</v>
      </c>
      <c r="B5191" s="780"/>
      <c r="C5191" s="780"/>
      <c r="D5191" s="780"/>
      <c r="E5191" s="780"/>
      <c r="F5191" s="780"/>
      <c r="G5191" s="739"/>
      <c r="H5191" s="738"/>
      <c r="I5191" s="739"/>
      <c r="J5191" s="738"/>
      <c r="K5191" s="1206">
        <f>K5193+K5200+K5208+K5212+K5213+K5217</f>
        <v>40.090000000000011</v>
      </c>
      <c r="L5191" s="1193"/>
      <c r="M5191" s="737">
        <f>M5193+M5200+M5208+M5212+M5213+M5217</f>
        <v>513552.90000000014</v>
      </c>
    </row>
    <row r="5192" spans="1:13" ht="19.5" thickBot="1">
      <c r="A5192" s="779"/>
      <c r="B5192" s="733"/>
      <c r="C5192" s="733"/>
      <c r="D5192" s="733"/>
      <c r="E5192" s="733"/>
      <c r="F5192" s="733"/>
      <c r="G5192" s="733"/>
      <c r="H5192" s="732"/>
      <c r="I5192" s="733"/>
      <c r="J5192" s="732"/>
      <c r="K5192" s="733"/>
      <c r="L5192" s="732"/>
      <c r="M5192" s="731"/>
    </row>
    <row r="5193" spans="1:13" ht="19.5" thickBot="1">
      <c r="A5193" s="1183" t="s">
        <v>65</v>
      </c>
      <c r="B5193" s="1184"/>
      <c r="C5193" s="1184"/>
      <c r="D5193" s="1184"/>
      <c r="E5193" s="1184"/>
      <c r="F5193" s="1184"/>
      <c r="G5193" s="1184"/>
      <c r="H5193" s="1185"/>
      <c r="I5193" s="753"/>
      <c r="J5193" s="752"/>
      <c r="K5193" s="1262">
        <f>K5194+K5195+K5196+K5198+K5199</f>
        <v>10.48</v>
      </c>
      <c r="L5193" s="1200"/>
      <c r="M5193" s="751">
        <f>K5193*12*I5165</f>
        <v>134248.80000000002</v>
      </c>
    </row>
    <row r="5194" spans="1:13">
      <c r="A5194" s="678" t="s">
        <v>64</v>
      </c>
      <c r="B5194" s="768"/>
      <c r="C5194" s="768"/>
      <c r="D5194" s="768"/>
      <c r="E5194" s="768"/>
      <c r="F5194" s="768"/>
      <c r="G5194" s="768"/>
      <c r="H5194" s="767"/>
      <c r="I5194" s="1181" t="s">
        <v>63</v>
      </c>
      <c r="J5194" s="1182"/>
      <c r="K5194" s="1188">
        <v>2.2400000000000002</v>
      </c>
      <c r="L5194" s="1189"/>
      <c r="M5194" s="742">
        <f>K5194*12*I5165</f>
        <v>28694.400000000001</v>
      </c>
    </row>
    <row r="5195" spans="1:13">
      <c r="A5195" s="766" t="s">
        <v>62</v>
      </c>
      <c r="B5195" s="765"/>
      <c r="C5195" s="765"/>
      <c r="D5195" s="765"/>
      <c r="E5195" s="765"/>
      <c r="F5195" s="765"/>
      <c r="G5195" s="765"/>
      <c r="H5195" s="764"/>
      <c r="I5195" s="1186" t="s">
        <v>61</v>
      </c>
      <c r="J5195" s="1187"/>
      <c r="K5195" s="1179">
        <v>5.28</v>
      </c>
      <c r="L5195" s="1180"/>
      <c r="M5195" s="742">
        <f>K5195*12*I5165</f>
        <v>67636.800000000003</v>
      </c>
    </row>
    <row r="5196" spans="1:13" s="513" customFormat="1">
      <c r="A5196" s="761" t="s">
        <v>60</v>
      </c>
      <c r="B5196" s="760"/>
      <c r="C5196" s="760"/>
      <c r="D5196" s="760"/>
      <c r="E5196" s="760"/>
      <c r="F5196" s="760"/>
      <c r="G5196" s="760"/>
      <c r="H5196" s="759"/>
      <c r="I5196" s="1204" t="s">
        <v>59</v>
      </c>
      <c r="J5196" s="1205"/>
      <c r="K5196" s="1179">
        <v>0.6</v>
      </c>
      <c r="L5196" s="1180"/>
      <c r="M5196" s="742">
        <f>K5196*12*I5165</f>
        <v>7685.9999999999991</v>
      </c>
    </row>
    <row r="5197" spans="1:13">
      <c r="A5197" s="678" t="s">
        <v>58</v>
      </c>
      <c r="B5197" s="776"/>
      <c r="C5197" s="776"/>
      <c r="D5197" s="776"/>
      <c r="E5197" s="768"/>
      <c r="F5197" s="768"/>
      <c r="G5197" s="768"/>
      <c r="H5197" s="767"/>
      <c r="I5197" s="776"/>
      <c r="J5197" s="778"/>
      <c r="K5197" s="744"/>
      <c r="L5197" s="743"/>
      <c r="M5197" s="742"/>
    </row>
    <row r="5198" spans="1:13">
      <c r="A5198" s="766" t="s">
        <v>57</v>
      </c>
      <c r="B5198" s="765"/>
      <c r="C5198" s="765"/>
      <c r="D5198" s="765"/>
      <c r="E5198" s="765"/>
      <c r="F5198" s="765"/>
      <c r="G5198" s="765"/>
      <c r="H5198" s="764"/>
      <c r="I5198" s="1186" t="s">
        <v>27</v>
      </c>
      <c r="J5198" s="1187"/>
      <c r="K5198" s="1179">
        <v>0.18</v>
      </c>
      <c r="L5198" s="1180"/>
      <c r="M5198" s="742">
        <f>K5198*12*I5165</f>
        <v>2305.8000000000002</v>
      </c>
    </row>
    <row r="5199" spans="1:13" ht="19.5" thickBot="1">
      <c r="A5199" s="761" t="s">
        <v>56</v>
      </c>
      <c r="B5199" s="760"/>
      <c r="C5199" s="760"/>
      <c r="D5199" s="760"/>
      <c r="E5199" s="760"/>
      <c r="F5199" s="760"/>
      <c r="G5199" s="760"/>
      <c r="H5199" s="759"/>
      <c r="I5199" s="1209" t="s">
        <v>27</v>
      </c>
      <c r="J5199" s="1210"/>
      <c r="K5199" s="1194">
        <v>2.1800000000000002</v>
      </c>
      <c r="L5199" s="1195"/>
      <c r="M5199" s="742">
        <f>K5199*12*I5165</f>
        <v>27925.800000000003</v>
      </c>
    </row>
    <row r="5200" spans="1:13" ht="19.5" thickBot="1">
      <c r="A5200" s="1196" t="s">
        <v>55</v>
      </c>
      <c r="B5200" s="1197"/>
      <c r="C5200" s="1197"/>
      <c r="D5200" s="1197"/>
      <c r="E5200" s="1197"/>
      <c r="F5200" s="1197"/>
      <c r="G5200" s="1197"/>
      <c r="H5200" s="1198"/>
      <c r="I5200" s="753"/>
      <c r="J5200" s="752"/>
      <c r="K5200" s="1199">
        <f>K5201+K5202+K5204+K5205+K5206+K5207</f>
        <v>2.5499999999999998</v>
      </c>
      <c r="L5200" s="1200"/>
      <c r="M5200" s="751">
        <f>K5200*12*I5165</f>
        <v>32665.499999999996</v>
      </c>
    </row>
    <row r="5201" spans="1:13">
      <c r="A5201" s="777" t="s">
        <v>54</v>
      </c>
      <c r="B5201" s="776"/>
      <c r="C5201" s="776"/>
      <c r="D5201" s="776"/>
      <c r="E5201" s="776"/>
      <c r="F5201" s="768"/>
      <c r="G5201" s="768"/>
      <c r="H5201" s="767"/>
      <c r="I5201" s="775"/>
      <c r="J5201" s="743"/>
      <c r="K5201" s="1188">
        <v>0.14000000000000001</v>
      </c>
      <c r="L5201" s="1189"/>
      <c r="M5201" s="742">
        <f>K5201*12*I5165</f>
        <v>1793.4</v>
      </c>
    </row>
    <row r="5202" spans="1:13">
      <c r="A5202" s="774" t="s">
        <v>53</v>
      </c>
      <c r="B5202" s="773"/>
      <c r="C5202" s="773"/>
      <c r="D5202" s="773"/>
      <c r="E5202" s="773"/>
      <c r="F5202" s="760"/>
      <c r="G5202" s="760"/>
      <c r="H5202" s="759"/>
      <c r="I5202" s="1179" t="s">
        <v>52</v>
      </c>
      <c r="J5202" s="1180"/>
      <c r="K5202" s="1179">
        <v>1.22</v>
      </c>
      <c r="L5202" s="1180"/>
      <c r="M5202" s="742">
        <f>K5202*12*I5165</f>
        <v>15628.2</v>
      </c>
    </row>
    <row r="5203" spans="1:13">
      <c r="A5203" s="678" t="s">
        <v>51</v>
      </c>
      <c r="B5203" s="768"/>
      <c r="C5203" s="768"/>
      <c r="D5203" s="768"/>
      <c r="E5203" s="768"/>
      <c r="F5203" s="768"/>
      <c r="G5203" s="768"/>
      <c r="H5203" s="767"/>
      <c r="I5203" s="1181" t="s">
        <v>50</v>
      </c>
      <c r="J5203" s="1182"/>
      <c r="K5203" s="772"/>
      <c r="L5203" s="743"/>
      <c r="M5203" s="742"/>
    </row>
    <row r="5204" spans="1:13">
      <c r="A5204" s="766" t="s">
        <v>49</v>
      </c>
      <c r="B5204" s="765"/>
      <c r="C5204" s="765"/>
      <c r="D5204" s="765"/>
      <c r="E5204" s="765"/>
      <c r="F5204" s="765"/>
      <c r="G5204" s="765"/>
      <c r="H5204" s="764"/>
      <c r="I5204" s="1186" t="s">
        <v>48</v>
      </c>
      <c r="J5204" s="1187"/>
      <c r="K5204" s="1179">
        <v>0.75</v>
      </c>
      <c r="L5204" s="1180"/>
      <c r="M5204" s="742">
        <f>K5204*12*I5165</f>
        <v>9607.5</v>
      </c>
    </row>
    <row r="5205" spans="1:13">
      <c r="A5205" s="766" t="s">
        <v>47</v>
      </c>
      <c r="B5205" s="765"/>
      <c r="C5205" s="765"/>
      <c r="D5205" s="765"/>
      <c r="E5205" s="765"/>
      <c r="F5205" s="765"/>
      <c r="G5205" s="765"/>
      <c r="H5205" s="764"/>
      <c r="I5205" s="1186" t="s">
        <v>46</v>
      </c>
      <c r="J5205" s="1187"/>
      <c r="K5205" s="1179">
        <v>0.19</v>
      </c>
      <c r="L5205" s="1180"/>
      <c r="M5205" s="742">
        <f>K5205*12*I5165</f>
        <v>2433.9</v>
      </c>
    </row>
    <row r="5206" spans="1:13">
      <c r="A5206" s="761" t="s">
        <v>38</v>
      </c>
      <c r="B5206" s="760"/>
      <c r="C5206" s="760"/>
      <c r="D5206" s="760"/>
      <c r="E5206" s="760"/>
      <c r="F5206" s="760"/>
      <c r="G5206" s="760"/>
      <c r="H5206" s="759"/>
      <c r="I5206" s="1186" t="s">
        <v>37</v>
      </c>
      <c r="J5206" s="1187"/>
      <c r="K5206" s="1190">
        <v>0.1</v>
      </c>
      <c r="L5206" s="1191"/>
      <c r="M5206" s="742">
        <f>K5206*12*I5165</f>
        <v>1281.0000000000002</v>
      </c>
    </row>
    <row r="5207" spans="1:13" ht="19.5" thickBot="1">
      <c r="A5207" s="761" t="s">
        <v>45</v>
      </c>
      <c r="B5207" s="760"/>
      <c r="C5207" s="760"/>
      <c r="D5207" s="760"/>
      <c r="E5207" s="760"/>
      <c r="F5207" s="760"/>
      <c r="G5207" s="760"/>
      <c r="H5207" s="759"/>
      <c r="I5207" s="1209" t="s">
        <v>44</v>
      </c>
      <c r="J5207" s="1210"/>
      <c r="K5207" s="1211">
        <v>0.15</v>
      </c>
      <c r="L5207" s="1212"/>
      <c r="M5207" s="771">
        <f>K5207*12*I5165</f>
        <v>1921.4999999999998</v>
      </c>
    </row>
    <row r="5208" spans="1:13" ht="19.5" thickBot="1">
      <c r="A5208" s="1196" t="s">
        <v>43</v>
      </c>
      <c r="B5208" s="1197"/>
      <c r="C5208" s="1197"/>
      <c r="D5208" s="1197"/>
      <c r="E5208" s="1197"/>
      <c r="F5208" s="1197"/>
      <c r="G5208" s="1197"/>
      <c r="H5208" s="1198"/>
      <c r="I5208" s="770"/>
      <c r="J5208" s="769"/>
      <c r="K5208" s="1213">
        <f>K5209+K5210+K5211</f>
        <v>1.67</v>
      </c>
      <c r="L5208" s="1214"/>
      <c r="M5208" s="751">
        <f>K5208*12*I5165</f>
        <v>21392.7</v>
      </c>
    </row>
    <row r="5209" spans="1:13" s="513" customFormat="1">
      <c r="A5209" s="678" t="s">
        <v>42</v>
      </c>
      <c r="B5209" s="768"/>
      <c r="C5209" s="768"/>
      <c r="D5209" s="768"/>
      <c r="E5209" s="768"/>
      <c r="F5209" s="768"/>
      <c r="G5209" s="768"/>
      <c r="H5209" s="767"/>
      <c r="I5209" s="1215" t="s">
        <v>41</v>
      </c>
      <c r="J5209" s="1216"/>
      <c r="K5209" s="1217">
        <v>0.8</v>
      </c>
      <c r="L5209" s="1218"/>
      <c r="M5209" s="742">
        <f>K5209*12*I5165</f>
        <v>10248.000000000002</v>
      </c>
    </row>
    <row r="5210" spans="1:13">
      <c r="A5210" s="766" t="s">
        <v>40</v>
      </c>
      <c r="B5210" s="765"/>
      <c r="C5210" s="765"/>
      <c r="D5210" s="765"/>
      <c r="E5210" s="765"/>
      <c r="F5210" s="765"/>
      <c r="G5210" s="765"/>
      <c r="H5210" s="764"/>
      <c r="I5210" s="763" t="s">
        <v>39</v>
      </c>
      <c r="J5210" s="762"/>
      <c r="K5210" s="1190">
        <v>0.7</v>
      </c>
      <c r="L5210" s="1191"/>
      <c r="M5210" s="742">
        <f>K5210*12*I5165</f>
        <v>8966.9999999999982</v>
      </c>
    </row>
    <row r="5211" spans="1:13" ht="19.5" thickBot="1">
      <c r="A5211" s="761" t="s">
        <v>38</v>
      </c>
      <c r="B5211" s="760"/>
      <c r="C5211" s="760"/>
      <c r="D5211" s="760"/>
      <c r="E5211" s="760"/>
      <c r="F5211" s="760"/>
      <c r="G5211" s="760"/>
      <c r="H5211" s="759"/>
      <c r="I5211" s="1209" t="s">
        <v>37</v>
      </c>
      <c r="J5211" s="1210"/>
      <c r="K5211" s="1211">
        <v>0.17</v>
      </c>
      <c r="L5211" s="1212"/>
      <c r="M5211" s="742">
        <f>K5211*12*I5165</f>
        <v>2177.6999999999998</v>
      </c>
    </row>
    <row r="5212" spans="1:13" ht="19.5" thickBot="1">
      <c r="A5212" s="757" t="s">
        <v>36</v>
      </c>
      <c r="B5212" s="756"/>
      <c r="C5212" s="756"/>
      <c r="D5212" s="756"/>
      <c r="E5212" s="756"/>
      <c r="F5212" s="756"/>
      <c r="G5212" s="756"/>
      <c r="H5212" s="755"/>
      <c r="I5212" s="1260" t="s">
        <v>35</v>
      </c>
      <c r="J5212" s="1261"/>
      <c r="K5212" s="1199">
        <v>23.1</v>
      </c>
      <c r="L5212" s="1214"/>
      <c r="M5212" s="751">
        <f>K5212*12*I5165</f>
        <v>295911.00000000006</v>
      </c>
    </row>
    <row r="5213" spans="1:13" ht="19.5" thickBot="1">
      <c r="A5213" s="1183" t="s">
        <v>34</v>
      </c>
      <c r="B5213" s="1184"/>
      <c r="C5213" s="1184"/>
      <c r="D5213" s="1184"/>
      <c r="E5213" s="1184"/>
      <c r="F5213" s="1184"/>
      <c r="G5213" s="1184"/>
      <c r="H5213" s="1185"/>
      <c r="I5213" s="753"/>
      <c r="J5213" s="752"/>
      <c r="K5213" s="1199">
        <v>2.2000000000000002</v>
      </c>
      <c r="L5213" s="1214"/>
      <c r="M5213" s="751">
        <f>K5213*12*I5165</f>
        <v>28182.000000000004</v>
      </c>
    </row>
    <row r="5214" spans="1:13">
      <c r="A5214" s="750" t="s">
        <v>33</v>
      </c>
      <c r="B5214" s="749"/>
      <c r="C5214" s="749"/>
      <c r="D5214" s="749"/>
      <c r="E5214" s="749"/>
      <c r="F5214" s="749"/>
      <c r="G5214" s="749"/>
      <c r="H5214" s="747"/>
      <c r="I5214" s="1188" t="s">
        <v>32</v>
      </c>
      <c r="J5214" s="1189"/>
      <c r="K5214" s="746"/>
      <c r="L5214" s="745"/>
      <c r="M5214" s="742"/>
    </row>
    <row r="5215" spans="1:13">
      <c r="A5215" s="750" t="s">
        <v>31</v>
      </c>
      <c r="B5215" s="749"/>
      <c r="C5215" s="749"/>
      <c r="D5215" s="749"/>
      <c r="E5215" s="749"/>
      <c r="F5215" s="749"/>
      <c r="G5215" s="749"/>
      <c r="H5215" s="747"/>
      <c r="I5215" s="744"/>
      <c r="J5215" s="743"/>
      <c r="K5215" s="746"/>
      <c r="L5215" s="745"/>
      <c r="M5215" s="742"/>
    </row>
    <row r="5216" spans="1:13" ht="19.5" thickBot="1">
      <c r="A5216" s="750" t="s">
        <v>30</v>
      </c>
      <c r="B5216" s="749"/>
      <c r="C5216" s="749"/>
      <c r="D5216" s="749"/>
      <c r="E5216" s="749"/>
      <c r="F5216" s="749"/>
      <c r="G5216" s="749"/>
      <c r="H5216" s="747"/>
      <c r="I5216" s="758"/>
      <c r="J5216" s="743"/>
      <c r="K5216" s="746"/>
      <c r="L5216" s="745"/>
      <c r="M5216" s="742"/>
    </row>
    <row r="5217" spans="1:13" ht="19.5" thickBot="1">
      <c r="A5217" s="757" t="s">
        <v>29</v>
      </c>
      <c r="B5217" s="756"/>
      <c r="C5217" s="756"/>
      <c r="D5217" s="756"/>
      <c r="E5217" s="756"/>
      <c r="F5217" s="756"/>
      <c r="G5217" s="756"/>
      <c r="H5217" s="755"/>
      <c r="I5217" s="753"/>
      <c r="J5217" s="752"/>
      <c r="K5217" s="1199">
        <v>0.09</v>
      </c>
      <c r="L5217" s="1214"/>
      <c r="M5217" s="751">
        <f>K5217*12*I5165</f>
        <v>1152.9000000000001</v>
      </c>
    </row>
    <row r="5218" spans="1:13">
      <c r="A5218" s="750" t="s">
        <v>28</v>
      </c>
      <c r="B5218" s="749"/>
      <c r="C5218" s="749"/>
      <c r="D5218" s="749"/>
      <c r="E5218" s="749"/>
      <c r="F5218" s="749"/>
      <c r="G5218" s="749"/>
      <c r="H5218" s="747"/>
      <c r="I5218" s="1188" t="s">
        <v>27</v>
      </c>
      <c r="J5218" s="1189"/>
      <c r="K5218" s="754"/>
      <c r="L5218" s="745"/>
      <c r="M5218" s="742"/>
    </row>
    <row r="5219" spans="1:13" ht="19.5" thickBot="1">
      <c r="A5219" s="750" t="s">
        <v>26</v>
      </c>
      <c r="B5219" s="749"/>
      <c r="C5219" s="749"/>
      <c r="D5219" s="749"/>
      <c r="E5219" s="749"/>
      <c r="F5219" s="749"/>
      <c r="G5219" s="749"/>
      <c r="H5219" s="747"/>
      <c r="I5219" s="744"/>
      <c r="J5219" s="743"/>
      <c r="K5219" s="754"/>
      <c r="L5219" s="745"/>
      <c r="M5219" s="742"/>
    </row>
    <row r="5220" spans="1:13" ht="19.5" thickBot="1">
      <c r="A5220" s="1183" t="s">
        <v>111</v>
      </c>
      <c r="B5220" s="1184"/>
      <c r="C5220" s="1184"/>
      <c r="D5220" s="1184"/>
      <c r="E5220" s="1184"/>
      <c r="F5220" s="1184"/>
      <c r="G5220" s="1184"/>
      <c r="H5220" s="1185"/>
      <c r="I5220" s="753"/>
      <c r="J5220" s="752"/>
      <c r="K5220" s="1199">
        <v>7.92</v>
      </c>
      <c r="L5220" s="1214"/>
      <c r="M5220" s="751">
        <f>K5220*12*I5165</f>
        <v>101455.2</v>
      </c>
    </row>
    <row r="5221" spans="1:13">
      <c r="A5221" s="750" t="s">
        <v>24</v>
      </c>
      <c r="B5221" s="748"/>
      <c r="C5221" s="748"/>
      <c r="D5221" s="748"/>
      <c r="E5221" s="748"/>
      <c r="F5221" s="749"/>
      <c r="G5221" s="748"/>
      <c r="H5221" s="747"/>
      <c r="I5221" s="1179" t="s">
        <v>23</v>
      </c>
      <c r="J5221" s="1180"/>
      <c r="K5221" s="746"/>
      <c r="L5221" s="745"/>
      <c r="M5221" s="742"/>
    </row>
    <row r="5222" spans="1:13">
      <c r="A5222" s="750" t="s">
        <v>22</v>
      </c>
      <c r="B5222" s="748"/>
      <c r="C5222" s="748"/>
      <c r="D5222" s="748"/>
      <c r="E5222" s="748"/>
      <c r="F5222" s="749"/>
      <c r="G5222" s="748"/>
      <c r="H5222" s="747"/>
      <c r="I5222" s="1179" t="s">
        <v>21</v>
      </c>
      <c r="J5222" s="1180"/>
      <c r="K5222" s="746"/>
      <c r="L5222" s="745"/>
      <c r="M5222" s="742"/>
    </row>
    <row r="5223" spans="1:13">
      <c r="A5223" s="750" t="s">
        <v>20</v>
      </c>
      <c r="B5223" s="748"/>
      <c r="C5223" s="748"/>
      <c r="D5223" s="748"/>
      <c r="E5223" s="748"/>
      <c r="F5223" s="749"/>
      <c r="G5223" s="748"/>
      <c r="H5223" s="747"/>
      <c r="I5223" s="1179" t="s">
        <v>19</v>
      </c>
      <c r="J5223" s="1180"/>
      <c r="K5223" s="746"/>
      <c r="L5223" s="745"/>
      <c r="M5223" s="742"/>
    </row>
    <row r="5224" spans="1:13">
      <c r="A5224" s="750" t="s">
        <v>18</v>
      </c>
      <c r="B5224" s="748"/>
      <c r="C5224" s="748"/>
      <c r="D5224" s="748"/>
      <c r="E5224" s="748"/>
      <c r="F5224" s="749"/>
      <c r="G5224" s="748"/>
      <c r="H5224" s="747"/>
      <c r="I5224" s="1179" t="s">
        <v>17</v>
      </c>
      <c r="J5224" s="1180"/>
      <c r="K5224" s="746"/>
      <c r="L5224" s="745"/>
      <c r="M5224" s="742"/>
    </row>
    <row r="5225" spans="1:13">
      <c r="A5225" s="750" t="s">
        <v>16</v>
      </c>
      <c r="B5225" s="748"/>
      <c r="C5225" s="748"/>
      <c r="D5225" s="748"/>
      <c r="E5225" s="748"/>
      <c r="F5225" s="749"/>
      <c r="G5225" s="748"/>
      <c r="H5225" s="747"/>
      <c r="I5225" s="1179" t="s">
        <v>15</v>
      </c>
      <c r="J5225" s="1180"/>
      <c r="K5225" s="746"/>
      <c r="L5225" s="745"/>
      <c r="M5225" s="742"/>
    </row>
    <row r="5226" spans="1:13">
      <c r="A5226" s="750" t="s">
        <v>14</v>
      </c>
      <c r="B5226" s="748"/>
      <c r="C5226" s="748"/>
      <c r="D5226" s="748"/>
      <c r="E5226" s="748"/>
      <c r="F5226" s="749"/>
      <c r="G5226" s="748"/>
      <c r="H5226" s="747"/>
      <c r="I5226" s="744"/>
      <c r="J5226" s="743"/>
      <c r="K5226" s="746"/>
      <c r="L5226" s="745"/>
      <c r="M5226" s="742"/>
    </row>
    <row r="5227" spans="1:13">
      <c r="A5227" s="750" t="s">
        <v>13</v>
      </c>
      <c r="B5227" s="748"/>
      <c r="C5227" s="748"/>
      <c r="D5227" s="748"/>
      <c r="E5227" s="748"/>
      <c r="F5227" s="749"/>
      <c r="G5227" s="748"/>
      <c r="H5227" s="747"/>
      <c r="I5227" s="744"/>
      <c r="J5227" s="743"/>
      <c r="K5227" s="746"/>
      <c r="L5227" s="745"/>
      <c r="M5227" s="742"/>
    </row>
    <row r="5228" spans="1:13">
      <c r="A5228" s="750" t="s">
        <v>12</v>
      </c>
      <c r="B5228" s="748"/>
      <c r="C5228" s="748"/>
      <c r="D5228" s="748"/>
      <c r="E5228" s="748"/>
      <c r="F5228" s="749"/>
      <c r="G5228" s="748"/>
      <c r="H5228" s="747"/>
      <c r="I5228" s="744"/>
      <c r="J5228" s="743"/>
      <c r="K5228" s="746"/>
      <c r="L5228" s="745"/>
      <c r="M5228" s="742"/>
    </row>
    <row r="5229" spans="1:13">
      <c r="A5229" s="750" t="s">
        <v>11</v>
      </c>
      <c r="B5229" s="748"/>
      <c r="C5229" s="748"/>
      <c r="D5229" s="748"/>
      <c r="E5229" s="748"/>
      <c r="F5229" s="749"/>
      <c r="G5229" s="748"/>
      <c r="H5229" s="747"/>
      <c r="I5229" s="744"/>
      <c r="J5229" s="743"/>
      <c r="K5229" s="746"/>
      <c r="L5229" s="745"/>
      <c r="M5229" s="742"/>
    </row>
    <row r="5230" spans="1:13">
      <c r="A5230" s="750" t="s">
        <v>10</v>
      </c>
      <c r="B5230" s="748"/>
      <c r="C5230" s="748"/>
      <c r="D5230" s="748"/>
      <c r="E5230" s="748"/>
      <c r="F5230" s="749"/>
      <c r="G5230" s="748"/>
      <c r="H5230" s="747"/>
      <c r="I5230" s="744"/>
      <c r="J5230" s="743"/>
      <c r="K5230" s="746"/>
      <c r="L5230" s="745"/>
      <c r="M5230" s="742"/>
    </row>
    <row r="5231" spans="1:13" ht="19.5" thickBot="1">
      <c r="A5231" s="1225" t="s">
        <v>9</v>
      </c>
      <c r="B5231" s="1226"/>
      <c r="C5231" s="1226"/>
      <c r="D5231" s="1226"/>
      <c r="E5231" s="1226"/>
      <c r="F5231" s="1226"/>
      <c r="G5231" s="1226"/>
      <c r="H5231" s="1227"/>
      <c r="I5231" s="744"/>
      <c r="J5231" s="743"/>
      <c r="K5231" s="744"/>
      <c r="L5231" s="743"/>
      <c r="M5231" s="742"/>
    </row>
    <row r="5232" spans="1:13">
      <c r="A5232" s="741" t="s">
        <v>8</v>
      </c>
      <c r="B5232" s="740"/>
      <c r="C5232" s="740"/>
      <c r="D5232" s="740"/>
      <c r="E5232" s="740"/>
      <c r="F5232" s="740"/>
      <c r="G5232" s="740"/>
      <c r="H5232" s="740"/>
      <c r="I5232" s="1188" t="s">
        <v>3</v>
      </c>
      <c r="J5232" s="1189"/>
      <c r="K5232" s="739"/>
      <c r="L5232" s="738"/>
      <c r="M5232" s="737"/>
    </row>
    <row r="5233" spans="1:13" ht="19.5" thickBot="1">
      <c r="A5233" s="736" t="s">
        <v>7</v>
      </c>
      <c r="B5233" s="735"/>
      <c r="C5233" s="735"/>
      <c r="D5233" s="735"/>
      <c r="E5233" s="735"/>
      <c r="F5233" s="735"/>
      <c r="G5233" s="735"/>
      <c r="H5233" s="735"/>
      <c r="I5233" s="734"/>
      <c r="J5233" s="732"/>
      <c r="K5233" s="733"/>
      <c r="L5233" s="732"/>
      <c r="M5233" s="731"/>
    </row>
    <row r="5234" spans="1:13" ht="19.5" thickBot="1">
      <c r="A5234" s="1183" t="s">
        <v>6</v>
      </c>
      <c r="B5234" s="1184"/>
      <c r="C5234" s="1184"/>
      <c r="D5234" s="1184"/>
      <c r="E5234" s="1184"/>
      <c r="F5234" s="1184"/>
      <c r="G5234" s="1184"/>
      <c r="H5234" s="1219"/>
      <c r="I5234" s="1220" t="s">
        <v>5</v>
      </c>
      <c r="J5234" s="1221"/>
      <c r="K5234" s="1222">
        <v>1.69</v>
      </c>
      <c r="L5234" s="1223"/>
      <c r="M5234" s="725">
        <f>K5234*12*I5165</f>
        <v>21648.9</v>
      </c>
    </row>
    <row r="5235" spans="1:13" ht="19.5" thickBot="1">
      <c r="A5235" s="730" t="s">
        <v>4</v>
      </c>
      <c r="B5235" s="729"/>
      <c r="C5235" s="729"/>
      <c r="D5235" s="729"/>
      <c r="E5235" s="729"/>
      <c r="F5235" s="729"/>
      <c r="G5235" s="729"/>
      <c r="H5235" s="729"/>
      <c r="I5235" s="1220" t="s">
        <v>3</v>
      </c>
      <c r="J5235" s="1224"/>
      <c r="K5235" s="1222">
        <v>0.4</v>
      </c>
      <c r="L5235" s="1223"/>
      <c r="M5235" s="725">
        <f>K5235*I5165*12</f>
        <v>5124</v>
      </c>
    </row>
    <row r="5236" spans="1:13" s="513" customFormat="1" ht="19.5" thickBot="1">
      <c r="A5236" s="730" t="s">
        <v>2</v>
      </c>
      <c r="B5236" s="729"/>
      <c r="C5236" s="729"/>
      <c r="D5236" s="729"/>
      <c r="E5236" s="729"/>
      <c r="F5236" s="729"/>
      <c r="G5236" s="729"/>
      <c r="H5236" s="729"/>
      <c r="I5236" s="728"/>
      <c r="J5236" s="727"/>
      <c r="K5236" s="1222"/>
      <c r="L5236" s="1223"/>
      <c r="M5236" s="725">
        <f>K5236*I5165*12</f>
        <v>0</v>
      </c>
    </row>
    <row r="5237" spans="1:13" ht="19.5" thickBot="1">
      <c r="A5237" s="1183" t="s">
        <v>0</v>
      </c>
      <c r="B5237" s="1184"/>
      <c r="C5237" s="1184"/>
      <c r="D5237" s="1184"/>
      <c r="E5237" s="1184"/>
      <c r="F5237" s="1184"/>
      <c r="G5237" s="1184"/>
      <c r="H5237" s="1184"/>
      <c r="I5237" s="726"/>
      <c r="J5237" s="725"/>
      <c r="K5237" s="1207">
        <f>K5166+K5176+K5191+K5220+K5234+K5236+K5235</f>
        <v>63.890000000000008</v>
      </c>
      <c r="L5237" s="1208"/>
      <c r="M5237" s="725">
        <f>M5166+M5176+M5191+M5220+M5234+M5236+M5235</f>
        <v>818430.9</v>
      </c>
    </row>
    <row r="5276" spans="1:13" s="513" customFormat="1">
      <c r="A5276" s="511"/>
      <c r="B5276" s="511"/>
      <c r="C5276" s="511"/>
      <c r="D5276" s="511"/>
      <c r="E5276" s="511"/>
      <c r="F5276" s="511"/>
      <c r="G5276" s="511"/>
      <c r="H5276" s="511"/>
      <c r="I5276" s="511"/>
      <c r="J5276" s="511"/>
      <c r="K5276" s="511"/>
      <c r="L5276" s="511"/>
      <c r="M5276" s="511"/>
    </row>
    <row r="5289" spans="1:13" s="513" customFormat="1">
      <c r="A5289" s="511"/>
      <c r="B5289" s="511"/>
      <c r="C5289" s="511"/>
      <c r="D5289" s="511"/>
      <c r="E5289" s="511"/>
      <c r="F5289" s="511"/>
      <c r="G5289" s="511"/>
      <c r="H5289" s="511"/>
      <c r="I5289" s="511"/>
      <c r="J5289" s="511"/>
      <c r="K5289" s="511"/>
      <c r="L5289" s="511"/>
      <c r="M5289" s="511"/>
    </row>
    <row r="5311" spans="1:13" s="513" customFormat="1">
      <c r="A5311" s="511"/>
      <c r="B5311" s="511"/>
      <c r="C5311" s="511"/>
      <c r="D5311" s="511"/>
      <c r="E5311" s="511"/>
      <c r="F5311" s="511"/>
      <c r="G5311" s="511"/>
      <c r="H5311" s="511"/>
      <c r="I5311" s="511"/>
      <c r="J5311" s="511"/>
      <c r="K5311" s="511"/>
      <c r="L5311" s="511"/>
      <c r="M5311" s="511"/>
    </row>
    <row r="5316" spans="1:13" s="513" customFormat="1">
      <c r="A5316" s="511"/>
      <c r="B5316" s="511"/>
      <c r="C5316" s="511"/>
      <c r="D5316" s="511"/>
      <c r="E5316" s="511"/>
      <c r="F5316" s="511"/>
      <c r="G5316" s="511"/>
      <c r="H5316" s="511"/>
      <c r="I5316" s="511"/>
      <c r="J5316" s="511"/>
      <c r="K5316" s="511"/>
      <c r="L5316" s="511"/>
      <c r="M5316" s="511"/>
    </row>
    <row r="5356" spans="1:13" s="514" customFormat="1">
      <c r="A5356" s="511"/>
      <c r="B5356" s="511"/>
      <c r="C5356" s="511"/>
      <c r="D5356" s="511"/>
      <c r="E5356" s="511"/>
      <c r="F5356" s="511"/>
      <c r="G5356" s="511"/>
      <c r="H5356" s="511"/>
      <c r="I5356" s="511"/>
      <c r="J5356" s="511"/>
      <c r="K5356" s="511"/>
      <c r="L5356" s="511"/>
      <c r="M5356" s="511"/>
    </row>
    <row r="5369" spans="1:13" s="513" customFormat="1">
      <c r="A5369" s="511"/>
      <c r="B5369" s="511"/>
      <c r="C5369" s="511"/>
      <c r="D5369" s="511"/>
      <c r="E5369" s="511"/>
      <c r="F5369" s="511"/>
      <c r="G5369" s="511"/>
      <c r="H5369" s="511"/>
      <c r="I5369" s="511"/>
      <c r="J5369" s="511"/>
      <c r="K5369" s="511"/>
      <c r="L5369" s="511"/>
      <c r="M5369" s="511"/>
    </row>
    <row r="5395" spans="15:15">
      <c r="O5395" s="512"/>
    </row>
  </sheetData>
  <mergeCells count="5888">
    <mergeCell ref="K4833:L4833"/>
    <mergeCell ref="K3404:L3404"/>
    <mergeCell ref="K3483:L3483"/>
    <mergeCell ref="K3562:L3562"/>
    <mergeCell ref="K3641:L3641"/>
    <mergeCell ref="K3721:L3721"/>
    <mergeCell ref="K3801:L3801"/>
    <mergeCell ref="K3881:L3881"/>
    <mergeCell ref="A5079:K5079"/>
    <mergeCell ref="A5080:M5080"/>
    <mergeCell ref="K3809:L3809"/>
    <mergeCell ref="K3729:L3729"/>
    <mergeCell ref="K4402:L4402"/>
    <mergeCell ref="K4403:L4403"/>
    <mergeCell ref="K4832:L4832"/>
    <mergeCell ref="K4914:L4914"/>
    <mergeCell ref="K4994:L4994"/>
    <mergeCell ref="K5074:L5074"/>
    <mergeCell ref="K4467:L4467"/>
    <mergeCell ref="K4470:L4470"/>
    <mergeCell ref="K4475:L4475"/>
    <mergeCell ref="K4518:L4518"/>
    <mergeCell ref="K4520:L4520"/>
    <mergeCell ref="K4497:L4497"/>
    <mergeCell ref="K4483:L4483"/>
    <mergeCell ref="K3961:L3961"/>
    <mergeCell ref="K4041:L4041"/>
    <mergeCell ref="K4121:L4121"/>
    <mergeCell ref="K4201:L4201"/>
    <mergeCell ref="K4280:L4280"/>
    <mergeCell ref="K4359:L4359"/>
    <mergeCell ref="K4288:L4288"/>
    <mergeCell ref="K4129:L4129"/>
    <mergeCell ref="K4049:L4049"/>
    <mergeCell ref="I4201:J4201"/>
    <mergeCell ref="I4173:J4173"/>
    <mergeCell ref="I4177:J4177"/>
    <mergeCell ref="I4170:J4170"/>
    <mergeCell ref="I4150:J4150"/>
    <mergeCell ref="A4285:L4285"/>
    <mergeCell ref="C4287:E4287"/>
    <mergeCell ref="I4287:J4287"/>
    <mergeCell ref="K4287:L4287"/>
    <mergeCell ref="I4266:J4266"/>
    <mergeCell ref="I4267:J4267"/>
    <mergeCell ref="I4268:J4268"/>
    <mergeCell ref="I4269:J4269"/>
    <mergeCell ref="I4270:J4270"/>
    <mergeCell ref="I4280:J4280"/>
    <mergeCell ref="A4282:H4282"/>
    <mergeCell ref="K4282:L4282"/>
    <mergeCell ref="I4253:J4253"/>
    <mergeCell ref="K4253:L4253"/>
    <mergeCell ref="A4254:H4254"/>
    <mergeCell ref="K4254:L4254"/>
    <mergeCell ref="I4255:J4255"/>
    <mergeCell ref="K4255:L4255"/>
    <mergeCell ref="K4256:L4256"/>
    <mergeCell ref="I4257:J4257"/>
    <mergeCell ref="A4276:H4276"/>
    <mergeCell ref="I4277:J4277"/>
    <mergeCell ref="A4279:H4279"/>
    <mergeCell ref="I4279:J4279"/>
    <mergeCell ref="K802:L802"/>
    <mergeCell ref="K882:L882"/>
    <mergeCell ref="K962:L962"/>
    <mergeCell ref="K1042:L1042"/>
    <mergeCell ref="K1122:L1122"/>
    <mergeCell ref="A4284:L4284"/>
    <mergeCell ref="K3889:L3889"/>
    <mergeCell ref="I3562:J3562"/>
    <mergeCell ref="I3641:J3641"/>
    <mergeCell ref="I3721:J3721"/>
    <mergeCell ref="K3969:L3969"/>
    <mergeCell ref="I3404:J3404"/>
    <mergeCell ref="I3483:J3483"/>
    <mergeCell ref="I4402:J4402"/>
    <mergeCell ref="I4403:J4403"/>
    <mergeCell ref="I4346:J4346"/>
    <mergeCell ref="I639:J639"/>
    <mergeCell ref="I720:J720"/>
    <mergeCell ref="I802:J802"/>
    <mergeCell ref="I882:J882"/>
    <mergeCell ref="I962:J962"/>
    <mergeCell ref="I1042:J1042"/>
    <mergeCell ref="I3801:J3801"/>
    <mergeCell ref="I3881:J3881"/>
    <mergeCell ref="I3961:J3961"/>
    <mergeCell ref="I4041:J4041"/>
    <mergeCell ref="I4121:J4121"/>
    <mergeCell ref="A4397:H4397"/>
    <mergeCell ref="K4397:L4397"/>
    <mergeCell ref="K4398:L4398"/>
    <mergeCell ref="K4399:L4399"/>
    <mergeCell ref="K4390:L4390"/>
    <mergeCell ref="I4472:J4472"/>
    <mergeCell ref="I4473:J4473"/>
    <mergeCell ref="I4474:J4474"/>
    <mergeCell ref="I4424:J4424"/>
    <mergeCell ref="I4425:J4425"/>
    <mergeCell ref="I4426:J4426"/>
    <mergeCell ref="I4427:J4427"/>
    <mergeCell ref="I4428:J4428"/>
    <mergeCell ref="I4453:J4453"/>
    <mergeCell ref="I4458:J4458"/>
    <mergeCell ref="I4359:J4359"/>
    <mergeCell ref="I4438:J4438"/>
    <mergeCell ref="I4464:J4464"/>
    <mergeCell ref="I4465:J4465"/>
    <mergeCell ref="I4466:J4466"/>
    <mergeCell ref="I4467:J4467"/>
    <mergeCell ref="I4468:J4468"/>
    <mergeCell ref="I4470:J4470"/>
    <mergeCell ref="I4408:J4408"/>
    <mergeCell ref="I4398:J4398"/>
    <mergeCell ref="I4399:J4399"/>
    <mergeCell ref="I4390:J4390"/>
    <mergeCell ref="I4392:J4392"/>
    <mergeCell ref="I4393:J4393"/>
    <mergeCell ref="I4394:J4394"/>
    <mergeCell ref="A1:M1"/>
    <mergeCell ref="A2:M2"/>
    <mergeCell ref="A3:M3"/>
    <mergeCell ref="I4505:J4505"/>
    <mergeCell ref="I4506:J4506"/>
    <mergeCell ref="I4507:J4507"/>
    <mergeCell ref="K4495:L4495"/>
    <mergeCell ref="I4496:J4496"/>
    <mergeCell ref="K4496:L4496"/>
    <mergeCell ref="A4497:H4497"/>
    <mergeCell ref="I1254:J1254"/>
    <mergeCell ref="I1243:J1243"/>
    <mergeCell ref="I1227:J1227"/>
    <mergeCell ref="I1228:J1228"/>
    <mergeCell ref="I1476:J1476"/>
    <mergeCell ref="I1466:J1466"/>
    <mergeCell ref="I1475:J1475"/>
    <mergeCell ref="I1460:J1460"/>
    <mergeCell ref="I1444:J1444"/>
    <mergeCell ref="I1445:J1445"/>
    <mergeCell ref="I1378:J1378"/>
    <mergeCell ref="I1379:J1379"/>
    <mergeCell ref="I1339:J1339"/>
    <mergeCell ref="I1329:J1329"/>
    <mergeCell ref="I1309:J1309"/>
    <mergeCell ref="I1310:J1310"/>
    <mergeCell ref="I1377:J1377"/>
    <mergeCell ref="I1338:J1338"/>
    <mergeCell ref="I1333:J1333"/>
    <mergeCell ref="I1351:J1351"/>
    <mergeCell ref="I1122:J1122"/>
    <mergeCell ref="I1202:J1202"/>
    <mergeCell ref="I4498:J4498"/>
    <mergeCell ref="K4501:L4501"/>
    <mergeCell ref="I4502:J4502"/>
    <mergeCell ref="A4504:H4504"/>
    <mergeCell ref="K4504:L4504"/>
    <mergeCell ref="I4480:J4480"/>
    <mergeCell ref="K4480:L4480"/>
    <mergeCell ref="I4482:J4482"/>
    <mergeCell ref="K4482:L4482"/>
    <mergeCell ref="I4483:J4483"/>
    <mergeCell ref="A4521:H4521"/>
    <mergeCell ref="K4521:L4521"/>
    <mergeCell ref="I4491:J4491"/>
    <mergeCell ref="K4491:L4491"/>
    <mergeCell ref="A4492:H4492"/>
    <mergeCell ref="K4492:L4492"/>
    <mergeCell ref="I4493:J4493"/>
    <mergeCell ref="K4493:L4493"/>
    <mergeCell ref="K4494:L4494"/>
    <mergeCell ref="I4495:J4495"/>
    <mergeCell ref="I4508:J4508"/>
    <mergeCell ref="I4509:J4509"/>
    <mergeCell ref="A4515:H4515"/>
    <mergeCell ref="I4516:J4516"/>
    <mergeCell ref="A4518:H4518"/>
    <mergeCell ref="I4518:J4518"/>
    <mergeCell ref="I4519:J4519"/>
    <mergeCell ref="K4519:L4519"/>
    <mergeCell ref="A4477:H4477"/>
    <mergeCell ref="K4477:L4477"/>
    <mergeCell ref="I4478:J4478"/>
    <mergeCell ref="K4478:L4478"/>
    <mergeCell ref="I4479:J4479"/>
    <mergeCell ref="K4479:L4479"/>
    <mergeCell ref="I4488:J4488"/>
    <mergeCell ref="K4488:L4488"/>
    <mergeCell ref="I4489:J4489"/>
    <mergeCell ref="K4489:L4489"/>
    <mergeCell ref="I4490:J4490"/>
    <mergeCell ref="K4490:L4490"/>
    <mergeCell ref="A4484:H4484"/>
    <mergeCell ref="K4484:L4484"/>
    <mergeCell ref="K4485:L4485"/>
    <mergeCell ref="I4486:J4486"/>
    <mergeCell ref="K4486:L4486"/>
    <mergeCell ref="I4487:J4487"/>
    <mergeCell ref="A4440:H4440"/>
    <mergeCell ref="K4440:L4440"/>
    <mergeCell ref="A4443:L4443"/>
    <mergeCell ref="A4444:L4444"/>
    <mergeCell ref="C4446:E4446"/>
    <mergeCell ref="I4446:J4446"/>
    <mergeCell ref="K4446:L4446"/>
    <mergeCell ref="K4459:L4459"/>
    <mergeCell ref="K4460:L4460"/>
    <mergeCell ref="I4462:J4462"/>
    <mergeCell ref="K4462:L4462"/>
    <mergeCell ref="A4434:H4434"/>
    <mergeCell ref="I4435:J4435"/>
    <mergeCell ref="A4437:H4437"/>
    <mergeCell ref="I4437:J4437"/>
    <mergeCell ref="K4437:L4437"/>
    <mergeCell ref="K4439:L4439"/>
    <mergeCell ref="K4453:L4453"/>
    <mergeCell ref="I4454:J4454"/>
    <mergeCell ref="I4455:J4455"/>
    <mergeCell ref="I4456:J4456"/>
    <mergeCell ref="K4456:L4456"/>
    <mergeCell ref="I4457:J4457"/>
    <mergeCell ref="K4447:L4447"/>
    <mergeCell ref="I4448:J4448"/>
    <mergeCell ref="K4448:L4448"/>
    <mergeCell ref="I4449:J4449"/>
    <mergeCell ref="K4449:L4449"/>
    <mergeCell ref="K4450:L4450"/>
    <mergeCell ref="K4438:L4438"/>
    <mergeCell ref="K4376:L4376"/>
    <mergeCell ref="I4377:J4377"/>
    <mergeCell ref="I4378:J4378"/>
    <mergeCell ref="K4379:L4379"/>
    <mergeCell ref="K4408:L4408"/>
    <mergeCell ref="I4409:J4409"/>
    <mergeCell ref="K4409:L4409"/>
    <mergeCell ref="I4410:J4410"/>
    <mergeCell ref="K4410:L4410"/>
    <mergeCell ref="K4420:L4420"/>
    <mergeCell ref="I4421:J4421"/>
    <mergeCell ref="A4423:H4423"/>
    <mergeCell ref="K4423:L4423"/>
    <mergeCell ref="A4404:H4404"/>
    <mergeCell ref="K4404:L4404"/>
    <mergeCell ref="K4405:L4405"/>
    <mergeCell ref="I4406:J4406"/>
    <mergeCell ref="K4406:L4406"/>
    <mergeCell ref="I4407:J4407"/>
    <mergeCell ref="K4414:L4414"/>
    <mergeCell ref="I4415:J4415"/>
    <mergeCell ref="K4415:L4415"/>
    <mergeCell ref="A4416:H4416"/>
    <mergeCell ref="K4416:L4416"/>
    <mergeCell ref="I4417:J4417"/>
    <mergeCell ref="I4411:J4411"/>
    <mergeCell ref="K4411:L4411"/>
    <mergeCell ref="A4412:H4412"/>
    <mergeCell ref="K4412:L4412"/>
    <mergeCell ref="I4413:J4413"/>
    <mergeCell ref="K4413:L4413"/>
    <mergeCell ref="K4400:L4400"/>
    <mergeCell ref="K4367:L4367"/>
    <mergeCell ref="I4368:J4368"/>
    <mergeCell ref="K4368:L4368"/>
    <mergeCell ref="I4369:J4369"/>
    <mergeCell ref="K4369:L4369"/>
    <mergeCell ref="K4370:L4370"/>
    <mergeCell ref="I4373:J4373"/>
    <mergeCell ref="K4373:L4373"/>
    <mergeCell ref="I4374:J4374"/>
    <mergeCell ref="I4400:J4400"/>
    <mergeCell ref="I4342:J4342"/>
    <mergeCell ref="A4344:H4344"/>
    <mergeCell ref="K4344:L4344"/>
    <mergeCell ref="A4358:H4358"/>
    <mergeCell ref="I4358:J4358"/>
    <mergeCell ref="I4345:J4345"/>
    <mergeCell ref="K4395:L4395"/>
    <mergeCell ref="I4384:J4384"/>
    <mergeCell ref="I4385:J4385"/>
    <mergeCell ref="I4386:J4386"/>
    <mergeCell ref="I4387:J4387"/>
    <mergeCell ref="K4387:L4387"/>
    <mergeCell ref="I4388:J4388"/>
    <mergeCell ref="K4380:L4380"/>
    <mergeCell ref="I4382:J4382"/>
    <mergeCell ref="K4382:L4382"/>
    <mergeCell ref="I4347:J4347"/>
    <mergeCell ref="I4348:J4348"/>
    <mergeCell ref="I4349:J4349"/>
    <mergeCell ref="I4375:J4375"/>
    <mergeCell ref="I4376:J4376"/>
    <mergeCell ref="I4336:J4336"/>
    <mergeCell ref="K4336:L4336"/>
    <mergeCell ref="A4337:H4337"/>
    <mergeCell ref="K4337:L4337"/>
    <mergeCell ref="I4338:J4338"/>
    <mergeCell ref="K4341:L4341"/>
    <mergeCell ref="C4366:E4366"/>
    <mergeCell ref="I4366:J4366"/>
    <mergeCell ref="K4366:L4366"/>
    <mergeCell ref="I4332:J4332"/>
    <mergeCell ref="K4332:L4332"/>
    <mergeCell ref="A4333:H4333"/>
    <mergeCell ref="K4333:L4333"/>
    <mergeCell ref="I4334:J4334"/>
    <mergeCell ref="K4334:L4334"/>
    <mergeCell ref="K4335:L4335"/>
    <mergeCell ref="A4355:H4355"/>
    <mergeCell ref="I4356:J4356"/>
    <mergeCell ref="A4361:H4361"/>
    <mergeCell ref="K4361:L4361"/>
    <mergeCell ref="A4363:L4363"/>
    <mergeCell ref="A4364:L4364"/>
    <mergeCell ref="K4300:L4300"/>
    <mergeCell ref="K4301:L4301"/>
    <mergeCell ref="I4303:J4303"/>
    <mergeCell ref="K4303:L4303"/>
    <mergeCell ref="I4329:J4329"/>
    <mergeCell ref="K4329:L4329"/>
    <mergeCell ref="I4330:J4330"/>
    <mergeCell ref="K4330:L4330"/>
    <mergeCell ref="I4331:J4331"/>
    <mergeCell ref="K4331:L4331"/>
    <mergeCell ref="A4325:H4325"/>
    <mergeCell ref="K4325:L4325"/>
    <mergeCell ref="K4326:L4326"/>
    <mergeCell ref="I4327:J4327"/>
    <mergeCell ref="K4327:L4327"/>
    <mergeCell ref="I4328:J4328"/>
    <mergeCell ref="I4321:J4321"/>
    <mergeCell ref="K4321:L4321"/>
    <mergeCell ref="I4323:J4323"/>
    <mergeCell ref="K4323:L4323"/>
    <mergeCell ref="I4324:J4324"/>
    <mergeCell ref="K4324:L4324"/>
    <mergeCell ref="A4318:H4318"/>
    <mergeCell ref="K4318:L4318"/>
    <mergeCell ref="I4319:J4319"/>
    <mergeCell ref="K4319:L4319"/>
    <mergeCell ref="I4320:J4320"/>
    <mergeCell ref="K4320:L4320"/>
    <mergeCell ref="I4311:J4311"/>
    <mergeCell ref="K4311:L4311"/>
    <mergeCell ref="I4313:J4313"/>
    <mergeCell ref="I4314:J4314"/>
    <mergeCell ref="I4315:J4315"/>
    <mergeCell ref="K4316:L4316"/>
    <mergeCell ref="I4305:J4305"/>
    <mergeCell ref="I4306:J4306"/>
    <mergeCell ref="I4307:J4307"/>
    <mergeCell ref="I4308:J4308"/>
    <mergeCell ref="K4308:L4308"/>
    <mergeCell ref="I4309:J4309"/>
    <mergeCell ref="I4298:J4298"/>
    <mergeCell ref="I4299:J4299"/>
    <mergeCell ref="I4289:J4289"/>
    <mergeCell ref="K4289:L4289"/>
    <mergeCell ref="I4290:J4290"/>
    <mergeCell ref="K4290:L4290"/>
    <mergeCell ref="K4291:L4291"/>
    <mergeCell ref="I4294:J4294"/>
    <mergeCell ref="I4252:J4252"/>
    <mergeCell ref="K4252:L4252"/>
    <mergeCell ref="I4226:J4226"/>
    <mergeCell ref="I4227:J4227"/>
    <mergeCell ref="I4228:J4228"/>
    <mergeCell ref="I4229:J4229"/>
    <mergeCell ref="K4229:L4229"/>
    <mergeCell ref="I4230:J4230"/>
    <mergeCell ref="K4247:L4247"/>
    <mergeCell ref="I4248:J4248"/>
    <mergeCell ref="K4248:L4248"/>
    <mergeCell ref="I4249:J4249"/>
    <mergeCell ref="I4250:J4250"/>
    <mergeCell ref="K4250:L4250"/>
    <mergeCell ref="I4251:J4251"/>
    <mergeCell ref="K4251:L4251"/>
    <mergeCell ref="K4294:L4294"/>
    <mergeCell ref="A4239:H4239"/>
    <mergeCell ref="K4239:L4239"/>
    <mergeCell ref="I4240:J4240"/>
    <mergeCell ref="K4240:L4240"/>
    <mergeCell ref="I4241:J4241"/>
    <mergeCell ref="K4241:L4241"/>
    <mergeCell ref="I4232:J4232"/>
    <mergeCell ref="K4232:L4232"/>
    <mergeCell ref="I4234:J4234"/>
    <mergeCell ref="I4235:J4235"/>
    <mergeCell ref="I4236:J4236"/>
    <mergeCell ref="K4237:L4237"/>
    <mergeCell ref="K4279:L4279"/>
    <mergeCell ref="K4281:L4281"/>
    <mergeCell ref="I4295:J4295"/>
    <mergeCell ref="I4296:J4296"/>
    <mergeCell ref="I4297:J4297"/>
    <mergeCell ref="K4297:L4297"/>
    <mergeCell ref="I4187:J4187"/>
    <mergeCell ref="I4188:J4188"/>
    <mergeCell ref="I4189:J4189"/>
    <mergeCell ref="I4190:J4190"/>
    <mergeCell ref="I4191:J4191"/>
    <mergeCell ref="I4216:J4216"/>
    <mergeCell ref="I4217:J4217"/>
    <mergeCell ref="I4218:J4218"/>
    <mergeCell ref="K4218:L4218"/>
    <mergeCell ref="I4219:J4219"/>
    <mergeCell ref="I4220:J4220"/>
    <mergeCell ref="I4210:J4210"/>
    <mergeCell ref="K4210:L4210"/>
    <mergeCell ref="I4211:J4211"/>
    <mergeCell ref="A4265:H4265"/>
    <mergeCell ref="K4265:L4265"/>
    <mergeCell ref="I4242:J4242"/>
    <mergeCell ref="K4242:L4242"/>
    <mergeCell ref="I4244:J4244"/>
    <mergeCell ref="K4244:L4244"/>
    <mergeCell ref="I4245:J4245"/>
    <mergeCell ref="K4245:L4245"/>
    <mergeCell ref="A4246:H4246"/>
    <mergeCell ref="K4246:L4246"/>
    <mergeCell ref="K4257:L4257"/>
    <mergeCell ref="A4258:H4258"/>
    <mergeCell ref="K4258:L4258"/>
    <mergeCell ref="I4259:J4259"/>
    <mergeCell ref="K4262:L4262"/>
    <mergeCell ref="I4263:J4263"/>
    <mergeCell ref="K4211:L4211"/>
    <mergeCell ref="K4212:L4212"/>
    <mergeCell ref="A4203:H4203"/>
    <mergeCell ref="K4203:L4203"/>
    <mergeCell ref="A4205:L4205"/>
    <mergeCell ref="A4206:L4206"/>
    <mergeCell ref="C4208:E4208"/>
    <mergeCell ref="I4208:J4208"/>
    <mergeCell ref="K4208:L4208"/>
    <mergeCell ref="A4197:H4197"/>
    <mergeCell ref="I4198:J4198"/>
    <mergeCell ref="A4200:H4200"/>
    <mergeCell ref="I4200:J4200"/>
    <mergeCell ref="K4200:L4200"/>
    <mergeCell ref="K4202:L4202"/>
    <mergeCell ref="K4221:L4221"/>
    <mergeCell ref="K4222:L4222"/>
    <mergeCell ref="I4224:J4224"/>
    <mergeCell ref="K4224:L4224"/>
    <mergeCell ref="I4215:J4215"/>
    <mergeCell ref="K4215:L4215"/>
    <mergeCell ref="K4209:L4209"/>
    <mergeCell ref="K4183:L4183"/>
    <mergeCell ref="I4184:J4184"/>
    <mergeCell ref="A4186:H4186"/>
    <mergeCell ref="K4186:L4186"/>
    <mergeCell ref="I4162:J4162"/>
    <mergeCell ref="K4162:L4162"/>
    <mergeCell ref="I4164:J4164"/>
    <mergeCell ref="K4164:L4164"/>
    <mergeCell ref="I4165:J4165"/>
    <mergeCell ref="K4165:L4165"/>
    <mergeCell ref="K4177:L4177"/>
    <mergeCell ref="I4178:J4178"/>
    <mergeCell ref="K4178:L4178"/>
    <mergeCell ref="A4179:H4179"/>
    <mergeCell ref="K4179:L4179"/>
    <mergeCell ref="I4180:J4180"/>
    <mergeCell ref="K4173:L4173"/>
    <mergeCell ref="A4174:H4174"/>
    <mergeCell ref="K4174:L4174"/>
    <mergeCell ref="I4175:J4175"/>
    <mergeCell ref="K4175:L4175"/>
    <mergeCell ref="K4176:L4176"/>
    <mergeCell ref="K4135:L4135"/>
    <mergeCell ref="A4159:H4159"/>
    <mergeCell ref="K4159:L4159"/>
    <mergeCell ref="I4160:J4160"/>
    <mergeCell ref="K4160:L4160"/>
    <mergeCell ref="I4161:J4161"/>
    <mergeCell ref="K4161:L4161"/>
    <mergeCell ref="I4152:J4152"/>
    <mergeCell ref="K4152:L4152"/>
    <mergeCell ref="I4154:J4154"/>
    <mergeCell ref="I4155:J4155"/>
    <mergeCell ref="I4156:J4156"/>
    <mergeCell ref="K4157:L4157"/>
    <mergeCell ref="K4170:L4170"/>
    <mergeCell ref="I4171:J4171"/>
    <mergeCell ref="K4171:L4171"/>
    <mergeCell ref="I4172:J4172"/>
    <mergeCell ref="K4172:L4172"/>
    <mergeCell ref="I4146:J4146"/>
    <mergeCell ref="I4147:J4147"/>
    <mergeCell ref="I4148:J4148"/>
    <mergeCell ref="I4149:J4149"/>
    <mergeCell ref="K4149:L4149"/>
    <mergeCell ref="A4166:H4166"/>
    <mergeCell ref="K4166:L4166"/>
    <mergeCell ref="K4167:L4167"/>
    <mergeCell ref="I4168:J4168"/>
    <mergeCell ref="K4168:L4168"/>
    <mergeCell ref="I4169:J4169"/>
    <mergeCell ref="A4125:L4125"/>
    <mergeCell ref="A4126:L4126"/>
    <mergeCell ref="C4128:E4128"/>
    <mergeCell ref="I4128:J4128"/>
    <mergeCell ref="K4128:L4128"/>
    <mergeCell ref="A4117:H4117"/>
    <mergeCell ref="I4118:J4118"/>
    <mergeCell ref="A4120:H4120"/>
    <mergeCell ref="I4120:J4120"/>
    <mergeCell ref="K4120:L4120"/>
    <mergeCell ref="K4122:L4122"/>
    <mergeCell ref="K4141:L4141"/>
    <mergeCell ref="K4142:L4142"/>
    <mergeCell ref="I4144:J4144"/>
    <mergeCell ref="K4144:L4144"/>
    <mergeCell ref="I4107:J4107"/>
    <mergeCell ref="I4108:J4108"/>
    <mergeCell ref="I4109:J4109"/>
    <mergeCell ref="I4110:J4110"/>
    <mergeCell ref="I4111:J4111"/>
    <mergeCell ref="I4136:J4136"/>
    <mergeCell ref="I4137:J4137"/>
    <mergeCell ref="I4138:J4138"/>
    <mergeCell ref="K4138:L4138"/>
    <mergeCell ref="I4139:J4139"/>
    <mergeCell ref="I4140:J4140"/>
    <mergeCell ref="I4130:J4130"/>
    <mergeCell ref="K4130:L4130"/>
    <mergeCell ref="I4131:J4131"/>
    <mergeCell ref="K4131:L4131"/>
    <mergeCell ref="K4132:L4132"/>
    <mergeCell ref="I4135:J4135"/>
    <mergeCell ref="K4094:L4094"/>
    <mergeCell ref="I4095:J4095"/>
    <mergeCell ref="K4095:L4095"/>
    <mergeCell ref="I4089:J4089"/>
    <mergeCell ref="I4090:J4090"/>
    <mergeCell ref="K4090:L4090"/>
    <mergeCell ref="I4091:J4091"/>
    <mergeCell ref="K4091:L4091"/>
    <mergeCell ref="I4092:J4092"/>
    <mergeCell ref="K4092:L4092"/>
    <mergeCell ref="K4085:L4085"/>
    <mergeCell ref="A4086:H4086"/>
    <mergeCell ref="K4086:L4086"/>
    <mergeCell ref="K4087:L4087"/>
    <mergeCell ref="I4088:J4088"/>
    <mergeCell ref="K4088:L4088"/>
    <mergeCell ref="A4123:H4123"/>
    <mergeCell ref="K4123:L4123"/>
    <mergeCell ref="I4100:J4100"/>
    <mergeCell ref="K4103:L4103"/>
    <mergeCell ref="I4104:J4104"/>
    <mergeCell ref="A4106:H4106"/>
    <mergeCell ref="K4106:L4106"/>
    <mergeCell ref="A4079:H4079"/>
    <mergeCell ref="K4079:L4079"/>
    <mergeCell ref="I4080:J4080"/>
    <mergeCell ref="K4080:L4080"/>
    <mergeCell ref="I4081:J4081"/>
    <mergeCell ref="K4081:L4081"/>
    <mergeCell ref="I4072:J4072"/>
    <mergeCell ref="K4072:L4072"/>
    <mergeCell ref="I4074:J4074"/>
    <mergeCell ref="I4075:J4075"/>
    <mergeCell ref="I4076:J4076"/>
    <mergeCell ref="K4077:L4077"/>
    <mergeCell ref="I4082:J4082"/>
    <mergeCell ref="K4082:L4082"/>
    <mergeCell ref="I4084:J4084"/>
    <mergeCell ref="K4084:L4084"/>
    <mergeCell ref="I4085:J4085"/>
    <mergeCell ref="K4096:L4096"/>
    <mergeCell ref="I4097:J4097"/>
    <mergeCell ref="K4097:L4097"/>
    <mergeCell ref="I4098:J4098"/>
    <mergeCell ref="K4098:L4098"/>
    <mergeCell ref="A4099:H4099"/>
    <mergeCell ref="K4099:L4099"/>
    <mergeCell ref="I4093:J4093"/>
    <mergeCell ref="K4093:L4093"/>
    <mergeCell ref="A4094:H4094"/>
    <mergeCell ref="I4068:J4068"/>
    <mergeCell ref="I4069:J4069"/>
    <mergeCell ref="K4069:L4069"/>
    <mergeCell ref="I4070:J4070"/>
    <mergeCell ref="I4027:J4027"/>
    <mergeCell ref="I4028:J4028"/>
    <mergeCell ref="I4029:J4029"/>
    <mergeCell ref="I4030:J4030"/>
    <mergeCell ref="I4031:J4031"/>
    <mergeCell ref="I4056:J4056"/>
    <mergeCell ref="I4057:J4057"/>
    <mergeCell ref="I4058:J4058"/>
    <mergeCell ref="K4058:L4058"/>
    <mergeCell ref="I4059:J4059"/>
    <mergeCell ref="I4060:J4060"/>
    <mergeCell ref="I4050:J4050"/>
    <mergeCell ref="K4050:L4050"/>
    <mergeCell ref="I4051:J4051"/>
    <mergeCell ref="K4051:L4051"/>
    <mergeCell ref="K4052:L4052"/>
    <mergeCell ref="I4055:J4055"/>
    <mergeCell ref="K4055:L4055"/>
    <mergeCell ref="A4045:L4045"/>
    <mergeCell ref="A4046:L4046"/>
    <mergeCell ref="C4048:E4048"/>
    <mergeCell ref="I4048:J4048"/>
    <mergeCell ref="K4048:L4048"/>
    <mergeCell ref="A4037:H4037"/>
    <mergeCell ref="I4038:J4038"/>
    <mergeCell ref="A4040:H4040"/>
    <mergeCell ref="I4040:J4040"/>
    <mergeCell ref="K4040:L4040"/>
    <mergeCell ref="K4042:L4042"/>
    <mergeCell ref="K4061:L4061"/>
    <mergeCell ref="K4062:L4062"/>
    <mergeCell ref="I4064:J4064"/>
    <mergeCell ref="K4064:L4064"/>
    <mergeCell ref="I4066:J4066"/>
    <mergeCell ref="I4067:J4067"/>
    <mergeCell ref="K4014:L4014"/>
    <mergeCell ref="I4015:J4015"/>
    <mergeCell ref="K4015:L4015"/>
    <mergeCell ref="I4009:J4009"/>
    <mergeCell ref="I4010:J4010"/>
    <mergeCell ref="K4010:L4010"/>
    <mergeCell ref="I4011:J4011"/>
    <mergeCell ref="K4011:L4011"/>
    <mergeCell ref="I4012:J4012"/>
    <mergeCell ref="K4012:L4012"/>
    <mergeCell ref="K4005:L4005"/>
    <mergeCell ref="A4006:H4006"/>
    <mergeCell ref="K4006:L4006"/>
    <mergeCell ref="K4007:L4007"/>
    <mergeCell ref="I4008:J4008"/>
    <mergeCell ref="K4008:L4008"/>
    <mergeCell ref="A4043:H4043"/>
    <mergeCell ref="K4043:L4043"/>
    <mergeCell ref="I4020:J4020"/>
    <mergeCell ref="K4023:L4023"/>
    <mergeCell ref="I4024:J4024"/>
    <mergeCell ref="A4026:H4026"/>
    <mergeCell ref="K4026:L4026"/>
    <mergeCell ref="A3999:H3999"/>
    <mergeCell ref="K3999:L3999"/>
    <mergeCell ref="I4000:J4000"/>
    <mergeCell ref="K4000:L4000"/>
    <mergeCell ref="I4001:J4001"/>
    <mergeCell ref="K4001:L4001"/>
    <mergeCell ref="I3992:J3992"/>
    <mergeCell ref="K3992:L3992"/>
    <mergeCell ref="I3994:J3994"/>
    <mergeCell ref="I3995:J3995"/>
    <mergeCell ref="I3996:J3996"/>
    <mergeCell ref="K3997:L3997"/>
    <mergeCell ref="I4002:J4002"/>
    <mergeCell ref="K4002:L4002"/>
    <mergeCell ref="I4004:J4004"/>
    <mergeCell ref="K4004:L4004"/>
    <mergeCell ref="I4005:J4005"/>
    <mergeCell ref="K4016:L4016"/>
    <mergeCell ref="I4017:J4017"/>
    <mergeCell ref="K4017:L4017"/>
    <mergeCell ref="I4018:J4018"/>
    <mergeCell ref="K4018:L4018"/>
    <mergeCell ref="A4019:H4019"/>
    <mergeCell ref="K4019:L4019"/>
    <mergeCell ref="I4013:J4013"/>
    <mergeCell ref="K4013:L4013"/>
    <mergeCell ref="A4014:H4014"/>
    <mergeCell ref="I3988:J3988"/>
    <mergeCell ref="I3989:J3989"/>
    <mergeCell ref="K3989:L3989"/>
    <mergeCell ref="I3990:J3990"/>
    <mergeCell ref="I3947:J3947"/>
    <mergeCell ref="I3948:J3948"/>
    <mergeCell ref="I3949:J3949"/>
    <mergeCell ref="I3950:J3950"/>
    <mergeCell ref="I3951:J3951"/>
    <mergeCell ref="I3976:J3976"/>
    <mergeCell ref="I3977:J3977"/>
    <mergeCell ref="I3978:J3978"/>
    <mergeCell ref="K3978:L3978"/>
    <mergeCell ref="I3979:J3979"/>
    <mergeCell ref="I3980:J3980"/>
    <mergeCell ref="I3970:J3970"/>
    <mergeCell ref="K3970:L3970"/>
    <mergeCell ref="I3971:J3971"/>
    <mergeCell ref="K3971:L3971"/>
    <mergeCell ref="K3972:L3972"/>
    <mergeCell ref="I3975:J3975"/>
    <mergeCell ref="K3975:L3975"/>
    <mergeCell ref="A3965:L3965"/>
    <mergeCell ref="A3966:L3966"/>
    <mergeCell ref="C3968:E3968"/>
    <mergeCell ref="I3968:J3968"/>
    <mergeCell ref="K3968:L3968"/>
    <mergeCell ref="A3957:H3957"/>
    <mergeCell ref="I3958:J3958"/>
    <mergeCell ref="A3960:H3960"/>
    <mergeCell ref="I3960:J3960"/>
    <mergeCell ref="K3960:L3960"/>
    <mergeCell ref="K3962:L3962"/>
    <mergeCell ref="K3981:L3981"/>
    <mergeCell ref="K3982:L3982"/>
    <mergeCell ref="I3984:J3984"/>
    <mergeCell ref="K3984:L3984"/>
    <mergeCell ref="I3986:J3986"/>
    <mergeCell ref="I3987:J3987"/>
    <mergeCell ref="K3934:L3934"/>
    <mergeCell ref="I3935:J3935"/>
    <mergeCell ref="K3935:L3935"/>
    <mergeCell ref="I3929:J3929"/>
    <mergeCell ref="I3930:J3930"/>
    <mergeCell ref="K3930:L3930"/>
    <mergeCell ref="I3931:J3931"/>
    <mergeCell ref="K3931:L3931"/>
    <mergeCell ref="I3932:J3932"/>
    <mergeCell ref="K3932:L3932"/>
    <mergeCell ref="K3925:L3925"/>
    <mergeCell ref="A3926:H3926"/>
    <mergeCell ref="K3926:L3926"/>
    <mergeCell ref="K3927:L3927"/>
    <mergeCell ref="I3928:J3928"/>
    <mergeCell ref="K3928:L3928"/>
    <mergeCell ref="A3963:H3963"/>
    <mergeCell ref="K3963:L3963"/>
    <mergeCell ref="I3940:J3940"/>
    <mergeCell ref="K3943:L3943"/>
    <mergeCell ref="I3944:J3944"/>
    <mergeCell ref="A3946:H3946"/>
    <mergeCell ref="K3946:L3946"/>
    <mergeCell ref="A3919:H3919"/>
    <mergeCell ref="K3919:L3919"/>
    <mergeCell ref="I3920:J3920"/>
    <mergeCell ref="K3920:L3920"/>
    <mergeCell ref="I3921:J3921"/>
    <mergeCell ref="K3921:L3921"/>
    <mergeCell ref="I3912:J3912"/>
    <mergeCell ref="K3912:L3912"/>
    <mergeCell ref="I3914:J3914"/>
    <mergeCell ref="I3915:J3915"/>
    <mergeCell ref="I3916:J3916"/>
    <mergeCell ref="K3917:L3917"/>
    <mergeCell ref="I3922:J3922"/>
    <mergeCell ref="K3922:L3922"/>
    <mergeCell ref="I3924:J3924"/>
    <mergeCell ref="K3924:L3924"/>
    <mergeCell ref="I3925:J3925"/>
    <mergeCell ref="K3936:L3936"/>
    <mergeCell ref="I3937:J3937"/>
    <mergeCell ref="K3937:L3937"/>
    <mergeCell ref="I3938:J3938"/>
    <mergeCell ref="K3938:L3938"/>
    <mergeCell ref="A3939:H3939"/>
    <mergeCell ref="K3939:L3939"/>
    <mergeCell ref="I3933:J3933"/>
    <mergeCell ref="K3933:L3933"/>
    <mergeCell ref="A3934:H3934"/>
    <mergeCell ref="I3908:J3908"/>
    <mergeCell ref="I3909:J3909"/>
    <mergeCell ref="K3909:L3909"/>
    <mergeCell ref="I3910:J3910"/>
    <mergeCell ref="I3867:J3867"/>
    <mergeCell ref="I3868:J3868"/>
    <mergeCell ref="I3869:J3869"/>
    <mergeCell ref="I3870:J3870"/>
    <mergeCell ref="I3871:J3871"/>
    <mergeCell ref="I3896:J3896"/>
    <mergeCell ref="I3897:J3897"/>
    <mergeCell ref="I3898:J3898"/>
    <mergeCell ref="K3898:L3898"/>
    <mergeCell ref="I3899:J3899"/>
    <mergeCell ref="I3900:J3900"/>
    <mergeCell ref="I3890:J3890"/>
    <mergeCell ref="K3890:L3890"/>
    <mergeCell ref="I3891:J3891"/>
    <mergeCell ref="K3891:L3891"/>
    <mergeCell ref="K3892:L3892"/>
    <mergeCell ref="I3895:J3895"/>
    <mergeCell ref="K3895:L3895"/>
    <mergeCell ref="A3885:L3885"/>
    <mergeCell ref="A3886:L3886"/>
    <mergeCell ref="C3888:E3888"/>
    <mergeCell ref="I3888:J3888"/>
    <mergeCell ref="K3888:L3888"/>
    <mergeCell ref="A3877:H3877"/>
    <mergeCell ref="I3878:J3878"/>
    <mergeCell ref="A3880:H3880"/>
    <mergeCell ref="I3880:J3880"/>
    <mergeCell ref="K3880:L3880"/>
    <mergeCell ref="K3882:L3882"/>
    <mergeCell ref="K3901:L3901"/>
    <mergeCell ref="K3902:L3902"/>
    <mergeCell ref="I3904:J3904"/>
    <mergeCell ref="K3904:L3904"/>
    <mergeCell ref="I3906:J3906"/>
    <mergeCell ref="I3907:J3907"/>
    <mergeCell ref="K3854:L3854"/>
    <mergeCell ref="I3855:J3855"/>
    <mergeCell ref="K3855:L3855"/>
    <mergeCell ref="I3849:J3849"/>
    <mergeCell ref="I3850:J3850"/>
    <mergeCell ref="K3850:L3850"/>
    <mergeCell ref="I3851:J3851"/>
    <mergeCell ref="K3851:L3851"/>
    <mergeCell ref="I3852:J3852"/>
    <mergeCell ref="K3852:L3852"/>
    <mergeCell ref="K3845:L3845"/>
    <mergeCell ref="A3846:H3846"/>
    <mergeCell ref="K3846:L3846"/>
    <mergeCell ref="K3847:L3847"/>
    <mergeCell ref="I3848:J3848"/>
    <mergeCell ref="K3848:L3848"/>
    <mergeCell ref="A3883:H3883"/>
    <mergeCell ref="K3883:L3883"/>
    <mergeCell ref="I3860:J3860"/>
    <mergeCell ref="K3863:L3863"/>
    <mergeCell ref="I3864:J3864"/>
    <mergeCell ref="A3866:H3866"/>
    <mergeCell ref="K3866:L3866"/>
    <mergeCell ref="A3839:H3839"/>
    <mergeCell ref="K3839:L3839"/>
    <mergeCell ref="I3840:J3840"/>
    <mergeCell ref="K3840:L3840"/>
    <mergeCell ref="I3841:J3841"/>
    <mergeCell ref="K3841:L3841"/>
    <mergeCell ref="I3832:J3832"/>
    <mergeCell ref="K3832:L3832"/>
    <mergeCell ref="I3834:J3834"/>
    <mergeCell ref="I3835:J3835"/>
    <mergeCell ref="I3836:J3836"/>
    <mergeCell ref="K3837:L3837"/>
    <mergeCell ref="I3842:J3842"/>
    <mergeCell ref="K3842:L3842"/>
    <mergeCell ref="I3844:J3844"/>
    <mergeCell ref="K3844:L3844"/>
    <mergeCell ref="I3845:J3845"/>
    <mergeCell ref="K3856:L3856"/>
    <mergeCell ref="I3857:J3857"/>
    <mergeCell ref="K3857:L3857"/>
    <mergeCell ref="I3858:J3858"/>
    <mergeCell ref="K3858:L3858"/>
    <mergeCell ref="A3859:H3859"/>
    <mergeCell ref="K3859:L3859"/>
    <mergeCell ref="I3853:J3853"/>
    <mergeCell ref="K3853:L3853"/>
    <mergeCell ref="A3854:H3854"/>
    <mergeCell ref="I3828:J3828"/>
    <mergeCell ref="I3829:J3829"/>
    <mergeCell ref="K3829:L3829"/>
    <mergeCell ref="I3830:J3830"/>
    <mergeCell ref="I3787:J3787"/>
    <mergeCell ref="I3788:J3788"/>
    <mergeCell ref="I3789:J3789"/>
    <mergeCell ref="I3790:J3790"/>
    <mergeCell ref="I3791:J3791"/>
    <mergeCell ref="I3816:J3816"/>
    <mergeCell ref="I3817:J3817"/>
    <mergeCell ref="I3818:J3818"/>
    <mergeCell ref="K3818:L3818"/>
    <mergeCell ref="I3819:J3819"/>
    <mergeCell ref="I3820:J3820"/>
    <mergeCell ref="I3810:J3810"/>
    <mergeCell ref="K3810:L3810"/>
    <mergeCell ref="I3811:J3811"/>
    <mergeCell ref="K3811:L3811"/>
    <mergeCell ref="K3812:L3812"/>
    <mergeCell ref="I3815:J3815"/>
    <mergeCell ref="K3815:L3815"/>
    <mergeCell ref="A3805:L3805"/>
    <mergeCell ref="A3806:L3806"/>
    <mergeCell ref="C3808:E3808"/>
    <mergeCell ref="I3808:J3808"/>
    <mergeCell ref="K3808:L3808"/>
    <mergeCell ref="A3797:H3797"/>
    <mergeCell ref="I3798:J3798"/>
    <mergeCell ref="A3800:H3800"/>
    <mergeCell ref="I3800:J3800"/>
    <mergeCell ref="K3800:L3800"/>
    <mergeCell ref="K3802:L3802"/>
    <mergeCell ref="K3821:L3821"/>
    <mergeCell ref="K3822:L3822"/>
    <mergeCell ref="I3824:J3824"/>
    <mergeCell ref="K3824:L3824"/>
    <mergeCell ref="I3826:J3826"/>
    <mergeCell ref="I3827:J3827"/>
    <mergeCell ref="K3774:L3774"/>
    <mergeCell ref="I3775:J3775"/>
    <mergeCell ref="K3775:L3775"/>
    <mergeCell ref="I3769:J3769"/>
    <mergeCell ref="I3770:J3770"/>
    <mergeCell ref="K3770:L3770"/>
    <mergeCell ref="I3771:J3771"/>
    <mergeCell ref="K3771:L3771"/>
    <mergeCell ref="I3772:J3772"/>
    <mergeCell ref="K3772:L3772"/>
    <mergeCell ref="K3765:L3765"/>
    <mergeCell ref="A3766:H3766"/>
    <mergeCell ref="K3766:L3766"/>
    <mergeCell ref="K3767:L3767"/>
    <mergeCell ref="I3768:J3768"/>
    <mergeCell ref="K3768:L3768"/>
    <mergeCell ref="A3803:H3803"/>
    <mergeCell ref="K3803:L3803"/>
    <mergeCell ref="I3780:J3780"/>
    <mergeCell ref="K3783:L3783"/>
    <mergeCell ref="I3784:J3784"/>
    <mergeCell ref="A3786:H3786"/>
    <mergeCell ref="K3786:L3786"/>
    <mergeCell ref="A3759:H3759"/>
    <mergeCell ref="K3759:L3759"/>
    <mergeCell ref="I3760:J3760"/>
    <mergeCell ref="K3760:L3760"/>
    <mergeCell ref="I3761:J3761"/>
    <mergeCell ref="K3761:L3761"/>
    <mergeCell ref="I3752:J3752"/>
    <mergeCell ref="K3752:L3752"/>
    <mergeCell ref="I3754:J3754"/>
    <mergeCell ref="I3755:J3755"/>
    <mergeCell ref="I3756:J3756"/>
    <mergeCell ref="K3757:L3757"/>
    <mergeCell ref="I3762:J3762"/>
    <mergeCell ref="K3762:L3762"/>
    <mergeCell ref="I3764:J3764"/>
    <mergeCell ref="K3764:L3764"/>
    <mergeCell ref="I3765:J3765"/>
    <mergeCell ref="K3776:L3776"/>
    <mergeCell ref="I3777:J3777"/>
    <mergeCell ref="K3777:L3777"/>
    <mergeCell ref="I3778:J3778"/>
    <mergeCell ref="K3778:L3778"/>
    <mergeCell ref="A3779:H3779"/>
    <mergeCell ref="K3779:L3779"/>
    <mergeCell ref="I3773:J3773"/>
    <mergeCell ref="K3773:L3773"/>
    <mergeCell ref="A3774:H3774"/>
    <mergeCell ref="I3746:J3746"/>
    <mergeCell ref="I3747:J3747"/>
    <mergeCell ref="I3748:J3748"/>
    <mergeCell ref="I3749:J3749"/>
    <mergeCell ref="K3749:L3749"/>
    <mergeCell ref="I3750:J3750"/>
    <mergeCell ref="K3741:L3741"/>
    <mergeCell ref="K3742:L3742"/>
    <mergeCell ref="I3744:J3744"/>
    <mergeCell ref="K3744:L3744"/>
    <mergeCell ref="I3707:J3707"/>
    <mergeCell ref="I3708:J3708"/>
    <mergeCell ref="I3709:J3709"/>
    <mergeCell ref="I3710:J3710"/>
    <mergeCell ref="I3711:J3711"/>
    <mergeCell ref="I3736:J3736"/>
    <mergeCell ref="I3737:J3737"/>
    <mergeCell ref="I3738:J3738"/>
    <mergeCell ref="K3738:L3738"/>
    <mergeCell ref="I3739:J3739"/>
    <mergeCell ref="I3740:J3740"/>
    <mergeCell ref="I3730:J3730"/>
    <mergeCell ref="K3730:L3730"/>
    <mergeCell ref="I3731:J3731"/>
    <mergeCell ref="K3731:L3731"/>
    <mergeCell ref="K3732:L3732"/>
    <mergeCell ref="I3735:J3735"/>
    <mergeCell ref="K3735:L3735"/>
    <mergeCell ref="C3728:E3728"/>
    <mergeCell ref="I3728:J3728"/>
    <mergeCell ref="K3728:L3728"/>
    <mergeCell ref="I3693:J3693"/>
    <mergeCell ref="K3693:L3693"/>
    <mergeCell ref="A3694:H3694"/>
    <mergeCell ref="K3694:L3694"/>
    <mergeCell ref="I3695:J3695"/>
    <mergeCell ref="K3695:L3695"/>
    <mergeCell ref="K3696:L3696"/>
    <mergeCell ref="A3717:H3717"/>
    <mergeCell ref="I3718:J3718"/>
    <mergeCell ref="A3723:H3723"/>
    <mergeCell ref="K3723:L3723"/>
    <mergeCell ref="A3725:L3725"/>
    <mergeCell ref="A3726:L3726"/>
    <mergeCell ref="I3689:J3689"/>
    <mergeCell ref="I3690:J3690"/>
    <mergeCell ref="K3690:L3690"/>
    <mergeCell ref="I3691:J3691"/>
    <mergeCell ref="K3691:L3691"/>
    <mergeCell ref="A3686:H3686"/>
    <mergeCell ref="K3686:L3686"/>
    <mergeCell ref="K3687:L3687"/>
    <mergeCell ref="I3688:J3688"/>
    <mergeCell ref="K3688:L3688"/>
    <mergeCell ref="I3700:J3700"/>
    <mergeCell ref="K3703:L3703"/>
    <mergeCell ref="I3704:J3704"/>
    <mergeCell ref="A3706:H3706"/>
    <mergeCell ref="K3706:L3706"/>
    <mergeCell ref="A3679:H3679"/>
    <mergeCell ref="K3679:L3679"/>
    <mergeCell ref="I3680:J3680"/>
    <mergeCell ref="K3680:L3680"/>
    <mergeCell ref="I3681:J3681"/>
    <mergeCell ref="K3681:L3681"/>
    <mergeCell ref="I3682:J3682"/>
    <mergeCell ref="K3682:L3682"/>
    <mergeCell ref="I3684:J3684"/>
    <mergeCell ref="K3684:L3684"/>
    <mergeCell ref="I3685:J3685"/>
    <mergeCell ref="I3697:J3697"/>
    <mergeCell ref="K3697:L3697"/>
    <mergeCell ref="I3698:J3698"/>
    <mergeCell ref="K3698:L3698"/>
    <mergeCell ref="A3699:H3699"/>
    <mergeCell ref="K3699:L3699"/>
    <mergeCell ref="I3676:J3676"/>
    <mergeCell ref="K3677:L3677"/>
    <mergeCell ref="I3666:J3666"/>
    <mergeCell ref="I3667:J3667"/>
    <mergeCell ref="I3668:J3668"/>
    <mergeCell ref="I3669:J3669"/>
    <mergeCell ref="K3669:L3669"/>
    <mergeCell ref="I3670:J3670"/>
    <mergeCell ref="I3659:J3659"/>
    <mergeCell ref="I3660:J3660"/>
    <mergeCell ref="K3661:L3661"/>
    <mergeCell ref="K3662:L3662"/>
    <mergeCell ref="I3664:J3664"/>
    <mergeCell ref="K3664:L3664"/>
    <mergeCell ref="I3692:J3692"/>
    <mergeCell ref="K3692:L3692"/>
    <mergeCell ref="K3685:L3685"/>
    <mergeCell ref="I3658:J3658"/>
    <mergeCell ref="K3658:L3658"/>
    <mergeCell ref="K3649:L3649"/>
    <mergeCell ref="I3650:J3650"/>
    <mergeCell ref="K3650:L3650"/>
    <mergeCell ref="I3651:J3651"/>
    <mergeCell ref="K3651:L3651"/>
    <mergeCell ref="K3652:L3652"/>
    <mergeCell ref="A3645:L3645"/>
    <mergeCell ref="A3646:L3646"/>
    <mergeCell ref="C3648:E3648"/>
    <mergeCell ref="I3648:J3648"/>
    <mergeCell ref="K3648:L3648"/>
    <mergeCell ref="I3672:J3672"/>
    <mergeCell ref="K3672:L3672"/>
    <mergeCell ref="I3674:J3674"/>
    <mergeCell ref="I3675:J3675"/>
    <mergeCell ref="K3617:L3617"/>
    <mergeCell ref="A3640:H3640"/>
    <mergeCell ref="I3640:J3640"/>
    <mergeCell ref="K3640:L3640"/>
    <mergeCell ref="K3642:L3642"/>
    <mergeCell ref="A3643:H3643"/>
    <mergeCell ref="K3643:L3643"/>
    <mergeCell ref="I3628:J3628"/>
    <mergeCell ref="I3629:J3629"/>
    <mergeCell ref="I3630:J3630"/>
    <mergeCell ref="I3631:J3631"/>
    <mergeCell ref="A3637:H3637"/>
    <mergeCell ref="I3638:J3638"/>
    <mergeCell ref="I3655:J3655"/>
    <mergeCell ref="K3655:L3655"/>
    <mergeCell ref="I3656:J3656"/>
    <mergeCell ref="I3657:J3657"/>
    <mergeCell ref="I3612:J3612"/>
    <mergeCell ref="K3612:L3612"/>
    <mergeCell ref="I3613:J3613"/>
    <mergeCell ref="K3613:L3613"/>
    <mergeCell ref="I3614:J3614"/>
    <mergeCell ref="K3614:L3614"/>
    <mergeCell ref="K3608:L3608"/>
    <mergeCell ref="I3609:J3609"/>
    <mergeCell ref="K3609:L3609"/>
    <mergeCell ref="I3610:J3610"/>
    <mergeCell ref="I3611:J3611"/>
    <mergeCell ref="K3611:L3611"/>
    <mergeCell ref="I3624:J3624"/>
    <mergeCell ref="A3626:H3626"/>
    <mergeCell ref="K3626:L3626"/>
    <mergeCell ref="I3627:J3627"/>
    <mergeCell ref="I3605:J3605"/>
    <mergeCell ref="K3605:L3605"/>
    <mergeCell ref="I3606:J3606"/>
    <mergeCell ref="K3606:L3606"/>
    <mergeCell ref="A3607:H3607"/>
    <mergeCell ref="K3607:L3607"/>
    <mergeCell ref="I3618:J3618"/>
    <mergeCell ref="K3618:L3618"/>
    <mergeCell ref="A3619:H3619"/>
    <mergeCell ref="K3619:L3619"/>
    <mergeCell ref="I3620:J3620"/>
    <mergeCell ref="K3623:L3623"/>
    <mergeCell ref="A3615:H3615"/>
    <mergeCell ref="K3615:L3615"/>
    <mergeCell ref="I3616:J3616"/>
    <mergeCell ref="K3616:L3616"/>
    <mergeCell ref="I3601:J3601"/>
    <mergeCell ref="K3601:L3601"/>
    <mergeCell ref="I3602:J3602"/>
    <mergeCell ref="K3602:L3602"/>
    <mergeCell ref="I3603:J3603"/>
    <mergeCell ref="K3603:L3603"/>
    <mergeCell ref="I3595:J3595"/>
    <mergeCell ref="I3596:J3596"/>
    <mergeCell ref="I3597:J3597"/>
    <mergeCell ref="K3598:L3598"/>
    <mergeCell ref="A3600:H3600"/>
    <mergeCell ref="K3600:L3600"/>
    <mergeCell ref="I3589:J3589"/>
    <mergeCell ref="I3590:J3590"/>
    <mergeCell ref="K3590:L3590"/>
    <mergeCell ref="I3591:J3591"/>
    <mergeCell ref="I3593:J3593"/>
    <mergeCell ref="K3593:L3593"/>
    <mergeCell ref="C3569:E3569"/>
    <mergeCell ref="I3569:J3569"/>
    <mergeCell ref="K3569:L3569"/>
    <mergeCell ref="K3570:L3570"/>
    <mergeCell ref="I3571:J3571"/>
    <mergeCell ref="K3571:L3571"/>
    <mergeCell ref="A3558:H3558"/>
    <mergeCell ref="I3559:J3559"/>
    <mergeCell ref="A3564:H3564"/>
    <mergeCell ref="K3564:L3564"/>
    <mergeCell ref="A3566:L3566"/>
    <mergeCell ref="A3567:L3567"/>
    <mergeCell ref="K3583:L3583"/>
    <mergeCell ref="I3585:J3585"/>
    <mergeCell ref="K3585:L3585"/>
    <mergeCell ref="I3587:J3587"/>
    <mergeCell ref="I3588:J3588"/>
    <mergeCell ref="I3578:J3578"/>
    <mergeCell ref="I3579:J3579"/>
    <mergeCell ref="K3579:L3579"/>
    <mergeCell ref="I3580:J3580"/>
    <mergeCell ref="I3581:J3581"/>
    <mergeCell ref="K3582:L3582"/>
    <mergeCell ref="I3572:J3572"/>
    <mergeCell ref="K3572:L3572"/>
    <mergeCell ref="K3573:L3573"/>
    <mergeCell ref="I3576:J3576"/>
    <mergeCell ref="K3576:L3576"/>
    <mergeCell ref="I3577:J3577"/>
    <mergeCell ref="I3527:J3527"/>
    <mergeCell ref="K3527:L3527"/>
    <mergeCell ref="A3528:H3528"/>
    <mergeCell ref="K3528:L3528"/>
    <mergeCell ref="K3529:L3529"/>
    <mergeCell ref="I3541:J3541"/>
    <mergeCell ref="K3544:L3544"/>
    <mergeCell ref="I3545:J3545"/>
    <mergeCell ref="A3547:H3547"/>
    <mergeCell ref="K3547:L3547"/>
    <mergeCell ref="I3548:J3548"/>
    <mergeCell ref="I3537:J3537"/>
    <mergeCell ref="K3537:L3537"/>
    <mergeCell ref="K3538:L3538"/>
    <mergeCell ref="I3539:J3539"/>
    <mergeCell ref="K3539:L3539"/>
    <mergeCell ref="A3540:H3540"/>
    <mergeCell ref="K3540:L3540"/>
    <mergeCell ref="I3534:J3534"/>
    <mergeCell ref="K3534:L3534"/>
    <mergeCell ref="I3535:J3535"/>
    <mergeCell ref="K3535:L3535"/>
    <mergeCell ref="A3536:H3536"/>
    <mergeCell ref="K3536:L3536"/>
    <mergeCell ref="I3530:J3530"/>
    <mergeCell ref="K3530:L3530"/>
    <mergeCell ref="I3531:J3531"/>
    <mergeCell ref="I3532:J3532"/>
    <mergeCell ref="K3532:L3532"/>
    <mergeCell ref="I3533:J3533"/>
    <mergeCell ref="K3533:L3533"/>
    <mergeCell ref="I3549:J3549"/>
    <mergeCell ref="I3550:J3550"/>
    <mergeCell ref="A3561:H3561"/>
    <mergeCell ref="I3561:J3561"/>
    <mergeCell ref="K3561:L3561"/>
    <mergeCell ref="I3551:J3551"/>
    <mergeCell ref="I3552:J3552"/>
    <mergeCell ref="I3524:J3524"/>
    <mergeCell ref="K3524:L3524"/>
    <mergeCell ref="I3526:J3526"/>
    <mergeCell ref="K3526:L3526"/>
    <mergeCell ref="K3494:L3494"/>
    <mergeCell ref="I3497:J3497"/>
    <mergeCell ref="K3497:L3497"/>
    <mergeCell ref="I3498:J3498"/>
    <mergeCell ref="I3499:J3499"/>
    <mergeCell ref="I3500:J3500"/>
    <mergeCell ref="K3519:L3519"/>
    <mergeCell ref="A3521:H3521"/>
    <mergeCell ref="K3521:L3521"/>
    <mergeCell ref="I3522:J3522"/>
    <mergeCell ref="K3522:L3522"/>
    <mergeCell ref="I3523:J3523"/>
    <mergeCell ref="K3523:L3523"/>
    <mergeCell ref="I3512:J3512"/>
    <mergeCell ref="I3514:J3514"/>
    <mergeCell ref="K3514:L3514"/>
    <mergeCell ref="I3516:J3516"/>
    <mergeCell ref="I3517:J3517"/>
    <mergeCell ref="I3518:J3518"/>
    <mergeCell ref="I3508:J3508"/>
    <mergeCell ref="I3509:J3509"/>
    <mergeCell ref="I3510:J3510"/>
    <mergeCell ref="I3511:J3511"/>
    <mergeCell ref="K3511:L3511"/>
    <mergeCell ref="I3480:J3480"/>
    <mergeCell ref="K3491:L3491"/>
    <mergeCell ref="I3492:J3492"/>
    <mergeCell ref="K3492:L3492"/>
    <mergeCell ref="I3493:J3493"/>
    <mergeCell ref="K3500:L3500"/>
    <mergeCell ref="I3501:J3501"/>
    <mergeCell ref="I3502:J3502"/>
    <mergeCell ref="K3503:L3503"/>
    <mergeCell ref="K3504:L3504"/>
    <mergeCell ref="I3506:J3506"/>
    <mergeCell ref="K3506:L3506"/>
    <mergeCell ref="K3484:L3484"/>
    <mergeCell ref="K3450:L3450"/>
    <mergeCell ref="I3451:J3451"/>
    <mergeCell ref="K3451:L3451"/>
    <mergeCell ref="I3452:J3452"/>
    <mergeCell ref="I3453:J3453"/>
    <mergeCell ref="K3453:L3453"/>
    <mergeCell ref="I3469:J3469"/>
    <mergeCell ref="I3470:J3470"/>
    <mergeCell ref="I3471:J3471"/>
    <mergeCell ref="I3472:J3472"/>
    <mergeCell ref="I3473:J3473"/>
    <mergeCell ref="I3458:J3458"/>
    <mergeCell ref="K3458:L3458"/>
    <mergeCell ref="K3459:L3459"/>
    <mergeCell ref="A3479:H3479"/>
    <mergeCell ref="K3493:L3493"/>
    <mergeCell ref="I3460:J3460"/>
    <mergeCell ref="K3460:L3460"/>
    <mergeCell ref="A3461:H3461"/>
    <mergeCell ref="K3461:L3461"/>
    <mergeCell ref="I3462:J3462"/>
    <mergeCell ref="K3465:L3465"/>
    <mergeCell ref="I3466:J3466"/>
    <mergeCell ref="A3468:H3468"/>
    <mergeCell ref="K3468:L3468"/>
    <mergeCell ref="A3485:H3485"/>
    <mergeCell ref="K3485:L3485"/>
    <mergeCell ref="A3487:L3487"/>
    <mergeCell ref="A3488:L3488"/>
    <mergeCell ref="C3490:E3490"/>
    <mergeCell ref="I3490:J3490"/>
    <mergeCell ref="K3490:L3490"/>
    <mergeCell ref="I3437:J3437"/>
    <mergeCell ref="I3438:J3438"/>
    <mergeCell ref="I3439:J3439"/>
    <mergeCell ref="K3440:L3440"/>
    <mergeCell ref="A3442:H3442"/>
    <mergeCell ref="I3454:J3454"/>
    <mergeCell ref="K3454:L3454"/>
    <mergeCell ref="I3455:J3455"/>
    <mergeCell ref="K3455:L3455"/>
    <mergeCell ref="I3456:J3456"/>
    <mergeCell ref="K3456:L3456"/>
    <mergeCell ref="A3482:H3482"/>
    <mergeCell ref="I3482:J3482"/>
    <mergeCell ref="K3482:L3482"/>
    <mergeCell ref="I3422:J3422"/>
    <mergeCell ref="I3423:J3423"/>
    <mergeCell ref="K3424:L3424"/>
    <mergeCell ref="I3447:J3447"/>
    <mergeCell ref="K3447:L3447"/>
    <mergeCell ref="I3448:J3448"/>
    <mergeCell ref="K3448:L3448"/>
    <mergeCell ref="A3449:H3449"/>
    <mergeCell ref="K3449:L3449"/>
    <mergeCell ref="K3442:L3442"/>
    <mergeCell ref="I3443:J3443"/>
    <mergeCell ref="K3443:L3443"/>
    <mergeCell ref="I3444:J3444"/>
    <mergeCell ref="K3444:L3444"/>
    <mergeCell ref="I3445:J3445"/>
    <mergeCell ref="K3445:L3445"/>
    <mergeCell ref="A3457:H3457"/>
    <mergeCell ref="K3457:L3457"/>
    <mergeCell ref="I3419:J3419"/>
    <mergeCell ref="A3382:H3382"/>
    <mergeCell ref="K3382:L3382"/>
    <mergeCell ref="I3383:J3383"/>
    <mergeCell ref="K3386:L3386"/>
    <mergeCell ref="I3387:J3387"/>
    <mergeCell ref="A3406:H3406"/>
    <mergeCell ref="K3406:L3406"/>
    <mergeCell ref="A3408:L3408"/>
    <mergeCell ref="A3409:L3409"/>
    <mergeCell ref="C3411:E3411"/>
    <mergeCell ref="I3411:J3411"/>
    <mergeCell ref="K3411:L3411"/>
    <mergeCell ref="I3432:J3432"/>
    <mergeCell ref="K3432:L3432"/>
    <mergeCell ref="I3433:J3433"/>
    <mergeCell ref="I3435:J3435"/>
    <mergeCell ref="K3435:L3435"/>
    <mergeCell ref="K3405:L3405"/>
    <mergeCell ref="K3412:L3412"/>
    <mergeCell ref="I3413:J3413"/>
    <mergeCell ref="K3413:L3413"/>
    <mergeCell ref="I3414:J3414"/>
    <mergeCell ref="K3425:L3425"/>
    <mergeCell ref="I3427:J3427"/>
    <mergeCell ref="K3427:L3427"/>
    <mergeCell ref="I3429:J3429"/>
    <mergeCell ref="I3430:J3430"/>
    <mergeCell ref="I3431:J3431"/>
    <mergeCell ref="I3420:J3420"/>
    <mergeCell ref="I3421:J3421"/>
    <mergeCell ref="K3421:L3421"/>
    <mergeCell ref="I3376:J3376"/>
    <mergeCell ref="K3376:L3376"/>
    <mergeCell ref="I3394:J3394"/>
    <mergeCell ref="A3400:H3400"/>
    <mergeCell ref="I3401:J3401"/>
    <mergeCell ref="A3403:H3403"/>
    <mergeCell ref="I3403:J3403"/>
    <mergeCell ref="K3403:L3403"/>
    <mergeCell ref="A3389:H3389"/>
    <mergeCell ref="K3389:L3389"/>
    <mergeCell ref="I3390:J3390"/>
    <mergeCell ref="I3391:J3391"/>
    <mergeCell ref="I3392:J3392"/>
    <mergeCell ref="I3393:J3393"/>
    <mergeCell ref="K3414:L3414"/>
    <mergeCell ref="K3415:L3415"/>
    <mergeCell ref="I3418:J3418"/>
    <mergeCell ref="K3418:L3418"/>
    <mergeCell ref="I3343:J3343"/>
    <mergeCell ref="I3344:J3344"/>
    <mergeCell ref="K3345:L3345"/>
    <mergeCell ref="K3346:L3346"/>
    <mergeCell ref="I3348:J3348"/>
    <mergeCell ref="I3366:J3366"/>
    <mergeCell ref="K3366:L3366"/>
    <mergeCell ref="I3368:J3368"/>
    <mergeCell ref="K3368:L3368"/>
    <mergeCell ref="I3369:J3369"/>
    <mergeCell ref="K3369:L3369"/>
    <mergeCell ref="K3380:L3380"/>
    <mergeCell ref="I3381:J3381"/>
    <mergeCell ref="K3381:L3381"/>
    <mergeCell ref="K3361:L3361"/>
    <mergeCell ref="A3363:H3363"/>
    <mergeCell ref="K3363:L3363"/>
    <mergeCell ref="I3364:J3364"/>
    <mergeCell ref="K3364:L3364"/>
    <mergeCell ref="I3365:J3365"/>
    <mergeCell ref="K3365:L3365"/>
    <mergeCell ref="I3377:J3377"/>
    <mergeCell ref="K3377:L3377"/>
    <mergeCell ref="A3378:H3378"/>
    <mergeCell ref="K3378:L3378"/>
    <mergeCell ref="I3379:J3379"/>
    <mergeCell ref="K3379:L3379"/>
    <mergeCell ref="I3373:J3373"/>
    <mergeCell ref="I3374:J3374"/>
    <mergeCell ref="K3374:L3374"/>
    <mergeCell ref="I3375:J3375"/>
    <mergeCell ref="K3375:L3375"/>
    <mergeCell ref="I3354:J3354"/>
    <mergeCell ref="I3356:J3356"/>
    <mergeCell ref="K3356:L3356"/>
    <mergeCell ref="I3358:J3358"/>
    <mergeCell ref="I3359:J3359"/>
    <mergeCell ref="I3360:J3360"/>
    <mergeCell ref="K3348:L3348"/>
    <mergeCell ref="I3350:J3350"/>
    <mergeCell ref="I3351:J3351"/>
    <mergeCell ref="I3352:J3352"/>
    <mergeCell ref="I3353:J3353"/>
    <mergeCell ref="K3353:L3353"/>
    <mergeCell ref="A3370:H3370"/>
    <mergeCell ref="K3370:L3370"/>
    <mergeCell ref="K3371:L3371"/>
    <mergeCell ref="I3372:J3372"/>
    <mergeCell ref="K3372:L3372"/>
    <mergeCell ref="I3342:J3342"/>
    <mergeCell ref="K3342:L3342"/>
    <mergeCell ref="K3324:L3324"/>
    <mergeCell ref="K3326:L3326"/>
    <mergeCell ref="I3324:J3324"/>
    <mergeCell ref="I3325:J3325"/>
    <mergeCell ref="K3325:L3325"/>
    <mergeCell ref="I3334:J3334"/>
    <mergeCell ref="K3334:L3334"/>
    <mergeCell ref="I3335:J3335"/>
    <mergeCell ref="K3335:L3335"/>
    <mergeCell ref="K3336:L3336"/>
    <mergeCell ref="I3339:J3339"/>
    <mergeCell ref="K3339:L3339"/>
    <mergeCell ref="A3329:L3329"/>
    <mergeCell ref="A3330:L3330"/>
    <mergeCell ref="C3332:E3332"/>
    <mergeCell ref="I3332:J3332"/>
    <mergeCell ref="K3332:L3332"/>
    <mergeCell ref="K3333:L3333"/>
    <mergeCell ref="I3304:J3304"/>
    <mergeCell ref="K3307:L3307"/>
    <mergeCell ref="I3308:J3308"/>
    <mergeCell ref="A3310:H3310"/>
    <mergeCell ref="K3310:L3310"/>
    <mergeCell ref="A3327:H3327"/>
    <mergeCell ref="K3327:L3327"/>
    <mergeCell ref="I3311:J3311"/>
    <mergeCell ref="I3312:J3312"/>
    <mergeCell ref="I3313:J3313"/>
    <mergeCell ref="I3314:J3314"/>
    <mergeCell ref="I3315:J3315"/>
    <mergeCell ref="A3321:H3321"/>
    <mergeCell ref="I3322:J3322"/>
    <mergeCell ref="A3324:H3324"/>
    <mergeCell ref="I3340:J3340"/>
    <mergeCell ref="I3341:J3341"/>
    <mergeCell ref="K3301:L3301"/>
    <mergeCell ref="I3302:J3302"/>
    <mergeCell ref="K3302:L3302"/>
    <mergeCell ref="I3293:J3293"/>
    <mergeCell ref="K3293:L3293"/>
    <mergeCell ref="I3294:J3294"/>
    <mergeCell ref="I3295:J3295"/>
    <mergeCell ref="K3295:L3295"/>
    <mergeCell ref="I3296:J3296"/>
    <mergeCell ref="K3296:L3296"/>
    <mergeCell ref="I3298:J3298"/>
    <mergeCell ref="K3298:L3298"/>
    <mergeCell ref="A3299:H3299"/>
    <mergeCell ref="K3299:L3299"/>
    <mergeCell ref="I3300:J3300"/>
    <mergeCell ref="K3300:L3300"/>
    <mergeCell ref="A3303:H3303"/>
    <mergeCell ref="K3303:L3303"/>
    <mergeCell ref="A3291:H3291"/>
    <mergeCell ref="K3291:L3291"/>
    <mergeCell ref="K3292:L3292"/>
    <mergeCell ref="I3280:J3280"/>
    <mergeCell ref="I3281:J3281"/>
    <mergeCell ref="K3282:L3282"/>
    <mergeCell ref="A3284:H3284"/>
    <mergeCell ref="K3284:L3284"/>
    <mergeCell ref="I3285:J3285"/>
    <mergeCell ref="K3285:L3285"/>
    <mergeCell ref="I3297:J3297"/>
    <mergeCell ref="K3297:L3297"/>
    <mergeCell ref="I3287:J3287"/>
    <mergeCell ref="K3287:L3287"/>
    <mergeCell ref="I3289:J3289"/>
    <mergeCell ref="K3289:L3289"/>
    <mergeCell ref="I3290:J3290"/>
    <mergeCell ref="K3290:L3290"/>
    <mergeCell ref="I3279:J3279"/>
    <mergeCell ref="I3262:J3262"/>
    <mergeCell ref="I3263:J3263"/>
    <mergeCell ref="K3263:L3263"/>
    <mergeCell ref="I3264:J3264"/>
    <mergeCell ref="I3265:J3265"/>
    <mergeCell ref="K3266:L3266"/>
    <mergeCell ref="K3267:L3267"/>
    <mergeCell ref="I3269:J3269"/>
    <mergeCell ref="K3269:L3269"/>
    <mergeCell ref="I3286:J3286"/>
    <mergeCell ref="K3286:L3286"/>
    <mergeCell ref="I3271:J3271"/>
    <mergeCell ref="I3272:J3272"/>
    <mergeCell ref="I3273:J3273"/>
    <mergeCell ref="I3274:J3274"/>
    <mergeCell ref="K3274:L3274"/>
    <mergeCell ref="I3275:J3275"/>
    <mergeCell ref="I3277:J3277"/>
    <mergeCell ref="K3277:L3277"/>
    <mergeCell ref="I3253:J3253"/>
    <mergeCell ref="K3253:L3253"/>
    <mergeCell ref="I3246:J3246"/>
    <mergeCell ref="K3246:L3246"/>
    <mergeCell ref="I3232:J3232"/>
    <mergeCell ref="I3233:J3233"/>
    <mergeCell ref="I3234:J3234"/>
    <mergeCell ref="I3235:J3235"/>
    <mergeCell ref="I3236:J3236"/>
    <mergeCell ref="I3260:J3260"/>
    <mergeCell ref="K3260:L3260"/>
    <mergeCell ref="I3261:J3261"/>
    <mergeCell ref="K3245:L3245"/>
    <mergeCell ref="K3247:L3247"/>
    <mergeCell ref="A3248:H3248"/>
    <mergeCell ref="K3248:L3248"/>
    <mergeCell ref="A3250:L3250"/>
    <mergeCell ref="A3251:L3251"/>
    <mergeCell ref="C3253:E3253"/>
    <mergeCell ref="K3254:L3254"/>
    <mergeCell ref="I3255:J3255"/>
    <mergeCell ref="K3255:L3255"/>
    <mergeCell ref="I3256:J3256"/>
    <mergeCell ref="K3256:L3256"/>
    <mergeCell ref="K3257:L3257"/>
    <mergeCell ref="A3220:H3220"/>
    <mergeCell ref="K3220:L3220"/>
    <mergeCell ref="I3221:J3221"/>
    <mergeCell ref="K3221:L3221"/>
    <mergeCell ref="K3222:L3222"/>
    <mergeCell ref="I3223:J3223"/>
    <mergeCell ref="K3223:L3223"/>
    <mergeCell ref="A3242:H3242"/>
    <mergeCell ref="I3243:J3243"/>
    <mergeCell ref="A3245:H3245"/>
    <mergeCell ref="I3245:J3245"/>
    <mergeCell ref="A3224:H3224"/>
    <mergeCell ref="K3224:L3224"/>
    <mergeCell ref="I3225:J3225"/>
    <mergeCell ref="K3228:L3228"/>
    <mergeCell ref="I3229:J3229"/>
    <mergeCell ref="A3231:H3231"/>
    <mergeCell ref="I3218:J3218"/>
    <mergeCell ref="K3218:L3218"/>
    <mergeCell ref="I3208:J3208"/>
    <mergeCell ref="K3208:L3208"/>
    <mergeCell ref="I3210:J3210"/>
    <mergeCell ref="K3210:L3210"/>
    <mergeCell ref="I3211:J3211"/>
    <mergeCell ref="K3211:L3211"/>
    <mergeCell ref="I3214:J3214"/>
    <mergeCell ref="K3214:L3214"/>
    <mergeCell ref="I3215:J3215"/>
    <mergeCell ref="I3216:J3216"/>
    <mergeCell ref="K3216:L3216"/>
    <mergeCell ref="I3217:J3217"/>
    <mergeCell ref="K3217:L3217"/>
    <mergeCell ref="K3231:L3231"/>
    <mergeCell ref="I3219:J3219"/>
    <mergeCell ref="K3219:L3219"/>
    <mergeCell ref="I3207:J3207"/>
    <mergeCell ref="K3207:L3207"/>
    <mergeCell ref="I3192:J3192"/>
    <mergeCell ref="I3193:J3193"/>
    <mergeCell ref="I3194:J3194"/>
    <mergeCell ref="I3195:J3195"/>
    <mergeCell ref="K3195:L3195"/>
    <mergeCell ref="I3196:J3196"/>
    <mergeCell ref="I3198:J3198"/>
    <mergeCell ref="K3198:L3198"/>
    <mergeCell ref="A3212:H3212"/>
    <mergeCell ref="K3212:L3212"/>
    <mergeCell ref="K3213:L3213"/>
    <mergeCell ref="I3201:J3201"/>
    <mergeCell ref="I3202:J3202"/>
    <mergeCell ref="K3203:L3203"/>
    <mergeCell ref="A3205:H3205"/>
    <mergeCell ref="K3205:L3205"/>
    <mergeCell ref="I3206:J3206"/>
    <mergeCell ref="K3206:L3206"/>
    <mergeCell ref="I3181:J3181"/>
    <mergeCell ref="K3181:L3181"/>
    <mergeCell ref="I3182:J3182"/>
    <mergeCell ref="K3166:L3166"/>
    <mergeCell ref="K3168:L3168"/>
    <mergeCell ref="A3169:H3169"/>
    <mergeCell ref="K3169:L3169"/>
    <mergeCell ref="A3171:L3171"/>
    <mergeCell ref="A3172:L3172"/>
    <mergeCell ref="C3174:E3174"/>
    <mergeCell ref="K3175:L3175"/>
    <mergeCell ref="I3176:J3176"/>
    <mergeCell ref="K3176:L3176"/>
    <mergeCell ref="I3177:J3177"/>
    <mergeCell ref="K3177:L3177"/>
    <mergeCell ref="K3178:L3178"/>
    <mergeCell ref="I3200:J3200"/>
    <mergeCell ref="I3183:J3183"/>
    <mergeCell ref="I3184:J3184"/>
    <mergeCell ref="K3184:L3184"/>
    <mergeCell ref="I3185:J3185"/>
    <mergeCell ref="I3186:J3186"/>
    <mergeCell ref="K3187:L3187"/>
    <mergeCell ref="K3188:L3188"/>
    <mergeCell ref="I3190:J3190"/>
    <mergeCell ref="K3190:L3190"/>
    <mergeCell ref="I3146:J3146"/>
    <mergeCell ref="K3149:L3149"/>
    <mergeCell ref="I3150:J3150"/>
    <mergeCell ref="A3152:H3152"/>
    <mergeCell ref="K3152:L3152"/>
    <mergeCell ref="A3163:H3163"/>
    <mergeCell ref="I3164:J3164"/>
    <mergeCell ref="A3166:H3166"/>
    <mergeCell ref="I3166:J3166"/>
    <mergeCell ref="I3167:J3167"/>
    <mergeCell ref="K3167:L3167"/>
    <mergeCell ref="I3174:J3174"/>
    <mergeCell ref="K3174:L3174"/>
    <mergeCell ref="I3153:J3153"/>
    <mergeCell ref="I3154:J3154"/>
    <mergeCell ref="I3155:J3155"/>
    <mergeCell ref="I3156:J3156"/>
    <mergeCell ref="I3157:J3157"/>
    <mergeCell ref="K3143:L3143"/>
    <mergeCell ref="I3144:J3144"/>
    <mergeCell ref="K3144:L3144"/>
    <mergeCell ref="I3135:J3135"/>
    <mergeCell ref="K3135:L3135"/>
    <mergeCell ref="I3136:J3136"/>
    <mergeCell ref="I3137:J3137"/>
    <mergeCell ref="K3137:L3137"/>
    <mergeCell ref="I3138:J3138"/>
    <mergeCell ref="K3138:L3138"/>
    <mergeCell ref="I3140:J3140"/>
    <mergeCell ref="K3140:L3140"/>
    <mergeCell ref="A3141:H3141"/>
    <mergeCell ref="K3141:L3141"/>
    <mergeCell ref="I3142:J3142"/>
    <mergeCell ref="K3142:L3142"/>
    <mergeCell ref="A3145:H3145"/>
    <mergeCell ref="K3145:L3145"/>
    <mergeCell ref="A3133:H3133"/>
    <mergeCell ref="K3133:L3133"/>
    <mergeCell ref="K3134:L3134"/>
    <mergeCell ref="I3122:J3122"/>
    <mergeCell ref="I3123:J3123"/>
    <mergeCell ref="K3124:L3124"/>
    <mergeCell ref="A3126:H3126"/>
    <mergeCell ref="K3126:L3126"/>
    <mergeCell ref="I3127:J3127"/>
    <mergeCell ref="K3127:L3127"/>
    <mergeCell ref="I3139:J3139"/>
    <mergeCell ref="K3139:L3139"/>
    <mergeCell ref="I3129:J3129"/>
    <mergeCell ref="K3129:L3129"/>
    <mergeCell ref="I3131:J3131"/>
    <mergeCell ref="K3131:L3131"/>
    <mergeCell ref="I3132:J3132"/>
    <mergeCell ref="K3132:L3132"/>
    <mergeCell ref="I3121:J3121"/>
    <mergeCell ref="I3104:J3104"/>
    <mergeCell ref="I3105:J3105"/>
    <mergeCell ref="K3105:L3105"/>
    <mergeCell ref="I3106:J3106"/>
    <mergeCell ref="I3107:J3107"/>
    <mergeCell ref="K3108:L3108"/>
    <mergeCell ref="K3109:L3109"/>
    <mergeCell ref="I3111:J3111"/>
    <mergeCell ref="K3111:L3111"/>
    <mergeCell ref="I3128:J3128"/>
    <mergeCell ref="K3128:L3128"/>
    <mergeCell ref="I3113:J3113"/>
    <mergeCell ref="I3114:J3114"/>
    <mergeCell ref="I3115:J3115"/>
    <mergeCell ref="I3116:J3116"/>
    <mergeCell ref="K3116:L3116"/>
    <mergeCell ref="I3117:J3117"/>
    <mergeCell ref="I3119:J3119"/>
    <mergeCell ref="K3119:L3119"/>
    <mergeCell ref="I3095:J3095"/>
    <mergeCell ref="K3095:L3095"/>
    <mergeCell ref="I3088:J3088"/>
    <mergeCell ref="K3088:L3088"/>
    <mergeCell ref="I3074:J3074"/>
    <mergeCell ref="I3075:J3075"/>
    <mergeCell ref="I3076:J3076"/>
    <mergeCell ref="I3077:J3077"/>
    <mergeCell ref="I3078:J3078"/>
    <mergeCell ref="I3102:J3102"/>
    <mergeCell ref="K3102:L3102"/>
    <mergeCell ref="I3103:J3103"/>
    <mergeCell ref="K3087:L3087"/>
    <mergeCell ref="K3089:L3089"/>
    <mergeCell ref="A3090:H3090"/>
    <mergeCell ref="K3090:L3090"/>
    <mergeCell ref="A3092:L3092"/>
    <mergeCell ref="A3093:L3093"/>
    <mergeCell ref="C3095:E3095"/>
    <mergeCell ref="K3096:L3096"/>
    <mergeCell ref="I3097:J3097"/>
    <mergeCell ref="K3097:L3097"/>
    <mergeCell ref="I3098:J3098"/>
    <mergeCell ref="K3098:L3098"/>
    <mergeCell ref="K3099:L3099"/>
    <mergeCell ref="A3062:H3062"/>
    <mergeCell ref="K3062:L3062"/>
    <mergeCell ref="I3063:J3063"/>
    <mergeCell ref="K3063:L3063"/>
    <mergeCell ref="K3064:L3064"/>
    <mergeCell ref="I3065:J3065"/>
    <mergeCell ref="K3065:L3065"/>
    <mergeCell ref="A3084:H3084"/>
    <mergeCell ref="I3085:J3085"/>
    <mergeCell ref="A3087:H3087"/>
    <mergeCell ref="I3087:J3087"/>
    <mergeCell ref="A3066:H3066"/>
    <mergeCell ref="K3066:L3066"/>
    <mergeCell ref="I3067:J3067"/>
    <mergeCell ref="K3070:L3070"/>
    <mergeCell ref="I3071:J3071"/>
    <mergeCell ref="A3073:H3073"/>
    <mergeCell ref="I3060:J3060"/>
    <mergeCell ref="K3060:L3060"/>
    <mergeCell ref="I3050:J3050"/>
    <mergeCell ref="K3050:L3050"/>
    <mergeCell ref="I3052:J3052"/>
    <mergeCell ref="K3052:L3052"/>
    <mergeCell ref="I3053:J3053"/>
    <mergeCell ref="K3053:L3053"/>
    <mergeCell ref="I3056:J3056"/>
    <mergeCell ref="K3056:L3056"/>
    <mergeCell ref="I3057:J3057"/>
    <mergeCell ref="I3058:J3058"/>
    <mergeCell ref="K3058:L3058"/>
    <mergeCell ref="I3059:J3059"/>
    <mergeCell ref="K3059:L3059"/>
    <mergeCell ref="K3073:L3073"/>
    <mergeCell ref="I3061:J3061"/>
    <mergeCell ref="K3061:L3061"/>
    <mergeCell ref="I3049:J3049"/>
    <mergeCell ref="K3049:L3049"/>
    <mergeCell ref="I3034:J3034"/>
    <mergeCell ref="I3035:J3035"/>
    <mergeCell ref="I3036:J3036"/>
    <mergeCell ref="I3037:J3037"/>
    <mergeCell ref="K3037:L3037"/>
    <mergeCell ref="I3038:J3038"/>
    <mergeCell ref="I3040:J3040"/>
    <mergeCell ref="K3040:L3040"/>
    <mergeCell ref="A3054:H3054"/>
    <mergeCell ref="K3054:L3054"/>
    <mergeCell ref="K3055:L3055"/>
    <mergeCell ref="I3043:J3043"/>
    <mergeCell ref="I3044:J3044"/>
    <mergeCell ref="K3045:L3045"/>
    <mergeCell ref="A3047:H3047"/>
    <mergeCell ref="K3047:L3047"/>
    <mergeCell ref="I3048:J3048"/>
    <mergeCell ref="K3048:L3048"/>
    <mergeCell ref="I3023:J3023"/>
    <mergeCell ref="K3023:L3023"/>
    <mergeCell ref="I3024:J3024"/>
    <mergeCell ref="K3008:L3008"/>
    <mergeCell ref="K3010:L3010"/>
    <mergeCell ref="A3011:H3011"/>
    <mergeCell ref="K3011:L3011"/>
    <mergeCell ref="A3013:L3013"/>
    <mergeCell ref="A3014:L3014"/>
    <mergeCell ref="C3016:E3016"/>
    <mergeCell ref="K3017:L3017"/>
    <mergeCell ref="I3018:J3018"/>
    <mergeCell ref="K3018:L3018"/>
    <mergeCell ref="I3019:J3019"/>
    <mergeCell ref="K3019:L3019"/>
    <mergeCell ref="K3020:L3020"/>
    <mergeCell ref="I3042:J3042"/>
    <mergeCell ref="I3025:J3025"/>
    <mergeCell ref="I3026:J3026"/>
    <mergeCell ref="K3026:L3026"/>
    <mergeCell ref="I3027:J3027"/>
    <mergeCell ref="I3028:J3028"/>
    <mergeCell ref="K3029:L3029"/>
    <mergeCell ref="K3030:L3030"/>
    <mergeCell ref="I3032:J3032"/>
    <mergeCell ref="K3032:L3032"/>
    <mergeCell ref="I2988:J2988"/>
    <mergeCell ref="K2991:L2991"/>
    <mergeCell ref="I2992:J2992"/>
    <mergeCell ref="A2994:H2994"/>
    <mergeCell ref="K2994:L2994"/>
    <mergeCell ref="A3005:H3005"/>
    <mergeCell ref="I3006:J3006"/>
    <mergeCell ref="A3008:H3008"/>
    <mergeCell ref="I3008:J3008"/>
    <mergeCell ref="I3009:J3009"/>
    <mergeCell ref="K3009:L3009"/>
    <mergeCell ref="I3016:J3016"/>
    <mergeCell ref="K3016:L3016"/>
    <mergeCell ref="I2995:J2995"/>
    <mergeCell ref="I2996:J2996"/>
    <mergeCell ref="I2997:J2997"/>
    <mergeCell ref="I2998:J2998"/>
    <mergeCell ref="I2999:J2999"/>
    <mergeCell ref="K2985:L2985"/>
    <mergeCell ref="I2986:J2986"/>
    <mergeCell ref="K2986:L2986"/>
    <mergeCell ref="I2977:J2977"/>
    <mergeCell ref="K2977:L2977"/>
    <mergeCell ref="I2978:J2978"/>
    <mergeCell ref="I2979:J2979"/>
    <mergeCell ref="K2979:L2979"/>
    <mergeCell ref="I2980:J2980"/>
    <mergeCell ref="K2980:L2980"/>
    <mergeCell ref="I2982:J2982"/>
    <mergeCell ref="K2982:L2982"/>
    <mergeCell ref="A2983:H2983"/>
    <mergeCell ref="K2983:L2983"/>
    <mergeCell ref="I2984:J2984"/>
    <mergeCell ref="K2984:L2984"/>
    <mergeCell ref="A2987:H2987"/>
    <mergeCell ref="K2987:L2987"/>
    <mergeCell ref="A2975:H2975"/>
    <mergeCell ref="K2975:L2975"/>
    <mergeCell ref="K2976:L2976"/>
    <mergeCell ref="I2964:J2964"/>
    <mergeCell ref="I2965:J2965"/>
    <mergeCell ref="K2966:L2966"/>
    <mergeCell ref="A2968:H2968"/>
    <mergeCell ref="K2968:L2968"/>
    <mergeCell ref="I2969:J2969"/>
    <mergeCell ref="K2969:L2969"/>
    <mergeCell ref="I2981:J2981"/>
    <mergeCell ref="K2981:L2981"/>
    <mergeCell ref="I2971:J2971"/>
    <mergeCell ref="K2971:L2971"/>
    <mergeCell ref="I2973:J2973"/>
    <mergeCell ref="K2973:L2973"/>
    <mergeCell ref="I2974:J2974"/>
    <mergeCell ref="K2974:L2974"/>
    <mergeCell ref="I2963:J2963"/>
    <mergeCell ref="I2946:J2946"/>
    <mergeCell ref="I2947:J2947"/>
    <mergeCell ref="K2947:L2947"/>
    <mergeCell ref="I2948:J2948"/>
    <mergeCell ref="I2949:J2949"/>
    <mergeCell ref="K2950:L2950"/>
    <mergeCell ref="K2951:L2951"/>
    <mergeCell ref="I2953:J2953"/>
    <mergeCell ref="K2953:L2953"/>
    <mergeCell ref="I2970:J2970"/>
    <mergeCell ref="K2970:L2970"/>
    <mergeCell ref="I2955:J2955"/>
    <mergeCell ref="I2956:J2956"/>
    <mergeCell ref="I2957:J2957"/>
    <mergeCell ref="I2958:J2958"/>
    <mergeCell ref="K2958:L2958"/>
    <mergeCell ref="I2959:J2959"/>
    <mergeCell ref="I2961:J2961"/>
    <mergeCell ref="K2961:L2961"/>
    <mergeCell ref="I2937:J2937"/>
    <mergeCell ref="K2937:L2937"/>
    <mergeCell ref="I2930:J2930"/>
    <mergeCell ref="K2930:L2930"/>
    <mergeCell ref="I2916:J2916"/>
    <mergeCell ref="I2917:J2917"/>
    <mergeCell ref="I2918:J2918"/>
    <mergeCell ref="I2919:J2919"/>
    <mergeCell ref="I2920:J2920"/>
    <mergeCell ref="I2944:J2944"/>
    <mergeCell ref="K2944:L2944"/>
    <mergeCell ref="I2945:J2945"/>
    <mergeCell ref="K2929:L2929"/>
    <mergeCell ref="K2931:L2931"/>
    <mergeCell ref="A2932:H2932"/>
    <mergeCell ref="K2932:L2932"/>
    <mergeCell ref="A2934:L2934"/>
    <mergeCell ref="A2935:L2935"/>
    <mergeCell ref="C2937:E2937"/>
    <mergeCell ref="K2938:L2938"/>
    <mergeCell ref="I2939:J2939"/>
    <mergeCell ref="K2939:L2939"/>
    <mergeCell ref="I2940:J2940"/>
    <mergeCell ref="K2940:L2940"/>
    <mergeCell ref="K2941:L2941"/>
    <mergeCell ref="A2904:H2904"/>
    <mergeCell ref="K2904:L2904"/>
    <mergeCell ref="I2905:J2905"/>
    <mergeCell ref="K2905:L2905"/>
    <mergeCell ref="K2906:L2906"/>
    <mergeCell ref="I2907:J2907"/>
    <mergeCell ref="K2907:L2907"/>
    <mergeCell ref="A2926:H2926"/>
    <mergeCell ref="I2927:J2927"/>
    <mergeCell ref="A2929:H2929"/>
    <mergeCell ref="I2929:J2929"/>
    <mergeCell ref="A2908:H2908"/>
    <mergeCell ref="K2908:L2908"/>
    <mergeCell ref="I2909:J2909"/>
    <mergeCell ref="K2912:L2912"/>
    <mergeCell ref="I2913:J2913"/>
    <mergeCell ref="A2915:H2915"/>
    <mergeCell ref="I2902:J2902"/>
    <mergeCell ref="K2902:L2902"/>
    <mergeCell ref="I2892:J2892"/>
    <mergeCell ref="K2892:L2892"/>
    <mergeCell ref="I2894:J2894"/>
    <mergeCell ref="K2894:L2894"/>
    <mergeCell ref="I2895:J2895"/>
    <mergeCell ref="K2895:L2895"/>
    <mergeCell ref="I2898:J2898"/>
    <mergeCell ref="K2898:L2898"/>
    <mergeCell ref="I2899:J2899"/>
    <mergeCell ref="I2900:J2900"/>
    <mergeCell ref="K2900:L2900"/>
    <mergeCell ref="I2901:J2901"/>
    <mergeCell ref="K2901:L2901"/>
    <mergeCell ref="K2915:L2915"/>
    <mergeCell ref="I2903:J2903"/>
    <mergeCell ref="K2903:L2903"/>
    <mergeCell ref="I2891:J2891"/>
    <mergeCell ref="K2891:L2891"/>
    <mergeCell ref="I2876:J2876"/>
    <mergeCell ref="I2877:J2877"/>
    <mergeCell ref="I2878:J2878"/>
    <mergeCell ref="I2879:J2879"/>
    <mergeCell ref="K2879:L2879"/>
    <mergeCell ref="I2880:J2880"/>
    <mergeCell ref="I2882:J2882"/>
    <mergeCell ref="K2882:L2882"/>
    <mergeCell ref="A2896:H2896"/>
    <mergeCell ref="K2896:L2896"/>
    <mergeCell ref="K2897:L2897"/>
    <mergeCell ref="I2885:J2885"/>
    <mergeCell ref="I2886:J2886"/>
    <mergeCell ref="K2887:L2887"/>
    <mergeCell ref="A2889:H2889"/>
    <mergeCell ref="K2889:L2889"/>
    <mergeCell ref="I2890:J2890"/>
    <mergeCell ref="K2890:L2890"/>
    <mergeCell ref="I2865:J2865"/>
    <mergeCell ref="K2865:L2865"/>
    <mergeCell ref="I2866:J2866"/>
    <mergeCell ref="K2850:L2850"/>
    <mergeCell ref="K2852:L2852"/>
    <mergeCell ref="A2853:H2853"/>
    <mergeCell ref="K2853:L2853"/>
    <mergeCell ref="A2855:L2855"/>
    <mergeCell ref="A2856:L2856"/>
    <mergeCell ref="C2858:E2858"/>
    <mergeCell ref="K2859:L2859"/>
    <mergeCell ref="I2860:J2860"/>
    <mergeCell ref="K2860:L2860"/>
    <mergeCell ref="I2861:J2861"/>
    <mergeCell ref="K2861:L2861"/>
    <mergeCell ref="K2862:L2862"/>
    <mergeCell ref="I2884:J2884"/>
    <mergeCell ref="I2867:J2867"/>
    <mergeCell ref="I2868:J2868"/>
    <mergeCell ref="K2868:L2868"/>
    <mergeCell ref="I2869:J2869"/>
    <mergeCell ref="I2870:J2870"/>
    <mergeCell ref="K2871:L2871"/>
    <mergeCell ref="K2872:L2872"/>
    <mergeCell ref="I2874:J2874"/>
    <mergeCell ref="K2874:L2874"/>
    <mergeCell ref="I2830:J2830"/>
    <mergeCell ref="K2833:L2833"/>
    <mergeCell ref="I2834:J2834"/>
    <mergeCell ref="A2836:H2836"/>
    <mergeCell ref="K2836:L2836"/>
    <mergeCell ref="A2847:H2847"/>
    <mergeCell ref="I2848:J2848"/>
    <mergeCell ref="A2850:H2850"/>
    <mergeCell ref="I2850:J2850"/>
    <mergeCell ref="I2851:J2851"/>
    <mergeCell ref="K2851:L2851"/>
    <mergeCell ref="I2858:J2858"/>
    <mergeCell ref="K2858:L2858"/>
    <mergeCell ref="I2837:J2837"/>
    <mergeCell ref="I2838:J2838"/>
    <mergeCell ref="I2839:J2839"/>
    <mergeCell ref="I2840:J2840"/>
    <mergeCell ref="I2841:J2841"/>
    <mergeCell ref="K2827:L2827"/>
    <mergeCell ref="I2828:J2828"/>
    <mergeCell ref="K2828:L2828"/>
    <mergeCell ref="I2819:J2819"/>
    <mergeCell ref="K2819:L2819"/>
    <mergeCell ref="I2820:J2820"/>
    <mergeCell ref="I2821:J2821"/>
    <mergeCell ref="K2821:L2821"/>
    <mergeCell ref="I2822:J2822"/>
    <mergeCell ref="K2822:L2822"/>
    <mergeCell ref="I2824:J2824"/>
    <mergeCell ref="K2824:L2824"/>
    <mergeCell ref="A2825:H2825"/>
    <mergeCell ref="K2825:L2825"/>
    <mergeCell ref="I2826:J2826"/>
    <mergeCell ref="K2826:L2826"/>
    <mergeCell ref="A2829:H2829"/>
    <mergeCell ref="K2829:L2829"/>
    <mergeCell ref="A2817:H2817"/>
    <mergeCell ref="K2817:L2817"/>
    <mergeCell ref="K2818:L2818"/>
    <mergeCell ref="I2806:J2806"/>
    <mergeCell ref="I2807:J2807"/>
    <mergeCell ref="K2808:L2808"/>
    <mergeCell ref="A2810:H2810"/>
    <mergeCell ref="K2810:L2810"/>
    <mergeCell ref="I2811:J2811"/>
    <mergeCell ref="K2811:L2811"/>
    <mergeCell ref="I2823:J2823"/>
    <mergeCell ref="K2823:L2823"/>
    <mergeCell ref="I2813:J2813"/>
    <mergeCell ref="K2813:L2813"/>
    <mergeCell ref="I2815:J2815"/>
    <mergeCell ref="K2815:L2815"/>
    <mergeCell ref="I2816:J2816"/>
    <mergeCell ref="K2816:L2816"/>
    <mergeCell ref="I2805:J2805"/>
    <mergeCell ref="I2788:J2788"/>
    <mergeCell ref="I2789:J2789"/>
    <mergeCell ref="K2789:L2789"/>
    <mergeCell ref="I2790:J2790"/>
    <mergeCell ref="I2791:J2791"/>
    <mergeCell ref="K2792:L2792"/>
    <mergeCell ref="K2793:L2793"/>
    <mergeCell ref="I2795:J2795"/>
    <mergeCell ref="K2795:L2795"/>
    <mergeCell ref="I2812:J2812"/>
    <mergeCell ref="K2812:L2812"/>
    <mergeCell ref="I2797:J2797"/>
    <mergeCell ref="I2798:J2798"/>
    <mergeCell ref="I2799:J2799"/>
    <mergeCell ref="I2800:J2800"/>
    <mergeCell ref="K2800:L2800"/>
    <mergeCell ref="I2801:J2801"/>
    <mergeCell ref="I2803:J2803"/>
    <mergeCell ref="K2803:L2803"/>
    <mergeCell ref="I2779:J2779"/>
    <mergeCell ref="K2779:L2779"/>
    <mergeCell ref="I2772:J2772"/>
    <mergeCell ref="K2772:L2772"/>
    <mergeCell ref="I2758:J2758"/>
    <mergeCell ref="I2759:J2759"/>
    <mergeCell ref="I2760:J2760"/>
    <mergeCell ref="I2761:J2761"/>
    <mergeCell ref="I2762:J2762"/>
    <mergeCell ref="I2786:J2786"/>
    <mergeCell ref="K2786:L2786"/>
    <mergeCell ref="I2787:J2787"/>
    <mergeCell ref="K2771:L2771"/>
    <mergeCell ref="K2773:L2773"/>
    <mergeCell ref="A2774:H2774"/>
    <mergeCell ref="K2774:L2774"/>
    <mergeCell ref="A2776:L2776"/>
    <mergeCell ref="A2777:L2777"/>
    <mergeCell ref="C2779:E2779"/>
    <mergeCell ref="K2780:L2780"/>
    <mergeCell ref="I2781:J2781"/>
    <mergeCell ref="K2781:L2781"/>
    <mergeCell ref="I2782:J2782"/>
    <mergeCell ref="K2782:L2782"/>
    <mergeCell ref="K2783:L2783"/>
    <mergeCell ref="A2746:H2746"/>
    <mergeCell ref="K2746:L2746"/>
    <mergeCell ref="I2747:J2747"/>
    <mergeCell ref="K2747:L2747"/>
    <mergeCell ref="K2748:L2748"/>
    <mergeCell ref="I2749:J2749"/>
    <mergeCell ref="K2749:L2749"/>
    <mergeCell ref="A2768:H2768"/>
    <mergeCell ref="I2769:J2769"/>
    <mergeCell ref="A2771:H2771"/>
    <mergeCell ref="I2771:J2771"/>
    <mergeCell ref="A2750:H2750"/>
    <mergeCell ref="K2750:L2750"/>
    <mergeCell ref="I2751:J2751"/>
    <mergeCell ref="K2754:L2754"/>
    <mergeCell ref="I2755:J2755"/>
    <mergeCell ref="A2757:H2757"/>
    <mergeCell ref="I2744:J2744"/>
    <mergeCell ref="K2744:L2744"/>
    <mergeCell ref="I2734:J2734"/>
    <mergeCell ref="K2734:L2734"/>
    <mergeCell ref="I2736:J2736"/>
    <mergeCell ref="K2736:L2736"/>
    <mergeCell ref="I2737:J2737"/>
    <mergeCell ref="K2737:L2737"/>
    <mergeCell ref="I2740:J2740"/>
    <mergeCell ref="K2740:L2740"/>
    <mergeCell ref="I2741:J2741"/>
    <mergeCell ref="I2742:J2742"/>
    <mergeCell ref="K2742:L2742"/>
    <mergeCell ref="I2743:J2743"/>
    <mergeCell ref="K2743:L2743"/>
    <mergeCell ref="K2757:L2757"/>
    <mergeCell ref="I2745:J2745"/>
    <mergeCell ref="K2745:L2745"/>
    <mergeCell ref="I2733:J2733"/>
    <mergeCell ref="K2733:L2733"/>
    <mergeCell ref="I2718:J2718"/>
    <mergeCell ref="I2719:J2719"/>
    <mergeCell ref="I2720:J2720"/>
    <mergeCell ref="I2721:J2721"/>
    <mergeCell ref="K2721:L2721"/>
    <mergeCell ref="I2722:J2722"/>
    <mergeCell ref="I2724:J2724"/>
    <mergeCell ref="K2724:L2724"/>
    <mergeCell ref="A2738:H2738"/>
    <mergeCell ref="K2738:L2738"/>
    <mergeCell ref="K2739:L2739"/>
    <mergeCell ref="I2727:J2727"/>
    <mergeCell ref="I2728:J2728"/>
    <mergeCell ref="K2729:L2729"/>
    <mergeCell ref="A2731:H2731"/>
    <mergeCell ref="K2731:L2731"/>
    <mergeCell ref="I2732:J2732"/>
    <mergeCell ref="K2732:L2732"/>
    <mergeCell ref="I2707:J2707"/>
    <mergeCell ref="K2707:L2707"/>
    <mergeCell ref="I2708:J2708"/>
    <mergeCell ref="K2692:L2692"/>
    <mergeCell ref="K2694:L2694"/>
    <mergeCell ref="A2695:H2695"/>
    <mergeCell ref="K2695:L2695"/>
    <mergeCell ref="A2697:L2697"/>
    <mergeCell ref="A2698:L2698"/>
    <mergeCell ref="C2700:E2700"/>
    <mergeCell ref="K2701:L2701"/>
    <mergeCell ref="I2702:J2702"/>
    <mergeCell ref="K2702:L2702"/>
    <mergeCell ref="I2703:J2703"/>
    <mergeCell ref="K2703:L2703"/>
    <mergeCell ref="K2704:L2704"/>
    <mergeCell ref="I2726:J2726"/>
    <mergeCell ref="I2709:J2709"/>
    <mergeCell ref="I2710:J2710"/>
    <mergeCell ref="K2710:L2710"/>
    <mergeCell ref="I2711:J2711"/>
    <mergeCell ref="I2712:J2712"/>
    <mergeCell ref="K2713:L2713"/>
    <mergeCell ref="K2714:L2714"/>
    <mergeCell ref="I2716:J2716"/>
    <mergeCell ref="K2716:L2716"/>
    <mergeCell ref="I2672:J2672"/>
    <mergeCell ref="K2675:L2675"/>
    <mergeCell ref="I2676:J2676"/>
    <mergeCell ref="A2678:H2678"/>
    <mergeCell ref="K2678:L2678"/>
    <mergeCell ref="A2689:H2689"/>
    <mergeCell ref="I2690:J2690"/>
    <mergeCell ref="A2692:H2692"/>
    <mergeCell ref="I2692:J2692"/>
    <mergeCell ref="I2693:J2693"/>
    <mergeCell ref="K2693:L2693"/>
    <mergeCell ref="I2700:J2700"/>
    <mergeCell ref="K2700:L2700"/>
    <mergeCell ref="I2679:J2679"/>
    <mergeCell ref="I2680:J2680"/>
    <mergeCell ref="I2681:J2681"/>
    <mergeCell ref="I2682:J2682"/>
    <mergeCell ref="I2683:J2683"/>
    <mergeCell ref="K2669:L2669"/>
    <mergeCell ref="I2670:J2670"/>
    <mergeCell ref="K2670:L2670"/>
    <mergeCell ref="I2661:J2661"/>
    <mergeCell ref="K2661:L2661"/>
    <mergeCell ref="I2662:J2662"/>
    <mergeCell ref="I2663:J2663"/>
    <mergeCell ref="K2663:L2663"/>
    <mergeCell ref="I2664:J2664"/>
    <mergeCell ref="K2664:L2664"/>
    <mergeCell ref="I2666:J2666"/>
    <mergeCell ref="K2666:L2666"/>
    <mergeCell ref="A2667:H2667"/>
    <mergeCell ref="K2667:L2667"/>
    <mergeCell ref="I2668:J2668"/>
    <mergeCell ref="K2668:L2668"/>
    <mergeCell ref="A2671:H2671"/>
    <mergeCell ref="K2671:L2671"/>
    <mergeCell ref="A2659:H2659"/>
    <mergeCell ref="K2659:L2659"/>
    <mergeCell ref="K2660:L2660"/>
    <mergeCell ref="I2648:J2648"/>
    <mergeCell ref="I2649:J2649"/>
    <mergeCell ref="K2650:L2650"/>
    <mergeCell ref="A2652:H2652"/>
    <mergeCell ref="K2652:L2652"/>
    <mergeCell ref="I2653:J2653"/>
    <mergeCell ref="K2653:L2653"/>
    <mergeCell ref="I2665:J2665"/>
    <mergeCell ref="K2665:L2665"/>
    <mergeCell ref="I2655:J2655"/>
    <mergeCell ref="K2655:L2655"/>
    <mergeCell ref="I2657:J2657"/>
    <mergeCell ref="K2657:L2657"/>
    <mergeCell ref="I2658:J2658"/>
    <mergeCell ref="K2658:L2658"/>
    <mergeCell ref="I2647:J2647"/>
    <mergeCell ref="I2630:J2630"/>
    <mergeCell ref="I2631:J2631"/>
    <mergeCell ref="K2631:L2631"/>
    <mergeCell ref="I2632:J2632"/>
    <mergeCell ref="I2633:J2633"/>
    <mergeCell ref="K2634:L2634"/>
    <mergeCell ref="K2635:L2635"/>
    <mergeCell ref="I2637:J2637"/>
    <mergeCell ref="K2637:L2637"/>
    <mergeCell ref="I2654:J2654"/>
    <mergeCell ref="K2654:L2654"/>
    <mergeCell ref="I2639:J2639"/>
    <mergeCell ref="I2640:J2640"/>
    <mergeCell ref="I2641:J2641"/>
    <mergeCell ref="I2642:J2642"/>
    <mergeCell ref="K2642:L2642"/>
    <mergeCell ref="I2643:J2643"/>
    <mergeCell ref="I2645:J2645"/>
    <mergeCell ref="K2645:L2645"/>
    <mergeCell ref="I2621:J2621"/>
    <mergeCell ref="K2621:L2621"/>
    <mergeCell ref="I2614:J2614"/>
    <mergeCell ref="K2614:L2614"/>
    <mergeCell ref="I2600:J2600"/>
    <mergeCell ref="I2601:J2601"/>
    <mergeCell ref="I2602:J2602"/>
    <mergeCell ref="I2603:J2603"/>
    <mergeCell ref="I2604:J2604"/>
    <mergeCell ref="I2628:J2628"/>
    <mergeCell ref="K2628:L2628"/>
    <mergeCell ref="I2629:J2629"/>
    <mergeCell ref="K2613:L2613"/>
    <mergeCell ref="K2615:L2615"/>
    <mergeCell ref="A2616:H2616"/>
    <mergeCell ref="K2616:L2616"/>
    <mergeCell ref="A2618:L2618"/>
    <mergeCell ref="A2619:L2619"/>
    <mergeCell ref="C2621:E2621"/>
    <mergeCell ref="K2622:L2622"/>
    <mergeCell ref="I2623:J2623"/>
    <mergeCell ref="K2623:L2623"/>
    <mergeCell ref="I2624:J2624"/>
    <mergeCell ref="K2624:L2624"/>
    <mergeCell ref="K2625:L2625"/>
    <mergeCell ref="A2588:H2588"/>
    <mergeCell ref="K2588:L2588"/>
    <mergeCell ref="I2589:J2589"/>
    <mergeCell ref="K2589:L2589"/>
    <mergeCell ref="K2590:L2590"/>
    <mergeCell ref="I2591:J2591"/>
    <mergeCell ref="K2591:L2591"/>
    <mergeCell ref="A2610:H2610"/>
    <mergeCell ref="I2611:J2611"/>
    <mergeCell ref="A2613:H2613"/>
    <mergeCell ref="I2613:J2613"/>
    <mergeCell ref="A2592:H2592"/>
    <mergeCell ref="K2592:L2592"/>
    <mergeCell ref="I2593:J2593"/>
    <mergeCell ref="K2596:L2596"/>
    <mergeCell ref="I2597:J2597"/>
    <mergeCell ref="A2599:H2599"/>
    <mergeCell ref="I2586:J2586"/>
    <mergeCell ref="K2586:L2586"/>
    <mergeCell ref="I2576:J2576"/>
    <mergeCell ref="K2576:L2576"/>
    <mergeCell ref="I2578:J2578"/>
    <mergeCell ref="K2578:L2578"/>
    <mergeCell ref="I2579:J2579"/>
    <mergeCell ref="K2579:L2579"/>
    <mergeCell ref="I2582:J2582"/>
    <mergeCell ref="K2582:L2582"/>
    <mergeCell ref="I2583:J2583"/>
    <mergeCell ref="I2584:J2584"/>
    <mergeCell ref="K2584:L2584"/>
    <mergeCell ref="I2585:J2585"/>
    <mergeCell ref="K2585:L2585"/>
    <mergeCell ref="K2599:L2599"/>
    <mergeCell ref="I2587:J2587"/>
    <mergeCell ref="K2587:L2587"/>
    <mergeCell ref="I2575:J2575"/>
    <mergeCell ref="K2575:L2575"/>
    <mergeCell ref="I2560:J2560"/>
    <mergeCell ref="I2561:J2561"/>
    <mergeCell ref="I2562:J2562"/>
    <mergeCell ref="I2563:J2563"/>
    <mergeCell ref="K2563:L2563"/>
    <mergeCell ref="I2564:J2564"/>
    <mergeCell ref="I2566:J2566"/>
    <mergeCell ref="K2566:L2566"/>
    <mergeCell ref="A2580:H2580"/>
    <mergeCell ref="K2580:L2580"/>
    <mergeCell ref="K2581:L2581"/>
    <mergeCell ref="I2569:J2569"/>
    <mergeCell ref="I2570:J2570"/>
    <mergeCell ref="K2571:L2571"/>
    <mergeCell ref="A2573:H2573"/>
    <mergeCell ref="K2573:L2573"/>
    <mergeCell ref="I2574:J2574"/>
    <mergeCell ref="K2574:L2574"/>
    <mergeCell ref="I2549:J2549"/>
    <mergeCell ref="K2549:L2549"/>
    <mergeCell ref="I2550:J2550"/>
    <mergeCell ref="K2534:L2534"/>
    <mergeCell ref="K2536:L2536"/>
    <mergeCell ref="A2537:H2537"/>
    <mergeCell ref="K2537:L2537"/>
    <mergeCell ref="A2539:L2539"/>
    <mergeCell ref="A2540:L2540"/>
    <mergeCell ref="C2542:E2542"/>
    <mergeCell ref="K2543:L2543"/>
    <mergeCell ref="I2544:J2544"/>
    <mergeCell ref="K2544:L2544"/>
    <mergeCell ref="I2545:J2545"/>
    <mergeCell ref="K2545:L2545"/>
    <mergeCell ref="K2546:L2546"/>
    <mergeCell ref="I2568:J2568"/>
    <mergeCell ref="I2551:J2551"/>
    <mergeCell ref="I2552:J2552"/>
    <mergeCell ref="K2552:L2552"/>
    <mergeCell ref="I2553:J2553"/>
    <mergeCell ref="I2554:J2554"/>
    <mergeCell ref="K2555:L2555"/>
    <mergeCell ref="K2556:L2556"/>
    <mergeCell ref="I2558:J2558"/>
    <mergeCell ref="K2558:L2558"/>
    <mergeCell ref="I2514:J2514"/>
    <mergeCell ref="K2517:L2517"/>
    <mergeCell ref="I2518:J2518"/>
    <mergeCell ref="A2520:H2520"/>
    <mergeCell ref="K2520:L2520"/>
    <mergeCell ref="A2531:H2531"/>
    <mergeCell ref="I2532:J2532"/>
    <mergeCell ref="A2534:H2534"/>
    <mergeCell ref="I2534:J2534"/>
    <mergeCell ref="I2535:J2535"/>
    <mergeCell ref="K2535:L2535"/>
    <mergeCell ref="I2542:J2542"/>
    <mergeCell ref="K2542:L2542"/>
    <mergeCell ref="I2521:J2521"/>
    <mergeCell ref="I2522:J2522"/>
    <mergeCell ref="I2523:J2523"/>
    <mergeCell ref="I2524:J2524"/>
    <mergeCell ref="I2525:J2525"/>
    <mergeCell ref="K2511:L2511"/>
    <mergeCell ref="I2512:J2512"/>
    <mergeCell ref="K2512:L2512"/>
    <mergeCell ref="I2503:J2503"/>
    <mergeCell ref="K2503:L2503"/>
    <mergeCell ref="I2504:J2504"/>
    <mergeCell ref="I2505:J2505"/>
    <mergeCell ref="K2505:L2505"/>
    <mergeCell ref="I2506:J2506"/>
    <mergeCell ref="K2506:L2506"/>
    <mergeCell ref="I2508:J2508"/>
    <mergeCell ref="K2508:L2508"/>
    <mergeCell ref="A2509:H2509"/>
    <mergeCell ref="K2509:L2509"/>
    <mergeCell ref="I2510:J2510"/>
    <mergeCell ref="K2510:L2510"/>
    <mergeCell ref="A2513:H2513"/>
    <mergeCell ref="K2513:L2513"/>
    <mergeCell ref="A2501:H2501"/>
    <mergeCell ref="K2501:L2501"/>
    <mergeCell ref="K2502:L2502"/>
    <mergeCell ref="I2490:J2490"/>
    <mergeCell ref="I2491:J2491"/>
    <mergeCell ref="K2492:L2492"/>
    <mergeCell ref="A2494:H2494"/>
    <mergeCell ref="K2494:L2494"/>
    <mergeCell ref="I2495:J2495"/>
    <mergeCell ref="K2495:L2495"/>
    <mergeCell ref="I2507:J2507"/>
    <mergeCell ref="K2507:L2507"/>
    <mergeCell ref="I2497:J2497"/>
    <mergeCell ref="K2497:L2497"/>
    <mergeCell ref="I2499:J2499"/>
    <mergeCell ref="K2499:L2499"/>
    <mergeCell ref="I2500:J2500"/>
    <mergeCell ref="K2500:L2500"/>
    <mergeCell ref="I2489:J2489"/>
    <mergeCell ref="I2472:J2472"/>
    <mergeCell ref="I2473:J2473"/>
    <mergeCell ref="K2473:L2473"/>
    <mergeCell ref="I2474:J2474"/>
    <mergeCell ref="I2475:J2475"/>
    <mergeCell ref="K2476:L2476"/>
    <mergeCell ref="K2477:L2477"/>
    <mergeCell ref="I2479:J2479"/>
    <mergeCell ref="K2479:L2479"/>
    <mergeCell ref="I2496:J2496"/>
    <mergeCell ref="K2496:L2496"/>
    <mergeCell ref="I2481:J2481"/>
    <mergeCell ref="I2482:J2482"/>
    <mergeCell ref="I2483:J2483"/>
    <mergeCell ref="I2484:J2484"/>
    <mergeCell ref="K2484:L2484"/>
    <mergeCell ref="I2485:J2485"/>
    <mergeCell ref="I2487:J2487"/>
    <mergeCell ref="K2487:L2487"/>
    <mergeCell ref="I2463:J2463"/>
    <mergeCell ref="K2463:L2463"/>
    <mergeCell ref="I2456:J2456"/>
    <mergeCell ref="K2456:L2456"/>
    <mergeCell ref="I2442:J2442"/>
    <mergeCell ref="I2443:J2443"/>
    <mergeCell ref="I2444:J2444"/>
    <mergeCell ref="I2445:J2445"/>
    <mergeCell ref="I2446:J2446"/>
    <mergeCell ref="I2470:J2470"/>
    <mergeCell ref="K2470:L2470"/>
    <mergeCell ref="I2471:J2471"/>
    <mergeCell ref="K2455:L2455"/>
    <mergeCell ref="K2457:L2457"/>
    <mergeCell ref="A2458:H2458"/>
    <mergeCell ref="K2458:L2458"/>
    <mergeCell ref="A2460:L2460"/>
    <mergeCell ref="A2461:L2461"/>
    <mergeCell ref="C2463:E2463"/>
    <mergeCell ref="K2464:L2464"/>
    <mergeCell ref="I2465:J2465"/>
    <mergeCell ref="K2465:L2465"/>
    <mergeCell ref="I2466:J2466"/>
    <mergeCell ref="K2466:L2466"/>
    <mergeCell ref="K2467:L2467"/>
    <mergeCell ref="K2441:L2441"/>
    <mergeCell ref="I2429:J2429"/>
    <mergeCell ref="K2429:L2429"/>
    <mergeCell ref="A2430:H2430"/>
    <mergeCell ref="K2430:L2430"/>
    <mergeCell ref="I2431:J2431"/>
    <mergeCell ref="K2431:L2431"/>
    <mergeCell ref="K2432:L2432"/>
    <mergeCell ref="I2433:J2433"/>
    <mergeCell ref="K2433:L2433"/>
    <mergeCell ref="A2452:H2452"/>
    <mergeCell ref="I2453:J2453"/>
    <mergeCell ref="A2455:H2455"/>
    <mergeCell ref="I2455:J2455"/>
    <mergeCell ref="A2434:H2434"/>
    <mergeCell ref="K2434:L2434"/>
    <mergeCell ref="I2435:J2435"/>
    <mergeCell ref="K2438:L2438"/>
    <mergeCell ref="I2439:J2439"/>
    <mergeCell ref="A2441:H2441"/>
    <mergeCell ref="A2422:H2422"/>
    <mergeCell ref="K2422:L2422"/>
    <mergeCell ref="K2423:L2423"/>
    <mergeCell ref="I2411:J2411"/>
    <mergeCell ref="I2412:J2412"/>
    <mergeCell ref="K2413:L2413"/>
    <mergeCell ref="A2415:H2415"/>
    <mergeCell ref="K2415:L2415"/>
    <mergeCell ref="I2416:J2416"/>
    <mergeCell ref="K2416:L2416"/>
    <mergeCell ref="I2428:J2428"/>
    <mergeCell ref="K2428:L2428"/>
    <mergeCell ref="I2418:J2418"/>
    <mergeCell ref="K2418:L2418"/>
    <mergeCell ref="I2420:J2420"/>
    <mergeCell ref="K2420:L2420"/>
    <mergeCell ref="I2421:J2421"/>
    <mergeCell ref="K2421:L2421"/>
    <mergeCell ref="I2424:J2424"/>
    <mergeCell ref="K2424:L2424"/>
    <mergeCell ref="I2425:J2425"/>
    <mergeCell ref="I2426:J2426"/>
    <mergeCell ref="K2426:L2426"/>
    <mergeCell ref="I2427:J2427"/>
    <mergeCell ref="K2427:L2427"/>
    <mergeCell ref="I2410:J2410"/>
    <mergeCell ref="I2393:J2393"/>
    <mergeCell ref="I2394:J2394"/>
    <mergeCell ref="K2394:L2394"/>
    <mergeCell ref="I2395:J2395"/>
    <mergeCell ref="I2396:J2396"/>
    <mergeCell ref="K2397:L2397"/>
    <mergeCell ref="K2398:L2398"/>
    <mergeCell ref="I2400:J2400"/>
    <mergeCell ref="K2400:L2400"/>
    <mergeCell ref="I2417:J2417"/>
    <mergeCell ref="K2417:L2417"/>
    <mergeCell ref="I2402:J2402"/>
    <mergeCell ref="I2403:J2403"/>
    <mergeCell ref="I2404:J2404"/>
    <mergeCell ref="I2405:J2405"/>
    <mergeCell ref="K2405:L2405"/>
    <mergeCell ref="I2406:J2406"/>
    <mergeCell ref="I2408:J2408"/>
    <mergeCell ref="K2408:L2408"/>
    <mergeCell ref="I2374:J2374"/>
    <mergeCell ref="A2376:H2376"/>
    <mergeCell ref="I2376:J2376"/>
    <mergeCell ref="I2377:J2377"/>
    <mergeCell ref="K2377:L2377"/>
    <mergeCell ref="I2384:J2384"/>
    <mergeCell ref="K2384:L2384"/>
    <mergeCell ref="I2363:J2363"/>
    <mergeCell ref="I2364:J2364"/>
    <mergeCell ref="I2365:J2365"/>
    <mergeCell ref="I2366:J2366"/>
    <mergeCell ref="I2367:J2367"/>
    <mergeCell ref="I2391:J2391"/>
    <mergeCell ref="K2391:L2391"/>
    <mergeCell ref="I2392:J2392"/>
    <mergeCell ref="K2376:L2376"/>
    <mergeCell ref="K2378:L2378"/>
    <mergeCell ref="A2379:H2379"/>
    <mergeCell ref="K2379:L2379"/>
    <mergeCell ref="A2381:L2381"/>
    <mergeCell ref="A2382:L2382"/>
    <mergeCell ref="C2384:E2384"/>
    <mergeCell ref="K2385:L2385"/>
    <mergeCell ref="I2386:J2386"/>
    <mergeCell ref="K2386:L2386"/>
    <mergeCell ref="I2387:J2387"/>
    <mergeCell ref="K2387:L2387"/>
    <mergeCell ref="K2388:L2388"/>
    <mergeCell ref="I2360:J2360"/>
    <mergeCell ref="A2362:H2362"/>
    <mergeCell ref="K2362:L2362"/>
    <mergeCell ref="I2349:J2349"/>
    <mergeCell ref="K2349:L2349"/>
    <mergeCell ref="A2350:H2350"/>
    <mergeCell ref="K2350:L2350"/>
    <mergeCell ref="I2351:J2351"/>
    <mergeCell ref="K2351:L2351"/>
    <mergeCell ref="K2352:L2352"/>
    <mergeCell ref="I2354:J2354"/>
    <mergeCell ref="K2354:L2354"/>
    <mergeCell ref="A2355:H2355"/>
    <mergeCell ref="K2355:L2355"/>
    <mergeCell ref="I2356:J2356"/>
    <mergeCell ref="K2359:L2359"/>
    <mergeCell ref="A2373:H2373"/>
    <mergeCell ref="K2348:L2348"/>
    <mergeCell ref="I2338:J2338"/>
    <mergeCell ref="K2338:L2338"/>
    <mergeCell ref="I2340:J2340"/>
    <mergeCell ref="K2340:L2340"/>
    <mergeCell ref="I2341:J2341"/>
    <mergeCell ref="K2341:L2341"/>
    <mergeCell ref="I2353:J2353"/>
    <mergeCell ref="K2353:L2353"/>
    <mergeCell ref="I2344:J2344"/>
    <mergeCell ref="K2344:L2344"/>
    <mergeCell ref="I2345:J2345"/>
    <mergeCell ref="I2346:J2346"/>
    <mergeCell ref="K2346:L2346"/>
    <mergeCell ref="I2347:J2347"/>
    <mergeCell ref="K2347:L2347"/>
    <mergeCell ref="I2348:J2348"/>
    <mergeCell ref="I2337:J2337"/>
    <mergeCell ref="K2337:L2337"/>
    <mergeCell ref="I2322:J2322"/>
    <mergeCell ref="I2323:J2323"/>
    <mergeCell ref="I2324:J2324"/>
    <mergeCell ref="I2325:J2325"/>
    <mergeCell ref="K2325:L2325"/>
    <mergeCell ref="I2326:J2326"/>
    <mergeCell ref="I2328:J2328"/>
    <mergeCell ref="K2328:L2328"/>
    <mergeCell ref="A2342:H2342"/>
    <mergeCell ref="K2342:L2342"/>
    <mergeCell ref="K2343:L2343"/>
    <mergeCell ref="I2331:J2331"/>
    <mergeCell ref="I2332:J2332"/>
    <mergeCell ref="K2333:L2333"/>
    <mergeCell ref="A2335:H2335"/>
    <mergeCell ref="K2335:L2335"/>
    <mergeCell ref="I2336:J2336"/>
    <mergeCell ref="K2336:L2336"/>
    <mergeCell ref="K2306:L2306"/>
    <mergeCell ref="I2307:J2307"/>
    <mergeCell ref="K2307:L2307"/>
    <mergeCell ref="K2308:L2308"/>
    <mergeCell ref="I2311:J2311"/>
    <mergeCell ref="K2311:L2311"/>
    <mergeCell ref="K2314:L2314"/>
    <mergeCell ref="I2315:J2315"/>
    <mergeCell ref="I2316:J2316"/>
    <mergeCell ref="K2317:L2317"/>
    <mergeCell ref="K2318:L2318"/>
    <mergeCell ref="I2320:J2320"/>
    <mergeCell ref="K2320:L2320"/>
    <mergeCell ref="I2330:J2330"/>
    <mergeCell ref="I2294:J2294"/>
    <mergeCell ref="I2284:J2284"/>
    <mergeCell ref="I2285:J2285"/>
    <mergeCell ref="I2286:J2286"/>
    <mergeCell ref="I2287:J2287"/>
    <mergeCell ref="I2296:J2296"/>
    <mergeCell ref="I2313:J2313"/>
    <mergeCell ref="I2314:J2314"/>
    <mergeCell ref="I2306:J2306"/>
    <mergeCell ref="I2312:J2312"/>
    <mergeCell ref="I2297:J2297"/>
    <mergeCell ref="A2293:H2293"/>
    <mergeCell ref="I2265:J2265"/>
    <mergeCell ref="I2269:J2269"/>
    <mergeCell ref="K2298:L2298"/>
    <mergeCell ref="A2299:H2299"/>
    <mergeCell ref="K2299:L2299"/>
    <mergeCell ref="A2301:L2301"/>
    <mergeCell ref="A2302:L2302"/>
    <mergeCell ref="C2304:E2304"/>
    <mergeCell ref="I2304:J2304"/>
    <mergeCell ref="K2304:L2304"/>
    <mergeCell ref="K2305:L2305"/>
    <mergeCell ref="I2270:J2270"/>
    <mergeCell ref="K2270:L2270"/>
    <mergeCell ref="A2271:H2271"/>
    <mergeCell ref="K2271:L2271"/>
    <mergeCell ref="I2272:J2272"/>
    <mergeCell ref="K2272:L2272"/>
    <mergeCell ref="K2273:L2273"/>
    <mergeCell ref="I2274:J2274"/>
    <mergeCell ref="K2274:L2274"/>
    <mergeCell ref="K2297:L2297"/>
    <mergeCell ref="A2275:H2275"/>
    <mergeCell ref="K2275:L2275"/>
    <mergeCell ref="I2276:J2276"/>
    <mergeCell ref="K2279:L2279"/>
    <mergeCell ref="I2280:J2280"/>
    <mergeCell ref="A2282:H2282"/>
    <mergeCell ref="K2282:L2282"/>
    <mergeCell ref="K2296:L2296"/>
    <mergeCell ref="I2283:J2283"/>
    <mergeCell ref="A2296:H2296"/>
    <mergeCell ref="A2263:H2263"/>
    <mergeCell ref="K2263:L2263"/>
    <mergeCell ref="K2264:L2264"/>
    <mergeCell ref="I2252:J2252"/>
    <mergeCell ref="I2253:J2253"/>
    <mergeCell ref="K2254:L2254"/>
    <mergeCell ref="A2256:H2256"/>
    <mergeCell ref="K2256:L2256"/>
    <mergeCell ref="I2257:J2257"/>
    <mergeCell ref="K2257:L2257"/>
    <mergeCell ref="K2269:L2269"/>
    <mergeCell ref="I2259:J2259"/>
    <mergeCell ref="K2259:L2259"/>
    <mergeCell ref="I2261:J2261"/>
    <mergeCell ref="K2261:L2261"/>
    <mergeCell ref="I2262:J2262"/>
    <mergeCell ref="K2262:L2262"/>
    <mergeCell ref="K2265:L2265"/>
    <mergeCell ref="I2266:J2266"/>
    <mergeCell ref="I2267:J2267"/>
    <mergeCell ref="K2267:L2267"/>
    <mergeCell ref="I2268:J2268"/>
    <mergeCell ref="K2268:L2268"/>
    <mergeCell ref="I2251:J2251"/>
    <mergeCell ref="I2234:J2234"/>
    <mergeCell ref="I2235:J2235"/>
    <mergeCell ref="K2235:L2235"/>
    <mergeCell ref="I2236:J2236"/>
    <mergeCell ref="I2237:J2237"/>
    <mergeCell ref="K2238:L2238"/>
    <mergeCell ref="K2239:L2239"/>
    <mergeCell ref="I2241:J2241"/>
    <mergeCell ref="K2241:L2241"/>
    <mergeCell ref="I2258:J2258"/>
    <mergeCell ref="K2258:L2258"/>
    <mergeCell ref="I2243:J2243"/>
    <mergeCell ref="I2244:J2244"/>
    <mergeCell ref="I2245:J2245"/>
    <mergeCell ref="I2246:J2246"/>
    <mergeCell ref="K2246:L2246"/>
    <mergeCell ref="I2247:J2247"/>
    <mergeCell ref="I2249:J2249"/>
    <mergeCell ref="K2249:L2249"/>
    <mergeCell ref="I2215:J2215"/>
    <mergeCell ref="A2217:H2217"/>
    <mergeCell ref="I2217:J2217"/>
    <mergeCell ref="I2218:J2218"/>
    <mergeCell ref="K2218:L2218"/>
    <mergeCell ref="I2225:J2225"/>
    <mergeCell ref="K2225:L2225"/>
    <mergeCell ref="I2204:J2204"/>
    <mergeCell ref="I2205:J2205"/>
    <mergeCell ref="I2206:J2206"/>
    <mergeCell ref="I2207:J2207"/>
    <mergeCell ref="I2208:J2208"/>
    <mergeCell ref="I2232:J2232"/>
    <mergeCell ref="K2232:L2232"/>
    <mergeCell ref="I2233:J2233"/>
    <mergeCell ref="K2217:L2217"/>
    <mergeCell ref="K2219:L2219"/>
    <mergeCell ref="A2220:H2220"/>
    <mergeCell ref="K2220:L2220"/>
    <mergeCell ref="A2222:L2222"/>
    <mergeCell ref="A2223:L2223"/>
    <mergeCell ref="C2225:E2225"/>
    <mergeCell ref="K2226:L2226"/>
    <mergeCell ref="I2227:J2227"/>
    <mergeCell ref="K2227:L2227"/>
    <mergeCell ref="I2228:J2228"/>
    <mergeCell ref="K2228:L2228"/>
    <mergeCell ref="K2229:L2229"/>
    <mergeCell ref="I2201:J2201"/>
    <mergeCell ref="A2203:H2203"/>
    <mergeCell ref="K2203:L2203"/>
    <mergeCell ref="I2179:J2179"/>
    <mergeCell ref="K2179:L2179"/>
    <mergeCell ref="I2181:J2181"/>
    <mergeCell ref="K2181:L2181"/>
    <mergeCell ref="I2182:J2182"/>
    <mergeCell ref="K2182:L2182"/>
    <mergeCell ref="I2186:J2186"/>
    <mergeCell ref="I2195:J2195"/>
    <mergeCell ref="K2195:L2195"/>
    <mergeCell ref="A2196:H2196"/>
    <mergeCell ref="K2196:L2196"/>
    <mergeCell ref="I2197:J2197"/>
    <mergeCell ref="K2200:L2200"/>
    <mergeCell ref="A2214:H2214"/>
    <mergeCell ref="I2187:J2187"/>
    <mergeCell ref="K2187:L2187"/>
    <mergeCell ref="I2163:J2163"/>
    <mergeCell ref="I2164:J2164"/>
    <mergeCell ref="I2165:J2165"/>
    <mergeCell ref="I2166:J2166"/>
    <mergeCell ref="K2166:L2166"/>
    <mergeCell ref="I2167:J2167"/>
    <mergeCell ref="I2169:J2169"/>
    <mergeCell ref="K2169:L2169"/>
    <mergeCell ref="I2178:J2178"/>
    <mergeCell ref="K2178:L2178"/>
    <mergeCell ref="A2183:H2183"/>
    <mergeCell ref="K2183:L2183"/>
    <mergeCell ref="K2184:L2184"/>
    <mergeCell ref="I2185:J2185"/>
    <mergeCell ref="K2185:L2185"/>
    <mergeCell ref="I2172:J2172"/>
    <mergeCell ref="I2173:J2173"/>
    <mergeCell ref="K2174:L2174"/>
    <mergeCell ref="A2176:H2176"/>
    <mergeCell ref="K2176:L2176"/>
    <mergeCell ref="I2177:J2177"/>
    <mergeCell ref="K2177:L2177"/>
    <mergeCell ref="K2147:L2147"/>
    <mergeCell ref="I2148:J2148"/>
    <mergeCell ref="K2148:L2148"/>
    <mergeCell ref="K2149:L2149"/>
    <mergeCell ref="I2152:J2152"/>
    <mergeCell ref="K2152:L2152"/>
    <mergeCell ref="K2155:L2155"/>
    <mergeCell ref="I2156:J2156"/>
    <mergeCell ref="I2157:J2157"/>
    <mergeCell ref="K2158:L2158"/>
    <mergeCell ref="K2159:L2159"/>
    <mergeCell ref="I2161:J2161"/>
    <mergeCell ref="K2161:L2161"/>
    <mergeCell ref="I2171:J2171"/>
    <mergeCell ref="I2135:J2135"/>
    <mergeCell ref="I2125:J2125"/>
    <mergeCell ref="I2126:J2126"/>
    <mergeCell ref="I2127:J2127"/>
    <mergeCell ref="I2128:J2128"/>
    <mergeCell ref="I2137:J2137"/>
    <mergeCell ref="I2154:J2154"/>
    <mergeCell ref="I2155:J2155"/>
    <mergeCell ref="I2147:J2147"/>
    <mergeCell ref="I2153:J2153"/>
    <mergeCell ref="I2138:J2138"/>
    <mergeCell ref="A2134:H2134"/>
    <mergeCell ref="I2106:J2106"/>
    <mergeCell ref="I2110:J2110"/>
    <mergeCell ref="K2139:L2139"/>
    <mergeCell ref="A2140:H2140"/>
    <mergeCell ref="K2140:L2140"/>
    <mergeCell ref="A2142:L2142"/>
    <mergeCell ref="A2143:L2143"/>
    <mergeCell ref="C2145:E2145"/>
    <mergeCell ref="I2145:J2145"/>
    <mergeCell ref="K2145:L2145"/>
    <mergeCell ref="K2146:L2146"/>
    <mergeCell ref="I2111:J2111"/>
    <mergeCell ref="K2111:L2111"/>
    <mergeCell ref="A2112:H2112"/>
    <mergeCell ref="K2112:L2112"/>
    <mergeCell ref="I2113:J2113"/>
    <mergeCell ref="K2113:L2113"/>
    <mergeCell ref="K2114:L2114"/>
    <mergeCell ref="I2115:J2115"/>
    <mergeCell ref="K2115:L2115"/>
    <mergeCell ref="K2138:L2138"/>
    <mergeCell ref="A2116:H2116"/>
    <mergeCell ref="K2116:L2116"/>
    <mergeCell ref="I2117:J2117"/>
    <mergeCell ref="K2120:L2120"/>
    <mergeCell ref="I2121:J2121"/>
    <mergeCell ref="A2123:H2123"/>
    <mergeCell ref="K2123:L2123"/>
    <mergeCell ref="K2137:L2137"/>
    <mergeCell ref="I2124:J2124"/>
    <mergeCell ref="A2137:H2137"/>
    <mergeCell ref="A2104:H2104"/>
    <mergeCell ref="K2104:L2104"/>
    <mergeCell ref="K2105:L2105"/>
    <mergeCell ref="I2093:J2093"/>
    <mergeCell ref="I2094:J2094"/>
    <mergeCell ref="K2095:L2095"/>
    <mergeCell ref="A2097:H2097"/>
    <mergeCell ref="K2097:L2097"/>
    <mergeCell ref="I2098:J2098"/>
    <mergeCell ref="K2098:L2098"/>
    <mergeCell ref="K2110:L2110"/>
    <mergeCell ref="I2100:J2100"/>
    <mergeCell ref="K2100:L2100"/>
    <mergeCell ref="I2102:J2102"/>
    <mergeCell ref="K2102:L2102"/>
    <mergeCell ref="I2103:J2103"/>
    <mergeCell ref="K2103:L2103"/>
    <mergeCell ref="K2106:L2106"/>
    <mergeCell ref="I2107:J2107"/>
    <mergeCell ref="I2108:J2108"/>
    <mergeCell ref="K2108:L2108"/>
    <mergeCell ref="I2109:J2109"/>
    <mergeCell ref="K2109:L2109"/>
    <mergeCell ref="I2092:J2092"/>
    <mergeCell ref="I2075:J2075"/>
    <mergeCell ref="I2076:J2076"/>
    <mergeCell ref="K2076:L2076"/>
    <mergeCell ref="I2077:J2077"/>
    <mergeCell ref="I2078:J2078"/>
    <mergeCell ref="K2079:L2079"/>
    <mergeCell ref="K2080:L2080"/>
    <mergeCell ref="I2082:J2082"/>
    <mergeCell ref="K2082:L2082"/>
    <mergeCell ref="I2099:J2099"/>
    <mergeCell ref="K2099:L2099"/>
    <mergeCell ref="I2084:J2084"/>
    <mergeCell ref="I2085:J2085"/>
    <mergeCell ref="I2086:J2086"/>
    <mergeCell ref="I2087:J2087"/>
    <mergeCell ref="K2087:L2087"/>
    <mergeCell ref="I2088:J2088"/>
    <mergeCell ref="I2090:J2090"/>
    <mergeCell ref="K2090:L2090"/>
    <mergeCell ref="A2055:H2055"/>
    <mergeCell ref="I2056:J2056"/>
    <mergeCell ref="A2058:H2058"/>
    <mergeCell ref="I2058:J2058"/>
    <mergeCell ref="I2059:J2059"/>
    <mergeCell ref="K2059:L2059"/>
    <mergeCell ref="I2066:J2066"/>
    <mergeCell ref="K2066:L2066"/>
    <mergeCell ref="I2045:J2045"/>
    <mergeCell ref="I2046:J2046"/>
    <mergeCell ref="I2047:J2047"/>
    <mergeCell ref="I2048:J2048"/>
    <mergeCell ref="I2049:J2049"/>
    <mergeCell ref="I2073:J2073"/>
    <mergeCell ref="K2073:L2073"/>
    <mergeCell ref="I2074:J2074"/>
    <mergeCell ref="K2058:L2058"/>
    <mergeCell ref="K2060:L2060"/>
    <mergeCell ref="A2061:H2061"/>
    <mergeCell ref="K2061:L2061"/>
    <mergeCell ref="A2063:L2063"/>
    <mergeCell ref="A2064:L2064"/>
    <mergeCell ref="C2066:E2066"/>
    <mergeCell ref="K2067:L2067"/>
    <mergeCell ref="I2068:J2068"/>
    <mergeCell ref="K2068:L2068"/>
    <mergeCell ref="I2069:J2069"/>
    <mergeCell ref="K2069:L2069"/>
    <mergeCell ref="K2070:L2070"/>
    <mergeCell ref="I2035:J2035"/>
    <mergeCell ref="K2035:L2035"/>
    <mergeCell ref="I2026:J2026"/>
    <mergeCell ref="K2026:L2026"/>
    <mergeCell ref="I2027:J2027"/>
    <mergeCell ref="I2028:J2028"/>
    <mergeCell ref="K2028:L2028"/>
    <mergeCell ref="I2029:J2029"/>
    <mergeCell ref="K2029:L2029"/>
    <mergeCell ref="I2030:J2030"/>
    <mergeCell ref="I2042:J2042"/>
    <mergeCell ref="A2044:H2044"/>
    <mergeCell ref="K2044:L2044"/>
    <mergeCell ref="I2031:J2031"/>
    <mergeCell ref="K2031:L2031"/>
    <mergeCell ref="A2032:H2032"/>
    <mergeCell ref="K2032:L2032"/>
    <mergeCell ref="I2033:J2033"/>
    <mergeCell ref="K2033:L2033"/>
    <mergeCell ref="K2034:L2034"/>
    <mergeCell ref="I2036:J2036"/>
    <mergeCell ref="K2036:L2036"/>
    <mergeCell ref="A2037:H2037"/>
    <mergeCell ref="K2037:L2037"/>
    <mergeCell ref="I2038:J2038"/>
    <mergeCell ref="K2041:L2041"/>
    <mergeCell ref="A2024:H2024"/>
    <mergeCell ref="K2024:L2024"/>
    <mergeCell ref="K2025:L2025"/>
    <mergeCell ref="I2013:J2013"/>
    <mergeCell ref="I2014:J2014"/>
    <mergeCell ref="K2015:L2015"/>
    <mergeCell ref="A2017:H2017"/>
    <mergeCell ref="K2017:L2017"/>
    <mergeCell ref="I2018:J2018"/>
    <mergeCell ref="K2018:L2018"/>
    <mergeCell ref="K2030:L2030"/>
    <mergeCell ref="I2020:J2020"/>
    <mergeCell ref="K2020:L2020"/>
    <mergeCell ref="I2022:J2022"/>
    <mergeCell ref="K2022:L2022"/>
    <mergeCell ref="I2023:J2023"/>
    <mergeCell ref="K2023:L2023"/>
    <mergeCell ref="I2012:J2012"/>
    <mergeCell ref="I1995:J1995"/>
    <mergeCell ref="I1996:J1996"/>
    <mergeCell ref="K1996:L1996"/>
    <mergeCell ref="I1997:J1997"/>
    <mergeCell ref="I1998:J1998"/>
    <mergeCell ref="K1999:L1999"/>
    <mergeCell ref="K2000:L2000"/>
    <mergeCell ref="I2002:J2002"/>
    <mergeCell ref="K2002:L2002"/>
    <mergeCell ref="I2019:J2019"/>
    <mergeCell ref="K2019:L2019"/>
    <mergeCell ref="I2004:J2004"/>
    <mergeCell ref="I2005:J2005"/>
    <mergeCell ref="I2006:J2006"/>
    <mergeCell ref="I2007:J2007"/>
    <mergeCell ref="K2007:L2007"/>
    <mergeCell ref="I2008:J2008"/>
    <mergeCell ref="I2010:J2010"/>
    <mergeCell ref="K2010:L2010"/>
    <mergeCell ref="A1975:H1975"/>
    <mergeCell ref="I1976:J1976"/>
    <mergeCell ref="A1978:H1978"/>
    <mergeCell ref="I1978:J1978"/>
    <mergeCell ref="I1979:J1979"/>
    <mergeCell ref="K1979:L1979"/>
    <mergeCell ref="I1986:J1986"/>
    <mergeCell ref="K1986:L1986"/>
    <mergeCell ref="I1965:J1965"/>
    <mergeCell ref="I1966:J1966"/>
    <mergeCell ref="I1967:J1967"/>
    <mergeCell ref="I1968:J1968"/>
    <mergeCell ref="I1969:J1969"/>
    <mergeCell ref="I1993:J1993"/>
    <mergeCell ref="K1993:L1993"/>
    <mergeCell ref="I1994:J1994"/>
    <mergeCell ref="K1978:L1978"/>
    <mergeCell ref="K1980:L1980"/>
    <mergeCell ref="A1981:H1981"/>
    <mergeCell ref="K1981:L1981"/>
    <mergeCell ref="A1983:L1983"/>
    <mergeCell ref="A1984:L1984"/>
    <mergeCell ref="C1986:E1986"/>
    <mergeCell ref="K1987:L1987"/>
    <mergeCell ref="I1988:J1988"/>
    <mergeCell ref="K1988:L1988"/>
    <mergeCell ref="I1989:J1989"/>
    <mergeCell ref="K1989:L1989"/>
    <mergeCell ref="K1990:L1990"/>
    <mergeCell ref="I1955:J1955"/>
    <mergeCell ref="K1955:L1955"/>
    <mergeCell ref="I1946:J1946"/>
    <mergeCell ref="K1946:L1946"/>
    <mergeCell ref="I1947:J1947"/>
    <mergeCell ref="I1948:J1948"/>
    <mergeCell ref="K1948:L1948"/>
    <mergeCell ref="I1949:J1949"/>
    <mergeCell ref="K1949:L1949"/>
    <mergeCell ref="I1950:J1950"/>
    <mergeCell ref="I1962:J1962"/>
    <mergeCell ref="A1964:H1964"/>
    <mergeCell ref="K1964:L1964"/>
    <mergeCell ref="I1951:J1951"/>
    <mergeCell ref="K1951:L1951"/>
    <mergeCell ref="A1952:H1952"/>
    <mergeCell ref="K1952:L1952"/>
    <mergeCell ref="I1953:J1953"/>
    <mergeCell ref="K1953:L1953"/>
    <mergeCell ref="K1954:L1954"/>
    <mergeCell ref="I1956:J1956"/>
    <mergeCell ref="K1956:L1956"/>
    <mergeCell ref="A1957:H1957"/>
    <mergeCell ref="K1957:L1957"/>
    <mergeCell ref="I1958:J1958"/>
    <mergeCell ref="K1961:L1961"/>
    <mergeCell ref="A1944:H1944"/>
    <mergeCell ref="K1944:L1944"/>
    <mergeCell ref="K1945:L1945"/>
    <mergeCell ref="I1933:J1933"/>
    <mergeCell ref="I1934:J1934"/>
    <mergeCell ref="K1935:L1935"/>
    <mergeCell ref="A1937:H1937"/>
    <mergeCell ref="K1937:L1937"/>
    <mergeCell ref="I1938:J1938"/>
    <mergeCell ref="K1938:L1938"/>
    <mergeCell ref="K1950:L1950"/>
    <mergeCell ref="I1940:J1940"/>
    <mergeCell ref="K1940:L1940"/>
    <mergeCell ref="I1942:J1942"/>
    <mergeCell ref="K1942:L1942"/>
    <mergeCell ref="I1943:J1943"/>
    <mergeCell ref="K1943:L1943"/>
    <mergeCell ref="I1932:J1932"/>
    <mergeCell ref="I1915:J1915"/>
    <mergeCell ref="I1916:J1916"/>
    <mergeCell ref="K1916:L1916"/>
    <mergeCell ref="I1917:J1917"/>
    <mergeCell ref="I1918:J1918"/>
    <mergeCell ref="K1919:L1919"/>
    <mergeCell ref="K1920:L1920"/>
    <mergeCell ref="I1922:J1922"/>
    <mergeCell ref="K1922:L1922"/>
    <mergeCell ref="I1939:J1939"/>
    <mergeCell ref="K1939:L1939"/>
    <mergeCell ref="I1924:J1924"/>
    <mergeCell ref="I1925:J1925"/>
    <mergeCell ref="I1926:J1926"/>
    <mergeCell ref="I1927:J1927"/>
    <mergeCell ref="K1927:L1927"/>
    <mergeCell ref="I1928:J1928"/>
    <mergeCell ref="I1930:J1930"/>
    <mergeCell ref="K1930:L1930"/>
    <mergeCell ref="A1895:H1895"/>
    <mergeCell ref="I1896:J1896"/>
    <mergeCell ref="A1898:H1898"/>
    <mergeCell ref="I1898:J1898"/>
    <mergeCell ref="I1899:J1899"/>
    <mergeCell ref="K1899:L1899"/>
    <mergeCell ref="I1906:J1906"/>
    <mergeCell ref="K1906:L1906"/>
    <mergeCell ref="I1885:J1885"/>
    <mergeCell ref="I1886:J1886"/>
    <mergeCell ref="I1887:J1887"/>
    <mergeCell ref="I1888:J1888"/>
    <mergeCell ref="I1889:J1889"/>
    <mergeCell ref="I1913:J1913"/>
    <mergeCell ref="K1913:L1913"/>
    <mergeCell ref="I1914:J1914"/>
    <mergeCell ref="K1898:L1898"/>
    <mergeCell ref="K1900:L1900"/>
    <mergeCell ref="A1901:H1901"/>
    <mergeCell ref="K1901:L1901"/>
    <mergeCell ref="A1903:L1903"/>
    <mergeCell ref="A1904:L1904"/>
    <mergeCell ref="C1906:E1906"/>
    <mergeCell ref="K1907:L1907"/>
    <mergeCell ref="I1908:J1908"/>
    <mergeCell ref="K1908:L1908"/>
    <mergeCell ref="I1909:J1909"/>
    <mergeCell ref="K1909:L1909"/>
    <mergeCell ref="K1910:L1910"/>
    <mergeCell ref="I1875:J1875"/>
    <mergeCell ref="K1875:L1875"/>
    <mergeCell ref="I1866:J1866"/>
    <mergeCell ref="K1866:L1866"/>
    <mergeCell ref="I1867:J1867"/>
    <mergeCell ref="I1868:J1868"/>
    <mergeCell ref="K1868:L1868"/>
    <mergeCell ref="I1869:J1869"/>
    <mergeCell ref="K1869:L1869"/>
    <mergeCell ref="I1870:J1870"/>
    <mergeCell ref="I1882:J1882"/>
    <mergeCell ref="A1884:H1884"/>
    <mergeCell ref="K1884:L1884"/>
    <mergeCell ref="I1871:J1871"/>
    <mergeCell ref="K1871:L1871"/>
    <mergeCell ref="A1872:H1872"/>
    <mergeCell ref="K1872:L1872"/>
    <mergeCell ref="I1873:J1873"/>
    <mergeCell ref="K1873:L1873"/>
    <mergeCell ref="K1874:L1874"/>
    <mergeCell ref="I1876:J1876"/>
    <mergeCell ref="K1876:L1876"/>
    <mergeCell ref="A1877:H1877"/>
    <mergeCell ref="K1877:L1877"/>
    <mergeCell ref="I1878:J1878"/>
    <mergeCell ref="K1881:L1881"/>
    <mergeCell ref="A1864:H1864"/>
    <mergeCell ref="K1864:L1864"/>
    <mergeCell ref="K1865:L1865"/>
    <mergeCell ref="I1853:J1853"/>
    <mergeCell ref="I1854:J1854"/>
    <mergeCell ref="K1855:L1855"/>
    <mergeCell ref="A1857:H1857"/>
    <mergeCell ref="K1857:L1857"/>
    <mergeCell ref="I1858:J1858"/>
    <mergeCell ref="K1858:L1858"/>
    <mergeCell ref="K1870:L1870"/>
    <mergeCell ref="I1860:J1860"/>
    <mergeCell ref="K1860:L1860"/>
    <mergeCell ref="I1862:J1862"/>
    <mergeCell ref="K1862:L1862"/>
    <mergeCell ref="I1863:J1863"/>
    <mergeCell ref="K1863:L1863"/>
    <mergeCell ref="I1852:J1852"/>
    <mergeCell ref="I1835:J1835"/>
    <mergeCell ref="I1836:J1836"/>
    <mergeCell ref="K1836:L1836"/>
    <mergeCell ref="I1837:J1837"/>
    <mergeCell ref="I1838:J1838"/>
    <mergeCell ref="K1839:L1839"/>
    <mergeCell ref="K1840:L1840"/>
    <mergeCell ref="I1842:J1842"/>
    <mergeCell ref="K1842:L1842"/>
    <mergeCell ref="I1859:J1859"/>
    <mergeCell ref="K1859:L1859"/>
    <mergeCell ref="I1844:J1844"/>
    <mergeCell ref="I1845:J1845"/>
    <mergeCell ref="I1846:J1846"/>
    <mergeCell ref="I1847:J1847"/>
    <mergeCell ref="K1847:L1847"/>
    <mergeCell ref="I1848:J1848"/>
    <mergeCell ref="I1850:J1850"/>
    <mergeCell ref="K1850:L1850"/>
    <mergeCell ref="A1815:H1815"/>
    <mergeCell ref="I1816:J1816"/>
    <mergeCell ref="A1818:H1818"/>
    <mergeCell ref="I1818:J1818"/>
    <mergeCell ref="I1819:J1819"/>
    <mergeCell ref="K1819:L1819"/>
    <mergeCell ref="I1826:J1826"/>
    <mergeCell ref="K1826:L1826"/>
    <mergeCell ref="I1805:J1805"/>
    <mergeCell ref="I1806:J1806"/>
    <mergeCell ref="I1807:J1807"/>
    <mergeCell ref="I1808:J1808"/>
    <mergeCell ref="I1809:J1809"/>
    <mergeCell ref="I1833:J1833"/>
    <mergeCell ref="K1833:L1833"/>
    <mergeCell ref="I1834:J1834"/>
    <mergeCell ref="K1818:L1818"/>
    <mergeCell ref="K1820:L1820"/>
    <mergeCell ref="A1821:H1821"/>
    <mergeCell ref="K1821:L1821"/>
    <mergeCell ref="A1823:L1823"/>
    <mergeCell ref="A1824:L1824"/>
    <mergeCell ref="C1826:E1826"/>
    <mergeCell ref="K1827:L1827"/>
    <mergeCell ref="I1828:J1828"/>
    <mergeCell ref="K1828:L1828"/>
    <mergeCell ref="I1829:J1829"/>
    <mergeCell ref="K1829:L1829"/>
    <mergeCell ref="K1830:L1830"/>
    <mergeCell ref="I1795:J1795"/>
    <mergeCell ref="K1795:L1795"/>
    <mergeCell ref="I1786:J1786"/>
    <mergeCell ref="K1786:L1786"/>
    <mergeCell ref="I1787:J1787"/>
    <mergeCell ref="I1788:J1788"/>
    <mergeCell ref="K1788:L1788"/>
    <mergeCell ref="I1789:J1789"/>
    <mergeCell ref="K1789:L1789"/>
    <mergeCell ref="I1790:J1790"/>
    <mergeCell ref="I1802:J1802"/>
    <mergeCell ref="A1804:H1804"/>
    <mergeCell ref="K1804:L1804"/>
    <mergeCell ref="I1791:J1791"/>
    <mergeCell ref="K1791:L1791"/>
    <mergeCell ref="A1792:H1792"/>
    <mergeCell ref="K1792:L1792"/>
    <mergeCell ref="I1793:J1793"/>
    <mergeCell ref="K1793:L1793"/>
    <mergeCell ref="K1794:L1794"/>
    <mergeCell ref="I1796:J1796"/>
    <mergeCell ref="K1796:L1796"/>
    <mergeCell ref="A1797:H1797"/>
    <mergeCell ref="K1797:L1797"/>
    <mergeCell ref="I1798:J1798"/>
    <mergeCell ref="K1801:L1801"/>
    <mergeCell ref="A1784:H1784"/>
    <mergeCell ref="K1784:L1784"/>
    <mergeCell ref="K1785:L1785"/>
    <mergeCell ref="I1773:J1773"/>
    <mergeCell ref="I1774:J1774"/>
    <mergeCell ref="K1775:L1775"/>
    <mergeCell ref="A1777:H1777"/>
    <mergeCell ref="K1777:L1777"/>
    <mergeCell ref="I1778:J1778"/>
    <mergeCell ref="K1778:L1778"/>
    <mergeCell ref="K1790:L1790"/>
    <mergeCell ref="I1780:J1780"/>
    <mergeCell ref="K1780:L1780"/>
    <mergeCell ref="I1782:J1782"/>
    <mergeCell ref="K1782:L1782"/>
    <mergeCell ref="I1783:J1783"/>
    <mergeCell ref="K1783:L1783"/>
    <mergeCell ref="I1772:J1772"/>
    <mergeCell ref="I1755:J1755"/>
    <mergeCell ref="I1756:J1756"/>
    <mergeCell ref="K1756:L1756"/>
    <mergeCell ref="I1757:J1757"/>
    <mergeCell ref="I1758:J1758"/>
    <mergeCell ref="K1759:L1759"/>
    <mergeCell ref="K1760:L1760"/>
    <mergeCell ref="I1762:J1762"/>
    <mergeCell ref="K1762:L1762"/>
    <mergeCell ref="I1779:J1779"/>
    <mergeCell ref="K1779:L1779"/>
    <mergeCell ref="I1764:J1764"/>
    <mergeCell ref="I1765:J1765"/>
    <mergeCell ref="I1766:J1766"/>
    <mergeCell ref="I1767:J1767"/>
    <mergeCell ref="K1767:L1767"/>
    <mergeCell ref="I1768:J1768"/>
    <mergeCell ref="I1770:J1770"/>
    <mergeCell ref="K1770:L1770"/>
    <mergeCell ref="I1736:J1736"/>
    <mergeCell ref="A1738:H1738"/>
    <mergeCell ref="I1738:J1738"/>
    <mergeCell ref="I1739:J1739"/>
    <mergeCell ref="A1743:L1743"/>
    <mergeCell ref="A1744:L1744"/>
    <mergeCell ref="K1739:L1739"/>
    <mergeCell ref="I1725:J1725"/>
    <mergeCell ref="I1726:J1726"/>
    <mergeCell ref="I1727:J1727"/>
    <mergeCell ref="I1728:J1728"/>
    <mergeCell ref="I1729:J1729"/>
    <mergeCell ref="A1735:H1735"/>
    <mergeCell ref="I1753:J1753"/>
    <mergeCell ref="K1753:L1753"/>
    <mergeCell ref="I1754:J1754"/>
    <mergeCell ref="K1738:L1738"/>
    <mergeCell ref="K1740:L1740"/>
    <mergeCell ref="A1741:H1741"/>
    <mergeCell ref="K1741:L1741"/>
    <mergeCell ref="C1746:E1746"/>
    <mergeCell ref="I1746:J1746"/>
    <mergeCell ref="K1746:L1746"/>
    <mergeCell ref="K1747:L1747"/>
    <mergeCell ref="I1748:J1748"/>
    <mergeCell ref="K1748:L1748"/>
    <mergeCell ref="I1749:J1749"/>
    <mergeCell ref="K1749:L1749"/>
    <mergeCell ref="K1750:L1750"/>
    <mergeCell ref="I1715:J1715"/>
    <mergeCell ref="K1715:L1715"/>
    <mergeCell ref="I1706:J1706"/>
    <mergeCell ref="K1706:L1706"/>
    <mergeCell ref="I1707:J1707"/>
    <mergeCell ref="I1708:J1708"/>
    <mergeCell ref="K1708:L1708"/>
    <mergeCell ref="I1709:J1709"/>
    <mergeCell ref="K1709:L1709"/>
    <mergeCell ref="I1710:J1710"/>
    <mergeCell ref="I1722:J1722"/>
    <mergeCell ref="A1724:H1724"/>
    <mergeCell ref="K1724:L1724"/>
    <mergeCell ref="I1711:J1711"/>
    <mergeCell ref="K1711:L1711"/>
    <mergeCell ref="A1712:H1712"/>
    <mergeCell ref="K1712:L1712"/>
    <mergeCell ref="I1713:J1713"/>
    <mergeCell ref="K1713:L1713"/>
    <mergeCell ref="K1714:L1714"/>
    <mergeCell ref="I1716:J1716"/>
    <mergeCell ref="K1716:L1716"/>
    <mergeCell ref="A1717:H1717"/>
    <mergeCell ref="K1717:L1717"/>
    <mergeCell ref="I1718:J1718"/>
    <mergeCell ref="K1721:L1721"/>
    <mergeCell ref="A1704:H1704"/>
    <mergeCell ref="K1704:L1704"/>
    <mergeCell ref="K1705:L1705"/>
    <mergeCell ref="I1693:J1693"/>
    <mergeCell ref="I1694:J1694"/>
    <mergeCell ref="K1695:L1695"/>
    <mergeCell ref="I1698:J1698"/>
    <mergeCell ref="K1698:L1698"/>
    <mergeCell ref="I1699:J1699"/>
    <mergeCell ref="K1699:L1699"/>
    <mergeCell ref="K1710:L1710"/>
    <mergeCell ref="I1700:J1700"/>
    <mergeCell ref="K1700:L1700"/>
    <mergeCell ref="I1702:J1702"/>
    <mergeCell ref="K1702:L1702"/>
    <mergeCell ref="I1703:J1703"/>
    <mergeCell ref="K1703:L1703"/>
    <mergeCell ref="I1690:J1690"/>
    <mergeCell ref="K1690:L1690"/>
    <mergeCell ref="I1692:J1692"/>
    <mergeCell ref="I1656:J1656"/>
    <mergeCell ref="I1678:J1678"/>
    <mergeCell ref="K1680:L1680"/>
    <mergeCell ref="I1682:J1682"/>
    <mergeCell ref="K1682:L1682"/>
    <mergeCell ref="A1664:L1664"/>
    <mergeCell ref="C1666:E1666"/>
    <mergeCell ref="I1666:J1666"/>
    <mergeCell ref="K1666:L1666"/>
    <mergeCell ref="A1697:H1697"/>
    <mergeCell ref="K1697:L1697"/>
    <mergeCell ref="I1684:J1684"/>
    <mergeCell ref="I1685:J1685"/>
    <mergeCell ref="I1686:J1686"/>
    <mergeCell ref="I1687:J1687"/>
    <mergeCell ref="K1679:L1679"/>
    <mergeCell ref="K1667:L1667"/>
    <mergeCell ref="I1668:J1668"/>
    <mergeCell ref="K1668:L1668"/>
    <mergeCell ref="I1669:J1669"/>
    <mergeCell ref="A1658:H1658"/>
    <mergeCell ref="I1658:J1658"/>
    <mergeCell ref="I1675:J1675"/>
    <mergeCell ref="I1676:J1676"/>
    <mergeCell ref="K1676:L1676"/>
    <mergeCell ref="I1677:J1677"/>
    <mergeCell ref="I1659:J1659"/>
    <mergeCell ref="K1669:L1669"/>
    <mergeCell ref="K1670:L1670"/>
    <mergeCell ref="I1673:J1673"/>
    <mergeCell ref="K1687:L1687"/>
    <mergeCell ref="I1688:J1688"/>
    <mergeCell ref="K1644:L1644"/>
    <mergeCell ref="K1629:L1629"/>
    <mergeCell ref="I1630:J1630"/>
    <mergeCell ref="K1630:L1630"/>
    <mergeCell ref="K1658:L1658"/>
    <mergeCell ref="K1660:L1660"/>
    <mergeCell ref="A1661:H1661"/>
    <mergeCell ref="K1661:L1661"/>
    <mergeCell ref="I1645:J1645"/>
    <mergeCell ref="I1636:J1636"/>
    <mergeCell ref="K1636:L1636"/>
    <mergeCell ref="K1673:L1673"/>
    <mergeCell ref="I1674:J1674"/>
    <mergeCell ref="A1663:L1663"/>
    <mergeCell ref="K1659:L1659"/>
    <mergeCell ref="I1648:J1648"/>
    <mergeCell ref="I1649:J1649"/>
    <mergeCell ref="A1655:H1655"/>
    <mergeCell ref="I1646:J1646"/>
    <mergeCell ref="I1647:J1647"/>
    <mergeCell ref="A1637:H1637"/>
    <mergeCell ref="K1637:L1637"/>
    <mergeCell ref="I1638:J1638"/>
    <mergeCell ref="K1641:L1641"/>
    <mergeCell ref="I1642:J1642"/>
    <mergeCell ref="A1644:H1644"/>
    <mergeCell ref="I1626:J1626"/>
    <mergeCell ref="K1626:L1626"/>
    <mergeCell ref="I1627:J1627"/>
    <mergeCell ref="I1628:J1628"/>
    <mergeCell ref="K1628:L1628"/>
    <mergeCell ref="I1629:J1629"/>
    <mergeCell ref="I1631:J1631"/>
    <mergeCell ref="K1631:L1631"/>
    <mergeCell ref="K1634:L1634"/>
    <mergeCell ref="I1635:J1635"/>
    <mergeCell ref="K1635:L1635"/>
    <mergeCell ref="K1624:L1624"/>
    <mergeCell ref="K1625:L1625"/>
    <mergeCell ref="I1613:J1613"/>
    <mergeCell ref="I1614:J1614"/>
    <mergeCell ref="K1615:L1615"/>
    <mergeCell ref="A1617:H1617"/>
    <mergeCell ref="K1617:L1617"/>
    <mergeCell ref="I1618:J1618"/>
    <mergeCell ref="K1618:L1618"/>
    <mergeCell ref="I1619:J1619"/>
    <mergeCell ref="I1620:J1620"/>
    <mergeCell ref="K1620:L1620"/>
    <mergeCell ref="I1622:J1622"/>
    <mergeCell ref="K1622:L1622"/>
    <mergeCell ref="I1623:J1623"/>
    <mergeCell ref="K1623:L1623"/>
    <mergeCell ref="A1624:H1624"/>
    <mergeCell ref="A1632:H1632"/>
    <mergeCell ref="K1632:L1632"/>
    <mergeCell ref="I1633:J1633"/>
    <mergeCell ref="K1633:L1633"/>
    <mergeCell ref="I1612:J1612"/>
    <mergeCell ref="I1595:J1595"/>
    <mergeCell ref="I1596:J1596"/>
    <mergeCell ref="K1596:L1596"/>
    <mergeCell ref="I1597:J1597"/>
    <mergeCell ref="I1598:J1598"/>
    <mergeCell ref="K1599:L1599"/>
    <mergeCell ref="K1600:L1600"/>
    <mergeCell ref="I1602:J1602"/>
    <mergeCell ref="K1602:L1602"/>
    <mergeCell ref="K1619:L1619"/>
    <mergeCell ref="I1604:J1604"/>
    <mergeCell ref="I1605:J1605"/>
    <mergeCell ref="I1579:J1579"/>
    <mergeCell ref="I1606:J1606"/>
    <mergeCell ref="I1607:J1607"/>
    <mergeCell ref="K1607:L1607"/>
    <mergeCell ref="I1608:J1608"/>
    <mergeCell ref="I1610:J1610"/>
    <mergeCell ref="K1610:L1610"/>
    <mergeCell ref="A1583:L1583"/>
    <mergeCell ref="A1584:L1584"/>
    <mergeCell ref="C1586:E1586"/>
    <mergeCell ref="I1586:J1586"/>
    <mergeCell ref="K1586:L1586"/>
    <mergeCell ref="I1593:J1593"/>
    <mergeCell ref="K1593:L1593"/>
    <mergeCell ref="I1594:J1594"/>
    <mergeCell ref="K1579:L1579"/>
    <mergeCell ref="K1578:L1578"/>
    <mergeCell ref="K1580:L1580"/>
    <mergeCell ref="K1587:L1587"/>
    <mergeCell ref="I1588:J1588"/>
    <mergeCell ref="K1588:L1588"/>
    <mergeCell ref="I1589:J1589"/>
    <mergeCell ref="K1589:L1589"/>
    <mergeCell ref="K1590:L1590"/>
    <mergeCell ref="I1576:J1576"/>
    <mergeCell ref="A1578:H1578"/>
    <mergeCell ref="I1578:J1578"/>
    <mergeCell ref="I1556:J1556"/>
    <mergeCell ref="K1556:L1556"/>
    <mergeCell ref="A1557:H1557"/>
    <mergeCell ref="K1557:L1557"/>
    <mergeCell ref="I1558:J1558"/>
    <mergeCell ref="K1561:L1561"/>
    <mergeCell ref="I1562:J1562"/>
    <mergeCell ref="I1565:J1565"/>
    <mergeCell ref="I1566:J1566"/>
    <mergeCell ref="I1567:J1567"/>
    <mergeCell ref="I1568:J1568"/>
    <mergeCell ref="I1569:J1569"/>
    <mergeCell ref="A1575:H1575"/>
    <mergeCell ref="A1581:H1581"/>
    <mergeCell ref="K1581:L1581"/>
    <mergeCell ref="K1555:L1555"/>
    <mergeCell ref="I1546:J1546"/>
    <mergeCell ref="K1546:L1546"/>
    <mergeCell ref="I1547:J1547"/>
    <mergeCell ref="I1548:J1548"/>
    <mergeCell ref="K1548:L1548"/>
    <mergeCell ref="I1549:J1549"/>
    <mergeCell ref="K1549:L1549"/>
    <mergeCell ref="I1550:J1550"/>
    <mergeCell ref="K1550:L1550"/>
    <mergeCell ref="A1564:H1564"/>
    <mergeCell ref="K1564:L1564"/>
    <mergeCell ref="I1551:J1551"/>
    <mergeCell ref="K1551:L1551"/>
    <mergeCell ref="A1552:H1552"/>
    <mergeCell ref="K1552:L1552"/>
    <mergeCell ref="I1553:J1553"/>
    <mergeCell ref="K1553:L1553"/>
    <mergeCell ref="K1554:L1554"/>
    <mergeCell ref="I1555:J1555"/>
    <mergeCell ref="I1539:J1539"/>
    <mergeCell ref="K1539:L1539"/>
    <mergeCell ref="I1524:J1524"/>
    <mergeCell ref="I1525:J1525"/>
    <mergeCell ref="I1526:J1526"/>
    <mergeCell ref="I1527:J1527"/>
    <mergeCell ref="K1527:L1527"/>
    <mergeCell ref="I1528:J1528"/>
    <mergeCell ref="I1530:J1530"/>
    <mergeCell ref="K1530:L1530"/>
    <mergeCell ref="A1544:H1544"/>
    <mergeCell ref="K1544:L1544"/>
    <mergeCell ref="K1545:L1545"/>
    <mergeCell ref="I1533:J1533"/>
    <mergeCell ref="I1534:J1534"/>
    <mergeCell ref="K1535:L1535"/>
    <mergeCell ref="A1537:H1537"/>
    <mergeCell ref="K1537:L1537"/>
    <mergeCell ref="I1538:J1538"/>
    <mergeCell ref="K1538:L1538"/>
    <mergeCell ref="I1540:J1540"/>
    <mergeCell ref="K1540:L1540"/>
    <mergeCell ref="I1542:J1542"/>
    <mergeCell ref="K1542:L1542"/>
    <mergeCell ref="I1543:J1543"/>
    <mergeCell ref="K1543:L1543"/>
    <mergeCell ref="I1513:J1513"/>
    <mergeCell ref="K1513:L1513"/>
    <mergeCell ref="I1514:J1514"/>
    <mergeCell ref="K1498:L1498"/>
    <mergeCell ref="K1500:L1500"/>
    <mergeCell ref="A1501:H1501"/>
    <mergeCell ref="K1501:L1501"/>
    <mergeCell ref="A1503:L1503"/>
    <mergeCell ref="A1504:L1504"/>
    <mergeCell ref="C1506:E1506"/>
    <mergeCell ref="K1507:L1507"/>
    <mergeCell ref="I1508:J1508"/>
    <mergeCell ref="K1508:L1508"/>
    <mergeCell ref="I1509:J1509"/>
    <mergeCell ref="K1509:L1509"/>
    <mergeCell ref="K1510:L1510"/>
    <mergeCell ref="I1532:J1532"/>
    <mergeCell ref="I1515:J1515"/>
    <mergeCell ref="I1516:J1516"/>
    <mergeCell ref="K1516:L1516"/>
    <mergeCell ref="I1517:J1517"/>
    <mergeCell ref="I1518:J1518"/>
    <mergeCell ref="K1519:L1519"/>
    <mergeCell ref="K1520:L1520"/>
    <mergeCell ref="I1522:J1522"/>
    <mergeCell ref="K1522:L1522"/>
    <mergeCell ref="I1499:J1499"/>
    <mergeCell ref="A1495:H1495"/>
    <mergeCell ref="I1496:J1496"/>
    <mergeCell ref="A1498:H1498"/>
    <mergeCell ref="I1498:J1498"/>
    <mergeCell ref="K1499:L1499"/>
    <mergeCell ref="K1476:L1476"/>
    <mergeCell ref="A1477:H1477"/>
    <mergeCell ref="K1477:L1477"/>
    <mergeCell ref="I1478:J1478"/>
    <mergeCell ref="K1481:L1481"/>
    <mergeCell ref="I1506:J1506"/>
    <mergeCell ref="K1506:L1506"/>
    <mergeCell ref="I1485:J1485"/>
    <mergeCell ref="I1486:J1486"/>
    <mergeCell ref="I1487:J1487"/>
    <mergeCell ref="I1488:J1488"/>
    <mergeCell ref="I1489:J1489"/>
    <mergeCell ref="K1475:L1475"/>
    <mergeCell ref="K1466:L1466"/>
    <mergeCell ref="I1467:J1467"/>
    <mergeCell ref="I1468:J1468"/>
    <mergeCell ref="K1468:L1468"/>
    <mergeCell ref="I1469:J1469"/>
    <mergeCell ref="K1469:L1469"/>
    <mergeCell ref="I1470:J1470"/>
    <mergeCell ref="K1470:L1470"/>
    <mergeCell ref="I1482:J1482"/>
    <mergeCell ref="A1484:H1484"/>
    <mergeCell ref="K1484:L1484"/>
    <mergeCell ref="I1471:J1471"/>
    <mergeCell ref="K1471:L1471"/>
    <mergeCell ref="A1472:H1472"/>
    <mergeCell ref="K1472:L1472"/>
    <mergeCell ref="I1473:J1473"/>
    <mergeCell ref="K1473:L1473"/>
    <mergeCell ref="K1474:L1474"/>
    <mergeCell ref="I1448:J1448"/>
    <mergeCell ref="K1450:L1450"/>
    <mergeCell ref="I1452:J1452"/>
    <mergeCell ref="K1465:L1465"/>
    <mergeCell ref="I1453:J1453"/>
    <mergeCell ref="I1454:J1454"/>
    <mergeCell ref="K1455:L1455"/>
    <mergeCell ref="A1457:H1457"/>
    <mergeCell ref="K1457:L1457"/>
    <mergeCell ref="I1458:J1458"/>
    <mergeCell ref="K1458:L1458"/>
    <mergeCell ref="I1459:J1459"/>
    <mergeCell ref="K1459:L1459"/>
    <mergeCell ref="K1460:L1460"/>
    <mergeCell ref="I1462:J1462"/>
    <mergeCell ref="K1462:L1462"/>
    <mergeCell ref="I1463:J1463"/>
    <mergeCell ref="K1463:L1463"/>
    <mergeCell ref="A1464:H1464"/>
    <mergeCell ref="K1464:L1464"/>
    <mergeCell ref="I1450:J1450"/>
    <mergeCell ref="K1440:L1440"/>
    <mergeCell ref="I1442:J1442"/>
    <mergeCell ref="K1442:L1442"/>
    <mergeCell ref="K1427:L1427"/>
    <mergeCell ref="I1428:J1428"/>
    <mergeCell ref="K1428:L1428"/>
    <mergeCell ref="I1429:J1429"/>
    <mergeCell ref="K1429:L1429"/>
    <mergeCell ref="I1434:J1434"/>
    <mergeCell ref="I1435:J1435"/>
    <mergeCell ref="I1436:J1436"/>
    <mergeCell ref="K1436:L1436"/>
    <mergeCell ref="I1437:J1437"/>
    <mergeCell ref="I1438:J1438"/>
    <mergeCell ref="K1439:L1439"/>
    <mergeCell ref="I1446:J1446"/>
    <mergeCell ref="I1447:J1447"/>
    <mergeCell ref="K1447:L1447"/>
    <mergeCell ref="A1421:H1421"/>
    <mergeCell ref="K1421:L1421"/>
    <mergeCell ref="A1423:L1423"/>
    <mergeCell ref="A1424:L1424"/>
    <mergeCell ref="C1426:E1426"/>
    <mergeCell ref="I1426:J1426"/>
    <mergeCell ref="K1426:L1426"/>
    <mergeCell ref="I1391:J1391"/>
    <mergeCell ref="I1393:J1393"/>
    <mergeCell ref="K1393:L1393"/>
    <mergeCell ref="I1395:J1395"/>
    <mergeCell ref="K1430:L1430"/>
    <mergeCell ref="I1433:J1433"/>
    <mergeCell ref="K1433:L1433"/>
    <mergeCell ref="I1420:J1420"/>
    <mergeCell ref="K1420:L1420"/>
    <mergeCell ref="I1396:J1396"/>
    <mergeCell ref="I1410:J1410"/>
    <mergeCell ref="I1411:J1411"/>
    <mergeCell ref="I1412:J1412"/>
    <mergeCell ref="I1413:J1413"/>
    <mergeCell ref="A1419:H1419"/>
    <mergeCell ref="A1401:H1401"/>
    <mergeCell ref="K1401:L1401"/>
    <mergeCell ref="I1402:J1402"/>
    <mergeCell ref="K1405:L1405"/>
    <mergeCell ref="I1406:J1406"/>
    <mergeCell ref="A1408:H1408"/>
    <mergeCell ref="K1408:L1408"/>
    <mergeCell ref="I1397:J1397"/>
    <mergeCell ref="K1398:L1398"/>
    <mergeCell ref="I1409:J1409"/>
    <mergeCell ref="K1400:L1400"/>
    <mergeCell ref="I1400:J1400"/>
    <mergeCell ref="I1372:J1372"/>
    <mergeCell ref="K1372:L1372"/>
    <mergeCell ref="K1373:L1373"/>
    <mergeCell ref="I1376:J1376"/>
    <mergeCell ref="K1376:L1376"/>
    <mergeCell ref="K1382:L1382"/>
    <mergeCell ref="K1383:L1383"/>
    <mergeCell ref="I1385:J1385"/>
    <mergeCell ref="K1385:L1385"/>
    <mergeCell ref="I1345:J1345"/>
    <mergeCell ref="A1347:H1347"/>
    <mergeCell ref="K1347:L1347"/>
    <mergeCell ref="K1370:L1370"/>
    <mergeCell ref="I1371:J1371"/>
    <mergeCell ref="K1371:L1371"/>
    <mergeCell ref="I1387:J1387"/>
    <mergeCell ref="I1388:J1388"/>
    <mergeCell ref="I1389:J1389"/>
    <mergeCell ref="I1390:J1390"/>
    <mergeCell ref="K1390:L1390"/>
    <mergeCell ref="A1358:H1358"/>
    <mergeCell ref="I1359:J1359"/>
    <mergeCell ref="K1379:L1379"/>
    <mergeCell ref="I1380:J1380"/>
    <mergeCell ref="I1381:J1381"/>
    <mergeCell ref="I1362:J1362"/>
    <mergeCell ref="A1364:H1364"/>
    <mergeCell ref="K1364:L1364"/>
    <mergeCell ref="A1366:L1366"/>
    <mergeCell ref="A1367:L1367"/>
    <mergeCell ref="C1369:E1369"/>
    <mergeCell ref="I1369:J1369"/>
    <mergeCell ref="K1369:L1369"/>
    <mergeCell ref="I1349:J1349"/>
    <mergeCell ref="I1350:J1350"/>
    <mergeCell ref="A1361:H1361"/>
    <mergeCell ref="I1361:J1361"/>
    <mergeCell ref="K1361:L1361"/>
    <mergeCell ref="K1363:L1363"/>
    <mergeCell ref="K1362:L1362"/>
    <mergeCell ref="A1335:H1335"/>
    <mergeCell ref="K1335:L1335"/>
    <mergeCell ref="I1336:J1336"/>
    <mergeCell ref="K1336:L1336"/>
    <mergeCell ref="K1337:L1337"/>
    <mergeCell ref="A1320:H1320"/>
    <mergeCell ref="K1320:L1320"/>
    <mergeCell ref="I1321:J1321"/>
    <mergeCell ref="K1321:L1321"/>
    <mergeCell ref="I1352:J1352"/>
    <mergeCell ref="I1325:J1325"/>
    <mergeCell ref="K1325:L1325"/>
    <mergeCell ref="I1326:J1326"/>
    <mergeCell ref="K1326:L1326"/>
    <mergeCell ref="A1327:H1327"/>
    <mergeCell ref="K1327:L1327"/>
    <mergeCell ref="K1328:L1328"/>
    <mergeCell ref="K1333:L1333"/>
    <mergeCell ref="I1348:J1348"/>
    <mergeCell ref="K1339:L1339"/>
    <mergeCell ref="A1340:H1340"/>
    <mergeCell ref="K1340:L1340"/>
    <mergeCell ref="I1341:J1341"/>
    <mergeCell ref="K1344:L1344"/>
    <mergeCell ref="K1329:L1329"/>
    <mergeCell ref="I1330:J1330"/>
    <mergeCell ref="I1331:J1331"/>
    <mergeCell ref="K1331:L1331"/>
    <mergeCell ref="I1332:J1332"/>
    <mergeCell ref="K1332:L1332"/>
    <mergeCell ref="K1338:L1338"/>
    <mergeCell ref="I1323:J1323"/>
    <mergeCell ref="K1323:L1323"/>
    <mergeCell ref="I1291:J1291"/>
    <mergeCell ref="K1291:L1291"/>
    <mergeCell ref="I1292:J1292"/>
    <mergeCell ref="K1292:L1292"/>
    <mergeCell ref="K1293:L1293"/>
    <mergeCell ref="I1298:J1298"/>
    <mergeCell ref="I1299:J1299"/>
    <mergeCell ref="K1299:L1299"/>
    <mergeCell ref="I1300:J1300"/>
    <mergeCell ref="I1301:J1301"/>
    <mergeCell ref="K1302:L1302"/>
    <mergeCell ref="I1322:J1322"/>
    <mergeCell ref="K1322:L1322"/>
    <mergeCell ref="I1334:J1334"/>
    <mergeCell ref="K1334:L1334"/>
    <mergeCell ref="K1310:L1310"/>
    <mergeCell ref="I1311:J1311"/>
    <mergeCell ref="I1313:J1313"/>
    <mergeCell ref="K1313:L1313"/>
    <mergeCell ref="I1315:J1315"/>
    <mergeCell ref="I1316:J1316"/>
    <mergeCell ref="I1317:J1317"/>
    <mergeCell ref="K1318:L1318"/>
    <mergeCell ref="I1307:J1307"/>
    <mergeCell ref="I1308:J1308"/>
    <mergeCell ref="I1268:J1268"/>
    <mergeCell ref="I1269:J1269"/>
    <mergeCell ref="I1270:J1270"/>
    <mergeCell ref="I1271:J1271"/>
    <mergeCell ref="I1272:J1272"/>
    <mergeCell ref="I1296:J1296"/>
    <mergeCell ref="K1296:L1296"/>
    <mergeCell ref="I1297:J1297"/>
    <mergeCell ref="A1284:H1284"/>
    <mergeCell ref="K1284:L1284"/>
    <mergeCell ref="A1286:L1286"/>
    <mergeCell ref="A1287:L1287"/>
    <mergeCell ref="C1289:E1289"/>
    <mergeCell ref="I1289:J1289"/>
    <mergeCell ref="K1289:L1289"/>
    <mergeCell ref="K1303:L1303"/>
    <mergeCell ref="I1305:J1305"/>
    <mergeCell ref="K1305:L1305"/>
    <mergeCell ref="I1282:J1282"/>
    <mergeCell ref="K1267:L1267"/>
    <mergeCell ref="K1290:L1290"/>
    <mergeCell ref="A1281:H1281"/>
    <mergeCell ref="I1281:J1281"/>
    <mergeCell ref="K1281:L1281"/>
    <mergeCell ref="K1283:L1283"/>
    <mergeCell ref="K1282:L1282"/>
    <mergeCell ref="A1278:H1278"/>
    <mergeCell ref="I1279:J1279"/>
    <mergeCell ref="I1259:J1259"/>
    <mergeCell ref="K1259:L1259"/>
    <mergeCell ref="A1260:H1260"/>
    <mergeCell ref="K1260:L1260"/>
    <mergeCell ref="I1261:J1261"/>
    <mergeCell ref="K1264:L1264"/>
    <mergeCell ref="I1265:J1265"/>
    <mergeCell ref="A1267:H1267"/>
    <mergeCell ref="A1247:H1247"/>
    <mergeCell ref="K1247:L1247"/>
    <mergeCell ref="K1248:L1248"/>
    <mergeCell ref="I1236:J1236"/>
    <mergeCell ref="I1237:J1237"/>
    <mergeCell ref="K1238:L1238"/>
    <mergeCell ref="A1240:H1240"/>
    <mergeCell ref="K1240:L1240"/>
    <mergeCell ref="I1241:J1241"/>
    <mergeCell ref="K1241:L1241"/>
    <mergeCell ref="K1253:L1253"/>
    <mergeCell ref="K1243:L1243"/>
    <mergeCell ref="I1245:J1245"/>
    <mergeCell ref="K1245:L1245"/>
    <mergeCell ref="I1246:J1246"/>
    <mergeCell ref="K1246:L1246"/>
    <mergeCell ref="I1258:J1258"/>
    <mergeCell ref="K1258:L1258"/>
    <mergeCell ref="I1249:J1249"/>
    <mergeCell ref="K1249:L1249"/>
    <mergeCell ref="I1250:J1250"/>
    <mergeCell ref="I1251:J1251"/>
    <mergeCell ref="K1251:L1251"/>
    <mergeCell ref="I1252:J1252"/>
    <mergeCell ref="K1252:L1252"/>
    <mergeCell ref="I1253:J1253"/>
    <mergeCell ref="K1254:L1254"/>
    <mergeCell ref="A1255:H1255"/>
    <mergeCell ref="K1255:L1255"/>
    <mergeCell ref="I1256:J1256"/>
    <mergeCell ref="K1256:L1256"/>
    <mergeCell ref="K1257:L1257"/>
    <mergeCell ref="I1225:J1225"/>
    <mergeCell ref="K1225:L1225"/>
    <mergeCell ref="K1210:L1210"/>
    <mergeCell ref="I1211:J1211"/>
    <mergeCell ref="K1211:L1211"/>
    <mergeCell ref="I1212:J1212"/>
    <mergeCell ref="K1212:L1212"/>
    <mergeCell ref="K1213:L1213"/>
    <mergeCell ref="I1216:J1216"/>
    <mergeCell ref="I1218:J1218"/>
    <mergeCell ref="I1219:J1219"/>
    <mergeCell ref="K1219:L1219"/>
    <mergeCell ref="I1220:J1220"/>
    <mergeCell ref="I1221:J1221"/>
    <mergeCell ref="K1222:L1222"/>
    <mergeCell ref="I1242:J1242"/>
    <mergeCell ref="K1242:L1242"/>
    <mergeCell ref="I1229:J1229"/>
    <mergeCell ref="I1230:J1230"/>
    <mergeCell ref="K1230:L1230"/>
    <mergeCell ref="I1231:J1231"/>
    <mergeCell ref="I1233:J1233"/>
    <mergeCell ref="K1233:L1233"/>
    <mergeCell ref="I1235:J1235"/>
    <mergeCell ref="K1209:L1209"/>
    <mergeCell ref="I1188:J1188"/>
    <mergeCell ref="I1189:J1189"/>
    <mergeCell ref="I1190:J1190"/>
    <mergeCell ref="I1191:J1191"/>
    <mergeCell ref="I1192:J1192"/>
    <mergeCell ref="K1216:L1216"/>
    <mergeCell ref="I1217:J1217"/>
    <mergeCell ref="K1201:L1201"/>
    <mergeCell ref="K1203:L1203"/>
    <mergeCell ref="A1204:H1204"/>
    <mergeCell ref="K1204:L1204"/>
    <mergeCell ref="A1206:L1206"/>
    <mergeCell ref="A1207:L1207"/>
    <mergeCell ref="C1209:E1209"/>
    <mergeCell ref="I1209:J1209"/>
    <mergeCell ref="K1223:L1223"/>
    <mergeCell ref="K1184:L1184"/>
    <mergeCell ref="I1185:J1185"/>
    <mergeCell ref="A1187:H1187"/>
    <mergeCell ref="K1187:L1187"/>
    <mergeCell ref="I1174:J1174"/>
    <mergeCell ref="K1174:L1174"/>
    <mergeCell ref="A1175:H1175"/>
    <mergeCell ref="K1175:L1175"/>
    <mergeCell ref="I1176:J1176"/>
    <mergeCell ref="K1176:L1176"/>
    <mergeCell ref="A1198:H1198"/>
    <mergeCell ref="I1199:J1199"/>
    <mergeCell ref="A1201:H1201"/>
    <mergeCell ref="I1201:J1201"/>
    <mergeCell ref="K1202:L1202"/>
    <mergeCell ref="I1179:J1179"/>
    <mergeCell ref="K1179:L1179"/>
    <mergeCell ref="A1180:H1180"/>
    <mergeCell ref="K1180:L1180"/>
    <mergeCell ref="I1181:J1181"/>
    <mergeCell ref="I1173:J1173"/>
    <mergeCell ref="K1173:L1173"/>
    <mergeCell ref="I1163:J1163"/>
    <mergeCell ref="K1163:L1163"/>
    <mergeCell ref="I1165:J1165"/>
    <mergeCell ref="K1165:L1165"/>
    <mergeCell ref="I1166:J1166"/>
    <mergeCell ref="K1166:L1166"/>
    <mergeCell ref="K1177:L1177"/>
    <mergeCell ref="I1178:J1178"/>
    <mergeCell ref="K1178:L1178"/>
    <mergeCell ref="I1169:J1169"/>
    <mergeCell ref="K1169:L1169"/>
    <mergeCell ref="I1170:J1170"/>
    <mergeCell ref="I1171:J1171"/>
    <mergeCell ref="K1171:L1171"/>
    <mergeCell ref="I1172:J1172"/>
    <mergeCell ref="K1172:L1172"/>
    <mergeCell ref="I1162:J1162"/>
    <mergeCell ref="K1162:L1162"/>
    <mergeCell ref="I1147:J1147"/>
    <mergeCell ref="I1148:J1148"/>
    <mergeCell ref="I1149:J1149"/>
    <mergeCell ref="I1150:J1150"/>
    <mergeCell ref="K1150:L1150"/>
    <mergeCell ref="I1151:J1151"/>
    <mergeCell ref="I1153:J1153"/>
    <mergeCell ref="K1153:L1153"/>
    <mergeCell ref="A1167:H1167"/>
    <mergeCell ref="K1167:L1167"/>
    <mergeCell ref="K1168:L1168"/>
    <mergeCell ref="I1156:J1156"/>
    <mergeCell ref="I1157:J1157"/>
    <mergeCell ref="K1158:L1158"/>
    <mergeCell ref="A1160:H1160"/>
    <mergeCell ref="K1160:L1160"/>
    <mergeCell ref="I1161:J1161"/>
    <mergeCell ref="K1161:L1161"/>
    <mergeCell ref="I1136:J1136"/>
    <mergeCell ref="K1136:L1136"/>
    <mergeCell ref="I1137:J1137"/>
    <mergeCell ref="K1121:L1121"/>
    <mergeCell ref="K1123:L1123"/>
    <mergeCell ref="A1124:H1124"/>
    <mergeCell ref="K1124:L1124"/>
    <mergeCell ref="A1126:L1126"/>
    <mergeCell ref="A1127:L1127"/>
    <mergeCell ref="C1129:E1129"/>
    <mergeCell ref="K1130:L1130"/>
    <mergeCell ref="I1131:J1131"/>
    <mergeCell ref="K1131:L1131"/>
    <mergeCell ref="I1132:J1132"/>
    <mergeCell ref="K1132:L1132"/>
    <mergeCell ref="K1133:L1133"/>
    <mergeCell ref="I1155:J1155"/>
    <mergeCell ref="I1138:J1138"/>
    <mergeCell ref="I1139:J1139"/>
    <mergeCell ref="K1139:L1139"/>
    <mergeCell ref="I1140:J1140"/>
    <mergeCell ref="I1141:J1141"/>
    <mergeCell ref="K1142:L1142"/>
    <mergeCell ref="K1143:L1143"/>
    <mergeCell ref="I1145:J1145"/>
    <mergeCell ref="K1145:L1145"/>
    <mergeCell ref="A1118:H1118"/>
    <mergeCell ref="I1119:J1119"/>
    <mergeCell ref="A1121:H1121"/>
    <mergeCell ref="I1121:J1121"/>
    <mergeCell ref="I1099:J1099"/>
    <mergeCell ref="K1099:L1099"/>
    <mergeCell ref="A1100:H1100"/>
    <mergeCell ref="K1100:L1100"/>
    <mergeCell ref="I1101:J1101"/>
    <mergeCell ref="K1104:L1104"/>
    <mergeCell ref="I1129:J1129"/>
    <mergeCell ref="K1129:L1129"/>
    <mergeCell ref="I1108:J1108"/>
    <mergeCell ref="I1109:J1109"/>
    <mergeCell ref="I1110:J1110"/>
    <mergeCell ref="I1111:J1111"/>
    <mergeCell ref="I1112:J1112"/>
    <mergeCell ref="I1098:J1098"/>
    <mergeCell ref="K1098:L1098"/>
    <mergeCell ref="I1089:J1089"/>
    <mergeCell ref="K1089:L1089"/>
    <mergeCell ref="I1090:J1090"/>
    <mergeCell ref="I1091:J1091"/>
    <mergeCell ref="K1091:L1091"/>
    <mergeCell ref="I1092:J1092"/>
    <mergeCell ref="K1092:L1092"/>
    <mergeCell ref="I1093:J1093"/>
    <mergeCell ref="I1105:J1105"/>
    <mergeCell ref="A1107:H1107"/>
    <mergeCell ref="K1107:L1107"/>
    <mergeCell ref="I1094:J1094"/>
    <mergeCell ref="K1094:L1094"/>
    <mergeCell ref="A1095:H1095"/>
    <mergeCell ref="K1095:L1095"/>
    <mergeCell ref="I1096:J1096"/>
    <mergeCell ref="K1096:L1096"/>
    <mergeCell ref="K1097:L1097"/>
    <mergeCell ref="A1087:H1087"/>
    <mergeCell ref="K1087:L1087"/>
    <mergeCell ref="K1088:L1088"/>
    <mergeCell ref="I1076:J1076"/>
    <mergeCell ref="I1077:J1077"/>
    <mergeCell ref="K1078:L1078"/>
    <mergeCell ref="A1080:H1080"/>
    <mergeCell ref="K1080:L1080"/>
    <mergeCell ref="I1081:J1081"/>
    <mergeCell ref="K1081:L1081"/>
    <mergeCell ref="K1093:L1093"/>
    <mergeCell ref="I1083:J1083"/>
    <mergeCell ref="K1083:L1083"/>
    <mergeCell ref="I1085:J1085"/>
    <mergeCell ref="K1085:L1085"/>
    <mergeCell ref="I1086:J1086"/>
    <mergeCell ref="K1086:L1086"/>
    <mergeCell ref="I1075:J1075"/>
    <mergeCell ref="I1058:J1058"/>
    <mergeCell ref="I1059:J1059"/>
    <mergeCell ref="K1059:L1059"/>
    <mergeCell ref="I1060:J1060"/>
    <mergeCell ref="I1061:J1061"/>
    <mergeCell ref="K1062:L1062"/>
    <mergeCell ref="K1063:L1063"/>
    <mergeCell ref="I1065:J1065"/>
    <mergeCell ref="K1065:L1065"/>
    <mergeCell ref="I1082:J1082"/>
    <mergeCell ref="K1082:L1082"/>
    <mergeCell ref="I1067:J1067"/>
    <mergeCell ref="I1068:J1068"/>
    <mergeCell ref="I1069:J1069"/>
    <mergeCell ref="I1070:J1070"/>
    <mergeCell ref="K1070:L1070"/>
    <mergeCell ref="I1071:J1071"/>
    <mergeCell ref="I1073:J1073"/>
    <mergeCell ref="K1073:L1073"/>
    <mergeCell ref="I1049:J1049"/>
    <mergeCell ref="K1049:L1049"/>
    <mergeCell ref="I1028:J1028"/>
    <mergeCell ref="I1029:J1029"/>
    <mergeCell ref="I1030:J1030"/>
    <mergeCell ref="I1031:J1031"/>
    <mergeCell ref="I1032:J1032"/>
    <mergeCell ref="I1056:J1056"/>
    <mergeCell ref="K1056:L1056"/>
    <mergeCell ref="I1057:J1057"/>
    <mergeCell ref="K1041:L1041"/>
    <mergeCell ref="K1043:L1043"/>
    <mergeCell ref="A1044:H1044"/>
    <mergeCell ref="K1044:L1044"/>
    <mergeCell ref="A1046:L1046"/>
    <mergeCell ref="A1047:L1047"/>
    <mergeCell ref="C1049:E1049"/>
    <mergeCell ref="K1050:L1050"/>
    <mergeCell ref="I1051:J1051"/>
    <mergeCell ref="K1051:L1051"/>
    <mergeCell ref="I1052:J1052"/>
    <mergeCell ref="K1052:L1052"/>
    <mergeCell ref="K1053:L1053"/>
    <mergeCell ref="I1025:J1025"/>
    <mergeCell ref="A1027:H1027"/>
    <mergeCell ref="K1027:L1027"/>
    <mergeCell ref="I1014:J1014"/>
    <mergeCell ref="K1014:L1014"/>
    <mergeCell ref="A1015:H1015"/>
    <mergeCell ref="K1015:L1015"/>
    <mergeCell ref="I1016:J1016"/>
    <mergeCell ref="K1016:L1016"/>
    <mergeCell ref="K1017:L1017"/>
    <mergeCell ref="A1038:H1038"/>
    <mergeCell ref="I1039:J1039"/>
    <mergeCell ref="A1041:H1041"/>
    <mergeCell ref="I1041:J1041"/>
    <mergeCell ref="I1019:J1019"/>
    <mergeCell ref="K1019:L1019"/>
    <mergeCell ref="A1020:H1020"/>
    <mergeCell ref="K1020:L1020"/>
    <mergeCell ref="I1021:J1021"/>
    <mergeCell ref="K1024:L1024"/>
    <mergeCell ref="K1013:L1013"/>
    <mergeCell ref="I1003:J1003"/>
    <mergeCell ref="K1003:L1003"/>
    <mergeCell ref="I1005:J1005"/>
    <mergeCell ref="K1005:L1005"/>
    <mergeCell ref="I1006:J1006"/>
    <mergeCell ref="K1006:L1006"/>
    <mergeCell ref="I1018:J1018"/>
    <mergeCell ref="K1018:L1018"/>
    <mergeCell ref="I1009:J1009"/>
    <mergeCell ref="K1009:L1009"/>
    <mergeCell ref="I1010:J1010"/>
    <mergeCell ref="I1011:J1011"/>
    <mergeCell ref="K1011:L1011"/>
    <mergeCell ref="I1012:J1012"/>
    <mergeCell ref="K1012:L1012"/>
    <mergeCell ref="I1013:J1013"/>
    <mergeCell ref="I1002:J1002"/>
    <mergeCell ref="K1002:L1002"/>
    <mergeCell ref="I987:J987"/>
    <mergeCell ref="I988:J988"/>
    <mergeCell ref="I989:J989"/>
    <mergeCell ref="I990:J990"/>
    <mergeCell ref="K990:L990"/>
    <mergeCell ref="I991:J991"/>
    <mergeCell ref="I993:J993"/>
    <mergeCell ref="K993:L993"/>
    <mergeCell ref="A1007:H1007"/>
    <mergeCell ref="K1007:L1007"/>
    <mergeCell ref="K1008:L1008"/>
    <mergeCell ref="I996:J996"/>
    <mergeCell ref="I997:J997"/>
    <mergeCell ref="K998:L998"/>
    <mergeCell ref="A1000:H1000"/>
    <mergeCell ref="K1000:L1000"/>
    <mergeCell ref="I1001:J1001"/>
    <mergeCell ref="K1001:L1001"/>
    <mergeCell ref="I976:J976"/>
    <mergeCell ref="K976:L976"/>
    <mergeCell ref="I977:J977"/>
    <mergeCell ref="K961:L961"/>
    <mergeCell ref="K963:L963"/>
    <mergeCell ref="A964:H964"/>
    <mergeCell ref="K964:L964"/>
    <mergeCell ref="A966:L966"/>
    <mergeCell ref="A967:L967"/>
    <mergeCell ref="C969:E969"/>
    <mergeCell ref="K970:L970"/>
    <mergeCell ref="I971:J971"/>
    <mergeCell ref="K971:L971"/>
    <mergeCell ref="I972:J972"/>
    <mergeCell ref="K972:L972"/>
    <mergeCell ref="K973:L973"/>
    <mergeCell ref="I995:J995"/>
    <mergeCell ref="I978:J978"/>
    <mergeCell ref="I979:J979"/>
    <mergeCell ref="K979:L979"/>
    <mergeCell ref="I980:J980"/>
    <mergeCell ref="I981:J981"/>
    <mergeCell ref="K982:L982"/>
    <mergeCell ref="K983:L983"/>
    <mergeCell ref="I985:J985"/>
    <mergeCell ref="K985:L985"/>
    <mergeCell ref="A958:H958"/>
    <mergeCell ref="I959:J959"/>
    <mergeCell ref="A961:H961"/>
    <mergeCell ref="I961:J961"/>
    <mergeCell ref="I939:J939"/>
    <mergeCell ref="K939:L939"/>
    <mergeCell ref="A940:H940"/>
    <mergeCell ref="K940:L940"/>
    <mergeCell ref="I941:J941"/>
    <mergeCell ref="K944:L944"/>
    <mergeCell ref="I969:J969"/>
    <mergeCell ref="K969:L969"/>
    <mergeCell ref="I948:J948"/>
    <mergeCell ref="I949:J949"/>
    <mergeCell ref="I950:J950"/>
    <mergeCell ref="I951:J951"/>
    <mergeCell ref="I952:J952"/>
    <mergeCell ref="I938:J938"/>
    <mergeCell ref="K938:L938"/>
    <mergeCell ref="I929:J929"/>
    <mergeCell ref="K929:L929"/>
    <mergeCell ref="I930:J930"/>
    <mergeCell ref="I931:J931"/>
    <mergeCell ref="K931:L931"/>
    <mergeCell ref="I932:J932"/>
    <mergeCell ref="K932:L932"/>
    <mergeCell ref="I933:J933"/>
    <mergeCell ref="I945:J945"/>
    <mergeCell ref="A947:H947"/>
    <mergeCell ref="K947:L947"/>
    <mergeCell ref="I934:J934"/>
    <mergeCell ref="K934:L934"/>
    <mergeCell ref="A935:H935"/>
    <mergeCell ref="K935:L935"/>
    <mergeCell ref="I936:J936"/>
    <mergeCell ref="K936:L936"/>
    <mergeCell ref="K937:L937"/>
    <mergeCell ref="A927:H927"/>
    <mergeCell ref="K927:L927"/>
    <mergeCell ref="K928:L928"/>
    <mergeCell ref="I916:J916"/>
    <mergeCell ref="I917:J917"/>
    <mergeCell ref="K918:L918"/>
    <mergeCell ref="A920:H920"/>
    <mergeCell ref="K920:L920"/>
    <mergeCell ref="I921:J921"/>
    <mergeCell ref="K921:L921"/>
    <mergeCell ref="K933:L933"/>
    <mergeCell ref="I923:J923"/>
    <mergeCell ref="K923:L923"/>
    <mergeCell ref="I925:J925"/>
    <mergeCell ref="K925:L925"/>
    <mergeCell ref="I926:J926"/>
    <mergeCell ref="K926:L926"/>
    <mergeCell ref="I915:J915"/>
    <mergeCell ref="I898:J898"/>
    <mergeCell ref="I899:J899"/>
    <mergeCell ref="K899:L899"/>
    <mergeCell ref="I900:J900"/>
    <mergeCell ref="I901:J901"/>
    <mergeCell ref="K902:L902"/>
    <mergeCell ref="K903:L903"/>
    <mergeCell ref="I905:J905"/>
    <mergeCell ref="K905:L905"/>
    <mergeCell ref="I922:J922"/>
    <mergeCell ref="K922:L922"/>
    <mergeCell ref="I907:J907"/>
    <mergeCell ref="I908:J908"/>
    <mergeCell ref="I909:J909"/>
    <mergeCell ref="I910:J910"/>
    <mergeCell ref="K910:L910"/>
    <mergeCell ref="I911:J911"/>
    <mergeCell ref="I913:J913"/>
    <mergeCell ref="K913:L913"/>
    <mergeCell ref="K889:L889"/>
    <mergeCell ref="I868:J868"/>
    <mergeCell ref="I869:J869"/>
    <mergeCell ref="I870:J870"/>
    <mergeCell ref="I871:J871"/>
    <mergeCell ref="I872:J872"/>
    <mergeCell ref="I892:J892"/>
    <mergeCell ref="K892:L892"/>
    <mergeCell ref="K893:L893"/>
    <mergeCell ref="I896:J896"/>
    <mergeCell ref="K896:L896"/>
    <mergeCell ref="I897:J897"/>
    <mergeCell ref="K883:L883"/>
    <mergeCell ref="A884:H884"/>
    <mergeCell ref="K884:L884"/>
    <mergeCell ref="K890:L890"/>
    <mergeCell ref="I891:J891"/>
    <mergeCell ref="K891:L891"/>
    <mergeCell ref="A886:L886"/>
    <mergeCell ref="A887:L887"/>
    <mergeCell ref="C889:E889"/>
    <mergeCell ref="I889:J889"/>
    <mergeCell ref="I865:J865"/>
    <mergeCell ref="A867:H867"/>
    <mergeCell ref="K867:L867"/>
    <mergeCell ref="K881:L881"/>
    <mergeCell ref="I854:J854"/>
    <mergeCell ref="K854:L854"/>
    <mergeCell ref="A855:H855"/>
    <mergeCell ref="K855:L855"/>
    <mergeCell ref="I856:J856"/>
    <mergeCell ref="K856:L856"/>
    <mergeCell ref="A878:H878"/>
    <mergeCell ref="I879:J879"/>
    <mergeCell ref="A881:H881"/>
    <mergeCell ref="I881:J881"/>
    <mergeCell ref="I859:J859"/>
    <mergeCell ref="K859:L859"/>
    <mergeCell ref="A860:H860"/>
    <mergeCell ref="K860:L860"/>
    <mergeCell ref="I861:J861"/>
    <mergeCell ref="K864:L864"/>
    <mergeCell ref="I853:J853"/>
    <mergeCell ref="K853:L853"/>
    <mergeCell ref="I843:J843"/>
    <mergeCell ref="K843:L843"/>
    <mergeCell ref="I845:J845"/>
    <mergeCell ref="K845:L845"/>
    <mergeCell ref="I846:J846"/>
    <mergeCell ref="K846:L846"/>
    <mergeCell ref="K857:L857"/>
    <mergeCell ref="I858:J858"/>
    <mergeCell ref="K858:L858"/>
    <mergeCell ref="I849:J849"/>
    <mergeCell ref="K849:L849"/>
    <mergeCell ref="I850:J850"/>
    <mergeCell ref="I851:J851"/>
    <mergeCell ref="K851:L851"/>
    <mergeCell ref="I852:J852"/>
    <mergeCell ref="K852:L852"/>
    <mergeCell ref="I842:J842"/>
    <mergeCell ref="K842:L842"/>
    <mergeCell ref="I828:J828"/>
    <mergeCell ref="I829:J829"/>
    <mergeCell ref="I830:J830"/>
    <mergeCell ref="K830:L830"/>
    <mergeCell ref="I831:J831"/>
    <mergeCell ref="I833:J833"/>
    <mergeCell ref="K833:L833"/>
    <mergeCell ref="I835:J835"/>
    <mergeCell ref="A847:H847"/>
    <mergeCell ref="K847:L847"/>
    <mergeCell ref="K848:L848"/>
    <mergeCell ref="I836:J836"/>
    <mergeCell ref="I837:J837"/>
    <mergeCell ref="K838:L838"/>
    <mergeCell ref="A840:H840"/>
    <mergeCell ref="K840:L840"/>
    <mergeCell ref="I841:J841"/>
    <mergeCell ref="K841:L841"/>
    <mergeCell ref="I827:J827"/>
    <mergeCell ref="I791:J791"/>
    <mergeCell ref="I792:J792"/>
    <mergeCell ref="A798:H798"/>
    <mergeCell ref="I799:J799"/>
    <mergeCell ref="A801:H801"/>
    <mergeCell ref="I801:J801"/>
    <mergeCell ref="K813:L813"/>
    <mergeCell ref="I816:J816"/>
    <mergeCell ref="K816:L816"/>
    <mergeCell ref="I817:J817"/>
    <mergeCell ref="A806:L806"/>
    <mergeCell ref="A807:L807"/>
    <mergeCell ref="C809:E809"/>
    <mergeCell ref="I809:J809"/>
    <mergeCell ref="K809:L809"/>
    <mergeCell ref="K823:L823"/>
    <mergeCell ref="I825:J825"/>
    <mergeCell ref="K825:L825"/>
    <mergeCell ref="A804:H804"/>
    <mergeCell ref="K804:L804"/>
    <mergeCell ref="K810:L810"/>
    <mergeCell ref="I811:J811"/>
    <mergeCell ref="K811:L811"/>
    <mergeCell ref="I812:J812"/>
    <mergeCell ref="K812:L812"/>
    <mergeCell ref="I818:J818"/>
    <mergeCell ref="I819:J819"/>
    <mergeCell ref="K819:L819"/>
    <mergeCell ref="I820:J820"/>
    <mergeCell ref="I821:J821"/>
    <mergeCell ref="K822:L822"/>
    <mergeCell ref="I789:J789"/>
    <mergeCell ref="I790:J790"/>
    <mergeCell ref="I766:J766"/>
    <mergeCell ref="K766:L766"/>
    <mergeCell ref="I769:J769"/>
    <mergeCell ref="K769:L769"/>
    <mergeCell ref="I770:J770"/>
    <mergeCell ref="I771:J771"/>
    <mergeCell ref="K771:L771"/>
    <mergeCell ref="I772:J772"/>
    <mergeCell ref="K772:L772"/>
    <mergeCell ref="I785:J785"/>
    <mergeCell ref="A787:H787"/>
    <mergeCell ref="K787:L787"/>
    <mergeCell ref="K801:L801"/>
    <mergeCell ref="K803:L803"/>
    <mergeCell ref="I776:J776"/>
    <mergeCell ref="K776:L776"/>
    <mergeCell ref="K777:L777"/>
    <mergeCell ref="I778:J778"/>
    <mergeCell ref="K778:L778"/>
    <mergeCell ref="I779:J779"/>
    <mergeCell ref="K779:L779"/>
    <mergeCell ref="A780:H780"/>
    <mergeCell ref="K780:L780"/>
    <mergeCell ref="I781:J781"/>
    <mergeCell ref="K784:L784"/>
    <mergeCell ref="I774:J774"/>
    <mergeCell ref="K774:L774"/>
    <mergeCell ref="A775:H775"/>
    <mergeCell ref="K775:L775"/>
    <mergeCell ref="A767:H767"/>
    <mergeCell ref="K767:L767"/>
    <mergeCell ref="K768:L768"/>
    <mergeCell ref="I756:J756"/>
    <mergeCell ref="I757:J757"/>
    <mergeCell ref="K758:L758"/>
    <mergeCell ref="A760:H760"/>
    <mergeCell ref="K760:L760"/>
    <mergeCell ref="I761:J761"/>
    <mergeCell ref="K761:L761"/>
    <mergeCell ref="I773:J773"/>
    <mergeCell ref="K773:L773"/>
    <mergeCell ref="I788:J788"/>
    <mergeCell ref="I765:J765"/>
    <mergeCell ref="K765:L765"/>
    <mergeCell ref="I749:J749"/>
    <mergeCell ref="I750:J750"/>
    <mergeCell ref="K750:L750"/>
    <mergeCell ref="I751:J751"/>
    <mergeCell ref="I753:J753"/>
    <mergeCell ref="K753:L753"/>
    <mergeCell ref="I755:J755"/>
    <mergeCell ref="I763:J763"/>
    <mergeCell ref="K763:L763"/>
    <mergeCell ref="I738:J738"/>
    <mergeCell ref="I739:J739"/>
    <mergeCell ref="K739:L739"/>
    <mergeCell ref="I740:J740"/>
    <mergeCell ref="I741:J741"/>
    <mergeCell ref="K742:L742"/>
    <mergeCell ref="I762:J762"/>
    <mergeCell ref="K762:L762"/>
    <mergeCell ref="I747:J747"/>
    <mergeCell ref="I748:J748"/>
    <mergeCell ref="I732:J732"/>
    <mergeCell ref="K732:L732"/>
    <mergeCell ref="K733:L733"/>
    <mergeCell ref="I736:J736"/>
    <mergeCell ref="K736:L736"/>
    <mergeCell ref="I737:J737"/>
    <mergeCell ref="A726:L726"/>
    <mergeCell ref="A727:L727"/>
    <mergeCell ref="C729:E729"/>
    <mergeCell ref="I729:J729"/>
    <mergeCell ref="K729:L729"/>
    <mergeCell ref="K743:L743"/>
    <mergeCell ref="I745:J745"/>
    <mergeCell ref="K745:L745"/>
    <mergeCell ref="A705:H705"/>
    <mergeCell ref="K705:L705"/>
    <mergeCell ref="K730:L730"/>
    <mergeCell ref="I731:J731"/>
    <mergeCell ref="K731:L731"/>
    <mergeCell ref="I710:J710"/>
    <mergeCell ref="A716:H716"/>
    <mergeCell ref="I717:J717"/>
    <mergeCell ref="A719:H719"/>
    <mergeCell ref="I719:J719"/>
    <mergeCell ref="I697:J697"/>
    <mergeCell ref="K697:L697"/>
    <mergeCell ref="A698:H698"/>
    <mergeCell ref="K698:L698"/>
    <mergeCell ref="I699:J699"/>
    <mergeCell ref="K702:L702"/>
    <mergeCell ref="K719:L719"/>
    <mergeCell ref="K721:L721"/>
    <mergeCell ref="A722:H722"/>
    <mergeCell ref="K722:L722"/>
    <mergeCell ref="K720:L720"/>
    <mergeCell ref="I706:J706"/>
    <mergeCell ref="I707:J707"/>
    <mergeCell ref="I708:J708"/>
    <mergeCell ref="I709:J709"/>
    <mergeCell ref="I694:J694"/>
    <mergeCell ref="K694:L694"/>
    <mergeCell ref="K695:L695"/>
    <mergeCell ref="I696:J696"/>
    <mergeCell ref="K696:L696"/>
    <mergeCell ref="I687:J687"/>
    <mergeCell ref="K687:L687"/>
    <mergeCell ref="I688:J688"/>
    <mergeCell ref="I689:J689"/>
    <mergeCell ref="K689:L689"/>
    <mergeCell ref="I690:J690"/>
    <mergeCell ref="K690:L690"/>
    <mergeCell ref="I703:J703"/>
    <mergeCell ref="I692:J692"/>
    <mergeCell ref="K692:L692"/>
    <mergeCell ref="A693:H693"/>
    <mergeCell ref="K693:L693"/>
    <mergeCell ref="I683:J683"/>
    <mergeCell ref="K683:L683"/>
    <mergeCell ref="I684:J684"/>
    <mergeCell ref="K684:L684"/>
    <mergeCell ref="A685:H685"/>
    <mergeCell ref="K685:L685"/>
    <mergeCell ref="K686:L686"/>
    <mergeCell ref="I674:J674"/>
    <mergeCell ref="I675:J675"/>
    <mergeCell ref="K676:L676"/>
    <mergeCell ref="A678:H678"/>
    <mergeCell ref="K678:L678"/>
    <mergeCell ref="I679:J679"/>
    <mergeCell ref="K679:L679"/>
    <mergeCell ref="I691:J691"/>
    <mergeCell ref="K691:L691"/>
    <mergeCell ref="I627:J627"/>
    <mergeCell ref="I628:J628"/>
    <mergeCell ref="I629:J629"/>
    <mergeCell ref="A635:H635"/>
    <mergeCell ref="I636:J636"/>
    <mergeCell ref="K660:L660"/>
    <mergeCell ref="K661:L661"/>
    <mergeCell ref="I663:J663"/>
    <mergeCell ref="K663:L663"/>
    <mergeCell ref="I681:J681"/>
    <mergeCell ref="K681:L681"/>
    <mergeCell ref="I667:J667"/>
    <mergeCell ref="I668:J668"/>
    <mergeCell ref="K668:L668"/>
    <mergeCell ref="I669:J669"/>
    <mergeCell ref="K640:L640"/>
    <mergeCell ref="A641:H641"/>
    <mergeCell ref="K641:L641"/>
    <mergeCell ref="A644:L644"/>
    <mergeCell ref="A645:L645"/>
    <mergeCell ref="C647:E647"/>
    <mergeCell ref="I647:J647"/>
    <mergeCell ref="K647:L647"/>
    <mergeCell ref="I680:J680"/>
    <mergeCell ref="K680:L680"/>
    <mergeCell ref="K639:L639"/>
    <mergeCell ref="I625:J625"/>
    <mergeCell ref="I602:J602"/>
    <mergeCell ref="K602:L602"/>
    <mergeCell ref="I603:J603"/>
    <mergeCell ref="K603:L603"/>
    <mergeCell ref="I606:J606"/>
    <mergeCell ref="K606:L606"/>
    <mergeCell ref="I607:J607"/>
    <mergeCell ref="I608:J608"/>
    <mergeCell ref="K608:L608"/>
    <mergeCell ref="I609:J609"/>
    <mergeCell ref="K609:L609"/>
    <mergeCell ref="K624:L624"/>
    <mergeCell ref="K638:L638"/>
    <mergeCell ref="A612:H612"/>
    <mergeCell ref="K612:L612"/>
    <mergeCell ref="I613:J613"/>
    <mergeCell ref="K613:L613"/>
    <mergeCell ref="K614:L614"/>
    <mergeCell ref="I615:J615"/>
    <mergeCell ref="K615:L615"/>
    <mergeCell ref="A638:H638"/>
    <mergeCell ref="I638:J638"/>
    <mergeCell ref="I616:J616"/>
    <mergeCell ref="K616:L616"/>
    <mergeCell ref="A617:H617"/>
    <mergeCell ref="K617:L617"/>
    <mergeCell ref="I618:J618"/>
    <mergeCell ref="K621:L621"/>
    <mergeCell ref="I622:J622"/>
    <mergeCell ref="A624:H624"/>
    <mergeCell ref="I626:J626"/>
    <mergeCell ref="I582:J582"/>
    <mergeCell ref="K582:L582"/>
    <mergeCell ref="I599:J599"/>
    <mergeCell ref="K599:L599"/>
    <mergeCell ref="I611:J611"/>
    <mergeCell ref="K611:L611"/>
    <mergeCell ref="I586:J586"/>
    <mergeCell ref="I587:J587"/>
    <mergeCell ref="K587:L587"/>
    <mergeCell ref="I588:J588"/>
    <mergeCell ref="I590:J590"/>
    <mergeCell ref="K590:L590"/>
    <mergeCell ref="A604:H604"/>
    <mergeCell ref="K604:L604"/>
    <mergeCell ref="K605:L605"/>
    <mergeCell ref="I593:J593"/>
    <mergeCell ref="I594:J594"/>
    <mergeCell ref="K595:L595"/>
    <mergeCell ref="A597:H597"/>
    <mergeCell ref="K597:L597"/>
    <mergeCell ref="I598:J598"/>
    <mergeCell ref="K598:L598"/>
    <mergeCell ref="I610:J610"/>
    <mergeCell ref="K610:L610"/>
    <mergeCell ref="I584:J584"/>
    <mergeCell ref="I585:J585"/>
    <mergeCell ref="I545:J545"/>
    <mergeCell ref="I546:J546"/>
    <mergeCell ref="I547:J547"/>
    <mergeCell ref="I548:J548"/>
    <mergeCell ref="I549:J549"/>
    <mergeCell ref="A561:H561"/>
    <mergeCell ref="K561:L561"/>
    <mergeCell ref="A563:L563"/>
    <mergeCell ref="A564:L564"/>
    <mergeCell ref="C566:E566"/>
    <mergeCell ref="I566:J566"/>
    <mergeCell ref="K566:L566"/>
    <mergeCell ref="I600:J600"/>
    <mergeCell ref="K600:L600"/>
    <mergeCell ref="I568:J568"/>
    <mergeCell ref="K568:L568"/>
    <mergeCell ref="I569:J569"/>
    <mergeCell ref="K569:L569"/>
    <mergeCell ref="K570:L570"/>
    <mergeCell ref="I573:J573"/>
    <mergeCell ref="K573:L573"/>
    <mergeCell ref="I574:J574"/>
    <mergeCell ref="I592:J592"/>
    <mergeCell ref="I575:J575"/>
    <mergeCell ref="I576:J576"/>
    <mergeCell ref="K576:L576"/>
    <mergeCell ref="I577:J577"/>
    <mergeCell ref="I578:J578"/>
    <mergeCell ref="K579:L579"/>
    <mergeCell ref="K580:L580"/>
    <mergeCell ref="A532:H532"/>
    <mergeCell ref="K532:L532"/>
    <mergeCell ref="I533:J533"/>
    <mergeCell ref="K533:L533"/>
    <mergeCell ref="K544:L544"/>
    <mergeCell ref="K567:L567"/>
    <mergeCell ref="A558:H558"/>
    <mergeCell ref="I558:J558"/>
    <mergeCell ref="K558:L558"/>
    <mergeCell ref="K560:L560"/>
    <mergeCell ref="I559:J559"/>
    <mergeCell ref="A555:H555"/>
    <mergeCell ref="I556:J556"/>
    <mergeCell ref="I536:J536"/>
    <mergeCell ref="K536:L536"/>
    <mergeCell ref="A537:H537"/>
    <mergeCell ref="K537:L537"/>
    <mergeCell ref="I538:J538"/>
    <mergeCell ref="K541:L541"/>
    <mergeCell ref="I542:J542"/>
    <mergeCell ref="A544:H544"/>
    <mergeCell ref="K559:L559"/>
    <mergeCell ref="I530:J530"/>
    <mergeCell ref="K530:L530"/>
    <mergeCell ref="I520:J520"/>
    <mergeCell ref="K520:L520"/>
    <mergeCell ref="I522:J522"/>
    <mergeCell ref="K522:L522"/>
    <mergeCell ref="I523:J523"/>
    <mergeCell ref="K523:L523"/>
    <mergeCell ref="K534:L534"/>
    <mergeCell ref="I535:J535"/>
    <mergeCell ref="K535:L535"/>
    <mergeCell ref="I526:J526"/>
    <mergeCell ref="K526:L526"/>
    <mergeCell ref="I527:J527"/>
    <mergeCell ref="I528:J528"/>
    <mergeCell ref="K528:L528"/>
    <mergeCell ref="I529:J529"/>
    <mergeCell ref="K529:L529"/>
    <mergeCell ref="I531:J531"/>
    <mergeCell ref="K531:L531"/>
    <mergeCell ref="I519:J519"/>
    <mergeCell ref="K519:L519"/>
    <mergeCell ref="I504:J504"/>
    <mergeCell ref="I505:J505"/>
    <mergeCell ref="I506:J506"/>
    <mergeCell ref="I507:J507"/>
    <mergeCell ref="K507:L507"/>
    <mergeCell ref="I508:J508"/>
    <mergeCell ref="I510:J510"/>
    <mergeCell ref="K510:L510"/>
    <mergeCell ref="A524:H524"/>
    <mergeCell ref="K524:L524"/>
    <mergeCell ref="K525:L525"/>
    <mergeCell ref="I513:J513"/>
    <mergeCell ref="I514:J514"/>
    <mergeCell ref="K515:L515"/>
    <mergeCell ref="A517:H517"/>
    <mergeCell ref="K517:L517"/>
    <mergeCell ref="I518:J518"/>
    <mergeCell ref="K518:L518"/>
    <mergeCell ref="I493:J493"/>
    <mergeCell ref="K493:L493"/>
    <mergeCell ref="I494:J494"/>
    <mergeCell ref="K478:L478"/>
    <mergeCell ref="K480:L480"/>
    <mergeCell ref="A481:H481"/>
    <mergeCell ref="K481:L481"/>
    <mergeCell ref="A483:L483"/>
    <mergeCell ref="A484:L484"/>
    <mergeCell ref="C486:E486"/>
    <mergeCell ref="K487:L487"/>
    <mergeCell ref="I488:J488"/>
    <mergeCell ref="K488:L488"/>
    <mergeCell ref="I489:J489"/>
    <mergeCell ref="K489:L489"/>
    <mergeCell ref="K490:L490"/>
    <mergeCell ref="I512:J512"/>
    <mergeCell ref="I495:J495"/>
    <mergeCell ref="I496:J496"/>
    <mergeCell ref="K496:L496"/>
    <mergeCell ref="I497:J497"/>
    <mergeCell ref="I498:J498"/>
    <mergeCell ref="K499:L499"/>
    <mergeCell ref="K500:L500"/>
    <mergeCell ref="I502:J502"/>
    <mergeCell ref="K502:L502"/>
    <mergeCell ref="K479:L479"/>
    <mergeCell ref="A475:H475"/>
    <mergeCell ref="I476:J476"/>
    <mergeCell ref="A478:H478"/>
    <mergeCell ref="I478:J478"/>
    <mergeCell ref="I456:J456"/>
    <mergeCell ref="K456:L456"/>
    <mergeCell ref="A457:H457"/>
    <mergeCell ref="K457:L457"/>
    <mergeCell ref="I458:J458"/>
    <mergeCell ref="K461:L461"/>
    <mergeCell ref="I486:J486"/>
    <mergeCell ref="K486:L486"/>
    <mergeCell ref="I479:J479"/>
    <mergeCell ref="I465:J465"/>
    <mergeCell ref="I466:J466"/>
    <mergeCell ref="I467:J467"/>
    <mergeCell ref="I468:J468"/>
    <mergeCell ref="I469:J469"/>
    <mergeCell ref="I455:J455"/>
    <mergeCell ref="K455:L455"/>
    <mergeCell ref="I446:J446"/>
    <mergeCell ref="K446:L446"/>
    <mergeCell ref="I447:J447"/>
    <mergeCell ref="I448:J448"/>
    <mergeCell ref="K448:L448"/>
    <mergeCell ref="I449:J449"/>
    <mergeCell ref="K449:L449"/>
    <mergeCell ref="I450:J450"/>
    <mergeCell ref="I462:J462"/>
    <mergeCell ref="A464:H464"/>
    <mergeCell ref="K464:L464"/>
    <mergeCell ref="I451:J451"/>
    <mergeCell ref="K451:L451"/>
    <mergeCell ref="A452:H452"/>
    <mergeCell ref="K452:L452"/>
    <mergeCell ref="I453:J453"/>
    <mergeCell ref="K453:L453"/>
    <mergeCell ref="K454:L454"/>
    <mergeCell ref="A444:H444"/>
    <mergeCell ref="K444:L444"/>
    <mergeCell ref="K445:L445"/>
    <mergeCell ref="I433:J433"/>
    <mergeCell ref="I434:J434"/>
    <mergeCell ref="K435:L435"/>
    <mergeCell ref="A437:H437"/>
    <mergeCell ref="K437:L437"/>
    <mergeCell ref="I438:J438"/>
    <mergeCell ref="K438:L438"/>
    <mergeCell ref="K450:L450"/>
    <mergeCell ref="I440:J440"/>
    <mergeCell ref="K440:L440"/>
    <mergeCell ref="I442:J442"/>
    <mergeCell ref="K442:L442"/>
    <mergeCell ref="I443:J443"/>
    <mergeCell ref="K443:L443"/>
    <mergeCell ref="I432:J432"/>
    <mergeCell ref="I415:J415"/>
    <mergeCell ref="I416:J416"/>
    <mergeCell ref="K416:L416"/>
    <mergeCell ref="I417:J417"/>
    <mergeCell ref="I418:J418"/>
    <mergeCell ref="K419:L419"/>
    <mergeCell ref="K420:L420"/>
    <mergeCell ref="I422:J422"/>
    <mergeCell ref="K422:L422"/>
    <mergeCell ref="I439:J439"/>
    <mergeCell ref="K439:L439"/>
    <mergeCell ref="I424:J424"/>
    <mergeCell ref="I425:J425"/>
    <mergeCell ref="I426:J426"/>
    <mergeCell ref="I427:J427"/>
    <mergeCell ref="K427:L427"/>
    <mergeCell ref="I428:J428"/>
    <mergeCell ref="I430:J430"/>
    <mergeCell ref="K430:L430"/>
    <mergeCell ref="I406:J406"/>
    <mergeCell ref="K406:L406"/>
    <mergeCell ref="I383:J383"/>
    <mergeCell ref="I384:J384"/>
    <mergeCell ref="I385:J385"/>
    <mergeCell ref="I386:J386"/>
    <mergeCell ref="I387:J387"/>
    <mergeCell ref="I409:J409"/>
    <mergeCell ref="K409:L409"/>
    <mergeCell ref="K410:L410"/>
    <mergeCell ref="I413:J413"/>
    <mergeCell ref="K413:L413"/>
    <mergeCell ref="I414:J414"/>
    <mergeCell ref="K398:L398"/>
    <mergeCell ref="A399:H399"/>
    <mergeCell ref="K399:L399"/>
    <mergeCell ref="I397:J397"/>
    <mergeCell ref="K407:L407"/>
    <mergeCell ref="I408:J408"/>
    <mergeCell ref="K408:L408"/>
    <mergeCell ref="A403:L403"/>
    <mergeCell ref="A404:L404"/>
    <mergeCell ref="C406:E406"/>
    <mergeCell ref="K397:L397"/>
    <mergeCell ref="K372:L372"/>
    <mergeCell ref="I373:J373"/>
    <mergeCell ref="K373:L373"/>
    <mergeCell ref="I364:J364"/>
    <mergeCell ref="K364:L364"/>
    <mergeCell ref="I365:J365"/>
    <mergeCell ref="I366:J366"/>
    <mergeCell ref="K366:L366"/>
    <mergeCell ref="I367:J367"/>
    <mergeCell ref="K367:L367"/>
    <mergeCell ref="I380:J380"/>
    <mergeCell ref="A382:H382"/>
    <mergeCell ref="K382:L382"/>
    <mergeCell ref="K396:L396"/>
    <mergeCell ref="I369:J369"/>
    <mergeCell ref="K369:L369"/>
    <mergeCell ref="A370:H370"/>
    <mergeCell ref="K370:L370"/>
    <mergeCell ref="I371:J371"/>
    <mergeCell ref="K371:L371"/>
    <mergeCell ref="A393:H393"/>
    <mergeCell ref="I394:J394"/>
    <mergeCell ref="A396:H396"/>
    <mergeCell ref="I396:J396"/>
    <mergeCell ref="I374:J374"/>
    <mergeCell ref="K374:L374"/>
    <mergeCell ref="A375:H375"/>
    <mergeCell ref="K375:L375"/>
    <mergeCell ref="I376:J376"/>
    <mergeCell ref="K379:L379"/>
    <mergeCell ref="A362:H362"/>
    <mergeCell ref="K362:L362"/>
    <mergeCell ref="K363:L363"/>
    <mergeCell ref="I351:J351"/>
    <mergeCell ref="I352:J352"/>
    <mergeCell ref="K353:L353"/>
    <mergeCell ref="A355:H355"/>
    <mergeCell ref="K355:L355"/>
    <mergeCell ref="I356:J356"/>
    <mergeCell ref="K356:L356"/>
    <mergeCell ref="I368:J368"/>
    <mergeCell ref="K368:L368"/>
    <mergeCell ref="I358:J358"/>
    <mergeCell ref="K358:L358"/>
    <mergeCell ref="I360:J360"/>
    <mergeCell ref="K360:L360"/>
    <mergeCell ref="I361:J361"/>
    <mergeCell ref="K361:L361"/>
    <mergeCell ref="I350:J350"/>
    <mergeCell ref="I333:J333"/>
    <mergeCell ref="I334:J334"/>
    <mergeCell ref="K334:L334"/>
    <mergeCell ref="I335:J335"/>
    <mergeCell ref="I336:J336"/>
    <mergeCell ref="K337:L337"/>
    <mergeCell ref="K338:L338"/>
    <mergeCell ref="I340:J340"/>
    <mergeCell ref="K340:L340"/>
    <mergeCell ref="I357:J357"/>
    <mergeCell ref="K357:L357"/>
    <mergeCell ref="I342:J342"/>
    <mergeCell ref="I343:J343"/>
    <mergeCell ref="I344:J344"/>
    <mergeCell ref="I345:J345"/>
    <mergeCell ref="K345:L345"/>
    <mergeCell ref="I346:J346"/>
    <mergeCell ref="I348:J348"/>
    <mergeCell ref="K348:L348"/>
    <mergeCell ref="I331:J331"/>
    <mergeCell ref="K331:L331"/>
    <mergeCell ref="I332:J332"/>
    <mergeCell ref="K316:L316"/>
    <mergeCell ref="K318:L318"/>
    <mergeCell ref="A319:H319"/>
    <mergeCell ref="K319:L319"/>
    <mergeCell ref="A321:L321"/>
    <mergeCell ref="A322:L322"/>
    <mergeCell ref="C324:E324"/>
    <mergeCell ref="K325:L325"/>
    <mergeCell ref="I326:J326"/>
    <mergeCell ref="K326:L326"/>
    <mergeCell ref="I327:J327"/>
    <mergeCell ref="K327:L327"/>
    <mergeCell ref="K328:L328"/>
    <mergeCell ref="K317:L317"/>
    <mergeCell ref="A313:H313"/>
    <mergeCell ref="I314:J314"/>
    <mergeCell ref="A316:H316"/>
    <mergeCell ref="I316:J316"/>
    <mergeCell ref="I294:J294"/>
    <mergeCell ref="K294:L294"/>
    <mergeCell ref="A295:H295"/>
    <mergeCell ref="K295:L295"/>
    <mergeCell ref="I296:J296"/>
    <mergeCell ref="K299:L299"/>
    <mergeCell ref="I324:J324"/>
    <mergeCell ref="K324:L324"/>
    <mergeCell ref="I317:J317"/>
    <mergeCell ref="I303:J303"/>
    <mergeCell ref="I304:J304"/>
    <mergeCell ref="I305:J305"/>
    <mergeCell ref="I306:J306"/>
    <mergeCell ref="I307:J307"/>
    <mergeCell ref="I293:J293"/>
    <mergeCell ref="K293:L293"/>
    <mergeCell ref="I284:J284"/>
    <mergeCell ref="K284:L284"/>
    <mergeCell ref="I285:J285"/>
    <mergeCell ref="I286:J286"/>
    <mergeCell ref="K286:L286"/>
    <mergeCell ref="I287:J287"/>
    <mergeCell ref="K287:L287"/>
    <mergeCell ref="I288:J288"/>
    <mergeCell ref="I300:J300"/>
    <mergeCell ref="A302:H302"/>
    <mergeCell ref="K302:L302"/>
    <mergeCell ref="I289:J289"/>
    <mergeCell ref="K289:L289"/>
    <mergeCell ref="A290:H290"/>
    <mergeCell ref="K290:L290"/>
    <mergeCell ref="I291:J291"/>
    <mergeCell ref="K291:L291"/>
    <mergeCell ref="K292:L292"/>
    <mergeCell ref="A282:H282"/>
    <mergeCell ref="K282:L282"/>
    <mergeCell ref="K283:L283"/>
    <mergeCell ref="I271:J271"/>
    <mergeCell ref="I272:J272"/>
    <mergeCell ref="K273:L273"/>
    <mergeCell ref="A275:H275"/>
    <mergeCell ref="K275:L275"/>
    <mergeCell ref="I276:J276"/>
    <mergeCell ref="K276:L276"/>
    <mergeCell ref="K288:L288"/>
    <mergeCell ref="I278:J278"/>
    <mergeCell ref="K278:L278"/>
    <mergeCell ref="I280:J280"/>
    <mergeCell ref="K280:L280"/>
    <mergeCell ref="I281:J281"/>
    <mergeCell ref="K281:L281"/>
    <mergeCell ref="I270:J270"/>
    <mergeCell ref="I253:J253"/>
    <mergeCell ref="I254:J254"/>
    <mergeCell ref="K254:L254"/>
    <mergeCell ref="I255:J255"/>
    <mergeCell ref="I256:J256"/>
    <mergeCell ref="K257:L257"/>
    <mergeCell ref="K258:L258"/>
    <mergeCell ref="I260:J260"/>
    <mergeCell ref="K260:L260"/>
    <mergeCell ref="K237:L237"/>
    <mergeCell ref="I277:J277"/>
    <mergeCell ref="K277:L277"/>
    <mergeCell ref="I262:J262"/>
    <mergeCell ref="I263:J263"/>
    <mergeCell ref="I264:J264"/>
    <mergeCell ref="I265:J265"/>
    <mergeCell ref="K265:L265"/>
    <mergeCell ref="I266:J266"/>
    <mergeCell ref="I268:J268"/>
    <mergeCell ref="K268:L268"/>
    <mergeCell ref="I244:J244"/>
    <mergeCell ref="K244:L244"/>
    <mergeCell ref="I237:J237"/>
    <mergeCell ref="I224:J224"/>
    <mergeCell ref="I225:J225"/>
    <mergeCell ref="I226:J226"/>
    <mergeCell ref="I227:J227"/>
    <mergeCell ref="I223:J223"/>
    <mergeCell ref="I251:J251"/>
    <mergeCell ref="K251:L251"/>
    <mergeCell ref="I252:J252"/>
    <mergeCell ref="K236:L236"/>
    <mergeCell ref="K238:L238"/>
    <mergeCell ref="A239:H239"/>
    <mergeCell ref="K239:L239"/>
    <mergeCell ref="A241:L241"/>
    <mergeCell ref="A242:L242"/>
    <mergeCell ref="C244:E244"/>
    <mergeCell ref="K245:L245"/>
    <mergeCell ref="I246:J246"/>
    <mergeCell ref="K246:L246"/>
    <mergeCell ref="I247:J247"/>
    <mergeCell ref="K247:L247"/>
    <mergeCell ref="K248:L248"/>
    <mergeCell ref="I220:J220"/>
    <mergeCell ref="A222:H222"/>
    <mergeCell ref="K222:L222"/>
    <mergeCell ref="A210:H210"/>
    <mergeCell ref="K210:L210"/>
    <mergeCell ref="I211:J211"/>
    <mergeCell ref="K211:L211"/>
    <mergeCell ref="K212:L212"/>
    <mergeCell ref="I213:J213"/>
    <mergeCell ref="K213:L213"/>
    <mergeCell ref="I209:J209"/>
    <mergeCell ref="K209:L209"/>
    <mergeCell ref="A233:H233"/>
    <mergeCell ref="I234:J234"/>
    <mergeCell ref="A236:H236"/>
    <mergeCell ref="I236:J236"/>
    <mergeCell ref="I214:J214"/>
    <mergeCell ref="K214:L214"/>
    <mergeCell ref="A215:H215"/>
    <mergeCell ref="K215:L215"/>
    <mergeCell ref="I216:J216"/>
    <mergeCell ref="K219:L219"/>
    <mergeCell ref="A202:H202"/>
    <mergeCell ref="K202:L202"/>
    <mergeCell ref="K203:L203"/>
    <mergeCell ref="I191:J191"/>
    <mergeCell ref="I192:J192"/>
    <mergeCell ref="K193:L193"/>
    <mergeCell ref="A195:H195"/>
    <mergeCell ref="K195:L195"/>
    <mergeCell ref="I196:J196"/>
    <mergeCell ref="K196:L196"/>
    <mergeCell ref="I208:J208"/>
    <mergeCell ref="K208:L208"/>
    <mergeCell ref="I198:J198"/>
    <mergeCell ref="K198:L198"/>
    <mergeCell ref="I197:J197"/>
    <mergeCell ref="K197:L197"/>
    <mergeCell ref="I200:J200"/>
    <mergeCell ref="K200:L200"/>
    <mergeCell ref="I201:J201"/>
    <mergeCell ref="K201:L201"/>
    <mergeCell ref="I204:J204"/>
    <mergeCell ref="K204:L204"/>
    <mergeCell ref="I205:J205"/>
    <mergeCell ref="I206:J206"/>
    <mergeCell ref="K206:L206"/>
    <mergeCell ref="I207:J207"/>
    <mergeCell ref="K207:L207"/>
    <mergeCell ref="K166:L166"/>
    <mergeCell ref="I167:J167"/>
    <mergeCell ref="K167:L167"/>
    <mergeCell ref="K168:L168"/>
    <mergeCell ref="I171:J171"/>
    <mergeCell ref="K171:L171"/>
    <mergeCell ref="I172:J172"/>
    <mergeCell ref="I190:J190"/>
    <mergeCell ref="I173:J173"/>
    <mergeCell ref="I174:J174"/>
    <mergeCell ref="K174:L174"/>
    <mergeCell ref="I175:J175"/>
    <mergeCell ref="I176:J176"/>
    <mergeCell ref="K177:L177"/>
    <mergeCell ref="K178:L178"/>
    <mergeCell ref="I180:J180"/>
    <mergeCell ref="K180:L180"/>
    <mergeCell ref="I184:J184"/>
    <mergeCell ref="I185:J185"/>
    <mergeCell ref="K185:L185"/>
    <mergeCell ref="I186:J186"/>
    <mergeCell ref="I188:J188"/>
    <mergeCell ref="K188:L188"/>
    <mergeCell ref="A153:H153"/>
    <mergeCell ref="I154:J154"/>
    <mergeCell ref="I133:J133"/>
    <mergeCell ref="K133:L133"/>
    <mergeCell ref="I134:J134"/>
    <mergeCell ref="K134:L134"/>
    <mergeCell ref="A135:H135"/>
    <mergeCell ref="K135:L135"/>
    <mergeCell ref="I136:J136"/>
    <mergeCell ref="A142:H142"/>
    <mergeCell ref="K142:L142"/>
    <mergeCell ref="I143:J143"/>
    <mergeCell ref="I144:J144"/>
    <mergeCell ref="I145:J145"/>
    <mergeCell ref="I146:J146"/>
    <mergeCell ref="I183:J183"/>
    <mergeCell ref="K165:L165"/>
    <mergeCell ref="A156:H156"/>
    <mergeCell ref="I156:J156"/>
    <mergeCell ref="K156:L156"/>
    <mergeCell ref="K158:L158"/>
    <mergeCell ref="A159:H159"/>
    <mergeCell ref="K159:L159"/>
    <mergeCell ref="I157:J157"/>
    <mergeCell ref="A161:L161"/>
    <mergeCell ref="A162:L162"/>
    <mergeCell ref="C164:E164"/>
    <mergeCell ref="I164:J164"/>
    <mergeCell ref="K164:L164"/>
    <mergeCell ref="I182:J182"/>
    <mergeCell ref="K157:L157"/>
    <mergeCell ref="I166:J166"/>
    <mergeCell ref="A130:H130"/>
    <mergeCell ref="K130:L130"/>
    <mergeCell ref="I131:J131"/>
    <mergeCell ref="K131:L131"/>
    <mergeCell ref="K132:L132"/>
    <mergeCell ref="A122:H122"/>
    <mergeCell ref="K122:L122"/>
    <mergeCell ref="K123:L123"/>
    <mergeCell ref="I124:J124"/>
    <mergeCell ref="K124:L124"/>
    <mergeCell ref="K139:L139"/>
    <mergeCell ref="I140:J140"/>
    <mergeCell ref="I128:J128"/>
    <mergeCell ref="K128:L128"/>
    <mergeCell ref="I129:J129"/>
    <mergeCell ref="K129:L129"/>
    <mergeCell ref="I147:J147"/>
    <mergeCell ref="K118:L118"/>
    <mergeCell ref="I120:J120"/>
    <mergeCell ref="K120:L120"/>
    <mergeCell ref="I121:J121"/>
    <mergeCell ref="K121:L121"/>
    <mergeCell ref="I106:J106"/>
    <mergeCell ref="I108:J108"/>
    <mergeCell ref="K108:L108"/>
    <mergeCell ref="I110:J110"/>
    <mergeCell ref="I111:J111"/>
    <mergeCell ref="I125:J125"/>
    <mergeCell ref="I126:J126"/>
    <mergeCell ref="K126:L126"/>
    <mergeCell ref="I127:J127"/>
    <mergeCell ref="K127:L127"/>
    <mergeCell ref="I116:J116"/>
    <mergeCell ref="K116:L116"/>
    <mergeCell ref="I117:J117"/>
    <mergeCell ref="K117:L117"/>
    <mergeCell ref="I118:J118"/>
    <mergeCell ref="I104:J104"/>
    <mergeCell ref="I105:J105"/>
    <mergeCell ref="K105:L105"/>
    <mergeCell ref="K88:L88"/>
    <mergeCell ref="I91:J91"/>
    <mergeCell ref="K91:L91"/>
    <mergeCell ref="I92:J92"/>
    <mergeCell ref="I93:J93"/>
    <mergeCell ref="I94:J94"/>
    <mergeCell ref="K94:L94"/>
    <mergeCell ref="I112:J112"/>
    <mergeCell ref="K113:L113"/>
    <mergeCell ref="A115:H115"/>
    <mergeCell ref="K115:L115"/>
    <mergeCell ref="K97:L97"/>
    <mergeCell ref="K98:L98"/>
    <mergeCell ref="I100:J100"/>
    <mergeCell ref="K100:L100"/>
    <mergeCell ref="I102:J102"/>
    <mergeCell ref="I103:J103"/>
    <mergeCell ref="I87:J87"/>
    <mergeCell ref="K87:L87"/>
    <mergeCell ref="I6:J6"/>
    <mergeCell ref="K6:L6"/>
    <mergeCell ref="I7:J7"/>
    <mergeCell ref="K7:L7"/>
    <mergeCell ref="K8:L8"/>
    <mergeCell ref="K17:L17"/>
    <mergeCell ref="K18:L18"/>
    <mergeCell ref="I20:J20"/>
    <mergeCell ref="I95:J95"/>
    <mergeCell ref="I96:J96"/>
    <mergeCell ref="A81:L81"/>
    <mergeCell ref="A82:L82"/>
    <mergeCell ref="C84:E84"/>
    <mergeCell ref="I84:J84"/>
    <mergeCell ref="K84:L84"/>
    <mergeCell ref="K85:L85"/>
    <mergeCell ref="I86:J86"/>
    <mergeCell ref="K86:L86"/>
    <mergeCell ref="K77:L77"/>
    <mergeCell ref="I22:J22"/>
    <mergeCell ref="I23:J23"/>
    <mergeCell ref="I24:J24"/>
    <mergeCell ref="I25:J25"/>
    <mergeCell ref="K25:L25"/>
    <mergeCell ref="K20:L20"/>
    <mergeCell ref="I11:J11"/>
    <mergeCell ref="K11:L11"/>
    <mergeCell ref="I12:J12"/>
    <mergeCell ref="I13:J13"/>
    <mergeCell ref="I14:J14"/>
    <mergeCell ref="K14:L14"/>
    <mergeCell ref="C4:E4"/>
    <mergeCell ref="I4:J4"/>
    <mergeCell ref="K4:L4"/>
    <mergeCell ref="K5:L5"/>
    <mergeCell ref="I15:J15"/>
    <mergeCell ref="I16:J16"/>
    <mergeCell ref="I41:J41"/>
    <mergeCell ref="K41:L41"/>
    <mergeCell ref="I32:J32"/>
    <mergeCell ref="K33:L33"/>
    <mergeCell ref="A35:H35"/>
    <mergeCell ref="K35:L35"/>
    <mergeCell ref="I36:J36"/>
    <mergeCell ref="K36:L36"/>
    <mergeCell ref="I37:J37"/>
    <mergeCell ref="K37:L37"/>
    <mergeCell ref="I38:J38"/>
    <mergeCell ref="K38:L38"/>
    <mergeCell ref="I40:J40"/>
    <mergeCell ref="K40:L40"/>
    <mergeCell ref="I26:J26"/>
    <mergeCell ref="I28:J28"/>
    <mergeCell ref="K28:L28"/>
    <mergeCell ref="I30:J30"/>
    <mergeCell ref="I31:J31"/>
    <mergeCell ref="I76:J76"/>
    <mergeCell ref="K76:L76"/>
    <mergeCell ref="I77:J77"/>
    <mergeCell ref="A42:H42"/>
    <mergeCell ref="K42:L42"/>
    <mergeCell ref="K43:L43"/>
    <mergeCell ref="A50:H50"/>
    <mergeCell ref="K50:L50"/>
    <mergeCell ref="I51:J51"/>
    <mergeCell ref="K51:L51"/>
    <mergeCell ref="I47:J47"/>
    <mergeCell ref="K47:L47"/>
    <mergeCell ref="I48:J48"/>
    <mergeCell ref="I44:J44"/>
    <mergeCell ref="K44:L44"/>
    <mergeCell ref="I45:J45"/>
    <mergeCell ref="I46:J46"/>
    <mergeCell ref="K46:L46"/>
    <mergeCell ref="A4523:L4523"/>
    <mergeCell ref="A4524:L4524"/>
    <mergeCell ref="C4526:E4526"/>
    <mergeCell ref="I4526:J4526"/>
    <mergeCell ref="K4526:L4526"/>
    <mergeCell ref="K4527:L4527"/>
    <mergeCell ref="A62:H62"/>
    <mergeCell ref="K62:L62"/>
    <mergeCell ref="I53:J53"/>
    <mergeCell ref="K53:L53"/>
    <mergeCell ref="I54:J54"/>
    <mergeCell ref="K54:L54"/>
    <mergeCell ref="A55:H55"/>
    <mergeCell ref="K55:L55"/>
    <mergeCell ref="K48:L48"/>
    <mergeCell ref="I49:J49"/>
    <mergeCell ref="K49:L49"/>
    <mergeCell ref="I56:J56"/>
    <mergeCell ref="K59:L59"/>
    <mergeCell ref="I60:J60"/>
    <mergeCell ref="I63:J63"/>
    <mergeCell ref="I64:J64"/>
    <mergeCell ref="I65:J65"/>
    <mergeCell ref="I66:J66"/>
    <mergeCell ref="I67:J67"/>
    <mergeCell ref="K52:L52"/>
    <mergeCell ref="K78:L78"/>
    <mergeCell ref="A79:H79"/>
    <mergeCell ref="K79:L79"/>
    <mergeCell ref="A73:H73"/>
    <mergeCell ref="I74:J74"/>
    <mergeCell ref="A76:H76"/>
    <mergeCell ref="K4539:L4539"/>
    <mergeCell ref="K4540:L4540"/>
    <mergeCell ref="I4542:J4542"/>
    <mergeCell ref="K4542:L4542"/>
    <mergeCell ref="I4544:J4544"/>
    <mergeCell ref="I4545:J4545"/>
    <mergeCell ref="I4534:J4534"/>
    <mergeCell ref="I4535:J4535"/>
    <mergeCell ref="I4536:J4536"/>
    <mergeCell ref="K4536:L4536"/>
    <mergeCell ref="I4537:J4537"/>
    <mergeCell ref="I4538:J4538"/>
    <mergeCell ref="I4528:J4528"/>
    <mergeCell ref="K4528:L4528"/>
    <mergeCell ref="I4529:J4529"/>
    <mergeCell ref="K4529:L4529"/>
    <mergeCell ref="K4530:L4530"/>
    <mergeCell ref="I4533:J4533"/>
    <mergeCell ref="K4533:L4533"/>
    <mergeCell ref="I4558:J4558"/>
    <mergeCell ref="K4558:L4558"/>
    <mergeCell ref="I4559:J4559"/>
    <mergeCell ref="K4559:L4559"/>
    <mergeCell ref="I4560:J4560"/>
    <mergeCell ref="K4560:L4560"/>
    <mergeCell ref="I4552:J4552"/>
    <mergeCell ref="I4553:J4553"/>
    <mergeCell ref="I4554:J4554"/>
    <mergeCell ref="K4555:L4555"/>
    <mergeCell ref="A4557:H4557"/>
    <mergeCell ref="K4557:L4557"/>
    <mergeCell ref="I4546:J4546"/>
    <mergeCell ref="I4547:J4547"/>
    <mergeCell ref="K4547:L4547"/>
    <mergeCell ref="I4548:J4548"/>
    <mergeCell ref="I4550:J4550"/>
    <mergeCell ref="K4550:L4550"/>
    <mergeCell ref="I4569:J4569"/>
    <mergeCell ref="K4569:L4569"/>
    <mergeCell ref="I4570:J4570"/>
    <mergeCell ref="K4570:L4570"/>
    <mergeCell ref="I4571:J4571"/>
    <mergeCell ref="K4571:L4571"/>
    <mergeCell ref="K4565:L4565"/>
    <mergeCell ref="I4566:J4566"/>
    <mergeCell ref="K4566:L4566"/>
    <mergeCell ref="I4567:J4567"/>
    <mergeCell ref="I4568:J4568"/>
    <mergeCell ref="K4568:L4568"/>
    <mergeCell ref="I4562:J4562"/>
    <mergeCell ref="K4562:L4562"/>
    <mergeCell ref="I4563:J4563"/>
    <mergeCell ref="K4563:L4563"/>
    <mergeCell ref="A4564:H4564"/>
    <mergeCell ref="K4564:L4564"/>
    <mergeCell ref="A4584:H4584"/>
    <mergeCell ref="K4584:L4584"/>
    <mergeCell ref="I4585:J4585"/>
    <mergeCell ref="I4586:J4586"/>
    <mergeCell ref="I4587:J4587"/>
    <mergeCell ref="I4588:J4588"/>
    <mergeCell ref="I4576:J4576"/>
    <mergeCell ref="K4576:L4576"/>
    <mergeCell ref="K4600:L4600"/>
    <mergeCell ref="A4601:H4601"/>
    <mergeCell ref="K4601:L4601"/>
    <mergeCell ref="A4577:H4577"/>
    <mergeCell ref="K4577:L4577"/>
    <mergeCell ref="I4578:J4578"/>
    <mergeCell ref="K4581:L4581"/>
    <mergeCell ref="I4582:J4582"/>
    <mergeCell ref="A4572:H4572"/>
    <mergeCell ref="K4572:L4572"/>
    <mergeCell ref="I4573:J4573"/>
    <mergeCell ref="K4573:L4573"/>
    <mergeCell ref="K4574:L4574"/>
    <mergeCell ref="I4575:J4575"/>
    <mergeCell ref="K4575:L4575"/>
    <mergeCell ref="I4599:J4599"/>
    <mergeCell ref="K4599:L4599"/>
    <mergeCell ref="I4609:J4609"/>
    <mergeCell ref="K4609:L4609"/>
    <mergeCell ref="I4610:J4610"/>
    <mergeCell ref="K4610:L4610"/>
    <mergeCell ref="K4611:L4611"/>
    <mergeCell ref="I4614:J4614"/>
    <mergeCell ref="K4614:L4614"/>
    <mergeCell ref="A4604:L4604"/>
    <mergeCell ref="A4605:L4605"/>
    <mergeCell ref="C4607:E4607"/>
    <mergeCell ref="I4607:J4607"/>
    <mergeCell ref="K4607:L4607"/>
    <mergeCell ref="K4608:L4608"/>
    <mergeCell ref="I4589:J4589"/>
    <mergeCell ref="A4595:H4595"/>
    <mergeCell ref="I4596:J4596"/>
    <mergeCell ref="A4598:H4598"/>
    <mergeCell ref="I4598:J4598"/>
    <mergeCell ref="K4598:L4598"/>
    <mergeCell ref="I4627:J4627"/>
    <mergeCell ref="I4628:J4628"/>
    <mergeCell ref="K4628:L4628"/>
    <mergeCell ref="I4629:J4629"/>
    <mergeCell ref="I4631:J4631"/>
    <mergeCell ref="K4631:L4631"/>
    <mergeCell ref="K4620:L4620"/>
    <mergeCell ref="K4621:L4621"/>
    <mergeCell ref="I4623:J4623"/>
    <mergeCell ref="K4623:L4623"/>
    <mergeCell ref="I4625:J4625"/>
    <mergeCell ref="I4626:J4626"/>
    <mergeCell ref="I4615:J4615"/>
    <mergeCell ref="I4616:J4616"/>
    <mergeCell ref="I4617:J4617"/>
    <mergeCell ref="K4617:L4617"/>
    <mergeCell ref="I4618:J4618"/>
    <mergeCell ref="I4619:J4619"/>
    <mergeCell ref="I4643:J4643"/>
    <mergeCell ref="K4643:L4643"/>
    <mergeCell ref="I4644:J4644"/>
    <mergeCell ref="K4644:L4644"/>
    <mergeCell ref="A4645:H4645"/>
    <mergeCell ref="K4645:L4645"/>
    <mergeCell ref="I4639:J4639"/>
    <mergeCell ref="K4639:L4639"/>
    <mergeCell ref="I4640:J4640"/>
    <mergeCell ref="K4640:L4640"/>
    <mergeCell ref="I4641:J4641"/>
    <mergeCell ref="K4641:L4641"/>
    <mergeCell ref="I4633:J4633"/>
    <mergeCell ref="I4634:J4634"/>
    <mergeCell ref="I4635:J4635"/>
    <mergeCell ref="K4636:L4636"/>
    <mergeCell ref="A4638:H4638"/>
    <mergeCell ref="K4638:L4638"/>
    <mergeCell ref="A4653:H4653"/>
    <mergeCell ref="K4653:L4653"/>
    <mergeCell ref="I4654:J4654"/>
    <mergeCell ref="K4654:L4654"/>
    <mergeCell ref="K4655:L4655"/>
    <mergeCell ref="I4656:J4656"/>
    <mergeCell ref="K4656:L4656"/>
    <mergeCell ref="I4650:J4650"/>
    <mergeCell ref="K4650:L4650"/>
    <mergeCell ref="I4651:J4651"/>
    <mergeCell ref="K4651:L4651"/>
    <mergeCell ref="I4652:J4652"/>
    <mergeCell ref="K4652:L4652"/>
    <mergeCell ref="K4646:L4646"/>
    <mergeCell ref="I4647:J4647"/>
    <mergeCell ref="K4647:L4647"/>
    <mergeCell ref="I4648:J4648"/>
    <mergeCell ref="I4649:J4649"/>
    <mergeCell ref="K4649:L4649"/>
    <mergeCell ref="I4676:J4676"/>
    <mergeCell ref="A4678:H4678"/>
    <mergeCell ref="K4678:L4678"/>
    <mergeCell ref="A4680:L4680"/>
    <mergeCell ref="A4681:L4681"/>
    <mergeCell ref="C4683:E4683"/>
    <mergeCell ref="I4683:J4683"/>
    <mergeCell ref="K4683:L4683"/>
    <mergeCell ref="I4665:J4665"/>
    <mergeCell ref="I4666:J4666"/>
    <mergeCell ref="I4667:J4667"/>
    <mergeCell ref="I4668:J4668"/>
    <mergeCell ref="I4669:J4669"/>
    <mergeCell ref="A4675:H4675"/>
    <mergeCell ref="A4657:H4657"/>
    <mergeCell ref="K4657:L4657"/>
    <mergeCell ref="I4658:J4658"/>
    <mergeCell ref="K4661:L4661"/>
    <mergeCell ref="I4662:J4662"/>
    <mergeCell ref="A4664:H4664"/>
    <mergeCell ref="K4664:L4664"/>
    <mergeCell ref="I4694:J4694"/>
    <mergeCell ref="I4695:J4695"/>
    <mergeCell ref="K4696:L4696"/>
    <mergeCell ref="K4697:L4697"/>
    <mergeCell ref="I4699:J4699"/>
    <mergeCell ref="K4699:L4699"/>
    <mergeCell ref="I4690:J4690"/>
    <mergeCell ref="K4690:L4690"/>
    <mergeCell ref="I4691:J4691"/>
    <mergeCell ref="I4692:J4692"/>
    <mergeCell ref="I4693:J4693"/>
    <mergeCell ref="K4693:L4693"/>
    <mergeCell ref="K4684:L4684"/>
    <mergeCell ref="I4685:J4685"/>
    <mergeCell ref="K4685:L4685"/>
    <mergeCell ref="I4686:J4686"/>
    <mergeCell ref="K4686:L4686"/>
    <mergeCell ref="K4687:L4687"/>
    <mergeCell ref="A4714:H4714"/>
    <mergeCell ref="K4714:L4714"/>
    <mergeCell ref="I4715:J4715"/>
    <mergeCell ref="K4715:L4715"/>
    <mergeCell ref="I4716:J4716"/>
    <mergeCell ref="K4716:L4716"/>
    <mergeCell ref="I4707:J4707"/>
    <mergeCell ref="K4707:L4707"/>
    <mergeCell ref="I4709:J4709"/>
    <mergeCell ref="I4710:J4710"/>
    <mergeCell ref="I4711:J4711"/>
    <mergeCell ref="K4712:L4712"/>
    <mergeCell ref="I4701:J4701"/>
    <mergeCell ref="I4702:J4702"/>
    <mergeCell ref="I4703:J4703"/>
    <mergeCell ref="I4704:J4704"/>
    <mergeCell ref="K4704:L4704"/>
    <mergeCell ref="I4705:J4705"/>
    <mergeCell ref="K4740:L4740"/>
    <mergeCell ref="I4741:J4741"/>
    <mergeCell ref="I4742:J4742"/>
    <mergeCell ref="A4721:H4721"/>
    <mergeCell ref="K4721:L4721"/>
    <mergeCell ref="K4722:L4722"/>
    <mergeCell ref="I4723:J4723"/>
    <mergeCell ref="K4723:L4723"/>
    <mergeCell ref="I4734:J4734"/>
    <mergeCell ref="A4729:H4729"/>
    <mergeCell ref="K4729:L4729"/>
    <mergeCell ref="I4730:J4730"/>
    <mergeCell ref="K4730:L4730"/>
    <mergeCell ref="I4717:J4717"/>
    <mergeCell ref="K4717:L4717"/>
    <mergeCell ref="I4719:J4719"/>
    <mergeCell ref="K4719:L4719"/>
    <mergeCell ref="I4720:J4720"/>
    <mergeCell ref="K4720:L4720"/>
    <mergeCell ref="A4757:L4757"/>
    <mergeCell ref="C4759:E4759"/>
    <mergeCell ref="I4759:J4759"/>
    <mergeCell ref="K4759:L4759"/>
    <mergeCell ref="K4760:L4760"/>
    <mergeCell ref="I4761:J4761"/>
    <mergeCell ref="K4761:L4761"/>
    <mergeCell ref="K4731:L4731"/>
    <mergeCell ref="I4732:J4732"/>
    <mergeCell ref="K4732:L4732"/>
    <mergeCell ref="A4733:H4733"/>
    <mergeCell ref="K4733:L4733"/>
    <mergeCell ref="A4756:L4756"/>
    <mergeCell ref="K4754:L4754"/>
    <mergeCell ref="I4724:J4724"/>
    <mergeCell ref="I4725:J4725"/>
    <mergeCell ref="K4725:L4725"/>
    <mergeCell ref="I4726:J4726"/>
    <mergeCell ref="K4726:L4726"/>
    <mergeCell ref="I4727:J4727"/>
    <mergeCell ref="K4727:L4727"/>
    <mergeCell ref="I4728:J4728"/>
    <mergeCell ref="K4728:L4728"/>
    <mergeCell ref="I4743:J4743"/>
    <mergeCell ref="I4744:J4744"/>
    <mergeCell ref="I4745:J4745"/>
    <mergeCell ref="A4751:H4751"/>
    <mergeCell ref="I4752:J4752"/>
    <mergeCell ref="A4754:H4754"/>
    <mergeCell ref="K4737:L4737"/>
    <mergeCell ref="I4738:J4738"/>
    <mergeCell ref="A4740:H4740"/>
    <mergeCell ref="K4773:L4773"/>
    <mergeCell ref="I4775:J4775"/>
    <mergeCell ref="K4775:L4775"/>
    <mergeCell ref="I4777:J4777"/>
    <mergeCell ref="I4778:J4778"/>
    <mergeCell ref="I4779:J4779"/>
    <mergeCell ref="I4768:J4768"/>
    <mergeCell ref="I4769:J4769"/>
    <mergeCell ref="K4769:L4769"/>
    <mergeCell ref="I4770:J4770"/>
    <mergeCell ref="I4771:J4771"/>
    <mergeCell ref="K4772:L4772"/>
    <mergeCell ref="I4762:J4762"/>
    <mergeCell ref="K4762:L4762"/>
    <mergeCell ref="K4763:L4763"/>
    <mergeCell ref="I4766:J4766"/>
    <mergeCell ref="K4766:L4766"/>
    <mergeCell ref="I4767:J4767"/>
    <mergeCell ref="K4799:L4799"/>
    <mergeCell ref="I4792:J4792"/>
    <mergeCell ref="K4792:L4792"/>
    <mergeCell ref="I4793:J4793"/>
    <mergeCell ref="K4793:L4793"/>
    <mergeCell ref="I4795:J4795"/>
    <mergeCell ref="K4795:L4795"/>
    <mergeCell ref="I4786:J4786"/>
    <mergeCell ref="I4787:J4787"/>
    <mergeCell ref="K4788:L4788"/>
    <mergeCell ref="A4790:H4790"/>
    <mergeCell ref="K4790:L4790"/>
    <mergeCell ref="I4791:J4791"/>
    <mergeCell ref="K4791:L4791"/>
    <mergeCell ref="I4780:J4780"/>
    <mergeCell ref="K4780:L4780"/>
    <mergeCell ref="I4781:J4781"/>
    <mergeCell ref="I4783:J4783"/>
    <mergeCell ref="K4783:L4783"/>
    <mergeCell ref="I4785:J4785"/>
    <mergeCell ref="I656:J656"/>
    <mergeCell ref="I657:J657"/>
    <mergeCell ref="I4832:J4832"/>
    <mergeCell ref="I4819:J4819"/>
    <mergeCell ref="I4820:J4820"/>
    <mergeCell ref="I4821:J4821"/>
    <mergeCell ref="I4822:J4822"/>
    <mergeCell ref="K4807:L4807"/>
    <mergeCell ref="I4808:J4808"/>
    <mergeCell ref="K4808:L4808"/>
    <mergeCell ref="I4809:J4809"/>
    <mergeCell ref="K4809:L4809"/>
    <mergeCell ref="K2193:L2193"/>
    <mergeCell ref="I2194:J2194"/>
    <mergeCell ref="K2194:L2194"/>
    <mergeCell ref="I4804:J4804"/>
    <mergeCell ref="K4804:L4804"/>
    <mergeCell ref="K4805:L4805"/>
    <mergeCell ref="I4806:J4806"/>
    <mergeCell ref="K4806:L4806"/>
    <mergeCell ref="I4800:J4800"/>
    <mergeCell ref="I4801:J4801"/>
    <mergeCell ref="K4801:L4801"/>
    <mergeCell ref="I4802:J4802"/>
    <mergeCell ref="K4802:L4802"/>
    <mergeCell ref="I4803:J4803"/>
    <mergeCell ref="K4803:L4803"/>
    <mergeCell ref="I4796:J4796"/>
    <mergeCell ref="K4796:L4796"/>
    <mergeCell ref="K4797:L4797"/>
    <mergeCell ref="K4798:L4798"/>
    <mergeCell ref="I4799:J4799"/>
    <mergeCell ref="I654:J654"/>
    <mergeCell ref="K654:L654"/>
    <mergeCell ref="I655:J655"/>
    <mergeCell ref="I665:J665"/>
    <mergeCell ref="I666:J666"/>
    <mergeCell ref="K4358:L4358"/>
    <mergeCell ref="K3563:L3563"/>
    <mergeCell ref="I3720:J3720"/>
    <mergeCell ref="K3720:L3720"/>
    <mergeCell ref="K3722:L3722"/>
    <mergeCell ref="K648:L648"/>
    <mergeCell ref="I649:J649"/>
    <mergeCell ref="K649:L649"/>
    <mergeCell ref="I650:J650"/>
    <mergeCell ref="K650:L650"/>
    <mergeCell ref="K651:L651"/>
    <mergeCell ref="A4828:H4828"/>
    <mergeCell ref="K657:L657"/>
    <mergeCell ref="I658:J658"/>
    <mergeCell ref="K4360:L4360"/>
    <mergeCell ref="A3720:H3720"/>
    <mergeCell ref="I2188:J2188"/>
    <mergeCell ref="A4810:H4810"/>
    <mergeCell ref="K4810:L4810"/>
    <mergeCell ref="I4811:J4811"/>
    <mergeCell ref="K4814:L4814"/>
    <mergeCell ref="I4815:J4815"/>
    <mergeCell ref="A4817:H4817"/>
    <mergeCell ref="K4817:L4817"/>
    <mergeCell ref="I4818:J4818"/>
    <mergeCell ref="I671:J671"/>
    <mergeCell ref="K671:L671"/>
    <mergeCell ref="K4842:L4842"/>
    <mergeCell ref="I4843:J4843"/>
    <mergeCell ref="K4843:L4843"/>
    <mergeCell ref="I4844:J4844"/>
    <mergeCell ref="K4844:L4844"/>
    <mergeCell ref="K4845:L4845"/>
    <mergeCell ref="I2192:J2192"/>
    <mergeCell ref="K2192:L2192"/>
    <mergeCell ref="K2141:L2141"/>
    <mergeCell ref="I659:J659"/>
    <mergeCell ref="K4848:L4848"/>
    <mergeCell ref="A4838:L4838"/>
    <mergeCell ref="A4839:L4839"/>
    <mergeCell ref="C4841:E4841"/>
    <mergeCell ref="I4841:J4841"/>
    <mergeCell ref="K4841:L4841"/>
    <mergeCell ref="K2188:L2188"/>
    <mergeCell ref="I2189:J2189"/>
    <mergeCell ref="K2189:L2189"/>
    <mergeCell ref="I2190:J2190"/>
    <mergeCell ref="K2190:L2190"/>
    <mergeCell ref="A2191:H2191"/>
    <mergeCell ref="K2191:L2191"/>
    <mergeCell ref="I4829:J4829"/>
    <mergeCell ref="A4831:H4831"/>
    <mergeCell ref="I4831:J4831"/>
    <mergeCell ref="K4831:L4831"/>
    <mergeCell ref="A4834:H4834"/>
    <mergeCell ref="K4834:L4834"/>
    <mergeCell ref="I673:J673"/>
    <mergeCell ref="A4805:H4805"/>
    <mergeCell ref="A4797:H4797"/>
    <mergeCell ref="I4860:J4860"/>
    <mergeCell ref="I4861:J4861"/>
    <mergeCell ref="I4862:J4862"/>
    <mergeCell ref="K4862:L4862"/>
    <mergeCell ref="I4863:J4863"/>
    <mergeCell ref="I4865:J4865"/>
    <mergeCell ref="K4865:L4865"/>
    <mergeCell ref="I4853:J4853"/>
    <mergeCell ref="K4854:L4854"/>
    <mergeCell ref="K4855:L4855"/>
    <mergeCell ref="I4857:J4857"/>
    <mergeCell ref="K4857:L4857"/>
    <mergeCell ref="I4859:J4859"/>
    <mergeCell ref="I4848:J4848"/>
    <mergeCell ref="I4849:J4849"/>
    <mergeCell ref="I4850:J4850"/>
    <mergeCell ref="I4851:J4851"/>
    <mergeCell ref="K4851:L4851"/>
    <mergeCell ref="I4852:J4852"/>
    <mergeCell ref="I4877:J4877"/>
    <mergeCell ref="K4877:L4877"/>
    <mergeCell ref="I4878:J4878"/>
    <mergeCell ref="K4878:L4878"/>
    <mergeCell ref="A4879:H4879"/>
    <mergeCell ref="K4879:L4879"/>
    <mergeCell ref="I4873:J4873"/>
    <mergeCell ref="K4873:L4873"/>
    <mergeCell ref="I4874:J4874"/>
    <mergeCell ref="K4874:L4874"/>
    <mergeCell ref="I4875:J4875"/>
    <mergeCell ref="K4875:L4875"/>
    <mergeCell ref="I4867:J4867"/>
    <mergeCell ref="I4868:J4868"/>
    <mergeCell ref="I4869:J4869"/>
    <mergeCell ref="K4870:L4870"/>
    <mergeCell ref="A4872:H4872"/>
    <mergeCell ref="K4872:L4872"/>
    <mergeCell ref="A4887:H4887"/>
    <mergeCell ref="K4887:L4887"/>
    <mergeCell ref="I4888:J4888"/>
    <mergeCell ref="K4888:L4888"/>
    <mergeCell ref="K4889:L4889"/>
    <mergeCell ref="I4890:J4890"/>
    <mergeCell ref="K4890:L4890"/>
    <mergeCell ref="I4884:J4884"/>
    <mergeCell ref="K4884:L4884"/>
    <mergeCell ref="I4885:J4885"/>
    <mergeCell ref="K4885:L4885"/>
    <mergeCell ref="I4886:J4886"/>
    <mergeCell ref="K4886:L4886"/>
    <mergeCell ref="K4880:L4880"/>
    <mergeCell ref="I4881:J4881"/>
    <mergeCell ref="K4881:L4881"/>
    <mergeCell ref="I4882:J4882"/>
    <mergeCell ref="I4883:J4883"/>
    <mergeCell ref="K4883:L4883"/>
    <mergeCell ref="I4903:J4903"/>
    <mergeCell ref="I4904:J4904"/>
    <mergeCell ref="A4910:H4910"/>
    <mergeCell ref="I4911:J4911"/>
    <mergeCell ref="A4913:H4913"/>
    <mergeCell ref="I4913:J4913"/>
    <mergeCell ref="I4897:J4897"/>
    <mergeCell ref="A4899:H4899"/>
    <mergeCell ref="K4899:L4899"/>
    <mergeCell ref="I4900:J4900"/>
    <mergeCell ref="I4901:J4901"/>
    <mergeCell ref="I4902:J4902"/>
    <mergeCell ref="I4891:J4891"/>
    <mergeCell ref="K4891:L4891"/>
    <mergeCell ref="A4892:H4892"/>
    <mergeCell ref="K4892:L4892"/>
    <mergeCell ref="I4893:J4893"/>
    <mergeCell ref="K4896:L4896"/>
    <mergeCell ref="I4924:J4924"/>
    <mergeCell ref="K4924:L4924"/>
    <mergeCell ref="I4914:J4914"/>
    <mergeCell ref="K4925:L4925"/>
    <mergeCell ref="I4928:J4928"/>
    <mergeCell ref="K4928:L4928"/>
    <mergeCell ref="C4921:E4921"/>
    <mergeCell ref="I4921:J4921"/>
    <mergeCell ref="K4921:L4921"/>
    <mergeCell ref="K4922:L4922"/>
    <mergeCell ref="I4923:J4923"/>
    <mergeCell ref="K4923:L4923"/>
    <mergeCell ref="K4913:L4913"/>
    <mergeCell ref="K4915:L4915"/>
    <mergeCell ref="A4916:H4916"/>
    <mergeCell ref="K4916:L4916"/>
    <mergeCell ref="A4918:L4918"/>
    <mergeCell ref="A4919:L4919"/>
    <mergeCell ref="I4941:J4941"/>
    <mergeCell ref="I4942:J4942"/>
    <mergeCell ref="K4942:L4942"/>
    <mergeCell ref="I4943:J4943"/>
    <mergeCell ref="I4945:J4945"/>
    <mergeCell ref="K4945:L4945"/>
    <mergeCell ref="K4934:L4934"/>
    <mergeCell ref="K4935:L4935"/>
    <mergeCell ref="I4937:J4937"/>
    <mergeCell ref="K4937:L4937"/>
    <mergeCell ref="I4939:J4939"/>
    <mergeCell ref="I4940:J4940"/>
    <mergeCell ref="I4929:J4929"/>
    <mergeCell ref="I4930:J4930"/>
    <mergeCell ref="I4931:J4931"/>
    <mergeCell ref="K4931:L4931"/>
    <mergeCell ref="I4932:J4932"/>
    <mergeCell ref="I4933:J4933"/>
    <mergeCell ref="I4957:J4957"/>
    <mergeCell ref="K4957:L4957"/>
    <mergeCell ref="I4958:J4958"/>
    <mergeCell ref="K4958:L4958"/>
    <mergeCell ref="A4959:H4959"/>
    <mergeCell ref="K4959:L4959"/>
    <mergeCell ref="I4953:J4953"/>
    <mergeCell ref="K4953:L4953"/>
    <mergeCell ref="I4954:J4954"/>
    <mergeCell ref="K4954:L4954"/>
    <mergeCell ref="I4955:J4955"/>
    <mergeCell ref="K4955:L4955"/>
    <mergeCell ref="I4947:J4947"/>
    <mergeCell ref="I4948:J4948"/>
    <mergeCell ref="I4949:J4949"/>
    <mergeCell ref="K4950:L4950"/>
    <mergeCell ref="A4952:H4952"/>
    <mergeCell ref="K4952:L4952"/>
    <mergeCell ref="A4967:H4967"/>
    <mergeCell ref="K4967:L4967"/>
    <mergeCell ref="I4968:J4968"/>
    <mergeCell ref="K4968:L4968"/>
    <mergeCell ref="K4969:L4969"/>
    <mergeCell ref="I4970:J4970"/>
    <mergeCell ref="K4970:L4970"/>
    <mergeCell ref="I4964:J4964"/>
    <mergeCell ref="K4964:L4964"/>
    <mergeCell ref="I4965:J4965"/>
    <mergeCell ref="K4965:L4965"/>
    <mergeCell ref="I4966:J4966"/>
    <mergeCell ref="K4966:L4966"/>
    <mergeCell ref="K4960:L4960"/>
    <mergeCell ref="I4961:J4961"/>
    <mergeCell ref="K4961:L4961"/>
    <mergeCell ref="I4962:J4962"/>
    <mergeCell ref="I4963:J4963"/>
    <mergeCell ref="K4963:L4963"/>
    <mergeCell ref="I4983:J4983"/>
    <mergeCell ref="I4984:J4984"/>
    <mergeCell ref="A4990:H4990"/>
    <mergeCell ref="I4991:J4991"/>
    <mergeCell ref="A4993:H4993"/>
    <mergeCell ref="I4993:J4993"/>
    <mergeCell ref="I4977:J4977"/>
    <mergeCell ref="A4979:H4979"/>
    <mergeCell ref="K4979:L4979"/>
    <mergeCell ref="I4980:J4980"/>
    <mergeCell ref="I4981:J4981"/>
    <mergeCell ref="I4982:J4982"/>
    <mergeCell ref="I4971:J4971"/>
    <mergeCell ref="K4971:L4971"/>
    <mergeCell ref="A4972:H4972"/>
    <mergeCell ref="K4972:L4972"/>
    <mergeCell ref="I4973:J4973"/>
    <mergeCell ref="K4976:L4976"/>
    <mergeCell ref="I5004:J5004"/>
    <mergeCell ref="K5004:L5004"/>
    <mergeCell ref="K5005:L5005"/>
    <mergeCell ref="I5008:J5008"/>
    <mergeCell ref="K5008:L5008"/>
    <mergeCell ref="I5009:J5009"/>
    <mergeCell ref="A4999:L4999"/>
    <mergeCell ref="C5001:E5001"/>
    <mergeCell ref="I5001:J5001"/>
    <mergeCell ref="K5001:L5001"/>
    <mergeCell ref="K5002:L5002"/>
    <mergeCell ref="I5003:J5003"/>
    <mergeCell ref="K5003:L5003"/>
    <mergeCell ref="K4993:L4993"/>
    <mergeCell ref="K4995:L4995"/>
    <mergeCell ref="A4996:H4996"/>
    <mergeCell ref="K4996:L4996"/>
    <mergeCell ref="I4994:J4994"/>
    <mergeCell ref="A4998:L4998"/>
    <mergeCell ref="I5022:J5022"/>
    <mergeCell ref="K5022:L5022"/>
    <mergeCell ref="I5023:J5023"/>
    <mergeCell ref="I5025:J5025"/>
    <mergeCell ref="K5025:L5025"/>
    <mergeCell ref="I5027:J5027"/>
    <mergeCell ref="K5015:L5015"/>
    <mergeCell ref="I5017:J5017"/>
    <mergeCell ref="K5017:L5017"/>
    <mergeCell ref="I5019:J5019"/>
    <mergeCell ref="I5020:J5020"/>
    <mergeCell ref="I5021:J5021"/>
    <mergeCell ref="I5010:J5010"/>
    <mergeCell ref="I5011:J5011"/>
    <mergeCell ref="K5011:L5011"/>
    <mergeCell ref="I5012:J5012"/>
    <mergeCell ref="I5013:J5013"/>
    <mergeCell ref="K5014:L5014"/>
    <mergeCell ref="I5038:J5038"/>
    <mergeCell ref="K5038:L5038"/>
    <mergeCell ref="A5039:H5039"/>
    <mergeCell ref="K5039:L5039"/>
    <mergeCell ref="K5040:L5040"/>
    <mergeCell ref="I5041:J5041"/>
    <mergeCell ref="K5041:L5041"/>
    <mergeCell ref="I5034:J5034"/>
    <mergeCell ref="K5034:L5034"/>
    <mergeCell ref="I5035:J5035"/>
    <mergeCell ref="K5035:L5035"/>
    <mergeCell ref="I5037:J5037"/>
    <mergeCell ref="K5037:L5037"/>
    <mergeCell ref="I5028:J5028"/>
    <mergeCell ref="I5029:J5029"/>
    <mergeCell ref="K5030:L5030"/>
    <mergeCell ref="A5032:H5032"/>
    <mergeCell ref="K5032:L5032"/>
    <mergeCell ref="I5033:J5033"/>
    <mergeCell ref="K5033:L5033"/>
    <mergeCell ref="I5046:J5046"/>
    <mergeCell ref="K5046:L5046"/>
    <mergeCell ref="A5047:H5047"/>
    <mergeCell ref="K5047:L5047"/>
    <mergeCell ref="I5063:J5063"/>
    <mergeCell ref="I5064:J5064"/>
    <mergeCell ref="A5052:H5052"/>
    <mergeCell ref="K5052:L5052"/>
    <mergeCell ref="I5053:J5053"/>
    <mergeCell ref="K5056:L5056"/>
    <mergeCell ref="I5042:J5042"/>
    <mergeCell ref="I5043:J5043"/>
    <mergeCell ref="K5043:L5043"/>
    <mergeCell ref="I5044:J5044"/>
    <mergeCell ref="K5044:L5044"/>
    <mergeCell ref="I5045:J5045"/>
    <mergeCell ref="K5045:L5045"/>
    <mergeCell ref="I5057:J5057"/>
    <mergeCell ref="A5059:H5059"/>
    <mergeCell ref="K5059:L5059"/>
    <mergeCell ref="I5060:J5060"/>
    <mergeCell ref="I5061:J5061"/>
    <mergeCell ref="I5062:J5062"/>
    <mergeCell ref="I5224:J5224"/>
    <mergeCell ref="I5225:J5225"/>
    <mergeCell ref="A5231:H5231"/>
    <mergeCell ref="I5232:J5232"/>
    <mergeCell ref="A5076:H5076"/>
    <mergeCell ref="K5076:L5076"/>
    <mergeCell ref="I5074:J5074"/>
    <mergeCell ref="I5048:J5048"/>
    <mergeCell ref="K5048:L5048"/>
    <mergeCell ref="K5049:L5049"/>
    <mergeCell ref="I5050:J5050"/>
    <mergeCell ref="K5050:L5050"/>
    <mergeCell ref="I5051:J5051"/>
    <mergeCell ref="K5051:L5051"/>
    <mergeCell ref="A5070:H5070"/>
    <mergeCell ref="I5071:J5071"/>
    <mergeCell ref="A5073:H5073"/>
    <mergeCell ref="I5073:J5073"/>
    <mergeCell ref="K5073:L5073"/>
    <mergeCell ref="K5075:L5075"/>
    <mergeCell ref="A5220:H5220"/>
    <mergeCell ref="K5220:L5220"/>
    <mergeCell ref="K5211:L5211"/>
    <mergeCell ref="I5212:J5212"/>
    <mergeCell ref="K5212:L5212"/>
    <mergeCell ref="K5193:L5193"/>
    <mergeCell ref="I5194:J5194"/>
    <mergeCell ref="K5194:L5194"/>
    <mergeCell ref="K5198:L5198"/>
    <mergeCell ref="I5199:J5199"/>
    <mergeCell ref="I5165:J5165"/>
    <mergeCell ref="K5165:L5165"/>
    <mergeCell ref="A5237:H5237"/>
    <mergeCell ref="K5237:L5237"/>
    <mergeCell ref="I5181:J5181"/>
    <mergeCell ref="K5204:L5204"/>
    <mergeCell ref="I5205:J5205"/>
    <mergeCell ref="K5205:L5205"/>
    <mergeCell ref="I5206:J5206"/>
    <mergeCell ref="K5206:L5206"/>
    <mergeCell ref="I5207:J5207"/>
    <mergeCell ref="K5207:L5207"/>
    <mergeCell ref="A5208:H5208"/>
    <mergeCell ref="K5208:L5208"/>
    <mergeCell ref="I5209:J5209"/>
    <mergeCell ref="K5209:L5209"/>
    <mergeCell ref="K5210:L5210"/>
    <mergeCell ref="I5211:J5211"/>
    <mergeCell ref="I5203:J5203"/>
    <mergeCell ref="I5204:J5204"/>
    <mergeCell ref="I5221:J5221"/>
    <mergeCell ref="I5222:J5222"/>
    <mergeCell ref="A5213:H5213"/>
    <mergeCell ref="K5213:L5213"/>
    <mergeCell ref="I5214:J5214"/>
    <mergeCell ref="K5217:L5217"/>
    <mergeCell ref="I5218:J5218"/>
    <mergeCell ref="A5234:H5234"/>
    <mergeCell ref="I5234:J5234"/>
    <mergeCell ref="K5234:L5234"/>
    <mergeCell ref="K5236:L5236"/>
    <mergeCell ref="I5235:J5235"/>
    <mergeCell ref="K5235:L5235"/>
    <mergeCell ref="I5223:J5223"/>
    <mergeCell ref="A5200:H5200"/>
    <mergeCell ref="K5200:L5200"/>
    <mergeCell ref="K5201:L5201"/>
    <mergeCell ref="I5202:J5202"/>
    <mergeCell ref="K5202:L5202"/>
    <mergeCell ref="A5159:L5159"/>
    <mergeCell ref="A5160:L5160"/>
    <mergeCell ref="C5162:E5162"/>
    <mergeCell ref="I5162:J5162"/>
    <mergeCell ref="K5162:L5162"/>
    <mergeCell ref="I5196:J5196"/>
    <mergeCell ref="K5196:L5196"/>
    <mergeCell ref="I5198:J5198"/>
    <mergeCell ref="I5182:J5182"/>
    <mergeCell ref="I5183:J5183"/>
    <mergeCell ref="K5183:L5183"/>
    <mergeCell ref="I5184:J5184"/>
    <mergeCell ref="I5186:J5186"/>
    <mergeCell ref="K5186:L5186"/>
    <mergeCell ref="I5188:J5188"/>
    <mergeCell ref="I5189:J5189"/>
    <mergeCell ref="I5190:J5190"/>
    <mergeCell ref="K5191:L5191"/>
    <mergeCell ref="K5166:L5166"/>
    <mergeCell ref="I5169:J5169"/>
    <mergeCell ref="K5169:L5169"/>
    <mergeCell ref="I5170:J5170"/>
    <mergeCell ref="K5163:L5163"/>
    <mergeCell ref="I5164:J5164"/>
    <mergeCell ref="K5164:L5164"/>
    <mergeCell ref="A5193:H5193"/>
    <mergeCell ref="I5195:J5195"/>
    <mergeCell ref="K5195:L5195"/>
    <mergeCell ref="K5178:L5178"/>
    <mergeCell ref="I5180:J5180"/>
    <mergeCell ref="I5171:J5171"/>
    <mergeCell ref="I5172:J5172"/>
    <mergeCell ref="K5172:L5172"/>
    <mergeCell ref="I5173:J5173"/>
    <mergeCell ref="I5174:J5174"/>
    <mergeCell ref="K5175:L5175"/>
    <mergeCell ref="K5176:L5176"/>
    <mergeCell ref="I5178:J5178"/>
    <mergeCell ref="K5199:L5199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rowBreaks count="65" manualBreakCount="65">
    <brk id="79" max="12" man="1"/>
    <brk id="160" max="12" man="1"/>
    <brk id="240" max="12" man="1"/>
    <brk id="320" max="12" man="1"/>
    <brk id="402" max="12" man="1"/>
    <brk id="482" max="12" man="1"/>
    <brk id="562" max="12" man="1"/>
    <brk id="643" max="12" man="1"/>
    <brk id="723" max="12" man="1"/>
    <brk id="805" max="12" man="1"/>
    <brk id="885" max="12" man="1"/>
    <brk id="965" max="12" man="1"/>
    <brk id="1045" max="12" man="1"/>
    <brk id="1125" max="12" man="1"/>
    <brk id="1205" max="12" man="1"/>
    <brk id="1285" max="12" man="1"/>
    <brk id="1365" max="12" man="1"/>
    <brk id="1422" max="12" man="1"/>
    <brk id="1502" max="12" man="1"/>
    <brk id="1582" max="12" man="1"/>
    <brk id="1662" max="12" man="1"/>
    <brk id="1742" max="12" man="1"/>
    <brk id="1822" max="12" man="1"/>
    <brk id="1902" max="12" man="1"/>
    <brk id="1982" max="12" man="1"/>
    <brk id="2062" max="12" man="1"/>
    <brk id="2141" max="12" man="1"/>
    <brk id="2221" max="12" man="1"/>
    <brk id="2300" max="12" man="1"/>
    <brk id="2379" max="12" man="1"/>
    <brk id="2459" max="12" man="1"/>
    <brk id="2538" max="12" man="1"/>
    <brk id="2617" max="12" man="1"/>
    <brk id="2696" max="12" man="1"/>
    <brk id="2775" max="12" man="1"/>
    <brk id="2854" max="12" man="1"/>
    <brk id="2933" max="12" man="1"/>
    <brk id="3012" max="12" man="1"/>
    <brk id="3091" max="12" man="1"/>
    <brk id="3170" max="12" man="1"/>
    <brk id="3249" max="12" man="1"/>
    <brk id="3328" max="12" man="1"/>
    <brk id="3407" max="12" man="1"/>
    <brk id="3486" max="12" man="1"/>
    <brk id="3565" max="12" man="1"/>
    <brk id="3644" max="12" man="1"/>
    <brk id="3724" max="12" man="1"/>
    <brk id="3804" max="12" man="1"/>
    <brk id="3884" max="12" man="1"/>
    <brk id="3964" max="12" man="1"/>
    <brk id="4044" max="12" man="1"/>
    <brk id="4124" max="12" man="1"/>
    <brk id="4204" max="12" man="1"/>
    <brk id="4283" max="12" man="1"/>
    <brk id="4362" max="12" man="1"/>
    <brk id="4442" max="12" man="1"/>
    <brk id="4522" max="12" man="1"/>
    <brk id="4603" max="12" man="1"/>
    <brk id="4679" max="12" man="1"/>
    <brk id="4755" max="12" man="1"/>
    <brk id="4836" max="12" man="1"/>
    <brk id="4917" max="12" man="1"/>
    <brk id="4997" max="12" man="1"/>
    <brk id="5076" max="12" man="1"/>
    <brk id="515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P158"/>
  <sheetViews>
    <sheetView view="pageBreakPreview" zoomScale="60" zoomScaleNormal="100" workbookViewId="0">
      <selection activeCell="U21" sqref="U21"/>
    </sheetView>
  </sheetViews>
  <sheetFormatPr defaultRowHeight="15"/>
  <cols>
    <col min="1" max="7" width="9.140625" style="1"/>
    <col min="8" max="8" width="40.140625" style="1" customWidth="1"/>
    <col min="9" max="9" width="9.140625" style="683"/>
    <col min="10" max="10" width="14.42578125" style="683" bestFit="1" customWidth="1"/>
    <col min="11" max="12" width="9.140625" style="1"/>
    <col min="13" max="13" width="13.85546875" style="1" customWidth="1"/>
    <col min="14" max="16384" width="9.140625" style="1"/>
  </cols>
  <sheetData>
    <row r="1" spans="1:13" ht="18.75">
      <c r="A1" s="1178" t="s">
        <v>104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54"/>
    </row>
    <row r="2" spans="1:13" ht="18.75">
      <c r="A2" s="867" t="s">
        <v>139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54"/>
    </row>
    <row r="3" spans="1:13" ht="18.75">
      <c r="A3" s="88"/>
      <c r="B3" s="88"/>
      <c r="C3" s="88"/>
      <c r="D3" s="88"/>
      <c r="E3" s="88"/>
      <c r="F3" s="88" t="s">
        <v>291</v>
      </c>
      <c r="G3" s="88"/>
      <c r="H3" s="88"/>
      <c r="I3" s="715"/>
      <c r="J3" s="715"/>
      <c r="K3" s="88" t="s">
        <v>290</v>
      </c>
      <c r="L3" s="88"/>
      <c r="M3" s="54"/>
    </row>
    <row r="4" spans="1:13" ht="18.75">
      <c r="A4" s="96"/>
      <c r="B4" s="72"/>
      <c r="C4" s="868" t="s">
        <v>100</v>
      </c>
      <c r="D4" s="868"/>
      <c r="E4" s="868"/>
      <c r="F4" s="72"/>
      <c r="G4" s="72"/>
      <c r="H4" s="71"/>
      <c r="I4" s="1362" t="s">
        <v>99</v>
      </c>
      <c r="J4" s="1363"/>
      <c r="K4" s="857" t="s">
        <v>98</v>
      </c>
      <c r="L4" s="858"/>
      <c r="M4" s="70"/>
    </row>
    <row r="5" spans="1:13" ht="18.75">
      <c r="A5" s="38"/>
      <c r="B5" s="21"/>
      <c r="C5" s="21"/>
      <c r="D5" s="21"/>
      <c r="E5" s="21"/>
      <c r="F5" s="21"/>
      <c r="G5" s="21"/>
      <c r="H5" s="20"/>
      <c r="I5" s="714"/>
      <c r="J5" s="713"/>
      <c r="K5" s="808" t="s">
        <v>97</v>
      </c>
      <c r="L5" s="809"/>
      <c r="M5" s="97" t="s">
        <v>96</v>
      </c>
    </row>
    <row r="6" spans="1:13" ht="18.75">
      <c r="A6" s="38"/>
      <c r="B6" s="21"/>
      <c r="C6" s="21"/>
      <c r="D6" s="21"/>
      <c r="E6" s="21"/>
      <c r="F6" s="21"/>
      <c r="G6" s="21"/>
      <c r="H6" s="20"/>
      <c r="I6" s="1364" t="s">
        <v>95</v>
      </c>
      <c r="J6" s="1365"/>
      <c r="K6" s="855" t="s">
        <v>94</v>
      </c>
      <c r="L6" s="856"/>
      <c r="M6" s="97" t="s">
        <v>93</v>
      </c>
    </row>
    <row r="7" spans="1:13" ht="19.5" thickBot="1">
      <c r="A7" s="96"/>
      <c r="B7" s="72"/>
      <c r="C7" s="72"/>
      <c r="D7" s="72"/>
      <c r="E7" s="72"/>
      <c r="F7" s="72"/>
      <c r="G7" s="72"/>
      <c r="H7" s="71"/>
      <c r="I7" s="1360">
        <v>745.1</v>
      </c>
      <c r="J7" s="1361"/>
      <c r="K7" s="827"/>
      <c r="L7" s="828"/>
      <c r="M7" s="95"/>
    </row>
    <row r="8" spans="1:13" ht="18.75">
      <c r="A8" s="86" t="s">
        <v>92</v>
      </c>
      <c r="B8" s="64"/>
      <c r="C8" s="64"/>
      <c r="D8" s="64"/>
      <c r="E8" s="64"/>
      <c r="F8" s="64"/>
      <c r="G8" s="64"/>
      <c r="H8" s="94"/>
      <c r="I8" s="712"/>
      <c r="J8" s="711"/>
      <c r="K8" s="873">
        <f>K11+K14</f>
        <v>9.9</v>
      </c>
      <c r="L8" s="864"/>
      <c r="M8" s="14">
        <f>K8*12*I7</f>
        <v>88517.88</v>
      </c>
    </row>
    <row r="9" spans="1:13" ht="18.75">
      <c r="A9" s="93" t="s">
        <v>91</v>
      </c>
      <c r="B9" s="92"/>
      <c r="C9" s="92"/>
      <c r="D9" s="92"/>
      <c r="E9" s="92"/>
      <c r="F9" s="92"/>
      <c r="G9" s="92"/>
      <c r="H9" s="87"/>
      <c r="I9" s="693"/>
      <c r="J9" s="692"/>
      <c r="K9" s="21"/>
      <c r="L9" s="20"/>
      <c r="M9" s="91"/>
    </row>
    <row r="10" spans="1:13" ht="19.5" thickBot="1">
      <c r="A10" s="82" t="s">
        <v>90</v>
      </c>
      <c r="B10" s="90"/>
      <c r="C10" s="90"/>
      <c r="D10" s="90"/>
      <c r="E10" s="90"/>
      <c r="F10" s="90"/>
      <c r="G10" s="90"/>
      <c r="H10" s="89"/>
      <c r="I10" s="704"/>
      <c r="J10" s="690"/>
      <c r="K10" s="10"/>
      <c r="L10" s="9"/>
      <c r="M10" s="8"/>
    </row>
    <row r="11" spans="1:13" ht="18.75">
      <c r="A11" s="69" t="s">
        <v>89</v>
      </c>
      <c r="B11" s="62"/>
      <c r="C11" s="62"/>
      <c r="D11" s="62"/>
      <c r="E11" s="62"/>
      <c r="F11" s="62"/>
      <c r="G11" s="62"/>
      <c r="H11" s="61"/>
      <c r="I11" s="1348" t="s">
        <v>27</v>
      </c>
      <c r="J11" s="1349"/>
      <c r="K11" s="825">
        <v>6.05</v>
      </c>
      <c r="L11" s="826"/>
      <c r="M11" s="19">
        <f>K11*12*I7</f>
        <v>54094.259999999995</v>
      </c>
    </row>
    <row r="12" spans="1:13" ht="26.25" customHeight="1">
      <c r="A12" s="27" t="s">
        <v>80</v>
      </c>
      <c r="B12" s="21"/>
      <c r="C12" s="21"/>
      <c r="D12" s="21"/>
      <c r="E12" s="21"/>
      <c r="F12" s="21"/>
      <c r="G12" s="21"/>
      <c r="H12" s="20"/>
      <c r="I12" s="1341" t="s">
        <v>70</v>
      </c>
      <c r="J12" s="1342"/>
      <c r="K12" s="54"/>
      <c r="L12" s="20"/>
      <c r="M12" s="19"/>
    </row>
    <row r="13" spans="1:13" ht="18.75">
      <c r="A13" s="69" t="s">
        <v>79</v>
      </c>
      <c r="B13" s="62"/>
      <c r="C13" s="62"/>
      <c r="D13" s="62"/>
      <c r="E13" s="62"/>
      <c r="F13" s="62"/>
      <c r="G13" s="62"/>
      <c r="H13" s="61"/>
      <c r="I13" s="1348"/>
      <c r="J13" s="1349"/>
      <c r="K13" s="54"/>
      <c r="L13" s="20"/>
      <c r="M13" s="19"/>
    </row>
    <row r="14" spans="1:13" ht="18.75">
      <c r="A14" s="69" t="s">
        <v>88</v>
      </c>
      <c r="B14" s="62"/>
      <c r="C14" s="62"/>
      <c r="D14" s="62"/>
      <c r="E14" s="62"/>
      <c r="F14" s="62"/>
      <c r="G14" s="62"/>
      <c r="H14" s="61"/>
      <c r="I14" s="1350" t="s">
        <v>59</v>
      </c>
      <c r="J14" s="1351"/>
      <c r="K14" s="808">
        <v>3.85</v>
      </c>
      <c r="L14" s="809"/>
      <c r="M14" s="19">
        <f>K14*12*I7</f>
        <v>34423.620000000003</v>
      </c>
    </row>
    <row r="15" spans="1:13" ht="35.25" customHeight="1">
      <c r="A15" s="76" t="s">
        <v>87</v>
      </c>
      <c r="B15" s="44"/>
      <c r="C15" s="44"/>
      <c r="D15" s="44"/>
      <c r="E15" s="44"/>
      <c r="F15" s="44"/>
      <c r="G15" s="44"/>
      <c r="H15" s="43"/>
      <c r="I15" s="1341" t="s">
        <v>70</v>
      </c>
      <c r="J15" s="1342"/>
      <c r="K15" s="88"/>
      <c r="L15" s="87"/>
      <c r="M15" s="19"/>
    </row>
    <row r="16" spans="1:13" ht="18.75">
      <c r="A16" s="75" t="s">
        <v>86</v>
      </c>
      <c r="B16" s="72"/>
      <c r="C16" s="72"/>
      <c r="D16" s="72"/>
      <c r="E16" s="72"/>
      <c r="F16" s="72"/>
      <c r="G16" s="72"/>
      <c r="H16" s="71"/>
      <c r="I16" s="1341"/>
      <c r="J16" s="1342"/>
      <c r="K16" s="54"/>
      <c r="L16" s="20"/>
      <c r="M16" s="19"/>
    </row>
    <row r="17" spans="1:13" ht="19.5" thickBot="1">
      <c r="A17" s="69" t="s">
        <v>85</v>
      </c>
      <c r="B17" s="68"/>
      <c r="C17" s="68"/>
      <c r="D17" s="68"/>
      <c r="E17" s="68"/>
      <c r="F17" s="68"/>
      <c r="G17" s="68"/>
      <c r="H17" s="67"/>
      <c r="I17" s="703"/>
      <c r="J17" s="702"/>
      <c r="K17" s="840"/>
      <c r="L17" s="841"/>
      <c r="M17" s="19"/>
    </row>
    <row r="18" spans="1:13" ht="18.75">
      <c r="A18" s="86" t="s">
        <v>84</v>
      </c>
      <c r="B18" s="85"/>
      <c r="C18" s="85"/>
      <c r="D18" s="85"/>
      <c r="E18" s="85"/>
      <c r="F18" s="85"/>
      <c r="G18" s="85"/>
      <c r="H18" s="84"/>
      <c r="I18" s="706"/>
      <c r="J18" s="710"/>
      <c r="K18" s="865">
        <f>K20+K25+K28</f>
        <v>7.0399999999999991</v>
      </c>
      <c r="L18" s="864"/>
      <c r="M18" s="14">
        <f>K18*12*I7</f>
        <v>62946.047999999995</v>
      </c>
    </row>
    <row r="19" spans="1:13" ht="19.5" thickBot="1">
      <c r="A19" s="82" t="s">
        <v>83</v>
      </c>
      <c r="B19" s="81"/>
      <c r="C19" s="81"/>
      <c r="D19" s="81"/>
      <c r="E19" s="81"/>
      <c r="F19" s="81"/>
      <c r="G19" s="81"/>
      <c r="H19" s="80"/>
      <c r="I19" s="704"/>
      <c r="J19" s="709"/>
      <c r="K19" s="10"/>
      <c r="L19" s="9"/>
      <c r="M19" s="8"/>
    </row>
    <row r="20" spans="1:13" ht="18.75">
      <c r="A20" s="27" t="s">
        <v>82</v>
      </c>
      <c r="B20" s="26"/>
      <c r="C20" s="26"/>
      <c r="D20" s="26"/>
      <c r="E20" s="26"/>
      <c r="F20" s="26"/>
      <c r="G20" s="26"/>
      <c r="H20" s="24"/>
      <c r="I20" s="1341" t="s">
        <v>27</v>
      </c>
      <c r="J20" s="1342"/>
      <c r="K20" s="825">
        <v>3.3</v>
      </c>
      <c r="L20" s="826"/>
      <c r="M20" s="19">
        <f>K20*12*I7</f>
        <v>29505.959999999995</v>
      </c>
    </row>
    <row r="21" spans="1:13" ht="18.75">
      <c r="A21" s="69" t="s">
        <v>81</v>
      </c>
      <c r="B21" s="68"/>
      <c r="C21" s="68"/>
      <c r="D21" s="68"/>
      <c r="E21" s="68"/>
      <c r="F21" s="68"/>
      <c r="G21" s="68"/>
      <c r="H21" s="67"/>
      <c r="I21" s="708"/>
      <c r="J21" s="707"/>
      <c r="K21" s="54"/>
      <c r="L21" s="20"/>
      <c r="M21" s="19"/>
    </row>
    <row r="22" spans="1:13" ht="18.75">
      <c r="A22" s="27" t="s">
        <v>80</v>
      </c>
      <c r="B22" s="21"/>
      <c r="C22" s="21"/>
      <c r="D22" s="21"/>
      <c r="E22" s="21"/>
      <c r="F22" s="21"/>
      <c r="G22" s="21"/>
      <c r="H22" s="20"/>
      <c r="I22" s="1341" t="s">
        <v>70</v>
      </c>
      <c r="J22" s="1342"/>
      <c r="K22" s="54"/>
      <c r="L22" s="20"/>
      <c r="M22" s="19"/>
    </row>
    <row r="23" spans="1:13" ht="18.75">
      <c r="A23" s="69" t="s">
        <v>79</v>
      </c>
      <c r="B23" s="62"/>
      <c r="C23" s="62"/>
      <c r="D23" s="62"/>
      <c r="E23" s="62"/>
      <c r="F23" s="62"/>
      <c r="G23" s="62"/>
      <c r="H23" s="61"/>
      <c r="I23" s="1348"/>
      <c r="J23" s="1349"/>
      <c r="K23" s="54"/>
      <c r="L23" s="20"/>
      <c r="M23" s="19"/>
    </row>
    <row r="24" spans="1:13" ht="18.75">
      <c r="A24" s="76" t="s">
        <v>78</v>
      </c>
      <c r="B24" s="44"/>
      <c r="C24" s="43"/>
      <c r="D24" s="21"/>
      <c r="E24" s="21"/>
      <c r="F24" s="21"/>
      <c r="G24" s="21"/>
      <c r="H24" s="20"/>
      <c r="I24" s="1341" t="s">
        <v>70</v>
      </c>
      <c r="J24" s="1342"/>
      <c r="K24" s="54"/>
      <c r="L24" s="20"/>
      <c r="M24" s="19"/>
    </row>
    <row r="25" spans="1:13" ht="18.75">
      <c r="A25" s="27" t="s">
        <v>77</v>
      </c>
      <c r="B25" s="21"/>
      <c r="C25" s="21"/>
      <c r="D25" s="44"/>
      <c r="E25" s="44"/>
      <c r="F25" s="44"/>
      <c r="G25" s="44"/>
      <c r="H25" s="43"/>
      <c r="I25" s="1350" t="s">
        <v>59</v>
      </c>
      <c r="J25" s="1351"/>
      <c r="K25" s="808">
        <v>1.65</v>
      </c>
      <c r="L25" s="809"/>
      <c r="M25" s="19">
        <f>K25*12*I7</f>
        <v>14752.979999999998</v>
      </c>
    </row>
    <row r="26" spans="1:13" ht="18.75">
      <c r="A26" s="75" t="s">
        <v>76</v>
      </c>
      <c r="B26" s="74"/>
      <c r="C26" s="74"/>
      <c r="D26" s="74"/>
      <c r="E26" s="74"/>
      <c r="F26" s="74"/>
      <c r="G26" s="74"/>
      <c r="H26" s="73"/>
      <c r="I26" s="1356" t="s">
        <v>75</v>
      </c>
      <c r="J26" s="1357"/>
      <c r="K26" s="54"/>
      <c r="L26" s="20"/>
      <c r="M26" s="19"/>
    </row>
    <row r="27" spans="1:13" ht="31.5" customHeight="1">
      <c r="A27" s="69"/>
      <c r="B27" s="68"/>
      <c r="C27" s="68"/>
      <c r="D27" s="68"/>
      <c r="E27" s="68"/>
      <c r="F27" s="68"/>
      <c r="G27" s="68"/>
      <c r="H27" s="67"/>
      <c r="I27" s="1348" t="s">
        <v>74</v>
      </c>
      <c r="J27" s="1349"/>
      <c r="K27" s="54"/>
      <c r="L27" s="20"/>
      <c r="M27" s="19"/>
    </row>
    <row r="28" spans="1:13" ht="18.75">
      <c r="A28" s="75" t="s">
        <v>73</v>
      </c>
      <c r="B28" s="74"/>
      <c r="C28" s="74"/>
      <c r="D28" s="74"/>
      <c r="E28" s="74"/>
      <c r="F28" s="74"/>
      <c r="G28" s="74"/>
      <c r="H28" s="73"/>
      <c r="I28" s="1356" t="s">
        <v>59</v>
      </c>
      <c r="J28" s="1357"/>
      <c r="K28" s="808">
        <v>2.09</v>
      </c>
      <c r="L28" s="809"/>
      <c r="M28" s="19">
        <f>K28*12*I7</f>
        <v>18687.108</v>
      </c>
    </row>
    <row r="29" spans="1:13" ht="18.75">
      <c r="A29" s="69" t="s">
        <v>72</v>
      </c>
      <c r="B29" s="68"/>
      <c r="C29" s="68"/>
      <c r="D29" s="68"/>
      <c r="E29" s="68"/>
      <c r="F29" s="68"/>
      <c r="G29" s="68"/>
      <c r="H29" s="67"/>
      <c r="I29" s="703"/>
      <c r="J29" s="702"/>
      <c r="K29" s="54"/>
      <c r="L29" s="20"/>
      <c r="M29" s="19"/>
    </row>
    <row r="30" spans="1:13" ht="18.75">
      <c r="A30" s="75" t="s">
        <v>71</v>
      </c>
      <c r="B30" s="74"/>
      <c r="C30" s="74"/>
      <c r="D30" s="74"/>
      <c r="E30" s="74"/>
      <c r="F30" s="74"/>
      <c r="G30" s="74"/>
      <c r="H30" s="73"/>
      <c r="I30" s="1341" t="s">
        <v>70</v>
      </c>
      <c r="J30" s="1342"/>
      <c r="K30" s="54"/>
      <c r="L30" s="20"/>
      <c r="M30" s="19"/>
    </row>
    <row r="31" spans="1:13" ht="18.75">
      <c r="A31" s="75" t="s">
        <v>69</v>
      </c>
      <c r="B31" s="74"/>
      <c r="C31" s="74"/>
      <c r="D31" s="74"/>
      <c r="E31" s="74"/>
      <c r="F31" s="74"/>
      <c r="G31" s="74"/>
      <c r="H31" s="73"/>
      <c r="I31" s="1356" t="s">
        <v>68</v>
      </c>
      <c r="J31" s="1357"/>
      <c r="K31" s="72"/>
      <c r="L31" s="71"/>
      <c r="M31" s="70"/>
    </row>
    <row r="32" spans="1:13" ht="19.5" thickBot="1">
      <c r="A32" s="69"/>
      <c r="B32" s="68"/>
      <c r="C32" s="68"/>
      <c r="D32" s="68"/>
      <c r="E32" s="68"/>
      <c r="F32" s="68"/>
      <c r="G32" s="68"/>
      <c r="H32" s="67"/>
      <c r="I32" s="1358" t="s">
        <v>67</v>
      </c>
      <c r="J32" s="1359"/>
      <c r="K32" s="62"/>
      <c r="L32" s="61"/>
      <c r="M32" s="66"/>
    </row>
    <row r="33" spans="1:13" ht="18.75">
      <c r="A33" s="65" t="s">
        <v>66</v>
      </c>
      <c r="B33" s="64"/>
      <c r="C33" s="64"/>
      <c r="D33" s="64"/>
      <c r="E33" s="64"/>
      <c r="F33" s="64"/>
      <c r="G33" s="16"/>
      <c r="H33" s="15"/>
      <c r="I33" s="706"/>
      <c r="J33" s="705"/>
      <c r="K33" s="863">
        <f>K35+K42+K50+K54+K55+K59</f>
        <v>55.360000000000007</v>
      </c>
      <c r="L33" s="864"/>
      <c r="M33" s="14">
        <f>M35+M42+M50+M54+M55+M59</f>
        <v>494984.83200000005</v>
      </c>
    </row>
    <row r="34" spans="1:13" ht="19.5" thickBot="1">
      <c r="A34" s="63"/>
      <c r="B34" s="10"/>
      <c r="C34" s="10"/>
      <c r="D34" s="10"/>
      <c r="E34" s="10"/>
      <c r="F34" s="10"/>
      <c r="G34" s="10"/>
      <c r="H34" s="9"/>
      <c r="I34" s="704"/>
      <c r="J34" s="690"/>
      <c r="K34" s="10"/>
      <c r="L34" s="9"/>
      <c r="M34" s="8"/>
    </row>
    <row r="35" spans="1:13" ht="19.5" thickBot="1">
      <c r="A35" s="812" t="s">
        <v>65</v>
      </c>
      <c r="B35" s="813"/>
      <c r="C35" s="813"/>
      <c r="D35" s="813"/>
      <c r="E35" s="813"/>
      <c r="F35" s="813"/>
      <c r="G35" s="813"/>
      <c r="H35" s="850"/>
      <c r="I35" s="695"/>
      <c r="J35" s="694"/>
      <c r="K35" s="853">
        <f>K36+K37+K38+K40+K41</f>
        <v>9.6900000000000013</v>
      </c>
      <c r="L35" s="854"/>
      <c r="M35" s="28">
        <f>K35*12*I7</f>
        <v>86640.228000000017</v>
      </c>
    </row>
    <row r="36" spans="1:13" ht="18.75">
      <c r="A36" s="69" t="s">
        <v>64</v>
      </c>
      <c r="B36" s="68"/>
      <c r="C36" s="68"/>
      <c r="D36" s="68"/>
      <c r="E36" s="68"/>
      <c r="F36" s="68"/>
      <c r="G36" s="68"/>
      <c r="H36" s="67"/>
      <c r="I36" s="1348" t="s">
        <v>63</v>
      </c>
      <c r="J36" s="1349"/>
      <c r="K36" s="825">
        <v>2.2400000000000002</v>
      </c>
      <c r="L36" s="826"/>
      <c r="M36" s="19">
        <f>K36*12*I7</f>
        <v>20028.288000000004</v>
      </c>
    </row>
    <row r="37" spans="1:13" ht="18.75">
      <c r="A37" s="76" t="s">
        <v>62</v>
      </c>
      <c r="B37" s="508"/>
      <c r="C37" s="508"/>
      <c r="D37" s="508"/>
      <c r="E37" s="508"/>
      <c r="F37" s="508"/>
      <c r="G37" s="508"/>
      <c r="H37" s="507"/>
      <c r="I37" s="1350" t="s">
        <v>61</v>
      </c>
      <c r="J37" s="1351"/>
      <c r="K37" s="808">
        <v>5.28</v>
      </c>
      <c r="L37" s="809"/>
      <c r="M37" s="19">
        <f>K37*12*I7</f>
        <v>47209.536</v>
      </c>
    </row>
    <row r="38" spans="1:13" ht="18.75">
      <c r="A38" s="75" t="s">
        <v>60</v>
      </c>
      <c r="B38" s="74"/>
      <c r="C38" s="74"/>
      <c r="D38" s="74"/>
      <c r="E38" s="74"/>
      <c r="F38" s="74"/>
      <c r="G38" s="74"/>
      <c r="H38" s="73"/>
      <c r="I38" s="1356" t="s">
        <v>59</v>
      </c>
      <c r="J38" s="1357"/>
      <c r="K38" s="808">
        <v>0.6</v>
      </c>
      <c r="L38" s="809"/>
      <c r="M38" s="19">
        <f>K38*12*I7</f>
        <v>5364.7199999999993</v>
      </c>
    </row>
    <row r="39" spans="1:13" ht="18.75">
      <c r="A39" s="510" t="s">
        <v>58</v>
      </c>
      <c r="B39" s="62"/>
      <c r="C39" s="62"/>
      <c r="D39" s="62"/>
      <c r="E39" s="68"/>
      <c r="F39" s="68"/>
      <c r="G39" s="68"/>
      <c r="H39" s="67"/>
      <c r="I39" s="703"/>
      <c r="J39" s="702"/>
      <c r="K39" s="21"/>
      <c r="L39" s="20"/>
      <c r="M39" s="19"/>
    </row>
    <row r="40" spans="1:13" ht="18.75">
      <c r="A40" s="76" t="s">
        <v>57</v>
      </c>
      <c r="B40" s="508"/>
      <c r="C40" s="508"/>
      <c r="D40" s="508"/>
      <c r="E40" s="508"/>
      <c r="F40" s="508"/>
      <c r="G40" s="508"/>
      <c r="H40" s="507"/>
      <c r="I40" s="1350" t="s">
        <v>27</v>
      </c>
      <c r="J40" s="1351"/>
      <c r="K40" s="808">
        <v>0.18</v>
      </c>
      <c r="L40" s="809"/>
      <c r="M40" s="19">
        <f>K40*12*I7</f>
        <v>1609.4160000000002</v>
      </c>
    </row>
    <row r="41" spans="1:13" ht="19.5" thickBot="1">
      <c r="A41" s="75" t="s">
        <v>56</v>
      </c>
      <c r="B41" s="74"/>
      <c r="C41" s="74"/>
      <c r="D41" s="74"/>
      <c r="E41" s="74"/>
      <c r="F41" s="74"/>
      <c r="G41" s="74"/>
      <c r="H41" s="73"/>
      <c r="I41" s="1354" t="s">
        <v>27</v>
      </c>
      <c r="J41" s="1355"/>
      <c r="K41" s="861">
        <v>1.39</v>
      </c>
      <c r="L41" s="862"/>
      <c r="M41" s="19">
        <f>K41*12*I7</f>
        <v>12428.268</v>
      </c>
    </row>
    <row r="42" spans="1:13" ht="19.5" thickBot="1">
      <c r="A42" s="1167" t="s">
        <v>55</v>
      </c>
      <c r="B42" s="1168"/>
      <c r="C42" s="1168"/>
      <c r="D42" s="1168"/>
      <c r="E42" s="1168"/>
      <c r="F42" s="1168"/>
      <c r="G42" s="1168"/>
      <c r="H42" s="1169"/>
      <c r="I42" s="695"/>
      <c r="J42" s="694"/>
      <c r="K42" s="849">
        <f>K43+K44+K46+K47+K48+K49</f>
        <v>2.5499999999999998</v>
      </c>
      <c r="L42" s="854"/>
      <c r="M42" s="28">
        <f>K42*12*I7</f>
        <v>22800.059999999998</v>
      </c>
    </row>
    <row r="43" spans="1:13" ht="18.75">
      <c r="A43" s="509" t="s">
        <v>54</v>
      </c>
      <c r="B43" s="62"/>
      <c r="C43" s="62"/>
      <c r="D43" s="62"/>
      <c r="E43" s="62"/>
      <c r="F43" s="68"/>
      <c r="G43" s="68"/>
      <c r="H43" s="67"/>
      <c r="I43" s="701"/>
      <c r="J43" s="692"/>
      <c r="K43" s="825">
        <v>0.14000000000000001</v>
      </c>
      <c r="L43" s="826"/>
      <c r="M43" s="19">
        <f>K43*12*I7</f>
        <v>1251.7680000000003</v>
      </c>
    </row>
    <row r="44" spans="1:13" ht="18.75">
      <c r="A44" s="96" t="s">
        <v>53</v>
      </c>
      <c r="B44" s="72"/>
      <c r="C44" s="72"/>
      <c r="D44" s="72"/>
      <c r="E44" s="72"/>
      <c r="F44" s="74"/>
      <c r="G44" s="74"/>
      <c r="H44" s="73"/>
      <c r="I44" s="1341" t="s">
        <v>52</v>
      </c>
      <c r="J44" s="1342"/>
      <c r="K44" s="808">
        <v>1.22</v>
      </c>
      <c r="L44" s="809"/>
      <c r="M44" s="19">
        <f>K44*12*I7</f>
        <v>10908.264000000001</v>
      </c>
    </row>
    <row r="45" spans="1:13" ht="18.75">
      <c r="A45" s="69" t="s">
        <v>51</v>
      </c>
      <c r="B45" s="68"/>
      <c r="C45" s="68"/>
      <c r="D45" s="68"/>
      <c r="E45" s="68"/>
      <c r="F45" s="68"/>
      <c r="G45" s="68"/>
      <c r="H45" s="67"/>
      <c r="I45" s="1348" t="s">
        <v>50</v>
      </c>
      <c r="J45" s="1349"/>
      <c r="K45" s="54"/>
      <c r="L45" s="20"/>
      <c r="M45" s="19"/>
    </row>
    <row r="46" spans="1:13" ht="18.75">
      <c r="A46" s="76" t="s">
        <v>49</v>
      </c>
      <c r="B46" s="508"/>
      <c r="C46" s="508"/>
      <c r="D46" s="508"/>
      <c r="E46" s="508"/>
      <c r="F46" s="508"/>
      <c r="G46" s="508"/>
      <c r="H46" s="507"/>
      <c r="I46" s="1350" t="s">
        <v>48</v>
      </c>
      <c r="J46" s="1351"/>
      <c r="K46" s="808">
        <v>0.75</v>
      </c>
      <c r="L46" s="809"/>
      <c r="M46" s="19">
        <f>K46*12*I7</f>
        <v>6705.9000000000005</v>
      </c>
    </row>
    <row r="47" spans="1:13" ht="18.75">
      <c r="A47" s="76" t="s">
        <v>47</v>
      </c>
      <c r="B47" s="508"/>
      <c r="C47" s="508"/>
      <c r="D47" s="508"/>
      <c r="E47" s="508"/>
      <c r="F47" s="508"/>
      <c r="G47" s="508"/>
      <c r="H47" s="507"/>
      <c r="I47" s="1350" t="s">
        <v>46</v>
      </c>
      <c r="J47" s="1351"/>
      <c r="K47" s="808">
        <v>0.19</v>
      </c>
      <c r="L47" s="809"/>
      <c r="M47" s="19">
        <f>K47*12*I7</f>
        <v>1698.8280000000002</v>
      </c>
    </row>
    <row r="48" spans="1:13" ht="18.75">
      <c r="A48" s="75" t="s">
        <v>38</v>
      </c>
      <c r="B48" s="74"/>
      <c r="C48" s="74"/>
      <c r="D48" s="74"/>
      <c r="E48" s="74"/>
      <c r="F48" s="74"/>
      <c r="G48" s="74"/>
      <c r="H48" s="73"/>
      <c r="I48" s="1350" t="s">
        <v>37</v>
      </c>
      <c r="J48" s="1351"/>
      <c r="K48" s="840">
        <v>0.1</v>
      </c>
      <c r="L48" s="841"/>
      <c r="M48" s="19">
        <f>K48*12*I7</f>
        <v>894.12000000000012</v>
      </c>
    </row>
    <row r="49" spans="1:15" ht="19.5" thickBot="1">
      <c r="A49" s="75" t="s">
        <v>45</v>
      </c>
      <c r="B49" s="74"/>
      <c r="C49" s="74"/>
      <c r="D49" s="74"/>
      <c r="E49" s="74"/>
      <c r="F49" s="74"/>
      <c r="G49" s="74"/>
      <c r="H49" s="73"/>
      <c r="I49" s="1354" t="s">
        <v>44</v>
      </c>
      <c r="J49" s="1355"/>
      <c r="K49" s="829">
        <v>0.15</v>
      </c>
      <c r="L49" s="830"/>
      <c r="M49" s="53">
        <f>K49*12*I7</f>
        <v>1341.1799999999998</v>
      </c>
    </row>
    <row r="50" spans="1:15" ht="19.5" thickBot="1">
      <c r="A50" s="1167" t="s">
        <v>43</v>
      </c>
      <c r="B50" s="1168"/>
      <c r="C50" s="1168"/>
      <c r="D50" s="1168"/>
      <c r="E50" s="1168"/>
      <c r="F50" s="1168"/>
      <c r="G50" s="1168"/>
      <c r="H50" s="1169"/>
      <c r="I50" s="700"/>
      <c r="J50" s="699"/>
      <c r="K50" s="834">
        <f>K51+K52+K53</f>
        <v>1.8699999999999999</v>
      </c>
      <c r="L50" s="835"/>
      <c r="M50" s="28">
        <f>K50*12*I7</f>
        <v>16720.043999999998</v>
      </c>
    </row>
    <row r="51" spans="1:15" ht="18.75">
      <c r="A51" s="69" t="s">
        <v>42</v>
      </c>
      <c r="B51" s="68"/>
      <c r="C51" s="68"/>
      <c r="D51" s="68"/>
      <c r="E51" s="68"/>
      <c r="F51" s="68"/>
      <c r="G51" s="68"/>
      <c r="H51" s="67"/>
      <c r="I51" s="1346" t="s">
        <v>41</v>
      </c>
      <c r="J51" s="1347"/>
      <c r="K51" s="838">
        <v>0.88</v>
      </c>
      <c r="L51" s="839"/>
      <c r="M51" s="19">
        <f>K51*12*I7</f>
        <v>7868.2560000000003</v>
      </c>
    </row>
    <row r="52" spans="1:15" ht="39.75">
      <c r="A52" s="76" t="s">
        <v>40</v>
      </c>
      <c r="B52" s="508"/>
      <c r="C52" s="508"/>
      <c r="D52" s="508"/>
      <c r="E52" s="508"/>
      <c r="F52" s="508"/>
      <c r="G52" s="508"/>
      <c r="H52" s="507"/>
      <c r="I52" s="698" t="s">
        <v>39</v>
      </c>
      <c r="J52" s="697"/>
      <c r="K52" s="840">
        <v>0.77</v>
      </c>
      <c r="L52" s="841"/>
      <c r="M52" s="19">
        <f>K52*12*I7</f>
        <v>6884.7240000000002</v>
      </c>
    </row>
    <row r="53" spans="1:15" ht="19.5" thickBot="1">
      <c r="A53" s="75" t="s">
        <v>38</v>
      </c>
      <c r="B53" s="74"/>
      <c r="C53" s="74"/>
      <c r="D53" s="74"/>
      <c r="E53" s="74"/>
      <c r="F53" s="74"/>
      <c r="G53" s="74"/>
      <c r="H53" s="73"/>
      <c r="I53" s="1354" t="s">
        <v>37</v>
      </c>
      <c r="J53" s="1355"/>
      <c r="K53" s="829">
        <v>0.22</v>
      </c>
      <c r="L53" s="830"/>
      <c r="M53" s="19">
        <f>K53*12*I7</f>
        <v>1967.0640000000001</v>
      </c>
    </row>
    <row r="54" spans="1:15" ht="19.5" thickBot="1">
      <c r="A54" s="506" t="s">
        <v>36</v>
      </c>
      <c r="B54" s="505"/>
      <c r="C54" s="505"/>
      <c r="D54" s="505"/>
      <c r="E54" s="505"/>
      <c r="F54" s="505"/>
      <c r="G54" s="505"/>
      <c r="H54" s="504"/>
      <c r="I54" s="1352" t="s">
        <v>35</v>
      </c>
      <c r="J54" s="1353"/>
      <c r="K54" s="1172">
        <v>36.85</v>
      </c>
      <c r="L54" s="1173"/>
      <c r="M54" s="28">
        <f>K54*12*I7</f>
        <v>329483.22000000003</v>
      </c>
      <c r="O54" s="685"/>
    </row>
    <row r="55" spans="1:15" ht="19.5" thickBot="1">
      <c r="A55" s="812" t="s">
        <v>34</v>
      </c>
      <c r="B55" s="813"/>
      <c r="C55" s="813"/>
      <c r="D55" s="813"/>
      <c r="E55" s="813"/>
      <c r="F55" s="813"/>
      <c r="G55" s="813"/>
      <c r="H55" s="850"/>
      <c r="I55" s="695"/>
      <c r="J55" s="694"/>
      <c r="K55" s="849">
        <v>2.2000000000000002</v>
      </c>
      <c r="L55" s="835"/>
      <c r="M55" s="28">
        <f>K55*12*I7</f>
        <v>19670.640000000003</v>
      </c>
    </row>
    <row r="56" spans="1:15" ht="18.75">
      <c r="A56" s="27" t="s">
        <v>33</v>
      </c>
      <c r="B56" s="26"/>
      <c r="C56" s="26"/>
      <c r="D56" s="26"/>
      <c r="E56" s="26"/>
      <c r="F56" s="26"/>
      <c r="G56" s="26"/>
      <c r="H56" s="24"/>
      <c r="I56" s="1343" t="s">
        <v>32</v>
      </c>
      <c r="J56" s="1344"/>
      <c r="K56" s="23"/>
      <c r="L56" s="501"/>
      <c r="M56" s="19"/>
    </row>
    <row r="57" spans="1:15" ht="18.75">
      <c r="A57" s="27" t="s">
        <v>31</v>
      </c>
      <c r="B57" s="26"/>
      <c r="C57" s="26"/>
      <c r="D57" s="26"/>
      <c r="E57" s="26"/>
      <c r="F57" s="26"/>
      <c r="G57" s="26"/>
      <c r="H57" s="24"/>
      <c r="I57" s="693"/>
      <c r="J57" s="692"/>
      <c r="K57" s="23"/>
      <c r="L57" s="501"/>
      <c r="M57" s="19"/>
    </row>
    <row r="58" spans="1:15" ht="19.5" thickBot="1">
      <c r="A58" s="27" t="s">
        <v>30</v>
      </c>
      <c r="B58" s="26"/>
      <c r="C58" s="26"/>
      <c r="D58" s="26"/>
      <c r="E58" s="26"/>
      <c r="F58" s="26"/>
      <c r="G58" s="26"/>
      <c r="H58" s="24"/>
      <c r="I58" s="696"/>
      <c r="J58" s="692"/>
      <c r="K58" s="23"/>
      <c r="L58" s="501"/>
      <c r="M58" s="19"/>
    </row>
    <row r="59" spans="1:15" ht="19.5" thickBot="1">
      <c r="A59" s="506" t="s">
        <v>29</v>
      </c>
      <c r="B59" s="505"/>
      <c r="C59" s="505"/>
      <c r="D59" s="505"/>
      <c r="E59" s="505"/>
      <c r="F59" s="505"/>
      <c r="G59" s="505"/>
      <c r="H59" s="504"/>
      <c r="I59" s="695"/>
      <c r="J59" s="694"/>
      <c r="K59" s="849">
        <v>2.2000000000000002</v>
      </c>
      <c r="L59" s="835"/>
      <c r="M59" s="28">
        <f>K59*12*I7</f>
        <v>19670.640000000003</v>
      </c>
    </row>
    <row r="60" spans="1:15" ht="18.75">
      <c r="A60" s="27" t="s">
        <v>28</v>
      </c>
      <c r="B60" s="26"/>
      <c r="C60" s="26"/>
      <c r="D60" s="26"/>
      <c r="E60" s="26"/>
      <c r="F60" s="26"/>
      <c r="G60" s="26"/>
      <c r="H60" s="24"/>
      <c r="I60" s="1343" t="s">
        <v>27</v>
      </c>
      <c r="J60" s="1344"/>
      <c r="K60" s="500"/>
      <c r="L60" s="501"/>
      <c r="M60" s="19"/>
    </row>
    <row r="61" spans="1:15" ht="19.5" thickBot="1">
      <c r="A61" s="27" t="s">
        <v>26</v>
      </c>
      <c r="B61" s="26"/>
      <c r="C61" s="26"/>
      <c r="D61" s="26"/>
      <c r="E61" s="26"/>
      <c r="F61" s="26"/>
      <c r="G61" s="26"/>
      <c r="H61" s="24"/>
      <c r="I61" s="693"/>
      <c r="J61" s="692"/>
      <c r="K61" s="500"/>
      <c r="L61" s="501"/>
      <c r="M61" s="19"/>
    </row>
    <row r="62" spans="1:15" ht="19.5" thickBot="1">
      <c r="A62" s="812" t="s">
        <v>111</v>
      </c>
      <c r="B62" s="813"/>
      <c r="C62" s="813"/>
      <c r="D62" s="813"/>
      <c r="E62" s="813"/>
      <c r="F62" s="813"/>
      <c r="G62" s="813"/>
      <c r="H62" s="850"/>
      <c r="I62" s="695"/>
      <c r="J62" s="694"/>
      <c r="K62" s="849">
        <v>8.8000000000000007</v>
      </c>
      <c r="L62" s="835"/>
      <c r="M62" s="28">
        <f>K62*12*I7</f>
        <v>78682.560000000012</v>
      </c>
    </row>
    <row r="63" spans="1:15" ht="18.75">
      <c r="A63" s="27" t="s">
        <v>24</v>
      </c>
      <c r="B63" s="25"/>
      <c r="C63" s="25"/>
      <c r="D63" s="25"/>
      <c r="E63" s="25"/>
      <c r="F63" s="26"/>
      <c r="G63" s="25"/>
      <c r="H63" s="24"/>
      <c r="I63" s="1341" t="s">
        <v>23</v>
      </c>
      <c r="J63" s="1342"/>
      <c r="K63" s="23"/>
      <c r="L63" s="501"/>
      <c r="M63" s="19"/>
    </row>
    <row r="64" spans="1:15" ht="18.75">
      <c r="A64" s="27" t="s">
        <v>22</v>
      </c>
      <c r="B64" s="25"/>
      <c r="C64" s="25"/>
      <c r="D64" s="25"/>
      <c r="E64" s="25"/>
      <c r="F64" s="26"/>
      <c r="G64" s="25"/>
      <c r="H64" s="24"/>
      <c r="I64" s="1341" t="s">
        <v>21</v>
      </c>
      <c r="J64" s="1342"/>
      <c r="K64" s="23"/>
      <c r="L64" s="501"/>
      <c r="M64" s="19"/>
    </row>
    <row r="65" spans="1:16" ht="18.75">
      <c r="A65" s="27" t="s">
        <v>20</v>
      </c>
      <c r="B65" s="25"/>
      <c r="C65" s="25"/>
      <c r="D65" s="25"/>
      <c r="E65" s="25"/>
      <c r="F65" s="26"/>
      <c r="G65" s="25"/>
      <c r="H65" s="24"/>
      <c r="I65" s="1341" t="s">
        <v>19</v>
      </c>
      <c r="J65" s="1342"/>
      <c r="K65" s="23"/>
      <c r="L65" s="501"/>
      <c r="M65" s="19"/>
    </row>
    <row r="66" spans="1:16" ht="18.75">
      <c r="A66" s="27" t="s">
        <v>18</v>
      </c>
      <c r="B66" s="25"/>
      <c r="C66" s="25"/>
      <c r="D66" s="25"/>
      <c r="E66" s="25"/>
      <c r="F66" s="26"/>
      <c r="G66" s="25"/>
      <c r="H66" s="24"/>
      <c r="I66" s="1341" t="s">
        <v>17</v>
      </c>
      <c r="J66" s="1342"/>
      <c r="K66" s="23"/>
      <c r="L66" s="501"/>
      <c r="M66" s="19"/>
    </row>
    <row r="67" spans="1:16" ht="18.75">
      <c r="A67" s="27" t="s">
        <v>16</v>
      </c>
      <c r="B67" s="25"/>
      <c r="C67" s="25"/>
      <c r="D67" s="25"/>
      <c r="E67" s="25"/>
      <c r="F67" s="26"/>
      <c r="G67" s="25"/>
      <c r="H67" s="24"/>
      <c r="I67" s="1341" t="s">
        <v>15</v>
      </c>
      <c r="J67" s="1342"/>
      <c r="K67" s="23"/>
      <c r="L67" s="501"/>
      <c r="M67" s="19"/>
    </row>
    <row r="68" spans="1:16" ht="18.75">
      <c r="A68" s="27" t="s">
        <v>14</v>
      </c>
      <c r="B68" s="25"/>
      <c r="C68" s="25"/>
      <c r="D68" s="25"/>
      <c r="E68" s="25"/>
      <c r="F68" s="26"/>
      <c r="G68" s="25"/>
      <c r="H68" s="24"/>
      <c r="I68" s="693"/>
      <c r="J68" s="692"/>
      <c r="K68" s="23"/>
      <c r="L68" s="501"/>
      <c r="M68" s="19"/>
    </row>
    <row r="69" spans="1:16" ht="18.75">
      <c r="A69" s="27" t="s">
        <v>13</v>
      </c>
      <c r="B69" s="25"/>
      <c r="C69" s="25"/>
      <c r="D69" s="25"/>
      <c r="E69" s="25"/>
      <c r="F69" s="26"/>
      <c r="G69" s="25"/>
      <c r="H69" s="24"/>
      <c r="I69" s="693"/>
      <c r="J69" s="692"/>
      <c r="K69" s="23"/>
      <c r="L69" s="501"/>
      <c r="M69" s="19"/>
    </row>
    <row r="70" spans="1:16" ht="18.75">
      <c r="A70" s="27" t="s">
        <v>12</v>
      </c>
      <c r="B70" s="25"/>
      <c r="C70" s="25"/>
      <c r="D70" s="25"/>
      <c r="E70" s="25"/>
      <c r="F70" s="26"/>
      <c r="G70" s="25"/>
      <c r="H70" s="24"/>
      <c r="I70" s="693"/>
      <c r="J70" s="692"/>
      <c r="K70" s="23"/>
      <c r="L70" s="501"/>
      <c r="M70" s="19"/>
    </row>
    <row r="71" spans="1:16" ht="18.75">
      <c r="A71" s="27" t="s">
        <v>11</v>
      </c>
      <c r="B71" s="25"/>
      <c r="C71" s="25"/>
      <c r="D71" s="25"/>
      <c r="E71" s="25"/>
      <c r="F71" s="26"/>
      <c r="G71" s="25"/>
      <c r="H71" s="24"/>
      <c r="I71" s="693"/>
      <c r="J71" s="692"/>
      <c r="K71" s="23"/>
      <c r="L71" s="501"/>
      <c r="M71" s="19"/>
    </row>
    <row r="72" spans="1:16" ht="18.75">
      <c r="A72" s="27" t="s">
        <v>10</v>
      </c>
      <c r="B72" s="25"/>
      <c r="C72" s="25"/>
      <c r="D72" s="25"/>
      <c r="E72" s="25"/>
      <c r="F72" s="26"/>
      <c r="G72" s="25"/>
      <c r="H72" s="24"/>
      <c r="I72" s="693"/>
      <c r="J72" s="692"/>
      <c r="K72" s="23"/>
      <c r="L72" s="501"/>
      <c r="M72" s="19"/>
    </row>
    <row r="73" spans="1:16" ht="19.5" thickBot="1">
      <c r="A73" s="822" t="s">
        <v>9</v>
      </c>
      <c r="B73" s="823"/>
      <c r="C73" s="823"/>
      <c r="D73" s="823"/>
      <c r="E73" s="823"/>
      <c r="F73" s="823"/>
      <c r="G73" s="823"/>
      <c r="H73" s="824"/>
      <c r="I73" s="693"/>
      <c r="J73" s="692"/>
      <c r="K73" s="21"/>
      <c r="L73" s="20"/>
      <c r="M73" s="19"/>
    </row>
    <row r="74" spans="1:16" ht="18.75">
      <c r="A74" s="18" t="s">
        <v>8</v>
      </c>
      <c r="B74" s="17"/>
      <c r="C74" s="17"/>
      <c r="D74" s="17"/>
      <c r="E74" s="17"/>
      <c r="F74" s="17"/>
      <c r="G74" s="17"/>
      <c r="H74" s="17"/>
      <c r="I74" s="1343" t="s">
        <v>3</v>
      </c>
      <c r="J74" s="1344"/>
      <c r="K74" s="16"/>
      <c r="L74" s="15"/>
      <c r="M74" s="14"/>
    </row>
    <row r="75" spans="1:16" ht="19.5" thickBot="1">
      <c r="A75" s="13" t="s">
        <v>7</v>
      </c>
      <c r="B75" s="12"/>
      <c r="C75" s="12"/>
      <c r="D75" s="12"/>
      <c r="E75" s="12"/>
      <c r="F75" s="12"/>
      <c r="G75" s="12"/>
      <c r="H75" s="12"/>
      <c r="I75" s="691"/>
      <c r="J75" s="690"/>
      <c r="K75" s="10"/>
      <c r="L75" s="9"/>
      <c r="M75" s="8"/>
    </row>
    <row r="76" spans="1:16" ht="19.5" thickBot="1">
      <c r="A76" s="812" t="s">
        <v>6</v>
      </c>
      <c r="B76" s="813"/>
      <c r="C76" s="813"/>
      <c r="D76" s="813"/>
      <c r="E76" s="813"/>
      <c r="F76" s="813"/>
      <c r="G76" s="813"/>
      <c r="H76" s="816"/>
      <c r="I76" s="1339" t="s">
        <v>5</v>
      </c>
      <c r="J76" s="1345"/>
      <c r="K76" s="819">
        <v>1.69</v>
      </c>
      <c r="L76" s="820"/>
      <c r="M76" s="2">
        <f>K76*12*I7</f>
        <v>15110.628000000001</v>
      </c>
    </row>
    <row r="77" spans="1:16" ht="19.5" thickBot="1">
      <c r="A77" s="495" t="s">
        <v>4</v>
      </c>
      <c r="B77" s="496"/>
      <c r="C77" s="496"/>
      <c r="D77" s="496"/>
      <c r="E77" s="496"/>
      <c r="F77" s="496"/>
      <c r="G77" s="496"/>
      <c r="H77" s="496"/>
      <c r="I77" s="1339" t="s">
        <v>3</v>
      </c>
      <c r="J77" s="1340"/>
      <c r="K77" s="810">
        <v>1</v>
      </c>
      <c r="L77" s="811"/>
      <c r="M77" s="2">
        <f>K77*I7*12</f>
        <v>8941.2000000000007</v>
      </c>
    </row>
    <row r="78" spans="1:16" ht="19.5" thickBot="1">
      <c r="A78" s="495" t="s">
        <v>2</v>
      </c>
      <c r="B78" s="496"/>
      <c r="C78" s="496"/>
      <c r="D78" s="496"/>
      <c r="E78" s="496"/>
      <c r="F78" s="496"/>
      <c r="G78" s="496"/>
      <c r="H78" s="496"/>
      <c r="I78" s="689"/>
      <c r="J78" s="688"/>
      <c r="K78" s="810"/>
      <c r="L78" s="811"/>
      <c r="M78" s="2">
        <f>K78*I7*12</f>
        <v>0</v>
      </c>
    </row>
    <row r="79" spans="1:16" ht="19.5" thickBot="1">
      <c r="A79" s="812" t="s">
        <v>0</v>
      </c>
      <c r="B79" s="813"/>
      <c r="C79" s="813"/>
      <c r="D79" s="813"/>
      <c r="E79" s="813"/>
      <c r="F79" s="813"/>
      <c r="G79" s="813"/>
      <c r="H79" s="813"/>
      <c r="I79" s="687"/>
      <c r="J79" s="686"/>
      <c r="K79" s="814">
        <f>K8+K18+K33+K62+K76+K78+K77</f>
        <v>83.79</v>
      </c>
      <c r="L79" s="815"/>
      <c r="M79" s="2">
        <f>M78+M77+M76+M33+M18+M8+M62</f>
        <v>749183.14800000004</v>
      </c>
      <c r="O79" s="685"/>
      <c r="P79" s="685"/>
    </row>
    <row r="81" spans="1:13" ht="18.75">
      <c r="A81" s="1178" t="s">
        <v>104</v>
      </c>
      <c r="B81" s="1178"/>
      <c r="C81" s="1178"/>
      <c r="D81" s="1178"/>
      <c r="E81" s="1178"/>
      <c r="F81" s="1178"/>
      <c r="G81" s="1178"/>
      <c r="H81" s="1178"/>
      <c r="I81" s="1178"/>
      <c r="J81" s="1178"/>
      <c r="K81" s="1178"/>
      <c r="L81" s="1178"/>
      <c r="M81" s="54"/>
    </row>
    <row r="82" spans="1:13" ht="18.75">
      <c r="A82" s="867" t="s">
        <v>139</v>
      </c>
      <c r="B82" s="867"/>
      <c r="C82" s="867"/>
      <c r="D82" s="867"/>
      <c r="E82" s="867"/>
      <c r="F82" s="867"/>
      <c r="G82" s="867"/>
      <c r="H82" s="867"/>
      <c r="I82" s="867"/>
      <c r="J82" s="867"/>
      <c r="K82" s="867"/>
      <c r="L82" s="867"/>
      <c r="M82" s="54"/>
    </row>
    <row r="83" spans="1:13" ht="18.75">
      <c r="A83" s="88"/>
      <c r="B83" s="88"/>
      <c r="C83" s="88"/>
      <c r="D83" s="88"/>
      <c r="E83" s="88"/>
      <c r="F83" s="88" t="s">
        <v>289</v>
      </c>
      <c r="G83" s="88"/>
      <c r="H83" s="88"/>
      <c r="I83" s="88"/>
      <c r="J83" s="684">
        <v>45627</v>
      </c>
      <c r="K83" s="88"/>
      <c r="L83" s="88"/>
      <c r="M83" s="54"/>
    </row>
    <row r="84" spans="1:13" ht="18.75">
      <c r="A84" s="96"/>
      <c r="B84" s="72"/>
      <c r="C84" s="868" t="s">
        <v>100</v>
      </c>
      <c r="D84" s="868"/>
      <c r="E84" s="868"/>
      <c r="F84" s="72"/>
      <c r="G84" s="72"/>
      <c r="H84" s="71"/>
      <c r="I84" s="857" t="s">
        <v>99</v>
      </c>
      <c r="J84" s="858"/>
      <c r="K84" s="857" t="s">
        <v>98</v>
      </c>
      <c r="L84" s="858"/>
      <c r="M84" s="70"/>
    </row>
    <row r="85" spans="1:13" ht="18.75">
      <c r="A85" s="38"/>
      <c r="B85" s="21"/>
      <c r="C85" s="21"/>
      <c r="D85" s="21"/>
      <c r="E85" s="21"/>
      <c r="F85" s="21"/>
      <c r="G85" s="21"/>
      <c r="H85" s="20"/>
      <c r="I85" s="21"/>
      <c r="J85" s="20"/>
      <c r="K85" s="808" t="s">
        <v>97</v>
      </c>
      <c r="L85" s="809"/>
      <c r="M85" s="97" t="s">
        <v>96</v>
      </c>
    </row>
    <row r="86" spans="1:13" ht="18.75">
      <c r="A86" s="38"/>
      <c r="B86" s="21"/>
      <c r="C86" s="21"/>
      <c r="D86" s="21"/>
      <c r="E86" s="21"/>
      <c r="F86" s="21"/>
      <c r="G86" s="21"/>
      <c r="H86" s="20"/>
      <c r="I86" s="808" t="s">
        <v>95</v>
      </c>
      <c r="J86" s="809"/>
      <c r="K86" s="855" t="s">
        <v>94</v>
      </c>
      <c r="L86" s="856"/>
      <c r="M86" s="97" t="s">
        <v>93</v>
      </c>
    </row>
    <row r="87" spans="1:13" ht="19.5" thickBot="1">
      <c r="A87" s="96"/>
      <c r="B87" s="72"/>
      <c r="C87" s="72"/>
      <c r="D87" s="72"/>
      <c r="E87" s="72"/>
      <c r="F87" s="72"/>
      <c r="G87" s="72"/>
      <c r="H87" s="71"/>
      <c r="I87" s="1176">
        <v>645.1</v>
      </c>
      <c r="J87" s="1177"/>
      <c r="K87" s="827"/>
      <c r="L87" s="828"/>
      <c r="M87" s="95"/>
    </row>
    <row r="88" spans="1:13" ht="18.75">
      <c r="A88" s="86" t="s">
        <v>92</v>
      </c>
      <c r="B88" s="64"/>
      <c r="C88" s="64"/>
      <c r="D88" s="64"/>
      <c r="E88" s="64"/>
      <c r="F88" s="64"/>
      <c r="G88" s="64"/>
      <c r="H88" s="94"/>
      <c r="I88" s="16"/>
      <c r="J88" s="15"/>
      <c r="K88" s="873">
        <f>K91+K94</f>
        <v>8.94</v>
      </c>
      <c r="L88" s="864"/>
      <c r="M88" s="14">
        <f>K88*12*I87</f>
        <v>69206.328000000009</v>
      </c>
    </row>
    <row r="89" spans="1:13" ht="18.75">
      <c r="A89" s="93" t="s">
        <v>91</v>
      </c>
      <c r="B89" s="92"/>
      <c r="C89" s="92"/>
      <c r="D89" s="92"/>
      <c r="E89" s="92"/>
      <c r="F89" s="92"/>
      <c r="G89" s="92"/>
      <c r="H89" s="87"/>
      <c r="I89" s="21"/>
      <c r="J89" s="20"/>
      <c r="K89" s="21"/>
      <c r="L89" s="20"/>
      <c r="M89" s="91"/>
    </row>
    <row r="90" spans="1:13" ht="19.5" thickBot="1">
      <c r="A90" s="82" t="s">
        <v>90</v>
      </c>
      <c r="B90" s="90"/>
      <c r="C90" s="90"/>
      <c r="D90" s="90"/>
      <c r="E90" s="90"/>
      <c r="F90" s="90"/>
      <c r="G90" s="90"/>
      <c r="H90" s="89"/>
      <c r="I90" s="10"/>
      <c r="J90" s="9"/>
      <c r="K90" s="10"/>
      <c r="L90" s="9"/>
      <c r="M90" s="8"/>
    </row>
    <row r="91" spans="1:13" ht="18.75">
      <c r="A91" s="69" t="s">
        <v>89</v>
      </c>
      <c r="B91" s="62"/>
      <c r="C91" s="62"/>
      <c r="D91" s="62"/>
      <c r="E91" s="62"/>
      <c r="F91" s="62"/>
      <c r="G91" s="62"/>
      <c r="H91" s="61"/>
      <c r="I91" s="855" t="s">
        <v>27</v>
      </c>
      <c r="J91" s="856"/>
      <c r="K91" s="825">
        <v>5.64</v>
      </c>
      <c r="L91" s="826"/>
      <c r="M91" s="19">
        <f>K91*12*I87</f>
        <v>43660.367999999995</v>
      </c>
    </row>
    <row r="92" spans="1:13" ht="18.75">
      <c r="A92" s="27" t="s">
        <v>80</v>
      </c>
      <c r="B92" s="21"/>
      <c r="C92" s="21"/>
      <c r="D92" s="21"/>
      <c r="E92" s="21"/>
      <c r="F92" s="21"/>
      <c r="G92" s="21"/>
      <c r="H92" s="20"/>
      <c r="I92" s="808" t="s">
        <v>70</v>
      </c>
      <c r="J92" s="809"/>
      <c r="K92" s="54"/>
      <c r="L92" s="20"/>
      <c r="M92" s="19"/>
    </row>
    <row r="93" spans="1:13" ht="18.75">
      <c r="A93" s="69" t="s">
        <v>79</v>
      </c>
      <c r="B93" s="62"/>
      <c r="C93" s="62"/>
      <c r="D93" s="62"/>
      <c r="E93" s="62"/>
      <c r="F93" s="62"/>
      <c r="G93" s="62"/>
      <c r="H93" s="61"/>
      <c r="I93" s="855"/>
      <c r="J93" s="856"/>
      <c r="K93" s="54"/>
      <c r="L93" s="20"/>
      <c r="M93" s="19"/>
    </row>
    <row r="94" spans="1:13" ht="18.75">
      <c r="A94" s="69" t="s">
        <v>88</v>
      </c>
      <c r="B94" s="62"/>
      <c r="C94" s="62"/>
      <c r="D94" s="62"/>
      <c r="E94" s="62"/>
      <c r="F94" s="62"/>
      <c r="G94" s="62"/>
      <c r="H94" s="61"/>
      <c r="I94" s="851" t="s">
        <v>59</v>
      </c>
      <c r="J94" s="852"/>
      <c r="K94" s="808">
        <v>3.3</v>
      </c>
      <c r="L94" s="809"/>
      <c r="M94" s="19">
        <f>K94*12*I87</f>
        <v>25545.959999999995</v>
      </c>
    </row>
    <row r="95" spans="1:13" ht="18.75">
      <c r="A95" s="76" t="s">
        <v>87</v>
      </c>
      <c r="B95" s="44"/>
      <c r="C95" s="44"/>
      <c r="D95" s="44"/>
      <c r="E95" s="44"/>
      <c r="F95" s="44"/>
      <c r="G95" s="44"/>
      <c r="H95" s="43"/>
      <c r="I95" s="808" t="s">
        <v>70</v>
      </c>
      <c r="J95" s="809"/>
      <c r="K95" s="88"/>
      <c r="L95" s="87"/>
      <c r="M95" s="19"/>
    </row>
    <row r="96" spans="1:13" ht="18.75">
      <c r="A96" s="75" t="s">
        <v>86</v>
      </c>
      <c r="B96" s="72"/>
      <c r="C96" s="72"/>
      <c r="D96" s="72"/>
      <c r="E96" s="72"/>
      <c r="F96" s="72"/>
      <c r="G96" s="72"/>
      <c r="H96" s="71"/>
      <c r="I96" s="808"/>
      <c r="J96" s="809"/>
      <c r="K96" s="54"/>
      <c r="L96" s="20"/>
      <c r="M96" s="19"/>
    </row>
    <row r="97" spans="1:13" ht="19.5" thickBot="1">
      <c r="A97" s="69" t="s">
        <v>85</v>
      </c>
      <c r="B97" s="68"/>
      <c r="C97" s="68"/>
      <c r="D97" s="68"/>
      <c r="E97" s="68"/>
      <c r="F97" s="68"/>
      <c r="G97" s="68"/>
      <c r="H97" s="67"/>
      <c r="I97" s="62"/>
      <c r="J97" s="61"/>
      <c r="K97" s="840"/>
      <c r="L97" s="841"/>
      <c r="M97" s="19"/>
    </row>
    <row r="98" spans="1:13" ht="18.75">
      <c r="A98" s="86" t="s">
        <v>84</v>
      </c>
      <c r="B98" s="85"/>
      <c r="C98" s="85"/>
      <c r="D98" s="85"/>
      <c r="E98" s="85"/>
      <c r="F98" s="85"/>
      <c r="G98" s="85"/>
      <c r="H98" s="84"/>
      <c r="I98" s="16"/>
      <c r="J98" s="83"/>
      <c r="K98" s="865">
        <f>K100+K105+K108</f>
        <v>6.1999999999999993</v>
      </c>
      <c r="L98" s="864"/>
      <c r="M98" s="14">
        <f>K98*12*I87</f>
        <v>47995.439999999995</v>
      </c>
    </row>
    <row r="99" spans="1:13" ht="19.5" thickBot="1">
      <c r="A99" s="82" t="s">
        <v>83</v>
      </c>
      <c r="B99" s="81"/>
      <c r="C99" s="81"/>
      <c r="D99" s="81"/>
      <c r="E99" s="81"/>
      <c r="F99" s="81"/>
      <c r="G99" s="81"/>
      <c r="H99" s="80"/>
      <c r="I99" s="10"/>
      <c r="J99" s="79"/>
      <c r="K99" s="10"/>
      <c r="L99" s="9"/>
      <c r="M99" s="8"/>
    </row>
    <row r="100" spans="1:13" ht="18.75">
      <c r="A100" s="27" t="s">
        <v>82</v>
      </c>
      <c r="B100" s="26"/>
      <c r="C100" s="26"/>
      <c r="D100" s="26"/>
      <c r="E100" s="26"/>
      <c r="F100" s="26"/>
      <c r="G100" s="26"/>
      <c r="H100" s="24"/>
      <c r="I100" s="808" t="s">
        <v>27</v>
      </c>
      <c r="J100" s="809"/>
      <c r="K100" s="825">
        <v>3.11</v>
      </c>
      <c r="L100" s="826"/>
      <c r="M100" s="19">
        <f>K100*12*I87</f>
        <v>24075.132000000001</v>
      </c>
    </row>
    <row r="101" spans="1:13" ht="18.75">
      <c r="A101" s="69" t="s">
        <v>81</v>
      </c>
      <c r="B101" s="68"/>
      <c r="C101" s="68"/>
      <c r="D101" s="68"/>
      <c r="E101" s="68"/>
      <c r="F101" s="68"/>
      <c r="G101" s="68"/>
      <c r="H101" s="67"/>
      <c r="I101" s="502"/>
      <c r="J101" s="503"/>
      <c r="K101" s="54"/>
      <c r="L101" s="20"/>
      <c r="M101" s="19"/>
    </row>
    <row r="102" spans="1:13" ht="18.75">
      <c r="A102" s="27" t="s">
        <v>80</v>
      </c>
      <c r="B102" s="21"/>
      <c r="C102" s="21"/>
      <c r="D102" s="21"/>
      <c r="E102" s="21"/>
      <c r="F102" s="21"/>
      <c r="G102" s="21"/>
      <c r="H102" s="20"/>
      <c r="I102" s="808" t="s">
        <v>70</v>
      </c>
      <c r="J102" s="809"/>
      <c r="K102" s="54"/>
      <c r="L102" s="20"/>
      <c r="M102" s="19"/>
    </row>
    <row r="103" spans="1:13" ht="18.75">
      <c r="A103" s="69" t="s">
        <v>79</v>
      </c>
      <c r="B103" s="62"/>
      <c r="C103" s="62"/>
      <c r="D103" s="62"/>
      <c r="E103" s="62"/>
      <c r="F103" s="62"/>
      <c r="G103" s="62"/>
      <c r="H103" s="61"/>
      <c r="I103" s="855"/>
      <c r="J103" s="856"/>
      <c r="K103" s="54"/>
      <c r="L103" s="20"/>
      <c r="M103" s="19"/>
    </row>
    <row r="104" spans="1:13" ht="18.75">
      <c r="A104" s="76" t="s">
        <v>78</v>
      </c>
      <c r="B104" s="44"/>
      <c r="C104" s="43"/>
      <c r="D104" s="21"/>
      <c r="E104" s="21"/>
      <c r="F104" s="21"/>
      <c r="G104" s="21"/>
      <c r="H104" s="20"/>
      <c r="I104" s="808" t="s">
        <v>70</v>
      </c>
      <c r="J104" s="809"/>
      <c r="K104" s="54"/>
      <c r="L104" s="20"/>
      <c r="M104" s="19"/>
    </row>
    <row r="105" spans="1:13" ht="18.75">
      <c r="A105" s="27" t="s">
        <v>77</v>
      </c>
      <c r="B105" s="21"/>
      <c r="C105" s="21"/>
      <c r="D105" s="44"/>
      <c r="E105" s="44"/>
      <c r="F105" s="44"/>
      <c r="G105" s="44"/>
      <c r="H105" s="43"/>
      <c r="I105" s="851" t="s">
        <v>59</v>
      </c>
      <c r="J105" s="852"/>
      <c r="K105" s="808">
        <v>1.36</v>
      </c>
      <c r="L105" s="809"/>
      <c r="M105" s="19">
        <f>K105*12*I87</f>
        <v>10528.032000000001</v>
      </c>
    </row>
    <row r="106" spans="1:13" ht="18.75">
      <c r="A106" s="75" t="s">
        <v>76</v>
      </c>
      <c r="B106" s="74"/>
      <c r="C106" s="74"/>
      <c r="D106" s="74"/>
      <c r="E106" s="74"/>
      <c r="F106" s="74"/>
      <c r="G106" s="74"/>
      <c r="H106" s="73"/>
      <c r="I106" s="857" t="s">
        <v>75</v>
      </c>
      <c r="J106" s="858"/>
      <c r="K106" s="54"/>
      <c r="L106" s="20"/>
      <c r="M106" s="19"/>
    </row>
    <row r="107" spans="1:13" ht="18.75">
      <c r="A107" s="69"/>
      <c r="B107" s="68"/>
      <c r="C107" s="68"/>
      <c r="D107" s="68"/>
      <c r="E107" s="68"/>
      <c r="F107" s="68"/>
      <c r="G107" s="68"/>
      <c r="H107" s="67"/>
      <c r="I107" s="62" t="s">
        <v>74</v>
      </c>
      <c r="J107" s="61"/>
      <c r="K107" s="54"/>
      <c r="L107" s="20"/>
      <c r="M107" s="19"/>
    </row>
    <row r="108" spans="1:13" ht="18.75">
      <c r="A108" s="75" t="s">
        <v>73</v>
      </c>
      <c r="B108" s="74"/>
      <c r="C108" s="74"/>
      <c r="D108" s="74"/>
      <c r="E108" s="74"/>
      <c r="F108" s="74"/>
      <c r="G108" s="74"/>
      <c r="H108" s="73"/>
      <c r="I108" s="857" t="s">
        <v>59</v>
      </c>
      <c r="J108" s="858"/>
      <c r="K108" s="808">
        <v>1.73</v>
      </c>
      <c r="L108" s="809"/>
      <c r="M108" s="19">
        <f>K108*12*I87</f>
        <v>13392.276</v>
      </c>
    </row>
    <row r="109" spans="1:13" ht="18.75">
      <c r="A109" s="69" t="s">
        <v>72</v>
      </c>
      <c r="B109" s="68"/>
      <c r="C109" s="68"/>
      <c r="D109" s="68"/>
      <c r="E109" s="68"/>
      <c r="F109" s="68"/>
      <c r="G109" s="68"/>
      <c r="H109" s="67"/>
      <c r="I109" s="62"/>
      <c r="J109" s="61"/>
      <c r="K109" s="54"/>
      <c r="L109" s="20"/>
      <c r="M109" s="19"/>
    </row>
    <row r="110" spans="1:13" ht="18.75">
      <c r="A110" s="75" t="s">
        <v>71</v>
      </c>
      <c r="B110" s="74"/>
      <c r="C110" s="74"/>
      <c r="D110" s="74"/>
      <c r="E110" s="74"/>
      <c r="F110" s="74"/>
      <c r="G110" s="74"/>
      <c r="H110" s="73"/>
      <c r="I110" s="808" t="s">
        <v>70</v>
      </c>
      <c r="J110" s="809"/>
      <c r="K110" s="54"/>
      <c r="L110" s="20"/>
      <c r="M110" s="19"/>
    </row>
    <row r="111" spans="1:13" ht="18.75">
      <c r="A111" s="75" t="s">
        <v>69</v>
      </c>
      <c r="B111" s="74"/>
      <c r="C111" s="74"/>
      <c r="D111" s="74"/>
      <c r="E111" s="74"/>
      <c r="F111" s="74"/>
      <c r="G111" s="74"/>
      <c r="H111" s="73"/>
      <c r="I111" s="857" t="s">
        <v>68</v>
      </c>
      <c r="J111" s="858"/>
      <c r="K111" s="72"/>
      <c r="L111" s="71"/>
      <c r="M111" s="70"/>
    </row>
    <row r="112" spans="1:13" ht="19.5" thickBot="1">
      <c r="A112" s="69"/>
      <c r="B112" s="68"/>
      <c r="C112" s="68"/>
      <c r="D112" s="68"/>
      <c r="E112" s="68"/>
      <c r="F112" s="68"/>
      <c r="G112" s="68"/>
      <c r="H112" s="67"/>
      <c r="I112" s="861" t="s">
        <v>67</v>
      </c>
      <c r="J112" s="862"/>
      <c r="K112" s="62"/>
      <c r="L112" s="61"/>
      <c r="M112" s="66"/>
    </row>
    <row r="113" spans="1:13" ht="18.75">
      <c r="A113" s="65" t="s">
        <v>66</v>
      </c>
      <c r="B113" s="64"/>
      <c r="C113" s="64"/>
      <c r="D113" s="64"/>
      <c r="E113" s="64"/>
      <c r="F113" s="64"/>
      <c r="G113" s="16"/>
      <c r="H113" s="15"/>
      <c r="I113" s="16"/>
      <c r="J113" s="15"/>
      <c r="K113" s="863">
        <f>K115+K122+K130+K134+K138</f>
        <v>15.14</v>
      </c>
      <c r="L113" s="864"/>
      <c r="M113" s="14">
        <f>M115+M122+M130+M134+M138</f>
        <v>117201.76800000001</v>
      </c>
    </row>
    <row r="114" spans="1:13" ht="19.5" thickBot="1">
      <c r="A114" s="63"/>
      <c r="B114" s="10"/>
      <c r="C114" s="10"/>
      <c r="D114" s="10"/>
      <c r="E114" s="10"/>
      <c r="F114" s="10"/>
      <c r="G114" s="10"/>
      <c r="H114" s="9"/>
      <c r="I114" s="10"/>
      <c r="J114" s="9"/>
      <c r="K114" s="10"/>
      <c r="L114" s="9"/>
      <c r="M114" s="8"/>
    </row>
    <row r="115" spans="1:13" ht="19.5" thickBot="1">
      <c r="A115" s="812" t="s">
        <v>65</v>
      </c>
      <c r="B115" s="813"/>
      <c r="C115" s="813"/>
      <c r="D115" s="813"/>
      <c r="E115" s="813"/>
      <c r="F115" s="813"/>
      <c r="G115" s="813"/>
      <c r="H115" s="850"/>
      <c r="I115" s="30"/>
      <c r="J115" s="29"/>
      <c r="K115" s="849">
        <f>K116+K117+K118+K120+K121</f>
        <v>8.3000000000000007</v>
      </c>
      <c r="L115" s="854"/>
      <c r="M115" s="28">
        <f>K115*12*I87</f>
        <v>64251.960000000006</v>
      </c>
    </row>
    <row r="116" spans="1:13" ht="18.75">
      <c r="A116" s="69" t="s">
        <v>64</v>
      </c>
      <c r="B116" s="68"/>
      <c r="C116" s="68"/>
      <c r="D116" s="68"/>
      <c r="E116" s="68"/>
      <c r="F116" s="68"/>
      <c r="G116" s="68"/>
      <c r="H116" s="67"/>
      <c r="I116" s="855" t="s">
        <v>63</v>
      </c>
      <c r="J116" s="856"/>
      <c r="K116" s="825">
        <v>2.2400000000000002</v>
      </c>
      <c r="L116" s="826"/>
      <c r="M116" s="19">
        <f>K116*12*I87</f>
        <v>17340.288</v>
      </c>
    </row>
    <row r="117" spans="1:13" ht="18.75">
      <c r="A117" s="76" t="s">
        <v>62</v>
      </c>
      <c r="B117" s="508"/>
      <c r="C117" s="508"/>
      <c r="D117" s="508"/>
      <c r="E117" s="508"/>
      <c r="F117" s="508"/>
      <c r="G117" s="508"/>
      <c r="H117" s="507"/>
      <c r="I117" s="851" t="s">
        <v>61</v>
      </c>
      <c r="J117" s="852"/>
      <c r="K117" s="808">
        <v>5.28</v>
      </c>
      <c r="L117" s="809"/>
      <c r="M117" s="19">
        <f>K117*12*I87</f>
        <v>40873.536</v>
      </c>
    </row>
    <row r="118" spans="1:13" ht="18.75">
      <c r="A118" s="75" t="s">
        <v>60</v>
      </c>
      <c r="B118" s="74"/>
      <c r="C118" s="74"/>
      <c r="D118" s="74"/>
      <c r="E118" s="74"/>
      <c r="F118" s="74"/>
      <c r="G118" s="74"/>
      <c r="H118" s="73"/>
      <c r="I118" s="857" t="s">
        <v>59</v>
      </c>
      <c r="J118" s="858"/>
      <c r="K118" s="808">
        <v>0.6</v>
      </c>
      <c r="L118" s="809"/>
      <c r="M118" s="19">
        <f>K118*12*I87</f>
        <v>4644.7199999999993</v>
      </c>
    </row>
    <row r="119" spans="1:13" ht="18.75">
      <c r="A119" s="510" t="s">
        <v>58</v>
      </c>
      <c r="B119" s="62"/>
      <c r="C119" s="62"/>
      <c r="D119" s="62"/>
      <c r="E119" s="68"/>
      <c r="F119" s="68"/>
      <c r="G119" s="68"/>
      <c r="H119" s="67"/>
      <c r="I119" s="62"/>
      <c r="J119" s="61"/>
      <c r="K119" s="21"/>
      <c r="L119" s="20"/>
      <c r="M119" s="19"/>
    </row>
    <row r="120" spans="1:13" ht="18.75">
      <c r="A120" s="76" t="s">
        <v>57</v>
      </c>
      <c r="B120" s="508"/>
      <c r="C120" s="508"/>
      <c r="D120" s="508"/>
      <c r="E120" s="508"/>
      <c r="F120" s="508"/>
      <c r="G120" s="508"/>
      <c r="H120" s="507"/>
      <c r="I120" s="851" t="s">
        <v>27</v>
      </c>
      <c r="J120" s="852"/>
      <c r="K120" s="808">
        <v>0.18</v>
      </c>
      <c r="L120" s="809"/>
      <c r="M120" s="19">
        <f>K120*12*I87</f>
        <v>1393.4160000000002</v>
      </c>
    </row>
    <row r="121" spans="1:13" ht="19.5" thickBot="1">
      <c r="A121" s="75" t="s">
        <v>56</v>
      </c>
      <c r="B121" s="74"/>
      <c r="C121" s="74"/>
      <c r="D121" s="74"/>
      <c r="E121" s="74"/>
      <c r="F121" s="74"/>
      <c r="G121" s="74"/>
      <c r="H121" s="73"/>
      <c r="I121" s="827" t="s">
        <v>27</v>
      </c>
      <c r="J121" s="828"/>
      <c r="K121" s="861"/>
      <c r="L121" s="862"/>
      <c r="M121" s="19">
        <f>K121*I87*12</f>
        <v>0</v>
      </c>
    </row>
    <row r="122" spans="1:13" ht="19.5" thickBot="1">
      <c r="A122" s="1167" t="s">
        <v>55</v>
      </c>
      <c r="B122" s="1168"/>
      <c r="C122" s="1168"/>
      <c r="D122" s="1168"/>
      <c r="E122" s="1168"/>
      <c r="F122" s="1168"/>
      <c r="G122" s="1168"/>
      <c r="H122" s="1169"/>
      <c r="I122" s="30"/>
      <c r="J122" s="29"/>
      <c r="K122" s="849">
        <f>K123+K124+K126+K127+K128+K129</f>
        <v>2.5499999999999998</v>
      </c>
      <c r="L122" s="854"/>
      <c r="M122" s="28">
        <f>K122*12*I87</f>
        <v>19740.059999999998</v>
      </c>
    </row>
    <row r="123" spans="1:13" ht="18.75">
      <c r="A123" s="509" t="s">
        <v>54</v>
      </c>
      <c r="B123" s="62"/>
      <c r="C123" s="62"/>
      <c r="D123" s="62"/>
      <c r="E123" s="62"/>
      <c r="F123" s="68"/>
      <c r="G123" s="68"/>
      <c r="H123" s="67"/>
      <c r="I123" s="57"/>
      <c r="J123" s="20"/>
      <c r="K123" s="825">
        <v>0.14000000000000001</v>
      </c>
      <c r="L123" s="826"/>
      <c r="M123" s="19">
        <f>K123*12*I87</f>
        <v>1083.768</v>
      </c>
    </row>
    <row r="124" spans="1:13" ht="18.75">
      <c r="A124" s="96" t="s">
        <v>53</v>
      </c>
      <c r="B124" s="72"/>
      <c r="C124" s="72"/>
      <c r="D124" s="72"/>
      <c r="E124" s="72"/>
      <c r="F124" s="74"/>
      <c r="G124" s="74"/>
      <c r="H124" s="73"/>
      <c r="I124" s="808" t="s">
        <v>52</v>
      </c>
      <c r="J124" s="809"/>
      <c r="K124" s="808">
        <v>1.22</v>
      </c>
      <c r="L124" s="809"/>
      <c r="M124" s="19">
        <f>K124*12*I87</f>
        <v>9444.264000000001</v>
      </c>
    </row>
    <row r="125" spans="1:13" ht="18.75">
      <c r="A125" s="69" t="s">
        <v>51</v>
      </c>
      <c r="B125" s="68"/>
      <c r="C125" s="68"/>
      <c r="D125" s="68"/>
      <c r="E125" s="68"/>
      <c r="F125" s="68"/>
      <c r="G125" s="68"/>
      <c r="H125" s="67"/>
      <c r="I125" s="855" t="s">
        <v>50</v>
      </c>
      <c r="J125" s="856"/>
      <c r="K125" s="54"/>
      <c r="L125" s="20"/>
      <c r="M125" s="19"/>
    </row>
    <row r="126" spans="1:13" ht="18.75">
      <c r="A126" s="76" t="s">
        <v>49</v>
      </c>
      <c r="B126" s="508"/>
      <c r="C126" s="508"/>
      <c r="D126" s="508"/>
      <c r="E126" s="508"/>
      <c r="F126" s="508"/>
      <c r="G126" s="508"/>
      <c r="H126" s="507"/>
      <c r="I126" s="851" t="s">
        <v>48</v>
      </c>
      <c r="J126" s="852"/>
      <c r="K126" s="808">
        <v>0.75</v>
      </c>
      <c r="L126" s="809"/>
      <c r="M126" s="19">
        <f>K126*12*I87</f>
        <v>5805.9000000000005</v>
      </c>
    </row>
    <row r="127" spans="1:13" ht="18.75">
      <c r="A127" s="76" t="s">
        <v>47</v>
      </c>
      <c r="B127" s="508"/>
      <c r="C127" s="508"/>
      <c r="D127" s="508"/>
      <c r="E127" s="508"/>
      <c r="F127" s="508"/>
      <c r="G127" s="508"/>
      <c r="H127" s="507"/>
      <c r="I127" s="851" t="s">
        <v>46</v>
      </c>
      <c r="J127" s="852"/>
      <c r="K127" s="808">
        <v>0.19</v>
      </c>
      <c r="L127" s="809"/>
      <c r="M127" s="19">
        <f>K127*12*I87</f>
        <v>1470.8280000000002</v>
      </c>
    </row>
    <row r="128" spans="1:13" ht="18.75">
      <c r="A128" s="75" t="s">
        <v>38</v>
      </c>
      <c r="B128" s="74"/>
      <c r="C128" s="74"/>
      <c r="D128" s="74"/>
      <c r="E128" s="74"/>
      <c r="F128" s="74"/>
      <c r="G128" s="74"/>
      <c r="H128" s="73"/>
      <c r="I128" s="851" t="s">
        <v>37</v>
      </c>
      <c r="J128" s="852"/>
      <c r="K128" s="840">
        <v>0.1</v>
      </c>
      <c r="L128" s="841"/>
      <c r="M128" s="19">
        <f>K128*12*I87</f>
        <v>774.12000000000012</v>
      </c>
    </row>
    <row r="129" spans="1:13" ht="19.5" thickBot="1">
      <c r="A129" s="75" t="s">
        <v>45</v>
      </c>
      <c r="B129" s="74"/>
      <c r="C129" s="74"/>
      <c r="D129" s="74"/>
      <c r="E129" s="74"/>
      <c r="F129" s="74"/>
      <c r="G129" s="74"/>
      <c r="H129" s="73"/>
      <c r="I129" s="827" t="s">
        <v>44</v>
      </c>
      <c r="J129" s="828"/>
      <c r="K129" s="829">
        <v>0.15</v>
      </c>
      <c r="L129" s="830"/>
      <c r="M129" s="53">
        <f>K129*12*I87</f>
        <v>1161.1799999999998</v>
      </c>
    </row>
    <row r="130" spans="1:13" ht="19.5" thickBot="1">
      <c r="A130" s="1167" t="s">
        <v>43</v>
      </c>
      <c r="B130" s="1168"/>
      <c r="C130" s="1168"/>
      <c r="D130" s="1168"/>
      <c r="E130" s="1168"/>
      <c r="F130" s="1168"/>
      <c r="G130" s="1168"/>
      <c r="H130" s="1169"/>
      <c r="I130" s="52"/>
      <c r="J130" s="51"/>
      <c r="K130" s="834">
        <f>K131+K132+K133</f>
        <v>1.67</v>
      </c>
      <c r="L130" s="835"/>
      <c r="M130" s="28">
        <f>K130*12*I87</f>
        <v>12927.804</v>
      </c>
    </row>
    <row r="131" spans="1:13" ht="18.75">
      <c r="A131" s="69" t="s">
        <v>42</v>
      </c>
      <c r="B131" s="68"/>
      <c r="C131" s="68"/>
      <c r="D131" s="68"/>
      <c r="E131" s="68"/>
      <c r="F131" s="68"/>
      <c r="G131" s="68"/>
      <c r="H131" s="67"/>
      <c r="I131" s="836" t="s">
        <v>41</v>
      </c>
      <c r="J131" s="837"/>
      <c r="K131" s="838">
        <v>0.8</v>
      </c>
      <c r="L131" s="839"/>
      <c r="M131" s="19">
        <f>K131*12*I87</f>
        <v>6192.9600000000009</v>
      </c>
    </row>
    <row r="132" spans="1:13" ht="18.75">
      <c r="A132" s="76" t="s">
        <v>40</v>
      </c>
      <c r="B132" s="508"/>
      <c r="C132" s="508"/>
      <c r="D132" s="508"/>
      <c r="E132" s="508"/>
      <c r="F132" s="508"/>
      <c r="G132" s="508"/>
      <c r="H132" s="507"/>
      <c r="I132" s="44" t="s">
        <v>39</v>
      </c>
      <c r="J132" s="43"/>
      <c r="K132" s="840">
        <v>0.7</v>
      </c>
      <c r="L132" s="841"/>
      <c r="M132" s="19">
        <f>K132*12*I87</f>
        <v>5418.8399999999992</v>
      </c>
    </row>
    <row r="133" spans="1:13" ht="19.5" thickBot="1">
      <c r="A133" s="75" t="s">
        <v>38</v>
      </c>
      <c r="B133" s="74"/>
      <c r="C133" s="74"/>
      <c r="D133" s="74"/>
      <c r="E133" s="74"/>
      <c r="F133" s="74"/>
      <c r="G133" s="74"/>
      <c r="H133" s="73"/>
      <c r="I133" s="827" t="s">
        <v>37</v>
      </c>
      <c r="J133" s="828"/>
      <c r="K133" s="829">
        <v>0.17</v>
      </c>
      <c r="L133" s="830"/>
      <c r="M133" s="19">
        <f>K133*12*I87</f>
        <v>1316.0040000000001</v>
      </c>
    </row>
    <row r="134" spans="1:13" ht="19.5" thickBot="1">
      <c r="A134" s="812" t="s">
        <v>106</v>
      </c>
      <c r="B134" s="813"/>
      <c r="C134" s="813"/>
      <c r="D134" s="813"/>
      <c r="E134" s="813"/>
      <c r="F134" s="813"/>
      <c r="G134" s="813"/>
      <c r="H134" s="850"/>
      <c r="I134" s="30"/>
      <c r="J134" s="29"/>
      <c r="K134" s="849">
        <v>2.5299999999999998</v>
      </c>
      <c r="L134" s="835"/>
      <c r="M134" s="28">
        <f>K134*12*I87</f>
        <v>19585.236000000001</v>
      </c>
    </row>
    <row r="135" spans="1:13" ht="18.75">
      <c r="A135" s="27" t="s">
        <v>33</v>
      </c>
      <c r="B135" s="26"/>
      <c r="C135" s="26"/>
      <c r="D135" s="26"/>
      <c r="E135" s="26"/>
      <c r="F135" s="26"/>
      <c r="G135" s="26"/>
      <c r="H135" s="24"/>
      <c r="I135" s="825" t="s">
        <v>32</v>
      </c>
      <c r="J135" s="826"/>
      <c r="K135" s="23"/>
      <c r="L135" s="501"/>
      <c r="M135" s="19"/>
    </row>
    <row r="136" spans="1:13" ht="18.75">
      <c r="A136" s="27" t="s">
        <v>31</v>
      </c>
      <c r="B136" s="26"/>
      <c r="C136" s="26"/>
      <c r="D136" s="26"/>
      <c r="E136" s="26"/>
      <c r="F136" s="26"/>
      <c r="G136" s="26"/>
      <c r="H136" s="24"/>
      <c r="I136" s="21"/>
      <c r="J136" s="20"/>
      <c r="K136" s="23"/>
      <c r="L136" s="501"/>
      <c r="M136" s="19"/>
    </row>
    <row r="137" spans="1:13" ht="19.5" thickBot="1">
      <c r="A137" s="27" t="s">
        <v>30</v>
      </c>
      <c r="B137" s="26"/>
      <c r="C137" s="26"/>
      <c r="D137" s="26"/>
      <c r="E137" s="26"/>
      <c r="F137" s="26"/>
      <c r="G137" s="26"/>
      <c r="H137" s="24"/>
      <c r="I137" s="38"/>
      <c r="J137" s="20"/>
      <c r="K137" s="23"/>
      <c r="L137" s="501"/>
      <c r="M137" s="19"/>
    </row>
    <row r="138" spans="1:13" ht="19.5" thickBot="1">
      <c r="A138" s="506" t="s">
        <v>105</v>
      </c>
      <c r="B138" s="505"/>
      <c r="C138" s="505"/>
      <c r="D138" s="505"/>
      <c r="E138" s="505"/>
      <c r="F138" s="505"/>
      <c r="G138" s="505"/>
      <c r="H138" s="504"/>
      <c r="I138" s="30"/>
      <c r="J138" s="29"/>
      <c r="K138" s="849">
        <v>0.09</v>
      </c>
      <c r="L138" s="835"/>
      <c r="M138" s="28">
        <f>K138*12*I87</f>
        <v>696.70800000000008</v>
      </c>
    </row>
    <row r="139" spans="1:13" ht="18.75">
      <c r="A139" s="27" t="s">
        <v>28</v>
      </c>
      <c r="B139" s="26"/>
      <c r="C139" s="26"/>
      <c r="D139" s="26"/>
      <c r="E139" s="26"/>
      <c r="F139" s="26"/>
      <c r="G139" s="26"/>
      <c r="H139" s="24"/>
      <c r="I139" s="825" t="s">
        <v>27</v>
      </c>
      <c r="J139" s="826"/>
      <c r="K139" s="500"/>
      <c r="L139" s="501"/>
      <c r="M139" s="19"/>
    </row>
    <row r="140" spans="1:13" ht="19.5" thickBot="1">
      <c r="A140" s="27" t="s">
        <v>26</v>
      </c>
      <c r="B140" s="26"/>
      <c r="C140" s="26"/>
      <c r="D140" s="26"/>
      <c r="E140" s="26"/>
      <c r="F140" s="26"/>
      <c r="G140" s="26"/>
      <c r="H140" s="24"/>
      <c r="I140" s="21"/>
      <c r="J140" s="20"/>
      <c r="K140" s="500"/>
      <c r="L140" s="501"/>
      <c r="M140" s="19"/>
    </row>
    <row r="141" spans="1:13" ht="19.5" thickBot="1">
      <c r="A141" s="812" t="s">
        <v>111</v>
      </c>
      <c r="B141" s="813"/>
      <c r="C141" s="813"/>
      <c r="D141" s="813"/>
      <c r="E141" s="813"/>
      <c r="F141" s="813"/>
      <c r="G141" s="813"/>
      <c r="H141" s="850"/>
      <c r="I141" s="30"/>
      <c r="J141" s="29"/>
      <c r="K141" s="849">
        <v>8.44</v>
      </c>
      <c r="L141" s="835"/>
      <c r="M141" s="28">
        <f>K141*12*I87</f>
        <v>65335.728000000003</v>
      </c>
    </row>
    <row r="142" spans="1:13" ht="18.75">
      <c r="A142" s="27" t="s">
        <v>24</v>
      </c>
      <c r="B142" s="25"/>
      <c r="C142" s="25"/>
      <c r="D142" s="25"/>
      <c r="E142" s="25"/>
      <c r="F142" s="26"/>
      <c r="G142" s="25"/>
      <c r="H142" s="24"/>
      <c r="I142" s="808" t="s">
        <v>23</v>
      </c>
      <c r="J142" s="809"/>
      <c r="K142" s="23"/>
      <c r="L142" s="501"/>
      <c r="M142" s="19"/>
    </row>
    <row r="143" spans="1:13" ht="18.75">
      <c r="A143" s="27" t="s">
        <v>22</v>
      </c>
      <c r="B143" s="25"/>
      <c r="C143" s="25"/>
      <c r="D143" s="25"/>
      <c r="E143" s="25"/>
      <c r="F143" s="26"/>
      <c r="G143" s="25"/>
      <c r="H143" s="24"/>
      <c r="I143" s="808" t="s">
        <v>21</v>
      </c>
      <c r="J143" s="809"/>
      <c r="K143" s="23"/>
      <c r="L143" s="501"/>
      <c r="M143" s="19"/>
    </row>
    <row r="144" spans="1:13" ht="18.75">
      <c r="A144" s="27" t="s">
        <v>20</v>
      </c>
      <c r="B144" s="25"/>
      <c r="C144" s="25"/>
      <c r="D144" s="25"/>
      <c r="E144" s="25"/>
      <c r="F144" s="26"/>
      <c r="G144" s="25"/>
      <c r="H144" s="24"/>
      <c r="I144" s="808" t="s">
        <v>19</v>
      </c>
      <c r="J144" s="809"/>
      <c r="K144" s="23"/>
      <c r="L144" s="501"/>
      <c r="M144" s="19"/>
    </row>
    <row r="145" spans="1:13" ht="18.75">
      <c r="A145" s="27" t="s">
        <v>18</v>
      </c>
      <c r="B145" s="25"/>
      <c r="C145" s="25"/>
      <c r="D145" s="25"/>
      <c r="E145" s="25"/>
      <c r="F145" s="26"/>
      <c r="G145" s="25"/>
      <c r="H145" s="24"/>
      <c r="I145" s="808" t="s">
        <v>17</v>
      </c>
      <c r="J145" s="809"/>
      <c r="K145" s="23"/>
      <c r="L145" s="501"/>
      <c r="M145" s="19"/>
    </row>
    <row r="146" spans="1:13" ht="18.75">
      <c r="A146" s="27" t="s">
        <v>16</v>
      </c>
      <c r="B146" s="25"/>
      <c r="C146" s="25"/>
      <c r="D146" s="25"/>
      <c r="E146" s="25"/>
      <c r="F146" s="26"/>
      <c r="G146" s="25"/>
      <c r="H146" s="24"/>
      <c r="I146" s="808" t="s">
        <v>15</v>
      </c>
      <c r="J146" s="809"/>
      <c r="K146" s="23"/>
      <c r="L146" s="501"/>
      <c r="M146" s="19"/>
    </row>
    <row r="147" spans="1:13" ht="18.75">
      <c r="A147" s="27" t="s">
        <v>14</v>
      </c>
      <c r="B147" s="25"/>
      <c r="C147" s="25"/>
      <c r="D147" s="25"/>
      <c r="E147" s="25"/>
      <c r="F147" s="26"/>
      <c r="G147" s="25"/>
      <c r="H147" s="24"/>
      <c r="I147" s="21"/>
      <c r="J147" s="20"/>
      <c r="K147" s="23"/>
      <c r="L147" s="501"/>
      <c r="M147" s="19"/>
    </row>
    <row r="148" spans="1:13" ht="18.75">
      <c r="A148" s="27" t="s">
        <v>13</v>
      </c>
      <c r="B148" s="25"/>
      <c r="C148" s="25"/>
      <c r="D148" s="25"/>
      <c r="E148" s="25"/>
      <c r="F148" s="26"/>
      <c r="G148" s="25"/>
      <c r="H148" s="24"/>
      <c r="I148" s="21"/>
      <c r="J148" s="20"/>
      <c r="K148" s="23"/>
      <c r="L148" s="501"/>
      <c r="M148" s="19"/>
    </row>
    <row r="149" spans="1:13" ht="18.75">
      <c r="A149" s="27" t="s">
        <v>12</v>
      </c>
      <c r="B149" s="25"/>
      <c r="C149" s="25"/>
      <c r="D149" s="25"/>
      <c r="E149" s="25"/>
      <c r="F149" s="26"/>
      <c r="G149" s="25"/>
      <c r="H149" s="24"/>
      <c r="I149" s="21"/>
      <c r="J149" s="20"/>
      <c r="K149" s="23"/>
      <c r="L149" s="501"/>
      <c r="M149" s="19"/>
    </row>
    <row r="150" spans="1:13" ht="18.75">
      <c r="A150" s="27" t="s">
        <v>11</v>
      </c>
      <c r="B150" s="25"/>
      <c r="C150" s="25"/>
      <c r="D150" s="25"/>
      <c r="E150" s="25"/>
      <c r="F150" s="26"/>
      <c r="G150" s="25"/>
      <c r="H150" s="24"/>
      <c r="I150" s="21"/>
      <c r="J150" s="20"/>
      <c r="K150" s="23"/>
      <c r="L150" s="501"/>
      <c r="M150" s="19"/>
    </row>
    <row r="151" spans="1:13" ht="18.75">
      <c r="A151" s="27" t="s">
        <v>10</v>
      </c>
      <c r="B151" s="25"/>
      <c r="C151" s="25"/>
      <c r="D151" s="25"/>
      <c r="E151" s="25"/>
      <c r="F151" s="26"/>
      <c r="G151" s="25"/>
      <c r="H151" s="24"/>
      <c r="I151" s="21"/>
      <c r="J151" s="20"/>
      <c r="K151" s="23"/>
      <c r="L151" s="501"/>
      <c r="M151" s="19"/>
    </row>
    <row r="152" spans="1:13" ht="19.5" thickBot="1">
      <c r="A152" s="822" t="s">
        <v>9</v>
      </c>
      <c r="B152" s="823"/>
      <c r="C152" s="823"/>
      <c r="D152" s="823"/>
      <c r="E152" s="823"/>
      <c r="F152" s="823"/>
      <c r="G152" s="823"/>
      <c r="H152" s="824"/>
      <c r="I152" s="21"/>
      <c r="J152" s="20"/>
      <c r="K152" s="21"/>
      <c r="L152" s="20"/>
      <c r="M152" s="19"/>
    </row>
    <row r="153" spans="1:13" ht="18.75">
      <c r="A153" s="18" t="s">
        <v>8</v>
      </c>
      <c r="B153" s="17"/>
      <c r="C153" s="17"/>
      <c r="D153" s="17"/>
      <c r="E153" s="17"/>
      <c r="F153" s="17"/>
      <c r="G153" s="17"/>
      <c r="H153" s="17"/>
      <c r="I153" s="825" t="s">
        <v>3</v>
      </c>
      <c r="J153" s="826"/>
      <c r="K153" s="16"/>
      <c r="L153" s="15"/>
      <c r="M153" s="14"/>
    </row>
    <row r="154" spans="1:13" ht="19.5" thickBot="1">
      <c r="A154" s="13" t="s">
        <v>7</v>
      </c>
      <c r="B154" s="12"/>
      <c r="C154" s="12"/>
      <c r="D154" s="12"/>
      <c r="E154" s="12"/>
      <c r="F154" s="12"/>
      <c r="G154" s="12"/>
      <c r="H154" s="12"/>
      <c r="I154" s="11"/>
      <c r="J154" s="9"/>
      <c r="K154" s="10"/>
      <c r="L154" s="9"/>
      <c r="M154" s="8"/>
    </row>
    <row r="155" spans="1:13" ht="19.5" thickBot="1">
      <c r="A155" s="812" t="s">
        <v>6</v>
      </c>
      <c r="B155" s="813"/>
      <c r="C155" s="813"/>
      <c r="D155" s="813"/>
      <c r="E155" s="813"/>
      <c r="F155" s="813"/>
      <c r="G155" s="813"/>
      <c r="H155" s="816"/>
      <c r="I155" s="817" t="s">
        <v>5</v>
      </c>
      <c r="J155" s="818"/>
      <c r="K155" s="819">
        <v>1.69</v>
      </c>
      <c r="L155" s="820"/>
      <c r="M155" s="2">
        <f>K155*12*I87</f>
        <v>13082.628000000001</v>
      </c>
    </row>
    <row r="156" spans="1:13" ht="19.5" thickBot="1">
      <c r="A156" s="495" t="s">
        <v>4</v>
      </c>
      <c r="B156" s="496"/>
      <c r="C156" s="496"/>
      <c r="D156" s="496"/>
      <c r="E156" s="496"/>
      <c r="F156" s="496"/>
      <c r="G156" s="496"/>
      <c r="H156" s="496"/>
      <c r="I156" s="817" t="s">
        <v>3</v>
      </c>
      <c r="J156" s="821"/>
      <c r="K156" s="810">
        <v>0.35</v>
      </c>
      <c r="L156" s="811"/>
      <c r="M156" s="2">
        <f>K156*12*I87</f>
        <v>2709.4199999999996</v>
      </c>
    </row>
    <row r="157" spans="1:13" ht="19.5" thickBot="1">
      <c r="A157" s="495" t="s">
        <v>2</v>
      </c>
      <c r="B157" s="496"/>
      <c r="C157" s="496"/>
      <c r="D157" s="496"/>
      <c r="E157" s="496"/>
      <c r="F157" s="496"/>
      <c r="G157" s="496"/>
      <c r="H157" s="496"/>
      <c r="I157" s="497"/>
      <c r="J157" s="499"/>
      <c r="K157" s="810"/>
      <c r="L157" s="811"/>
      <c r="M157" s="2">
        <f>K157*12*I87</f>
        <v>0</v>
      </c>
    </row>
    <row r="158" spans="1:13" ht="19.5" thickBot="1">
      <c r="A158" s="812" t="s">
        <v>0</v>
      </c>
      <c r="B158" s="813"/>
      <c r="C158" s="813"/>
      <c r="D158" s="813"/>
      <c r="E158" s="813"/>
      <c r="F158" s="813"/>
      <c r="G158" s="813"/>
      <c r="H158" s="813"/>
      <c r="I158" s="3"/>
      <c r="J158" s="2"/>
      <c r="K158" s="814">
        <f>K88+K98+K113+K141+K155+K157+K156</f>
        <v>40.76</v>
      </c>
      <c r="L158" s="815"/>
      <c r="M158" s="2">
        <f>M88+M98+M113+M141+M155+M157+M156</f>
        <v>315531.31200000003</v>
      </c>
    </row>
  </sheetData>
  <mergeCells count="183">
    <mergeCell ref="K157:L157"/>
    <mergeCell ref="A158:H158"/>
    <mergeCell ref="K158:L158"/>
    <mergeCell ref="I153:J153"/>
    <mergeCell ref="A155:H155"/>
    <mergeCell ref="I155:J155"/>
    <mergeCell ref="K155:L155"/>
    <mergeCell ref="I156:J156"/>
    <mergeCell ref="K156:L156"/>
    <mergeCell ref="I143:J143"/>
    <mergeCell ref="I144:J144"/>
    <mergeCell ref="I145:J145"/>
    <mergeCell ref="I146:J146"/>
    <mergeCell ref="A152:H152"/>
    <mergeCell ref="K138:L138"/>
    <mergeCell ref="I139:J139"/>
    <mergeCell ref="A141:H141"/>
    <mergeCell ref="K141:L141"/>
    <mergeCell ref="I142:J142"/>
    <mergeCell ref="I133:J133"/>
    <mergeCell ref="K133:L133"/>
    <mergeCell ref="A134:H134"/>
    <mergeCell ref="K134:L134"/>
    <mergeCell ref="I135:J135"/>
    <mergeCell ref="A130:H130"/>
    <mergeCell ref="K130:L130"/>
    <mergeCell ref="I131:J131"/>
    <mergeCell ref="K131:L131"/>
    <mergeCell ref="K132:L132"/>
    <mergeCell ref="I125:J125"/>
    <mergeCell ref="I126:J126"/>
    <mergeCell ref="K126:L126"/>
    <mergeCell ref="I127:J127"/>
    <mergeCell ref="K127:L127"/>
    <mergeCell ref="I128:J128"/>
    <mergeCell ref="K128:L128"/>
    <mergeCell ref="I129:J129"/>
    <mergeCell ref="K129:L129"/>
    <mergeCell ref="I120:J120"/>
    <mergeCell ref="K120:L120"/>
    <mergeCell ref="I121:J121"/>
    <mergeCell ref="K121:L121"/>
    <mergeCell ref="A122:H122"/>
    <mergeCell ref="K122:L122"/>
    <mergeCell ref="K123:L123"/>
    <mergeCell ref="I124:J124"/>
    <mergeCell ref="K124:L124"/>
    <mergeCell ref="K113:L113"/>
    <mergeCell ref="A115:H115"/>
    <mergeCell ref="K115:L115"/>
    <mergeCell ref="I116:J116"/>
    <mergeCell ref="K116:L116"/>
    <mergeCell ref="I117:J117"/>
    <mergeCell ref="K117:L117"/>
    <mergeCell ref="I118:J118"/>
    <mergeCell ref="K118:L118"/>
    <mergeCell ref="I104:J104"/>
    <mergeCell ref="I105:J105"/>
    <mergeCell ref="K105:L105"/>
    <mergeCell ref="I106:J106"/>
    <mergeCell ref="I108:J108"/>
    <mergeCell ref="K108:L108"/>
    <mergeCell ref="I110:J110"/>
    <mergeCell ref="I111:J111"/>
    <mergeCell ref="I112:J112"/>
    <mergeCell ref="K98:L98"/>
    <mergeCell ref="I100:J100"/>
    <mergeCell ref="K100:L100"/>
    <mergeCell ref="I102:J102"/>
    <mergeCell ref="I103:J103"/>
    <mergeCell ref="I94:J94"/>
    <mergeCell ref="K94:L94"/>
    <mergeCell ref="I95:J95"/>
    <mergeCell ref="I96:J96"/>
    <mergeCell ref="K97:L97"/>
    <mergeCell ref="K88:L88"/>
    <mergeCell ref="I91:J91"/>
    <mergeCell ref="K91:L91"/>
    <mergeCell ref="I92:J92"/>
    <mergeCell ref="I93:J93"/>
    <mergeCell ref="K85:L85"/>
    <mergeCell ref="I86:J86"/>
    <mergeCell ref="K86:L86"/>
    <mergeCell ref="I87:J87"/>
    <mergeCell ref="K87:L87"/>
    <mergeCell ref="A1:L1"/>
    <mergeCell ref="A2:L2"/>
    <mergeCell ref="C4:E4"/>
    <mergeCell ref="I4:J4"/>
    <mergeCell ref="K4:L4"/>
    <mergeCell ref="K5:L5"/>
    <mergeCell ref="A81:L81"/>
    <mergeCell ref="A82:L82"/>
    <mergeCell ref="C84:E84"/>
    <mergeCell ref="I84:J84"/>
    <mergeCell ref="K84:L84"/>
    <mergeCell ref="I11:J11"/>
    <mergeCell ref="K11:L11"/>
    <mergeCell ref="I15:J15"/>
    <mergeCell ref="I16:J16"/>
    <mergeCell ref="K17:L17"/>
    <mergeCell ref="K18:L18"/>
    <mergeCell ref="I20:J20"/>
    <mergeCell ref="K20:L20"/>
    <mergeCell ref="I22:J22"/>
    <mergeCell ref="I24:J24"/>
    <mergeCell ref="I25:J25"/>
    <mergeCell ref="K25:L25"/>
    <mergeCell ref="I6:J6"/>
    <mergeCell ref="K6:L6"/>
    <mergeCell ref="I7:J7"/>
    <mergeCell ref="K7:L7"/>
    <mergeCell ref="K8:L8"/>
    <mergeCell ref="I23:J23"/>
    <mergeCell ref="I12:J12"/>
    <mergeCell ref="I13:J13"/>
    <mergeCell ref="I14:J14"/>
    <mergeCell ref="K14:L14"/>
    <mergeCell ref="I32:J32"/>
    <mergeCell ref="K33:L33"/>
    <mergeCell ref="A35:H35"/>
    <mergeCell ref="K35:L35"/>
    <mergeCell ref="I36:J36"/>
    <mergeCell ref="K36:L36"/>
    <mergeCell ref="I26:J26"/>
    <mergeCell ref="I28:J28"/>
    <mergeCell ref="K28:L28"/>
    <mergeCell ref="I27:J27"/>
    <mergeCell ref="I30:J30"/>
    <mergeCell ref="I31:J31"/>
    <mergeCell ref="I41:J41"/>
    <mergeCell ref="K41:L41"/>
    <mergeCell ref="K49:L49"/>
    <mergeCell ref="A42:H42"/>
    <mergeCell ref="K42:L42"/>
    <mergeCell ref="K43:L43"/>
    <mergeCell ref="I44:J44"/>
    <mergeCell ref="K44:L44"/>
    <mergeCell ref="I37:J37"/>
    <mergeCell ref="K37:L37"/>
    <mergeCell ref="I38:J38"/>
    <mergeCell ref="K38:L38"/>
    <mergeCell ref="I40:J40"/>
    <mergeCell ref="K40:L40"/>
    <mergeCell ref="A50:H50"/>
    <mergeCell ref="K50:L50"/>
    <mergeCell ref="I51:J51"/>
    <mergeCell ref="K51:L51"/>
    <mergeCell ref="K52:L52"/>
    <mergeCell ref="I45:J45"/>
    <mergeCell ref="I46:J46"/>
    <mergeCell ref="K46:L46"/>
    <mergeCell ref="I54:J54"/>
    <mergeCell ref="K54:L54"/>
    <mergeCell ref="I53:J53"/>
    <mergeCell ref="K53:L53"/>
    <mergeCell ref="I47:J47"/>
    <mergeCell ref="K47:L47"/>
    <mergeCell ref="I48:J48"/>
    <mergeCell ref="K48:L48"/>
    <mergeCell ref="I49:J49"/>
    <mergeCell ref="A55:H55"/>
    <mergeCell ref="K55:L55"/>
    <mergeCell ref="I56:J56"/>
    <mergeCell ref="K59:L59"/>
    <mergeCell ref="I60:J60"/>
    <mergeCell ref="A62:H62"/>
    <mergeCell ref="K62:L62"/>
    <mergeCell ref="I76:J76"/>
    <mergeCell ref="K76:L76"/>
    <mergeCell ref="I77:J77"/>
    <mergeCell ref="K77:L77"/>
    <mergeCell ref="I63:J63"/>
    <mergeCell ref="I64:J64"/>
    <mergeCell ref="K78:L78"/>
    <mergeCell ref="A79:H79"/>
    <mergeCell ref="K79:L79"/>
    <mergeCell ref="I66:J66"/>
    <mergeCell ref="I67:J67"/>
    <mergeCell ref="A73:H73"/>
    <mergeCell ref="I74:J74"/>
    <mergeCell ref="A76:H76"/>
    <mergeCell ref="I65:J6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c 01.01.2024</vt:lpstr>
      <vt:lpstr>с 01.03.2024</vt:lpstr>
      <vt:lpstr>с14.05.2024</vt:lpstr>
      <vt:lpstr>c 01.06.2024</vt:lpstr>
      <vt:lpstr>с 27.06.2024</vt:lpstr>
      <vt:lpstr>с 23.07.2024</vt:lpstr>
      <vt:lpstr>c 01.10.2024</vt:lpstr>
      <vt:lpstr>c 01.11.2024</vt:lpstr>
      <vt:lpstr>c 01.12.2024</vt:lpstr>
      <vt:lpstr>'c 01.01.2024'!Область_печати</vt:lpstr>
      <vt:lpstr>'c 01.11.2024'!Область_печати</vt:lpstr>
      <vt:lpstr>'c 01.12.2024'!Область_печати</vt:lpstr>
      <vt:lpstr>'с 01.03.2024'!Область_печати</vt:lpstr>
      <vt:lpstr>'с 23.07.2024'!Область_печати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2024-11-08T07:36:29Z</cp:lastPrinted>
  <dcterms:created xsi:type="dcterms:W3CDTF">2023-12-18T01:51:17Z</dcterms:created>
  <dcterms:modified xsi:type="dcterms:W3CDTF">2024-11-29T00:58:51Z</dcterms:modified>
</cp:coreProperties>
</file>